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ilva\Dropbox\SilvanaDocs\Atrium\RuralLegal_Portal\Tutoriais\"/>
    </mc:Choice>
  </mc:AlternateContent>
  <xr:revisionPtr revIDLastSave="0" documentId="13_ncr:1_{61210770-416C-457D-A30E-EB7AB95DF4B7}" xr6:coauthVersionLast="47" xr6:coauthVersionMax="47" xr10:uidLastSave="{00000000-0000-0000-0000-000000000000}"/>
  <bookViews>
    <workbookView xWindow="29760" yWindow="960" windowWidth="25365" windowHeight="14400" tabRatio="608" xr2:uid="{C6048805-B876-472F-813A-7447540CBDCB}"/>
  </bookViews>
  <sheets>
    <sheet name="Dicas de Uso" sheetId="10" r:id="rId1"/>
    <sheet name="Premissas" sheetId="11" r:id="rId2"/>
    <sheet name="Identificação" sheetId="9" r:id="rId3"/>
    <sheet name="Silvicultura" sheetId="1" r:id="rId4"/>
    <sheet name="Receitas" sheetId="4" r:id="rId5"/>
    <sheet name="ResumoSilvicultura" sheetId="2" r:id="rId6"/>
    <sheet name="FluxoCaixaFaixa" sheetId="5" r:id="rId7"/>
    <sheet name="FluxoCaixaModelo" sheetId="6" r:id="rId8"/>
    <sheet name="Gráficos" sheetId="8" r:id="rId9"/>
    <sheet name="Parametros" sheetId="3" r:id="rId10"/>
    <sheet name="ExTabDinamica" sheetId="13" r:id="rId11"/>
  </sheets>
  <definedNames>
    <definedName name="AutorProjeto">Identificação!$D$16</definedName>
    <definedName name="descFitofisionomia">Identificação!$E$20</definedName>
    <definedName name="DescProjeto">Identificação!$D$17</definedName>
    <definedName name="nomeMecanizacao">Identificação!$D$24</definedName>
    <definedName name="nomeMunicipio">Identificação!$E$19</definedName>
    <definedName name="NomeProjeto">Identificação!$D$17</definedName>
    <definedName name="nomeRegiaoAdm">Identificação!$E$22</definedName>
    <definedName name="nomeRegiaoEco">Identificação!$E$21</definedName>
    <definedName name="nomeTopografia">Identificação!$D$23</definedName>
    <definedName name="TxDsc">Parametros!$G$2</definedName>
  </definedNames>
  <calcPr calcId="191029"/>
  <pivotCaches>
    <pivotCache cacheId="0"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T707" i="1"/>
  <c r="U707" i="1" s="1"/>
  <c r="O440" i="2" s="1"/>
  <c r="K440" i="2"/>
  <c r="L440" i="2"/>
  <c r="K629" i="2"/>
  <c r="L629" i="2"/>
  <c r="T2572" i="1"/>
  <c r="U2572" i="1" s="1"/>
  <c r="O629" i="2" s="1"/>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N200" i="4"/>
  <c r="O200" i="4" s="1"/>
  <c r="N201" i="4"/>
  <c r="N202" i="4"/>
  <c r="N203" i="4"/>
  <c r="N204" i="4"/>
  <c r="N205" i="4"/>
  <c r="O205" i="4" s="1"/>
  <c r="N206" i="4"/>
  <c r="N207" i="4"/>
  <c r="O207" i="4" s="1"/>
  <c r="N208" i="4"/>
  <c r="O208" i="4" s="1"/>
  <c r="N209" i="4"/>
  <c r="N210" i="4"/>
  <c r="N211" i="4"/>
  <c r="N212" i="4"/>
  <c r="N213" i="4"/>
  <c r="O213" i="4" s="1"/>
  <c r="N214" i="4"/>
  <c r="N215" i="4"/>
  <c r="O215" i="4" s="1"/>
  <c r="N216" i="4"/>
  <c r="O216" i="4" s="1"/>
  <c r="N217" i="4"/>
  <c r="N218" i="4"/>
  <c r="N219" i="4"/>
  <c r="N220" i="4"/>
  <c r="N221" i="4"/>
  <c r="O221" i="4" s="1"/>
  <c r="N222" i="4"/>
  <c r="N223" i="4"/>
  <c r="O223" i="4" s="1"/>
  <c r="N224" i="4"/>
  <c r="O224" i="4" s="1"/>
  <c r="N225" i="4"/>
  <c r="N226" i="4"/>
  <c r="N227" i="4"/>
  <c r="N228" i="4"/>
  <c r="N229" i="4"/>
  <c r="O229" i="4" s="1"/>
  <c r="N230" i="4"/>
  <c r="N231" i="4"/>
  <c r="O231" i="4" s="1"/>
  <c r="N232" i="4"/>
  <c r="O232" i="4" s="1"/>
  <c r="N233" i="4"/>
  <c r="N234" i="4"/>
  <c r="N235" i="4"/>
  <c r="N236" i="4"/>
  <c r="N237" i="4"/>
  <c r="O237" i="4" s="1"/>
  <c r="N238" i="4"/>
  <c r="N239" i="4"/>
  <c r="O239" i="4" s="1"/>
  <c r="N240" i="4"/>
  <c r="O240" i="4" s="1"/>
  <c r="N241" i="4"/>
  <c r="N242" i="4"/>
  <c r="O201" i="4"/>
  <c r="O202" i="4"/>
  <c r="O203" i="4"/>
  <c r="O204" i="4"/>
  <c r="O206" i="4"/>
  <c r="O209" i="4"/>
  <c r="O210" i="4"/>
  <c r="O211" i="4"/>
  <c r="O212" i="4"/>
  <c r="O214" i="4"/>
  <c r="O217" i="4"/>
  <c r="O218" i="4"/>
  <c r="O219" i="4"/>
  <c r="O220" i="4"/>
  <c r="O222" i="4"/>
  <c r="O225" i="4"/>
  <c r="O226" i="4"/>
  <c r="O227" i="4"/>
  <c r="O228" i="4"/>
  <c r="O230" i="4"/>
  <c r="O233" i="4"/>
  <c r="O234" i="4"/>
  <c r="O235" i="4"/>
  <c r="O236" i="4"/>
  <c r="O238" i="4"/>
  <c r="O241" i="4"/>
  <c r="O242" i="4"/>
  <c r="T2067" i="1"/>
  <c r="U2067" i="1" s="1"/>
  <c r="T2068" i="1"/>
  <c r="U2068" i="1" s="1"/>
  <c r="T2069" i="1"/>
  <c r="U2069" i="1" s="1"/>
  <c r="T2070" i="1"/>
  <c r="U2070" i="1" s="1"/>
  <c r="T2071" i="1"/>
  <c r="U2071" i="1" s="1"/>
  <c r="T2072" i="1"/>
  <c r="U2072" i="1" s="1"/>
  <c r="T2073" i="1"/>
  <c r="U2073" i="1" s="1"/>
  <c r="T2074" i="1"/>
  <c r="U2074" i="1" s="1"/>
  <c r="T2075" i="1"/>
  <c r="U2075" i="1" s="1"/>
  <c r="T2076" i="1"/>
  <c r="U2076" i="1" s="1"/>
  <c r="T2077" i="1"/>
  <c r="U2077" i="1" s="1"/>
  <c r="T2078" i="1"/>
  <c r="U2078" i="1" s="1"/>
  <c r="T2079" i="1"/>
  <c r="U2079" i="1" s="1"/>
  <c r="T2080" i="1"/>
  <c r="U2080" i="1" s="1"/>
  <c r="T2081" i="1"/>
  <c r="U2081" i="1" s="1"/>
  <c r="T2082" i="1"/>
  <c r="U2082" i="1" s="1"/>
  <c r="T2083" i="1"/>
  <c r="U2083" i="1" s="1"/>
  <c r="T2084" i="1"/>
  <c r="U2084" i="1" s="1"/>
  <c r="T2085" i="1"/>
  <c r="U2085" i="1" s="1"/>
  <c r="T2086" i="1"/>
  <c r="U2086" i="1" s="1"/>
  <c r="T2087" i="1"/>
  <c r="U2087" i="1" s="1"/>
  <c r="T2088" i="1"/>
  <c r="U2088" i="1" s="1"/>
  <c r="T2089" i="1"/>
  <c r="U2089" i="1" s="1"/>
  <c r="T2090" i="1"/>
  <c r="U2090" i="1" s="1"/>
  <c r="T2091" i="1"/>
  <c r="U2091" i="1" s="1"/>
  <c r="T2092" i="1"/>
  <c r="U2092" i="1" s="1"/>
  <c r="T2093" i="1"/>
  <c r="U2093" i="1" s="1"/>
  <c r="T2094" i="1"/>
  <c r="U2094" i="1" s="1"/>
  <c r="T2095" i="1"/>
  <c r="U2095" i="1" s="1"/>
  <c r="T2096" i="1"/>
  <c r="U2096" i="1" s="1"/>
  <c r="T2097" i="1"/>
  <c r="U2097" i="1" s="1"/>
  <c r="T2098" i="1"/>
  <c r="U2098" i="1" s="1"/>
  <c r="T2099" i="1"/>
  <c r="U2099" i="1" s="1"/>
  <c r="T2100" i="1"/>
  <c r="U2100" i="1" s="1"/>
  <c r="T2101" i="1"/>
  <c r="U2101" i="1" s="1"/>
  <c r="T2102" i="1"/>
  <c r="U2102" i="1" s="1"/>
  <c r="T2103" i="1"/>
  <c r="U2103" i="1" s="1"/>
  <c r="T2104" i="1"/>
  <c r="U2104" i="1" s="1"/>
  <c r="T2105" i="1"/>
  <c r="U2105" i="1" s="1"/>
  <c r="T2106" i="1"/>
  <c r="U2106" i="1" s="1"/>
  <c r="T2107" i="1"/>
  <c r="U2107" i="1" s="1"/>
  <c r="T2108" i="1"/>
  <c r="U2108" i="1" s="1"/>
  <c r="T2109" i="1"/>
  <c r="U2109" i="1" s="1"/>
  <c r="T2110" i="1"/>
  <c r="U2110" i="1" s="1"/>
  <c r="T2111" i="1"/>
  <c r="U2111" i="1" s="1"/>
  <c r="T2112" i="1"/>
  <c r="U2112" i="1" s="1"/>
  <c r="T2113" i="1"/>
  <c r="U2113" i="1" s="1"/>
  <c r="T2114" i="1"/>
  <c r="U2114" i="1" s="1"/>
  <c r="T2115" i="1"/>
  <c r="U2115" i="1" s="1"/>
  <c r="T2116" i="1"/>
  <c r="U2116" i="1" s="1"/>
  <c r="T2117" i="1"/>
  <c r="U2117" i="1" s="1"/>
  <c r="T2118" i="1"/>
  <c r="U2118" i="1" s="1"/>
  <c r="T2119" i="1"/>
  <c r="U2119" i="1" s="1"/>
  <c r="T2120" i="1"/>
  <c r="U2120" i="1" s="1"/>
  <c r="T2121" i="1"/>
  <c r="U2121" i="1" s="1"/>
  <c r="T2122" i="1"/>
  <c r="U2122" i="1" s="1"/>
  <c r="T2123" i="1"/>
  <c r="U2123" i="1" s="1"/>
  <c r="T2124" i="1"/>
  <c r="U2124" i="1" s="1"/>
  <c r="T2125" i="1"/>
  <c r="U2125" i="1" s="1"/>
  <c r="T2126" i="1"/>
  <c r="U2126" i="1" s="1"/>
  <c r="T2127" i="1"/>
  <c r="U2127" i="1" s="1"/>
  <c r="T2128" i="1"/>
  <c r="U2128" i="1" s="1"/>
  <c r="T2129" i="1"/>
  <c r="U2129" i="1" s="1"/>
  <c r="T2130" i="1"/>
  <c r="U2130" i="1" s="1"/>
  <c r="T2131" i="1"/>
  <c r="U2131" i="1" s="1"/>
  <c r="T2132" i="1"/>
  <c r="U2132" i="1" s="1"/>
  <c r="T2133" i="1"/>
  <c r="U2133" i="1" s="1"/>
  <c r="T2134" i="1"/>
  <c r="U2134" i="1" s="1"/>
  <c r="T2135" i="1"/>
  <c r="U2135" i="1" s="1"/>
  <c r="T2136" i="1"/>
  <c r="U2136" i="1" s="1"/>
  <c r="T2137" i="1"/>
  <c r="U2137" i="1" s="1"/>
  <c r="T2138" i="1"/>
  <c r="U2138" i="1" s="1"/>
  <c r="T2139" i="1"/>
  <c r="U2139" i="1" s="1"/>
  <c r="T2140" i="1"/>
  <c r="U2140" i="1" s="1"/>
  <c r="T2141" i="1"/>
  <c r="U2141" i="1" s="1"/>
  <c r="T2142" i="1"/>
  <c r="U2142" i="1" s="1"/>
  <c r="T2143" i="1"/>
  <c r="U2143" i="1" s="1"/>
  <c r="T2144" i="1"/>
  <c r="U2144" i="1" s="1"/>
  <c r="T2145" i="1"/>
  <c r="U2145" i="1" s="1"/>
  <c r="T2146" i="1"/>
  <c r="U2146" i="1" s="1"/>
  <c r="T2147" i="1"/>
  <c r="U2147" i="1" s="1"/>
  <c r="T2148" i="1"/>
  <c r="U2148" i="1" s="1"/>
  <c r="T2149" i="1"/>
  <c r="U2149" i="1" s="1"/>
  <c r="T2150" i="1"/>
  <c r="U2150" i="1" s="1"/>
  <c r="T2151" i="1"/>
  <c r="U2151" i="1" s="1"/>
  <c r="T2152" i="1"/>
  <c r="U2152" i="1" s="1"/>
  <c r="T2153" i="1"/>
  <c r="U2153" i="1" s="1"/>
  <c r="T2154" i="1"/>
  <c r="U2154" i="1" s="1"/>
  <c r="T2155" i="1"/>
  <c r="U2155" i="1" s="1"/>
  <c r="T2156" i="1"/>
  <c r="T2157" i="1"/>
  <c r="U2157" i="1" s="1"/>
  <c r="T2158" i="1"/>
  <c r="U2158" i="1" s="1"/>
  <c r="T2159" i="1"/>
  <c r="U2159" i="1" s="1"/>
  <c r="T2160" i="1"/>
  <c r="U2160" i="1" s="1"/>
  <c r="T2161" i="1"/>
  <c r="U2161" i="1" s="1"/>
  <c r="T2162" i="1"/>
  <c r="U2162" i="1" s="1"/>
  <c r="T2163" i="1"/>
  <c r="U2163" i="1" s="1"/>
  <c r="T2164" i="1"/>
  <c r="U2164" i="1" s="1"/>
  <c r="T2165" i="1"/>
  <c r="U2165" i="1" s="1"/>
  <c r="T2166" i="1"/>
  <c r="U2166" i="1" s="1"/>
  <c r="T2167" i="1"/>
  <c r="U2167" i="1" s="1"/>
  <c r="T2168" i="1"/>
  <c r="U2168" i="1" s="1"/>
  <c r="T2169" i="1"/>
  <c r="U2169" i="1" s="1"/>
  <c r="T2170" i="1"/>
  <c r="U2170" i="1" s="1"/>
  <c r="T2171" i="1"/>
  <c r="U2171" i="1" s="1"/>
  <c r="T2172" i="1"/>
  <c r="T2173" i="1"/>
  <c r="U2173" i="1" s="1"/>
  <c r="T2174" i="1"/>
  <c r="U2174" i="1" s="1"/>
  <c r="T2175" i="1"/>
  <c r="U2175" i="1" s="1"/>
  <c r="T2176" i="1"/>
  <c r="U2176" i="1" s="1"/>
  <c r="T2177" i="1"/>
  <c r="U2177" i="1" s="1"/>
  <c r="T2178" i="1"/>
  <c r="U2178" i="1" s="1"/>
  <c r="T2179" i="1"/>
  <c r="U2179" i="1" s="1"/>
  <c r="T2180" i="1"/>
  <c r="U2180" i="1" s="1"/>
  <c r="T2181" i="1"/>
  <c r="U2181" i="1" s="1"/>
  <c r="T2182" i="1"/>
  <c r="U2182" i="1" s="1"/>
  <c r="T2183" i="1"/>
  <c r="U2183" i="1" s="1"/>
  <c r="T2184" i="1"/>
  <c r="U2184" i="1" s="1"/>
  <c r="T2185" i="1"/>
  <c r="U2185" i="1" s="1"/>
  <c r="T2186" i="1"/>
  <c r="U2186" i="1" s="1"/>
  <c r="T2187" i="1"/>
  <c r="U2187" i="1" s="1"/>
  <c r="T2188" i="1"/>
  <c r="U2188" i="1" s="1"/>
  <c r="T2189" i="1"/>
  <c r="U2189" i="1" s="1"/>
  <c r="T2190" i="1"/>
  <c r="U2190" i="1" s="1"/>
  <c r="T2191" i="1"/>
  <c r="U2191" i="1" s="1"/>
  <c r="T2192" i="1"/>
  <c r="U2192" i="1" s="1"/>
  <c r="T2193" i="1"/>
  <c r="U2193" i="1" s="1"/>
  <c r="T2194" i="1"/>
  <c r="U2194" i="1" s="1"/>
  <c r="T2195" i="1"/>
  <c r="U2195" i="1" s="1"/>
  <c r="T2196" i="1"/>
  <c r="U2196" i="1" s="1"/>
  <c r="T2197" i="1"/>
  <c r="U2197" i="1" s="1"/>
  <c r="T2198" i="1"/>
  <c r="U2198" i="1" s="1"/>
  <c r="T2199" i="1"/>
  <c r="U2199" i="1" s="1"/>
  <c r="T2200" i="1"/>
  <c r="U2200" i="1" s="1"/>
  <c r="T2201" i="1"/>
  <c r="U2201" i="1" s="1"/>
  <c r="T2202" i="1"/>
  <c r="U2202" i="1" s="1"/>
  <c r="T2203" i="1"/>
  <c r="U2203" i="1" s="1"/>
  <c r="T2204" i="1"/>
  <c r="U2204" i="1" s="1"/>
  <c r="T2205" i="1"/>
  <c r="U2205" i="1" s="1"/>
  <c r="T2206" i="1"/>
  <c r="U2206" i="1" s="1"/>
  <c r="T2207" i="1"/>
  <c r="U2207" i="1" s="1"/>
  <c r="T2208" i="1"/>
  <c r="U2208" i="1" s="1"/>
  <c r="T2209" i="1"/>
  <c r="U2209" i="1" s="1"/>
  <c r="T2210" i="1"/>
  <c r="U2210" i="1" s="1"/>
  <c r="T2211" i="1"/>
  <c r="U2211" i="1" s="1"/>
  <c r="T2212" i="1"/>
  <c r="U2212" i="1" s="1"/>
  <c r="T2213" i="1"/>
  <c r="U2213" i="1" s="1"/>
  <c r="T2214" i="1"/>
  <c r="U2214" i="1" s="1"/>
  <c r="T2215" i="1"/>
  <c r="U2215" i="1" s="1"/>
  <c r="T2216" i="1"/>
  <c r="U2216" i="1" s="1"/>
  <c r="T2217" i="1"/>
  <c r="U2217" i="1" s="1"/>
  <c r="T2218" i="1"/>
  <c r="U2218" i="1" s="1"/>
  <c r="T2219" i="1"/>
  <c r="U2219" i="1" s="1"/>
  <c r="T2220" i="1"/>
  <c r="U2220" i="1" s="1"/>
  <c r="T2221" i="1"/>
  <c r="U2221" i="1" s="1"/>
  <c r="T2222" i="1"/>
  <c r="U2222" i="1" s="1"/>
  <c r="T2223" i="1"/>
  <c r="U2223" i="1" s="1"/>
  <c r="T2224" i="1"/>
  <c r="U2224" i="1" s="1"/>
  <c r="T2225" i="1"/>
  <c r="U2225" i="1" s="1"/>
  <c r="T2226" i="1"/>
  <c r="U2226" i="1" s="1"/>
  <c r="T2227" i="1"/>
  <c r="U2227" i="1" s="1"/>
  <c r="T2228" i="1"/>
  <c r="U2228" i="1" s="1"/>
  <c r="T2229" i="1"/>
  <c r="U2229" i="1" s="1"/>
  <c r="T2230" i="1"/>
  <c r="U2230" i="1" s="1"/>
  <c r="T2231" i="1"/>
  <c r="U2231" i="1" s="1"/>
  <c r="T2232" i="1"/>
  <c r="U2232" i="1" s="1"/>
  <c r="T2233" i="1"/>
  <c r="U2233" i="1" s="1"/>
  <c r="T2234" i="1"/>
  <c r="U2234" i="1" s="1"/>
  <c r="T2235" i="1"/>
  <c r="U2235" i="1" s="1"/>
  <c r="T2236" i="1"/>
  <c r="U2236" i="1" s="1"/>
  <c r="T2237" i="1"/>
  <c r="U2237" i="1" s="1"/>
  <c r="T2238" i="1"/>
  <c r="U2238" i="1" s="1"/>
  <c r="T2239" i="1"/>
  <c r="U2239" i="1" s="1"/>
  <c r="T2240" i="1"/>
  <c r="U2240" i="1" s="1"/>
  <c r="T2241" i="1"/>
  <c r="U2241" i="1" s="1"/>
  <c r="T2242" i="1"/>
  <c r="U2242" i="1" s="1"/>
  <c r="T2243" i="1"/>
  <c r="U2243" i="1" s="1"/>
  <c r="T2244" i="1"/>
  <c r="U2244" i="1" s="1"/>
  <c r="T2245" i="1"/>
  <c r="U2245" i="1" s="1"/>
  <c r="T2246" i="1"/>
  <c r="U2246" i="1" s="1"/>
  <c r="T2247" i="1"/>
  <c r="U2247" i="1" s="1"/>
  <c r="T2248" i="1"/>
  <c r="U2248" i="1" s="1"/>
  <c r="T2249" i="1"/>
  <c r="U2249" i="1" s="1"/>
  <c r="T2250" i="1"/>
  <c r="U2250" i="1" s="1"/>
  <c r="T2251" i="1"/>
  <c r="U2251" i="1" s="1"/>
  <c r="T2252" i="1"/>
  <c r="U2252" i="1" s="1"/>
  <c r="T2253" i="1"/>
  <c r="U2253" i="1" s="1"/>
  <c r="T2254" i="1"/>
  <c r="U2254" i="1" s="1"/>
  <c r="T2255" i="1"/>
  <c r="U2255" i="1" s="1"/>
  <c r="T2256" i="1"/>
  <c r="U2256" i="1" s="1"/>
  <c r="T2257" i="1"/>
  <c r="U2257" i="1" s="1"/>
  <c r="T2258" i="1"/>
  <c r="U2258" i="1" s="1"/>
  <c r="T2259" i="1"/>
  <c r="U2259" i="1" s="1"/>
  <c r="T2260" i="1"/>
  <c r="U2260" i="1" s="1"/>
  <c r="T2261" i="1"/>
  <c r="U2261" i="1" s="1"/>
  <c r="T2262" i="1"/>
  <c r="U2262" i="1" s="1"/>
  <c r="T2263" i="1"/>
  <c r="U2263" i="1" s="1"/>
  <c r="T2264" i="1"/>
  <c r="U2264" i="1" s="1"/>
  <c r="T2265" i="1"/>
  <c r="U2265" i="1" s="1"/>
  <c r="T2266" i="1"/>
  <c r="U2266" i="1" s="1"/>
  <c r="T2267" i="1"/>
  <c r="U2267" i="1" s="1"/>
  <c r="T2268" i="1"/>
  <c r="U2268" i="1" s="1"/>
  <c r="T2269" i="1"/>
  <c r="U2269" i="1" s="1"/>
  <c r="T2270" i="1"/>
  <c r="U2270" i="1" s="1"/>
  <c r="T2271" i="1"/>
  <c r="U2271" i="1" s="1"/>
  <c r="T2272" i="1"/>
  <c r="U2272" i="1" s="1"/>
  <c r="T2273" i="1"/>
  <c r="U2273" i="1" s="1"/>
  <c r="T2274" i="1"/>
  <c r="U2274" i="1" s="1"/>
  <c r="T2275" i="1"/>
  <c r="U2275" i="1" s="1"/>
  <c r="T2276" i="1"/>
  <c r="U2276" i="1" s="1"/>
  <c r="T2277" i="1"/>
  <c r="U2277" i="1" s="1"/>
  <c r="T2278" i="1"/>
  <c r="U2278" i="1" s="1"/>
  <c r="T2279" i="1"/>
  <c r="U2279" i="1" s="1"/>
  <c r="T2280" i="1"/>
  <c r="U2280" i="1" s="1"/>
  <c r="T2281" i="1"/>
  <c r="U2281" i="1" s="1"/>
  <c r="T2282" i="1"/>
  <c r="U2282" i="1" s="1"/>
  <c r="T2283" i="1"/>
  <c r="U2283" i="1" s="1"/>
  <c r="T2284" i="1"/>
  <c r="U2284" i="1" s="1"/>
  <c r="T2285" i="1"/>
  <c r="U2285" i="1" s="1"/>
  <c r="T2286" i="1"/>
  <c r="U2286" i="1" s="1"/>
  <c r="T2287" i="1"/>
  <c r="U2287" i="1" s="1"/>
  <c r="T2288" i="1"/>
  <c r="U2288" i="1" s="1"/>
  <c r="T2289" i="1"/>
  <c r="U2289" i="1" s="1"/>
  <c r="T2290" i="1"/>
  <c r="U2290" i="1" s="1"/>
  <c r="T2291" i="1"/>
  <c r="U2291" i="1" s="1"/>
  <c r="T2292" i="1"/>
  <c r="U2292" i="1" s="1"/>
  <c r="T2293" i="1"/>
  <c r="U2293" i="1" s="1"/>
  <c r="T2294" i="1"/>
  <c r="U2294" i="1" s="1"/>
  <c r="T2295" i="1"/>
  <c r="U2295" i="1" s="1"/>
  <c r="T2296" i="1"/>
  <c r="U2296" i="1" s="1"/>
  <c r="T2297" i="1"/>
  <c r="U2297" i="1" s="1"/>
  <c r="T2298" i="1"/>
  <c r="U2298" i="1" s="1"/>
  <c r="T2299" i="1"/>
  <c r="U2299" i="1" s="1"/>
  <c r="T2300" i="1"/>
  <c r="U2300" i="1" s="1"/>
  <c r="T2301" i="1"/>
  <c r="U2301" i="1" s="1"/>
  <c r="T2302" i="1"/>
  <c r="U2302" i="1" s="1"/>
  <c r="T2303" i="1"/>
  <c r="U2303" i="1" s="1"/>
  <c r="T2304" i="1"/>
  <c r="U2304" i="1" s="1"/>
  <c r="T2305" i="1"/>
  <c r="U2305" i="1" s="1"/>
  <c r="T2306" i="1"/>
  <c r="U2306" i="1" s="1"/>
  <c r="T2307" i="1"/>
  <c r="U2307" i="1" s="1"/>
  <c r="T2308" i="1"/>
  <c r="U2308" i="1" s="1"/>
  <c r="T2309" i="1"/>
  <c r="U2309" i="1" s="1"/>
  <c r="T2310" i="1"/>
  <c r="U2310" i="1" s="1"/>
  <c r="T2311" i="1"/>
  <c r="U2311" i="1" s="1"/>
  <c r="T2312" i="1"/>
  <c r="U2312" i="1" s="1"/>
  <c r="T2313" i="1"/>
  <c r="U2313" i="1" s="1"/>
  <c r="T2314" i="1"/>
  <c r="U2314" i="1" s="1"/>
  <c r="T2315" i="1"/>
  <c r="U2315" i="1" s="1"/>
  <c r="T2316" i="1"/>
  <c r="U2316" i="1" s="1"/>
  <c r="T2317" i="1"/>
  <c r="U2317" i="1" s="1"/>
  <c r="T2318" i="1"/>
  <c r="U2318" i="1" s="1"/>
  <c r="T2319" i="1"/>
  <c r="U2319" i="1" s="1"/>
  <c r="T2320" i="1"/>
  <c r="U2320" i="1" s="1"/>
  <c r="T2321" i="1"/>
  <c r="U2321" i="1" s="1"/>
  <c r="T2322" i="1"/>
  <c r="U2322" i="1" s="1"/>
  <c r="T2323" i="1"/>
  <c r="U2323" i="1" s="1"/>
  <c r="T2324" i="1"/>
  <c r="U2324" i="1" s="1"/>
  <c r="T2325" i="1"/>
  <c r="U2325" i="1" s="1"/>
  <c r="T2326" i="1"/>
  <c r="U2326" i="1" s="1"/>
  <c r="T2327" i="1"/>
  <c r="U2327" i="1" s="1"/>
  <c r="T2328" i="1"/>
  <c r="U2328" i="1" s="1"/>
  <c r="T2329" i="1"/>
  <c r="U2329" i="1" s="1"/>
  <c r="T2330" i="1"/>
  <c r="U2330" i="1" s="1"/>
  <c r="T2331" i="1"/>
  <c r="U2331" i="1" s="1"/>
  <c r="T2332" i="1"/>
  <c r="U2332" i="1" s="1"/>
  <c r="T2333" i="1"/>
  <c r="U2333" i="1" s="1"/>
  <c r="T2334" i="1"/>
  <c r="U2334" i="1" s="1"/>
  <c r="T2335" i="1"/>
  <c r="U2335" i="1" s="1"/>
  <c r="T2336" i="1"/>
  <c r="U2336" i="1" s="1"/>
  <c r="T2337" i="1"/>
  <c r="U2337" i="1" s="1"/>
  <c r="T2338" i="1"/>
  <c r="U2338" i="1" s="1"/>
  <c r="T2339" i="1"/>
  <c r="U2339" i="1" s="1"/>
  <c r="T2340" i="1"/>
  <c r="U2340" i="1" s="1"/>
  <c r="T2341" i="1"/>
  <c r="U2341" i="1" s="1"/>
  <c r="T2342" i="1"/>
  <c r="U2342" i="1" s="1"/>
  <c r="T2343" i="1"/>
  <c r="U2343" i="1" s="1"/>
  <c r="T2344" i="1"/>
  <c r="U2344" i="1" s="1"/>
  <c r="T2345" i="1"/>
  <c r="U2345" i="1" s="1"/>
  <c r="T2346" i="1"/>
  <c r="U2346" i="1" s="1"/>
  <c r="T2347" i="1"/>
  <c r="U2347" i="1" s="1"/>
  <c r="T2348" i="1"/>
  <c r="U2348" i="1" s="1"/>
  <c r="T2349" i="1"/>
  <c r="U2349" i="1" s="1"/>
  <c r="T2350" i="1"/>
  <c r="U2350" i="1" s="1"/>
  <c r="T2351" i="1"/>
  <c r="U2351" i="1" s="1"/>
  <c r="T2352" i="1"/>
  <c r="U2352" i="1" s="1"/>
  <c r="T2353" i="1"/>
  <c r="U2353" i="1" s="1"/>
  <c r="T2354" i="1"/>
  <c r="U2354" i="1" s="1"/>
  <c r="T2355" i="1"/>
  <c r="U2355" i="1" s="1"/>
  <c r="T2356" i="1"/>
  <c r="U2356" i="1" s="1"/>
  <c r="T2357" i="1"/>
  <c r="U2357" i="1" s="1"/>
  <c r="T2358" i="1"/>
  <c r="U2358" i="1" s="1"/>
  <c r="T2359" i="1"/>
  <c r="U2359" i="1" s="1"/>
  <c r="T2360" i="1"/>
  <c r="U2360" i="1" s="1"/>
  <c r="T2361" i="1"/>
  <c r="U2361" i="1" s="1"/>
  <c r="T2362" i="1"/>
  <c r="U2362" i="1" s="1"/>
  <c r="T2363" i="1"/>
  <c r="U2363" i="1" s="1"/>
  <c r="T2364" i="1"/>
  <c r="U2364" i="1" s="1"/>
  <c r="T2365" i="1"/>
  <c r="U2365" i="1" s="1"/>
  <c r="T2366" i="1"/>
  <c r="U2366" i="1" s="1"/>
  <c r="T2367" i="1"/>
  <c r="U2367" i="1" s="1"/>
  <c r="T2368" i="1"/>
  <c r="U2368" i="1" s="1"/>
  <c r="T2369" i="1"/>
  <c r="U2369" i="1" s="1"/>
  <c r="T2370" i="1"/>
  <c r="U2370" i="1" s="1"/>
  <c r="T2371" i="1"/>
  <c r="U2371" i="1" s="1"/>
  <c r="T2372" i="1"/>
  <c r="U2372" i="1" s="1"/>
  <c r="T2373" i="1"/>
  <c r="U2373" i="1" s="1"/>
  <c r="T2374" i="1"/>
  <c r="U2374" i="1" s="1"/>
  <c r="T2375" i="1"/>
  <c r="U2375" i="1" s="1"/>
  <c r="T2376" i="1"/>
  <c r="U2376" i="1" s="1"/>
  <c r="T2377" i="1"/>
  <c r="U2377" i="1" s="1"/>
  <c r="T2378" i="1"/>
  <c r="U2378" i="1" s="1"/>
  <c r="T2379" i="1"/>
  <c r="U2379" i="1" s="1"/>
  <c r="T2380" i="1"/>
  <c r="U2380" i="1" s="1"/>
  <c r="T2381" i="1"/>
  <c r="U2381" i="1" s="1"/>
  <c r="T2382" i="1"/>
  <c r="U2382" i="1" s="1"/>
  <c r="T2383" i="1"/>
  <c r="U2383" i="1" s="1"/>
  <c r="T2384" i="1"/>
  <c r="U2384" i="1" s="1"/>
  <c r="T2385" i="1"/>
  <c r="U2385" i="1" s="1"/>
  <c r="T2386" i="1"/>
  <c r="U2386" i="1" s="1"/>
  <c r="T2387" i="1"/>
  <c r="U2387" i="1" s="1"/>
  <c r="T2388" i="1"/>
  <c r="U2388" i="1" s="1"/>
  <c r="T2389" i="1"/>
  <c r="U2389" i="1" s="1"/>
  <c r="T2390" i="1"/>
  <c r="U2390" i="1" s="1"/>
  <c r="T2391" i="1"/>
  <c r="U2391" i="1" s="1"/>
  <c r="T2392" i="1"/>
  <c r="U2392" i="1" s="1"/>
  <c r="T2393" i="1"/>
  <c r="U2393" i="1" s="1"/>
  <c r="T2394" i="1"/>
  <c r="U2394" i="1" s="1"/>
  <c r="T2395" i="1"/>
  <c r="U2395" i="1" s="1"/>
  <c r="T2396" i="1"/>
  <c r="U2396" i="1" s="1"/>
  <c r="T2397" i="1"/>
  <c r="U2397" i="1" s="1"/>
  <c r="T2398" i="1"/>
  <c r="U2398" i="1" s="1"/>
  <c r="T2399" i="1"/>
  <c r="U2399" i="1" s="1"/>
  <c r="T2400" i="1"/>
  <c r="U2400" i="1" s="1"/>
  <c r="T2401" i="1"/>
  <c r="U2401" i="1" s="1"/>
  <c r="T2402" i="1"/>
  <c r="U2402" i="1" s="1"/>
  <c r="T2403" i="1"/>
  <c r="U2403" i="1" s="1"/>
  <c r="T2404" i="1"/>
  <c r="U2404" i="1" s="1"/>
  <c r="T2405" i="1"/>
  <c r="U2405" i="1" s="1"/>
  <c r="T2406" i="1"/>
  <c r="U2406" i="1" s="1"/>
  <c r="T2407" i="1"/>
  <c r="U2407" i="1" s="1"/>
  <c r="T2408" i="1"/>
  <c r="U2408" i="1" s="1"/>
  <c r="T2409" i="1"/>
  <c r="U2409" i="1" s="1"/>
  <c r="T2410" i="1"/>
  <c r="U2410" i="1" s="1"/>
  <c r="T2411" i="1"/>
  <c r="U2411" i="1" s="1"/>
  <c r="T2412" i="1"/>
  <c r="U2412" i="1" s="1"/>
  <c r="T2413" i="1"/>
  <c r="U2413" i="1" s="1"/>
  <c r="T2414" i="1"/>
  <c r="U2414" i="1" s="1"/>
  <c r="T2415" i="1"/>
  <c r="U2415" i="1" s="1"/>
  <c r="T2416" i="1"/>
  <c r="U2416" i="1" s="1"/>
  <c r="T2417" i="1"/>
  <c r="U2417" i="1" s="1"/>
  <c r="T2418" i="1"/>
  <c r="U2418" i="1" s="1"/>
  <c r="T2419" i="1"/>
  <c r="U2419" i="1" s="1"/>
  <c r="T2420" i="1"/>
  <c r="U2420" i="1" s="1"/>
  <c r="T2421" i="1"/>
  <c r="U2421" i="1" s="1"/>
  <c r="T2422" i="1"/>
  <c r="U2422" i="1" s="1"/>
  <c r="T2423" i="1"/>
  <c r="U2423" i="1" s="1"/>
  <c r="T2424" i="1"/>
  <c r="U2424" i="1" s="1"/>
  <c r="T2425" i="1"/>
  <c r="U2425" i="1" s="1"/>
  <c r="T2426" i="1"/>
  <c r="U2426" i="1" s="1"/>
  <c r="T2427" i="1"/>
  <c r="U2427" i="1" s="1"/>
  <c r="T2428" i="1"/>
  <c r="U2428" i="1" s="1"/>
  <c r="T2429" i="1"/>
  <c r="U2429" i="1" s="1"/>
  <c r="T2430" i="1"/>
  <c r="U2430" i="1" s="1"/>
  <c r="T2431" i="1"/>
  <c r="U2431" i="1" s="1"/>
  <c r="T2432" i="1"/>
  <c r="U2432" i="1" s="1"/>
  <c r="T2433" i="1"/>
  <c r="U2433" i="1" s="1"/>
  <c r="T2434" i="1"/>
  <c r="U2434" i="1" s="1"/>
  <c r="T2435" i="1"/>
  <c r="U2435" i="1" s="1"/>
  <c r="T2436" i="1"/>
  <c r="U2436" i="1" s="1"/>
  <c r="T2437" i="1"/>
  <c r="U2437" i="1" s="1"/>
  <c r="T2438" i="1"/>
  <c r="U2438" i="1" s="1"/>
  <c r="T2439" i="1"/>
  <c r="U2439" i="1" s="1"/>
  <c r="T2440" i="1"/>
  <c r="U2440" i="1" s="1"/>
  <c r="T2441" i="1"/>
  <c r="U2441" i="1" s="1"/>
  <c r="T2442" i="1"/>
  <c r="U2442" i="1" s="1"/>
  <c r="T2443" i="1"/>
  <c r="U2443" i="1" s="1"/>
  <c r="T2444" i="1"/>
  <c r="U2444" i="1" s="1"/>
  <c r="T2445" i="1"/>
  <c r="U2445" i="1" s="1"/>
  <c r="T2446" i="1"/>
  <c r="U2446" i="1" s="1"/>
  <c r="T2447" i="1"/>
  <c r="U2447" i="1" s="1"/>
  <c r="T2448" i="1"/>
  <c r="U2448" i="1" s="1"/>
  <c r="T2449" i="1"/>
  <c r="U2449" i="1" s="1"/>
  <c r="T2450" i="1"/>
  <c r="U2450" i="1" s="1"/>
  <c r="T2451" i="1"/>
  <c r="U2451" i="1" s="1"/>
  <c r="T2452" i="1"/>
  <c r="T2453" i="1"/>
  <c r="U2453" i="1" s="1"/>
  <c r="T2454" i="1"/>
  <c r="U2454" i="1" s="1"/>
  <c r="T2455" i="1"/>
  <c r="U2455" i="1" s="1"/>
  <c r="T2456" i="1"/>
  <c r="U2456" i="1" s="1"/>
  <c r="T2457" i="1"/>
  <c r="U2457" i="1" s="1"/>
  <c r="T2458" i="1"/>
  <c r="U2458" i="1" s="1"/>
  <c r="T2459" i="1"/>
  <c r="U2459" i="1" s="1"/>
  <c r="T2460" i="1"/>
  <c r="U2460" i="1" s="1"/>
  <c r="T2461" i="1"/>
  <c r="U2461" i="1" s="1"/>
  <c r="T2462" i="1"/>
  <c r="U2462" i="1" s="1"/>
  <c r="T2463" i="1"/>
  <c r="U2463" i="1" s="1"/>
  <c r="T2464" i="1"/>
  <c r="U2464" i="1" s="1"/>
  <c r="T2465" i="1"/>
  <c r="U2465" i="1" s="1"/>
  <c r="T2466" i="1"/>
  <c r="U2466" i="1" s="1"/>
  <c r="T2467" i="1"/>
  <c r="U2467" i="1" s="1"/>
  <c r="T2468" i="1"/>
  <c r="T2469" i="1"/>
  <c r="U2469" i="1" s="1"/>
  <c r="T2470" i="1"/>
  <c r="U2470" i="1" s="1"/>
  <c r="T2471" i="1"/>
  <c r="U2471" i="1" s="1"/>
  <c r="T2472" i="1"/>
  <c r="U2472" i="1" s="1"/>
  <c r="T2473" i="1"/>
  <c r="U2473" i="1" s="1"/>
  <c r="T2474" i="1"/>
  <c r="U2474" i="1" s="1"/>
  <c r="T2475" i="1"/>
  <c r="U2475" i="1" s="1"/>
  <c r="T2476" i="1"/>
  <c r="U2476" i="1" s="1"/>
  <c r="T2477" i="1"/>
  <c r="U2477" i="1" s="1"/>
  <c r="T2478" i="1"/>
  <c r="U2478" i="1" s="1"/>
  <c r="T2479" i="1"/>
  <c r="U2479" i="1" s="1"/>
  <c r="T2480" i="1"/>
  <c r="U2480" i="1" s="1"/>
  <c r="T2481" i="1"/>
  <c r="U2481" i="1" s="1"/>
  <c r="T2482" i="1"/>
  <c r="U2482" i="1" s="1"/>
  <c r="T2483" i="1"/>
  <c r="U2483" i="1" s="1"/>
  <c r="T2484" i="1"/>
  <c r="U2484" i="1" s="1"/>
  <c r="T2485" i="1"/>
  <c r="U2485" i="1" s="1"/>
  <c r="T2486" i="1"/>
  <c r="U2486" i="1" s="1"/>
  <c r="T2487" i="1"/>
  <c r="U2487" i="1" s="1"/>
  <c r="T2488" i="1"/>
  <c r="U2488" i="1" s="1"/>
  <c r="T2489" i="1"/>
  <c r="U2489" i="1" s="1"/>
  <c r="T2490" i="1"/>
  <c r="U2490" i="1" s="1"/>
  <c r="T2491" i="1"/>
  <c r="U2491" i="1" s="1"/>
  <c r="T2492" i="1"/>
  <c r="T2493" i="1"/>
  <c r="U2493" i="1" s="1"/>
  <c r="T2494" i="1"/>
  <c r="U2494" i="1" s="1"/>
  <c r="T2495" i="1"/>
  <c r="U2495" i="1" s="1"/>
  <c r="T2496" i="1"/>
  <c r="U2496" i="1" s="1"/>
  <c r="T2497" i="1"/>
  <c r="U2497" i="1" s="1"/>
  <c r="T2498" i="1"/>
  <c r="U2498" i="1" s="1"/>
  <c r="T2499" i="1"/>
  <c r="U2499" i="1" s="1"/>
  <c r="T2500" i="1"/>
  <c r="U2500" i="1" s="1"/>
  <c r="T2501" i="1"/>
  <c r="U2501" i="1" s="1"/>
  <c r="T2502" i="1"/>
  <c r="U2502" i="1" s="1"/>
  <c r="T2503" i="1"/>
  <c r="U2503" i="1" s="1"/>
  <c r="T2504" i="1"/>
  <c r="U2504" i="1" s="1"/>
  <c r="T2505" i="1"/>
  <c r="U2505" i="1" s="1"/>
  <c r="T2506" i="1"/>
  <c r="U2506" i="1" s="1"/>
  <c r="T2507" i="1"/>
  <c r="U2507" i="1" s="1"/>
  <c r="T2508" i="1"/>
  <c r="U2508" i="1" s="1"/>
  <c r="T2509" i="1"/>
  <c r="U2509" i="1" s="1"/>
  <c r="T2510" i="1"/>
  <c r="U2510" i="1" s="1"/>
  <c r="T2511" i="1"/>
  <c r="U2511" i="1" s="1"/>
  <c r="T2512" i="1"/>
  <c r="U2512" i="1" s="1"/>
  <c r="T2513" i="1"/>
  <c r="U2513" i="1" s="1"/>
  <c r="T2514" i="1"/>
  <c r="U2514" i="1" s="1"/>
  <c r="T2515" i="1"/>
  <c r="U2515" i="1" s="1"/>
  <c r="T2516" i="1"/>
  <c r="U2516" i="1" s="1"/>
  <c r="T2517" i="1"/>
  <c r="U2517" i="1" s="1"/>
  <c r="T2518" i="1"/>
  <c r="U2518" i="1" s="1"/>
  <c r="T2519" i="1"/>
  <c r="U2519" i="1" s="1"/>
  <c r="T2520" i="1"/>
  <c r="U2520" i="1" s="1"/>
  <c r="T2521" i="1"/>
  <c r="U2521" i="1" s="1"/>
  <c r="T2522" i="1"/>
  <c r="U2522" i="1" s="1"/>
  <c r="T2523" i="1"/>
  <c r="U2523" i="1" s="1"/>
  <c r="T2524" i="1"/>
  <c r="U2524" i="1" s="1"/>
  <c r="T2525" i="1"/>
  <c r="U2525" i="1" s="1"/>
  <c r="T2526" i="1"/>
  <c r="U2526" i="1" s="1"/>
  <c r="T2527" i="1"/>
  <c r="U2527" i="1" s="1"/>
  <c r="T2528" i="1"/>
  <c r="U2528" i="1" s="1"/>
  <c r="T2529" i="1"/>
  <c r="U2529" i="1" s="1"/>
  <c r="T2530" i="1"/>
  <c r="U2530" i="1" s="1"/>
  <c r="T2531" i="1"/>
  <c r="U2531" i="1" s="1"/>
  <c r="T2532" i="1"/>
  <c r="U2532" i="1" s="1"/>
  <c r="T2533" i="1"/>
  <c r="U2533" i="1" s="1"/>
  <c r="T2534" i="1"/>
  <c r="U2534" i="1" s="1"/>
  <c r="T2535" i="1"/>
  <c r="U2535" i="1" s="1"/>
  <c r="T2536" i="1"/>
  <c r="U2536" i="1" s="1"/>
  <c r="T2537" i="1"/>
  <c r="U2537" i="1" s="1"/>
  <c r="T2538" i="1"/>
  <c r="U2538" i="1" s="1"/>
  <c r="T2539" i="1"/>
  <c r="U2539" i="1" s="1"/>
  <c r="T2540" i="1"/>
  <c r="U2540" i="1" s="1"/>
  <c r="T2541" i="1"/>
  <c r="U2541" i="1" s="1"/>
  <c r="T2542" i="1"/>
  <c r="U2542" i="1" s="1"/>
  <c r="T2543" i="1"/>
  <c r="U2543" i="1" s="1"/>
  <c r="T2544" i="1"/>
  <c r="U2544" i="1" s="1"/>
  <c r="T2545" i="1"/>
  <c r="U2545" i="1" s="1"/>
  <c r="T2546" i="1"/>
  <c r="U2546" i="1" s="1"/>
  <c r="T2547" i="1"/>
  <c r="U2547" i="1" s="1"/>
  <c r="T2548" i="1"/>
  <c r="U2548" i="1" s="1"/>
  <c r="T2549" i="1"/>
  <c r="U2549" i="1" s="1"/>
  <c r="T2550" i="1"/>
  <c r="U2550" i="1" s="1"/>
  <c r="T2551" i="1"/>
  <c r="U2551" i="1" s="1"/>
  <c r="T2552" i="1"/>
  <c r="U2552" i="1" s="1"/>
  <c r="T2553" i="1"/>
  <c r="U2553" i="1" s="1"/>
  <c r="T2554" i="1"/>
  <c r="U2554" i="1" s="1"/>
  <c r="T2555" i="1"/>
  <c r="U2555" i="1" s="1"/>
  <c r="T2556" i="1"/>
  <c r="U2556" i="1" s="1"/>
  <c r="T2557" i="1"/>
  <c r="U2557" i="1" s="1"/>
  <c r="T2558" i="1"/>
  <c r="U2558" i="1" s="1"/>
  <c r="T2559" i="1"/>
  <c r="U2559" i="1" s="1"/>
  <c r="T2560" i="1"/>
  <c r="U2560" i="1" s="1"/>
  <c r="T2561" i="1"/>
  <c r="U2561" i="1" s="1"/>
  <c r="T2562" i="1"/>
  <c r="U2562" i="1" s="1"/>
  <c r="T2563" i="1"/>
  <c r="U2563" i="1" s="1"/>
  <c r="T2564" i="1"/>
  <c r="U2564" i="1" s="1"/>
  <c r="T2565" i="1"/>
  <c r="U2565" i="1" s="1"/>
  <c r="T2566" i="1"/>
  <c r="U2566" i="1" s="1"/>
  <c r="T2567" i="1"/>
  <c r="U2567" i="1" s="1"/>
  <c r="T2568" i="1"/>
  <c r="U2568" i="1" s="1"/>
  <c r="T2569" i="1"/>
  <c r="U2569" i="1" s="1"/>
  <c r="T2570" i="1"/>
  <c r="U2570" i="1" s="1"/>
  <c r="T2571" i="1"/>
  <c r="U2571" i="1" s="1"/>
  <c r="T2573" i="1"/>
  <c r="U2573" i="1" s="1"/>
  <c r="T2574" i="1"/>
  <c r="U2574" i="1" s="1"/>
  <c r="T2575" i="1"/>
  <c r="U2575" i="1" s="1"/>
  <c r="T2576" i="1"/>
  <c r="U2576" i="1" s="1"/>
  <c r="T2577" i="1"/>
  <c r="U2577" i="1" s="1"/>
  <c r="T2578" i="1"/>
  <c r="U2578" i="1" s="1"/>
  <c r="T2579" i="1"/>
  <c r="U2579" i="1" s="1"/>
  <c r="T2580" i="1"/>
  <c r="U2580" i="1" s="1"/>
  <c r="T2581" i="1"/>
  <c r="U2581" i="1" s="1"/>
  <c r="T2582" i="1"/>
  <c r="U2582" i="1" s="1"/>
  <c r="T2583" i="1"/>
  <c r="U2583" i="1" s="1"/>
  <c r="T2584" i="1"/>
  <c r="U2584" i="1" s="1"/>
  <c r="T2585" i="1"/>
  <c r="U2585" i="1" s="1"/>
  <c r="T2586" i="1"/>
  <c r="U2586" i="1" s="1"/>
  <c r="T2587" i="1"/>
  <c r="U2587" i="1" s="1"/>
  <c r="T2588" i="1"/>
  <c r="U2588" i="1" s="1"/>
  <c r="T2589" i="1"/>
  <c r="U2589" i="1" s="1"/>
  <c r="T2590" i="1"/>
  <c r="U2590" i="1" s="1"/>
  <c r="T2591" i="1"/>
  <c r="U2591" i="1" s="1"/>
  <c r="T2592" i="1"/>
  <c r="U2592" i="1" s="1"/>
  <c r="T2593" i="1"/>
  <c r="U2593" i="1" s="1"/>
  <c r="T2594" i="1"/>
  <c r="U2594" i="1" s="1"/>
  <c r="T2595" i="1"/>
  <c r="U2595" i="1" s="1"/>
  <c r="T2596" i="1"/>
  <c r="U2596" i="1" s="1"/>
  <c r="T2597" i="1"/>
  <c r="U2597" i="1" s="1"/>
  <c r="T2598" i="1"/>
  <c r="U2598" i="1" s="1"/>
  <c r="T2599" i="1"/>
  <c r="U2599" i="1" s="1"/>
  <c r="T2600" i="1"/>
  <c r="U2600" i="1" s="1"/>
  <c r="T2601" i="1"/>
  <c r="U2601" i="1" s="1"/>
  <c r="T2602" i="1"/>
  <c r="U2602" i="1" s="1"/>
  <c r="T2603" i="1"/>
  <c r="U2603" i="1" s="1"/>
  <c r="T2604" i="1"/>
  <c r="U2604" i="1" s="1"/>
  <c r="T2605" i="1"/>
  <c r="U2605" i="1" s="1"/>
  <c r="T2606" i="1"/>
  <c r="U2606" i="1" s="1"/>
  <c r="T2607" i="1"/>
  <c r="U2607" i="1" s="1"/>
  <c r="T2608" i="1"/>
  <c r="U2608" i="1" s="1"/>
  <c r="T2609" i="1"/>
  <c r="U2609" i="1" s="1"/>
  <c r="T2610" i="1"/>
  <c r="U2610" i="1" s="1"/>
  <c r="T2611" i="1"/>
  <c r="U2611" i="1" s="1"/>
  <c r="T2612" i="1"/>
  <c r="U2612" i="1" s="1"/>
  <c r="T2613" i="1"/>
  <c r="U2613" i="1" s="1"/>
  <c r="T2614" i="1"/>
  <c r="U2614" i="1" s="1"/>
  <c r="T2615" i="1"/>
  <c r="U2615" i="1" s="1"/>
  <c r="T2616" i="1"/>
  <c r="U2616" i="1" s="1"/>
  <c r="T2617" i="1"/>
  <c r="U2617" i="1" s="1"/>
  <c r="T2618" i="1"/>
  <c r="U2618" i="1" s="1"/>
  <c r="T2619" i="1"/>
  <c r="U2619" i="1" s="1"/>
  <c r="T2620" i="1"/>
  <c r="U2620" i="1" s="1"/>
  <c r="T2621" i="1"/>
  <c r="U2621" i="1" s="1"/>
  <c r="T2622" i="1"/>
  <c r="U2622" i="1" s="1"/>
  <c r="T2623" i="1"/>
  <c r="U2623" i="1" s="1"/>
  <c r="T2624" i="1"/>
  <c r="U2624" i="1" s="1"/>
  <c r="T2625" i="1"/>
  <c r="U2625" i="1" s="1"/>
  <c r="T2626" i="1"/>
  <c r="U2626" i="1" s="1"/>
  <c r="T2627" i="1"/>
  <c r="U2627" i="1" s="1"/>
  <c r="T2628" i="1"/>
  <c r="U2628" i="1" s="1"/>
  <c r="T2629" i="1"/>
  <c r="U2629" i="1" s="1"/>
  <c r="T2630" i="1"/>
  <c r="U2630" i="1" s="1"/>
  <c r="T2631" i="1"/>
  <c r="U2631" i="1" s="1"/>
  <c r="T2632" i="1"/>
  <c r="U2632" i="1" s="1"/>
  <c r="T2633" i="1"/>
  <c r="U2633" i="1" s="1"/>
  <c r="T2634" i="1"/>
  <c r="U2634" i="1" s="1"/>
  <c r="T2635" i="1"/>
  <c r="U2635" i="1" s="1"/>
  <c r="T2636" i="1"/>
  <c r="U2636" i="1" s="1"/>
  <c r="T2637" i="1"/>
  <c r="U2637" i="1" s="1"/>
  <c r="T2638" i="1"/>
  <c r="U2638" i="1" s="1"/>
  <c r="T2639" i="1"/>
  <c r="U2639" i="1" s="1"/>
  <c r="T2640" i="1"/>
  <c r="U2640" i="1" s="1"/>
  <c r="T2641" i="1"/>
  <c r="U2641" i="1" s="1"/>
  <c r="T2642" i="1"/>
  <c r="U2642" i="1" s="1"/>
  <c r="T2643" i="1"/>
  <c r="U2643" i="1" s="1"/>
  <c r="T2644" i="1"/>
  <c r="U2644" i="1" s="1"/>
  <c r="T2645" i="1"/>
  <c r="U2645" i="1" s="1"/>
  <c r="T2646" i="1"/>
  <c r="U2646" i="1" s="1"/>
  <c r="T2647" i="1"/>
  <c r="U2647" i="1" s="1"/>
  <c r="T2648" i="1"/>
  <c r="U2648" i="1" s="1"/>
  <c r="T2649" i="1"/>
  <c r="U2649" i="1" s="1"/>
  <c r="T2650" i="1"/>
  <c r="U2650" i="1" s="1"/>
  <c r="T2651" i="1"/>
  <c r="U2651" i="1" s="1"/>
  <c r="T2652" i="1"/>
  <c r="U2652" i="1" s="1"/>
  <c r="T2653" i="1"/>
  <c r="U2653" i="1" s="1"/>
  <c r="T2654" i="1"/>
  <c r="U2654" i="1" s="1"/>
  <c r="T2655" i="1"/>
  <c r="U2655" i="1" s="1"/>
  <c r="T2656" i="1"/>
  <c r="U2656" i="1" s="1"/>
  <c r="T2657" i="1"/>
  <c r="U2657" i="1" s="1"/>
  <c r="T2658" i="1"/>
  <c r="U2658" i="1" s="1"/>
  <c r="T2659" i="1"/>
  <c r="U2659" i="1" s="1"/>
  <c r="T2660" i="1"/>
  <c r="U2660" i="1" s="1"/>
  <c r="T2661" i="1"/>
  <c r="U2661" i="1" s="1"/>
  <c r="T2662" i="1"/>
  <c r="U2662" i="1" s="1"/>
  <c r="T2663" i="1"/>
  <c r="U2663" i="1" s="1"/>
  <c r="T2664" i="1"/>
  <c r="U2664" i="1" s="1"/>
  <c r="T2665" i="1"/>
  <c r="U2665" i="1" s="1"/>
  <c r="T2666" i="1"/>
  <c r="U2666" i="1" s="1"/>
  <c r="T2667" i="1"/>
  <c r="U2667" i="1" s="1"/>
  <c r="T2668" i="1"/>
  <c r="U2668" i="1" s="1"/>
  <c r="T2669" i="1"/>
  <c r="U2669" i="1" s="1"/>
  <c r="T2670" i="1"/>
  <c r="U2670" i="1" s="1"/>
  <c r="T2671" i="1"/>
  <c r="U2671" i="1" s="1"/>
  <c r="T2672" i="1"/>
  <c r="U2672" i="1" s="1"/>
  <c r="T2673" i="1"/>
  <c r="U2673" i="1" s="1"/>
  <c r="T2674" i="1"/>
  <c r="U2674" i="1" s="1"/>
  <c r="T2675" i="1"/>
  <c r="U2675" i="1" s="1"/>
  <c r="T2676" i="1"/>
  <c r="U2676" i="1" s="1"/>
  <c r="T2677" i="1"/>
  <c r="U2677" i="1" s="1"/>
  <c r="T2678" i="1"/>
  <c r="U2678" i="1" s="1"/>
  <c r="T2679" i="1"/>
  <c r="U2679" i="1" s="1"/>
  <c r="T2680" i="1"/>
  <c r="U2680" i="1" s="1"/>
  <c r="T2681" i="1"/>
  <c r="U2681" i="1" s="1"/>
  <c r="T2682" i="1"/>
  <c r="U2682" i="1" s="1"/>
  <c r="T2683" i="1"/>
  <c r="U2683" i="1" s="1"/>
  <c r="T2684" i="1"/>
  <c r="U2684" i="1" s="1"/>
  <c r="T2685" i="1"/>
  <c r="U2685" i="1" s="1"/>
  <c r="T2686" i="1"/>
  <c r="U2686" i="1" s="1"/>
  <c r="T2687" i="1"/>
  <c r="U2687" i="1" s="1"/>
  <c r="T2688" i="1"/>
  <c r="U2688" i="1" s="1"/>
  <c r="T2689" i="1"/>
  <c r="U2689" i="1" s="1"/>
  <c r="T2690" i="1"/>
  <c r="U2690" i="1" s="1"/>
  <c r="T2691" i="1"/>
  <c r="U2691" i="1" s="1"/>
  <c r="T2692" i="1"/>
  <c r="U2692" i="1" s="1"/>
  <c r="T2693" i="1"/>
  <c r="U2693" i="1" s="1"/>
  <c r="T2694" i="1"/>
  <c r="U2694" i="1" s="1"/>
  <c r="T2695" i="1"/>
  <c r="U2695" i="1" s="1"/>
  <c r="T2696" i="1"/>
  <c r="U2696" i="1" s="1"/>
  <c r="T2697" i="1"/>
  <c r="U2697" i="1" s="1"/>
  <c r="T2698" i="1"/>
  <c r="U2698" i="1" s="1"/>
  <c r="T2699" i="1"/>
  <c r="U2699" i="1" s="1"/>
  <c r="T2700" i="1"/>
  <c r="U2700" i="1" s="1"/>
  <c r="T2701" i="1"/>
  <c r="U2701" i="1" s="1"/>
  <c r="T2702" i="1"/>
  <c r="U2702" i="1" s="1"/>
  <c r="T2703" i="1"/>
  <c r="U2703" i="1" s="1"/>
  <c r="T2704" i="1"/>
  <c r="U2704" i="1" s="1"/>
  <c r="T2705" i="1"/>
  <c r="U2705" i="1" s="1"/>
  <c r="T2706" i="1"/>
  <c r="U2706" i="1" s="1"/>
  <c r="T2707" i="1"/>
  <c r="U2707" i="1" s="1"/>
  <c r="T2708" i="1"/>
  <c r="U2708" i="1" s="1"/>
  <c r="T2709" i="1"/>
  <c r="U2709" i="1" s="1"/>
  <c r="T2710" i="1"/>
  <c r="U2710" i="1" s="1"/>
  <c r="T2711" i="1"/>
  <c r="U2711" i="1" s="1"/>
  <c r="T2712" i="1"/>
  <c r="U2712" i="1" s="1"/>
  <c r="T2713" i="1"/>
  <c r="U2713" i="1" s="1"/>
  <c r="T2714" i="1"/>
  <c r="U2714" i="1" s="1"/>
  <c r="T2715" i="1"/>
  <c r="U2715" i="1" s="1"/>
  <c r="T2716" i="1"/>
  <c r="U2716" i="1" s="1"/>
  <c r="T2717" i="1"/>
  <c r="U2717" i="1" s="1"/>
  <c r="T2718" i="1"/>
  <c r="U2718" i="1" s="1"/>
  <c r="T2719" i="1"/>
  <c r="U2719" i="1" s="1"/>
  <c r="T2720" i="1"/>
  <c r="U2720" i="1" s="1"/>
  <c r="T2721" i="1"/>
  <c r="U2721" i="1" s="1"/>
  <c r="T2722" i="1"/>
  <c r="U2722" i="1" s="1"/>
  <c r="T2723" i="1"/>
  <c r="U2723" i="1" s="1"/>
  <c r="T2724" i="1"/>
  <c r="U2724" i="1" s="1"/>
  <c r="T2725" i="1"/>
  <c r="U2725" i="1" s="1"/>
  <c r="T2726" i="1"/>
  <c r="U2726" i="1" s="1"/>
  <c r="T2727" i="1"/>
  <c r="U2727" i="1" s="1"/>
  <c r="T2728" i="1"/>
  <c r="U2728" i="1" s="1"/>
  <c r="T2729" i="1"/>
  <c r="U2729" i="1" s="1"/>
  <c r="T2730" i="1"/>
  <c r="U2730" i="1" s="1"/>
  <c r="T2731" i="1"/>
  <c r="U2731" i="1" s="1"/>
  <c r="T2732" i="1"/>
  <c r="U2732" i="1" s="1"/>
  <c r="T2733" i="1"/>
  <c r="U2733" i="1" s="1"/>
  <c r="T2734" i="1"/>
  <c r="U2734" i="1" s="1"/>
  <c r="T2735" i="1"/>
  <c r="U2735" i="1" s="1"/>
  <c r="T2736" i="1"/>
  <c r="U2736" i="1" s="1"/>
  <c r="T2737" i="1"/>
  <c r="U2737" i="1" s="1"/>
  <c r="T2738" i="1"/>
  <c r="U2738" i="1" s="1"/>
  <c r="T2739" i="1"/>
  <c r="U2739" i="1" s="1"/>
  <c r="T2740" i="1"/>
  <c r="U2740" i="1" s="1"/>
  <c r="T2741" i="1"/>
  <c r="U2741" i="1" s="1"/>
  <c r="T2742" i="1"/>
  <c r="U2742" i="1" s="1"/>
  <c r="T2743" i="1"/>
  <c r="U2743" i="1" s="1"/>
  <c r="T2744" i="1"/>
  <c r="U2744" i="1" s="1"/>
  <c r="T2745" i="1"/>
  <c r="U2745" i="1" s="1"/>
  <c r="T2746" i="1"/>
  <c r="U2746" i="1" s="1"/>
  <c r="T2747" i="1"/>
  <c r="U2747" i="1" s="1"/>
  <c r="T2748" i="1"/>
  <c r="U2748" i="1" s="1"/>
  <c r="T2749" i="1"/>
  <c r="U2749" i="1" s="1"/>
  <c r="T2750" i="1"/>
  <c r="U2750" i="1" s="1"/>
  <c r="T2751" i="1"/>
  <c r="U2751" i="1" s="1"/>
  <c r="T2752" i="1"/>
  <c r="U2752" i="1" s="1"/>
  <c r="T2753" i="1"/>
  <c r="U2753" i="1" s="1"/>
  <c r="T2754" i="1"/>
  <c r="U2754" i="1" s="1"/>
  <c r="T2755" i="1"/>
  <c r="U2755" i="1" s="1"/>
  <c r="T2756" i="1"/>
  <c r="U2756" i="1" s="1"/>
  <c r="T2757" i="1"/>
  <c r="U2757" i="1" s="1"/>
  <c r="T2758" i="1"/>
  <c r="U2758" i="1" s="1"/>
  <c r="T2759" i="1"/>
  <c r="U2759" i="1" s="1"/>
  <c r="T2760" i="1"/>
  <c r="U2760" i="1" s="1"/>
  <c r="T2761" i="1"/>
  <c r="U2761" i="1" s="1"/>
  <c r="T2762" i="1"/>
  <c r="U2762" i="1" s="1"/>
  <c r="T2763" i="1"/>
  <c r="U2763" i="1" s="1"/>
  <c r="T2764" i="1"/>
  <c r="U2764" i="1" s="1"/>
  <c r="T2765" i="1"/>
  <c r="U2765" i="1" s="1"/>
  <c r="T2766" i="1"/>
  <c r="U2766" i="1" s="1"/>
  <c r="T2767" i="1"/>
  <c r="U2767" i="1" s="1"/>
  <c r="T2768" i="1"/>
  <c r="U2768" i="1" s="1"/>
  <c r="T2769" i="1"/>
  <c r="U2769" i="1" s="1"/>
  <c r="T2770" i="1"/>
  <c r="U2770" i="1" s="1"/>
  <c r="T2771" i="1"/>
  <c r="U2771" i="1" s="1"/>
  <c r="T2772" i="1"/>
  <c r="U2772" i="1" s="1"/>
  <c r="T2773" i="1"/>
  <c r="U2773" i="1" s="1"/>
  <c r="T2774" i="1"/>
  <c r="U2774" i="1" s="1"/>
  <c r="T2775" i="1"/>
  <c r="U2775" i="1" s="1"/>
  <c r="T2776" i="1"/>
  <c r="U2776" i="1" s="1"/>
  <c r="T2777" i="1"/>
  <c r="U2777" i="1" s="1"/>
  <c r="T2778" i="1"/>
  <c r="U2778" i="1" s="1"/>
  <c r="T2779" i="1"/>
  <c r="T2780" i="1"/>
  <c r="U2780" i="1" s="1"/>
  <c r="T2781" i="1"/>
  <c r="T2782" i="1"/>
  <c r="U2782" i="1" s="1"/>
  <c r="T2783" i="1"/>
  <c r="U2783" i="1" s="1"/>
  <c r="T2784" i="1"/>
  <c r="U2784" i="1" s="1"/>
  <c r="T2785" i="1"/>
  <c r="U2785" i="1" s="1"/>
  <c r="T2786" i="1"/>
  <c r="U2786" i="1" s="1"/>
  <c r="T2787" i="1"/>
  <c r="U2787" i="1" s="1"/>
  <c r="T2788" i="1"/>
  <c r="U2788" i="1" s="1"/>
  <c r="T2789" i="1"/>
  <c r="U2789" i="1" s="1"/>
  <c r="T2790" i="1"/>
  <c r="U2790" i="1" s="1"/>
  <c r="T2791" i="1"/>
  <c r="U2791" i="1" s="1"/>
  <c r="T2792" i="1"/>
  <c r="U2792" i="1" s="1"/>
  <c r="T2793" i="1"/>
  <c r="U2793" i="1" s="1"/>
  <c r="T2794" i="1"/>
  <c r="U2794" i="1" s="1"/>
  <c r="T2795" i="1"/>
  <c r="U2795" i="1" s="1"/>
  <c r="T2796" i="1"/>
  <c r="U2796" i="1" s="1"/>
  <c r="T2797" i="1"/>
  <c r="U2797" i="1" s="1"/>
  <c r="T2798" i="1"/>
  <c r="U2798" i="1" s="1"/>
  <c r="T2799" i="1"/>
  <c r="U2799" i="1" s="1"/>
  <c r="T2800" i="1"/>
  <c r="U2800" i="1" s="1"/>
  <c r="T2801" i="1"/>
  <c r="U2801" i="1" s="1"/>
  <c r="T2802" i="1"/>
  <c r="U2802" i="1" s="1"/>
  <c r="T2803" i="1"/>
  <c r="U2803" i="1" s="1"/>
  <c r="T2804" i="1"/>
  <c r="U2804" i="1" s="1"/>
  <c r="T2805" i="1"/>
  <c r="U2805" i="1" s="1"/>
  <c r="T2806" i="1"/>
  <c r="U2806" i="1" s="1"/>
  <c r="T2807" i="1"/>
  <c r="U2807" i="1" s="1"/>
  <c r="T2808" i="1"/>
  <c r="U2808" i="1" s="1"/>
  <c r="T2809" i="1"/>
  <c r="U2809" i="1" s="1"/>
  <c r="T2810" i="1"/>
  <c r="U2810" i="1" s="1"/>
  <c r="T2811" i="1"/>
  <c r="U2811" i="1" s="1"/>
  <c r="T2812" i="1"/>
  <c r="U2812" i="1" s="1"/>
  <c r="T2813" i="1"/>
  <c r="U2813" i="1" s="1"/>
  <c r="T2814" i="1"/>
  <c r="U2814" i="1" s="1"/>
  <c r="T2815" i="1"/>
  <c r="U2815" i="1" s="1"/>
  <c r="T2816" i="1"/>
  <c r="U2816" i="1" s="1"/>
  <c r="T2817" i="1"/>
  <c r="U2817" i="1" s="1"/>
  <c r="T2818" i="1"/>
  <c r="U2818" i="1" s="1"/>
  <c r="T2819" i="1"/>
  <c r="U2819" i="1" s="1"/>
  <c r="T2820" i="1"/>
  <c r="U2820" i="1" s="1"/>
  <c r="T2821" i="1"/>
  <c r="U2821" i="1" s="1"/>
  <c r="T2822" i="1"/>
  <c r="U2822" i="1" s="1"/>
  <c r="T2823" i="1"/>
  <c r="U2823" i="1" s="1"/>
  <c r="T2824" i="1"/>
  <c r="U2824" i="1" s="1"/>
  <c r="T2825" i="1"/>
  <c r="U2825" i="1" s="1"/>
  <c r="T2826" i="1"/>
  <c r="U2826" i="1" s="1"/>
  <c r="T2827" i="1"/>
  <c r="U2827" i="1" s="1"/>
  <c r="T2828" i="1"/>
  <c r="U2828" i="1" s="1"/>
  <c r="T2829" i="1"/>
  <c r="U2829" i="1" s="1"/>
  <c r="T2830" i="1"/>
  <c r="U2830" i="1" s="1"/>
  <c r="T2831" i="1"/>
  <c r="U2831" i="1" s="1"/>
  <c r="T2832" i="1"/>
  <c r="U2832" i="1" s="1"/>
  <c r="T2833" i="1"/>
  <c r="U2833" i="1" s="1"/>
  <c r="T2834" i="1"/>
  <c r="U2834" i="1" s="1"/>
  <c r="T2835" i="1"/>
  <c r="U2835" i="1" s="1"/>
  <c r="T2836" i="1"/>
  <c r="U2836" i="1" s="1"/>
  <c r="T2837" i="1"/>
  <c r="U2837" i="1" s="1"/>
  <c r="T2838" i="1"/>
  <c r="U2838" i="1" s="1"/>
  <c r="T2839" i="1"/>
  <c r="U2839" i="1" s="1"/>
  <c r="T2840" i="1"/>
  <c r="U2840" i="1" s="1"/>
  <c r="T2841" i="1"/>
  <c r="U2841" i="1" s="1"/>
  <c r="T2842" i="1"/>
  <c r="U2842" i="1" s="1"/>
  <c r="T2843" i="1"/>
  <c r="U2843" i="1" s="1"/>
  <c r="T2844" i="1"/>
  <c r="U2844" i="1" s="1"/>
  <c r="T2845" i="1"/>
  <c r="U2845" i="1" s="1"/>
  <c r="T2846" i="1"/>
  <c r="U2846" i="1" s="1"/>
  <c r="T2847" i="1"/>
  <c r="U2847" i="1" s="1"/>
  <c r="T2848" i="1"/>
  <c r="U2848" i="1" s="1"/>
  <c r="T2849" i="1"/>
  <c r="U2849" i="1" s="1"/>
  <c r="T2850" i="1"/>
  <c r="U2850" i="1" s="1"/>
  <c r="T2851" i="1"/>
  <c r="U2851" i="1" s="1"/>
  <c r="T2852" i="1"/>
  <c r="U2852" i="1" s="1"/>
  <c r="T2853" i="1"/>
  <c r="U2853" i="1" s="1"/>
  <c r="T2854" i="1"/>
  <c r="U2854" i="1" s="1"/>
  <c r="T2855" i="1"/>
  <c r="U2855" i="1" s="1"/>
  <c r="T2856" i="1"/>
  <c r="U2856" i="1" s="1"/>
  <c r="T2857" i="1"/>
  <c r="U2857" i="1" s="1"/>
  <c r="T2858" i="1"/>
  <c r="U2858" i="1" s="1"/>
  <c r="T2859" i="1"/>
  <c r="U2859" i="1" s="1"/>
  <c r="T2860" i="1"/>
  <c r="U2860" i="1" s="1"/>
  <c r="T2861" i="1"/>
  <c r="U2861" i="1" s="1"/>
  <c r="T2862" i="1"/>
  <c r="U2862" i="1" s="1"/>
  <c r="T2863" i="1"/>
  <c r="U2863" i="1" s="1"/>
  <c r="T2864" i="1"/>
  <c r="U2864" i="1" s="1"/>
  <c r="T2865" i="1"/>
  <c r="U2865" i="1" s="1"/>
  <c r="T2866" i="1"/>
  <c r="U2866" i="1" s="1"/>
  <c r="T2867" i="1"/>
  <c r="U2867" i="1" s="1"/>
  <c r="T2868" i="1"/>
  <c r="U2868" i="1" s="1"/>
  <c r="T2869" i="1"/>
  <c r="U2869" i="1" s="1"/>
  <c r="T2870" i="1"/>
  <c r="U2870" i="1" s="1"/>
  <c r="T2871" i="1"/>
  <c r="U2871" i="1" s="1"/>
  <c r="T2872" i="1"/>
  <c r="U2872" i="1" s="1"/>
  <c r="T2873" i="1"/>
  <c r="U2873" i="1" s="1"/>
  <c r="T2874" i="1"/>
  <c r="U2874" i="1" s="1"/>
  <c r="T2875" i="1"/>
  <c r="U2875" i="1" s="1"/>
  <c r="T2876" i="1"/>
  <c r="U2876" i="1" s="1"/>
  <c r="T2877" i="1"/>
  <c r="U2877" i="1" s="1"/>
  <c r="T2878" i="1"/>
  <c r="U2878" i="1" s="1"/>
  <c r="T2879" i="1"/>
  <c r="U2879" i="1" s="1"/>
  <c r="T2880" i="1"/>
  <c r="U2880" i="1" s="1"/>
  <c r="T2881" i="1"/>
  <c r="U2881" i="1" s="1"/>
  <c r="T2882" i="1"/>
  <c r="U2882" i="1" s="1"/>
  <c r="T2883" i="1"/>
  <c r="U2883" i="1" s="1"/>
  <c r="T2884" i="1"/>
  <c r="U2884" i="1" s="1"/>
  <c r="T2885" i="1"/>
  <c r="U2885" i="1" s="1"/>
  <c r="T2886" i="1"/>
  <c r="U2886" i="1" s="1"/>
  <c r="T2887" i="1"/>
  <c r="U2887" i="1" s="1"/>
  <c r="T2888" i="1"/>
  <c r="U2888" i="1" s="1"/>
  <c r="T2889" i="1"/>
  <c r="U2889" i="1" s="1"/>
  <c r="T2890" i="1"/>
  <c r="U2890" i="1" s="1"/>
  <c r="T2891" i="1"/>
  <c r="U2891" i="1" s="1"/>
  <c r="T2892" i="1"/>
  <c r="U2892" i="1" s="1"/>
  <c r="T2893" i="1"/>
  <c r="U2893" i="1" s="1"/>
  <c r="T2894" i="1"/>
  <c r="U2894" i="1" s="1"/>
  <c r="T2895" i="1"/>
  <c r="U2895" i="1" s="1"/>
  <c r="T2896" i="1"/>
  <c r="U2896" i="1" s="1"/>
  <c r="T2897" i="1"/>
  <c r="U2897" i="1" s="1"/>
  <c r="T2898" i="1"/>
  <c r="U2898" i="1" s="1"/>
  <c r="T2899" i="1"/>
  <c r="U2899" i="1" s="1"/>
  <c r="T2900" i="1"/>
  <c r="U2900" i="1" s="1"/>
  <c r="T2901" i="1"/>
  <c r="U2901" i="1" s="1"/>
  <c r="T2902" i="1"/>
  <c r="U2902" i="1" s="1"/>
  <c r="T2903" i="1"/>
  <c r="U2903" i="1" s="1"/>
  <c r="T2904" i="1"/>
  <c r="U2904" i="1" s="1"/>
  <c r="T2905" i="1"/>
  <c r="U2905" i="1" s="1"/>
  <c r="T2906" i="1"/>
  <c r="U2906" i="1" s="1"/>
  <c r="T2907" i="1"/>
  <c r="U2907" i="1" s="1"/>
  <c r="T2908" i="1"/>
  <c r="U2908" i="1" s="1"/>
  <c r="T2909" i="1"/>
  <c r="U2909" i="1" s="1"/>
  <c r="T2910" i="1"/>
  <c r="U2910" i="1" s="1"/>
  <c r="T2911" i="1"/>
  <c r="U2911" i="1" s="1"/>
  <c r="T2912" i="1"/>
  <c r="U2912" i="1" s="1"/>
  <c r="T2913" i="1"/>
  <c r="U2913" i="1" s="1"/>
  <c r="T2914" i="1"/>
  <c r="U2914" i="1" s="1"/>
  <c r="T2915" i="1"/>
  <c r="U2915" i="1" s="1"/>
  <c r="T2916" i="1"/>
  <c r="U2916" i="1" s="1"/>
  <c r="T2917" i="1"/>
  <c r="U2917" i="1" s="1"/>
  <c r="T2918" i="1"/>
  <c r="U2918" i="1" s="1"/>
  <c r="T2919" i="1"/>
  <c r="U2919" i="1" s="1"/>
  <c r="T2920" i="1"/>
  <c r="U2920" i="1" s="1"/>
  <c r="T2921" i="1"/>
  <c r="U2921" i="1" s="1"/>
  <c r="T2922" i="1"/>
  <c r="U2922" i="1" s="1"/>
  <c r="T2923" i="1"/>
  <c r="U2923" i="1" s="1"/>
  <c r="T2924" i="1"/>
  <c r="U2924" i="1" s="1"/>
  <c r="T2925" i="1"/>
  <c r="U2925" i="1" s="1"/>
  <c r="T2926" i="1"/>
  <c r="U2926" i="1" s="1"/>
  <c r="T2927" i="1"/>
  <c r="U2927" i="1" s="1"/>
  <c r="T2928" i="1"/>
  <c r="U2928" i="1" s="1"/>
  <c r="T2929" i="1"/>
  <c r="U2929" i="1" s="1"/>
  <c r="T2930" i="1"/>
  <c r="U2930" i="1" s="1"/>
  <c r="T2931" i="1"/>
  <c r="U2931" i="1" s="1"/>
  <c r="T2932" i="1"/>
  <c r="U2932" i="1" s="1"/>
  <c r="T2933" i="1"/>
  <c r="U2933" i="1" s="1"/>
  <c r="T2934" i="1"/>
  <c r="U2934" i="1" s="1"/>
  <c r="T2935" i="1"/>
  <c r="U2935" i="1" s="1"/>
  <c r="T2936" i="1"/>
  <c r="U2936" i="1" s="1"/>
  <c r="T2937" i="1"/>
  <c r="U2937" i="1" s="1"/>
  <c r="T2938" i="1"/>
  <c r="U2938" i="1" s="1"/>
  <c r="T2939" i="1"/>
  <c r="U2939" i="1" s="1"/>
  <c r="T2940" i="1"/>
  <c r="U2940" i="1" s="1"/>
  <c r="T2941" i="1"/>
  <c r="U2941" i="1" s="1"/>
  <c r="T2942" i="1"/>
  <c r="U2942" i="1" s="1"/>
  <c r="T2943" i="1"/>
  <c r="U2943" i="1" s="1"/>
  <c r="T2944" i="1"/>
  <c r="U2944" i="1" s="1"/>
  <c r="T2945" i="1"/>
  <c r="U2945" i="1" s="1"/>
  <c r="T2946" i="1"/>
  <c r="U2946" i="1" s="1"/>
  <c r="T2947" i="1"/>
  <c r="U2947" i="1" s="1"/>
  <c r="T2948" i="1"/>
  <c r="U2948" i="1" s="1"/>
  <c r="T2949" i="1"/>
  <c r="U2949" i="1" s="1"/>
  <c r="T2950" i="1"/>
  <c r="U2950" i="1" s="1"/>
  <c r="T2951" i="1"/>
  <c r="U2951" i="1" s="1"/>
  <c r="T2952" i="1"/>
  <c r="U2952" i="1" s="1"/>
  <c r="T2953" i="1"/>
  <c r="U2953" i="1" s="1"/>
  <c r="T2954" i="1"/>
  <c r="U2954" i="1" s="1"/>
  <c r="T2955" i="1"/>
  <c r="U2955" i="1" s="1"/>
  <c r="T2956" i="1"/>
  <c r="U2956" i="1" s="1"/>
  <c r="T2957" i="1"/>
  <c r="U2957" i="1" s="1"/>
  <c r="T2958" i="1"/>
  <c r="U2958" i="1" s="1"/>
  <c r="T2959" i="1"/>
  <c r="U2959" i="1" s="1"/>
  <c r="T2960" i="1"/>
  <c r="U2960" i="1" s="1"/>
  <c r="T2961" i="1"/>
  <c r="U2961" i="1" s="1"/>
  <c r="T2962" i="1"/>
  <c r="U2962" i="1" s="1"/>
  <c r="T2963" i="1"/>
  <c r="U2963" i="1" s="1"/>
  <c r="T2964" i="1"/>
  <c r="U2964" i="1" s="1"/>
  <c r="T2965" i="1"/>
  <c r="U2965" i="1" s="1"/>
  <c r="T2966" i="1"/>
  <c r="U2966" i="1" s="1"/>
  <c r="T2967" i="1"/>
  <c r="U2967" i="1" s="1"/>
  <c r="T2968" i="1"/>
  <c r="U2968" i="1" s="1"/>
  <c r="T2969" i="1"/>
  <c r="U2969" i="1" s="1"/>
  <c r="T2970" i="1"/>
  <c r="U2970" i="1" s="1"/>
  <c r="T2971" i="1"/>
  <c r="U2971" i="1" s="1"/>
  <c r="T2972" i="1"/>
  <c r="U2972" i="1" s="1"/>
  <c r="T2973" i="1"/>
  <c r="U2973" i="1" s="1"/>
  <c r="T2974" i="1"/>
  <c r="U2974" i="1" s="1"/>
  <c r="T2975" i="1"/>
  <c r="U2975" i="1" s="1"/>
  <c r="T2976" i="1"/>
  <c r="U2976" i="1" s="1"/>
  <c r="T2977" i="1"/>
  <c r="U2977" i="1" s="1"/>
  <c r="T2978" i="1"/>
  <c r="U2978" i="1" s="1"/>
  <c r="T2979" i="1"/>
  <c r="U2979" i="1" s="1"/>
  <c r="T2980" i="1"/>
  <c r="U2980" i="1" s="1"/>
  <c r="T2981" i="1"/>
  <c r="U2981" i="1" s="1"/>
  <c r="T2982" i="1"/>
  <c r="U2982" i="1" s="1"/>
  <c r="T2983" i="1"/>
  <c r="U2983" i="1" s="1"/>
  <c r="T2984" i="1"/>
  <c r="U2984" i="1" s="1"/>
  <c r="T2985" i="1"/>
  <c r="U2985" i="1" s="1"/>
  <c r="T2986" i="1"/>
  <c r="U2986" i="1" s="1"/>
  <c r="T2987" i="1"/>
  <c r="U2987" i="1" s="1"/>
  <c r="T2988" i="1"/>
  <c r="U2988" i="1" s="1"/>
  <c r="T2989" i="1"/>
  <c r="U2989" i="1" s="1"/>
  <c r="T2990" i="1"/>
  <c r="U2990" i="1" s="1"/>
  <c r="T2991" i="1"/>
  <c r="U2991" i="1" s="1"/>
  <c r="T2992" i="1"/>
  <c r="U2992" i="1" s="1"/>
  <c r="T2993" i="1"/>
  <c r="U2993" i="1" s="1"/>
  <c r="T2994" i="1"/>
  <c r="U2994" i="1" s="1"/>
  <c r="T2995" i="1"/>
  <c r="U2995" i="1" s="1"/>
  <c r="T2996" i="1"/>
  <c r="U2996" i="1" s="1"/>
  <c r="T2997" i="1"/>
  <c r="U2997" i="1" s="1"/>
  <c r="T2998" i="1"/>
  <c r="U2998" i="1" s="1"/>
  <c r="T2999" i="1"/>
  <c r="U2999" i="1" s="1"/>
  <c r="T3000" i="1"/>
  <c r="U3000" i="1" s="1"/>
  <c r="T3001" i="1"/>
  <c r="U3001" i="1" s="1"/>
  <c r="T3002" i="1"/>
  <c r="U3002" i="1" s="1"/>
  <c r="T3003" i="1"/>
  <c r="U3003" i="1" s="1"/>
  <c r="T3004" i="1"/>
  <c r="U3004" i="1" s="1"/>
  <c r="T3005" i="1"/>
  <c r="U3005" i="1" s="1"/>
  <c r="T3006" i="1"/>
  <c r="U3006" i="1" s="1"/>
  <c r="T3007" i="1"/>
  <c r="U3007" i="1" s="1"/>
  <c r="T3008" i="1"/>
  <c r="U3008" i="1" s="1"/>
  <c r="T3009" i="1"/>
  <c r="U3009" i="1" s="1"/>
  <c r="T3010" i="1"/>
  <c r="U3010" i="1" s="1"/>
  <c r="T3011" i="1"/>
  <c r="U3011" i="1" s="1"/>
  <c r="T3012" i="1"/>
  <c r="U3012" i="1" s="1"/>
  <c r="T3013" i="1"/>
  <c r="U3013" i="1" s="1"/>
  <c r="T3014" i="1"/>
  <c r="U3014" i="1" s="1"/>
  <c r="T3015" i="1"/>
  <c r="U3015" i="1" s="1"/>
  <c r="T3016" i="1"/>
  <c r="U3016" i="1" s="1"/>
  <c r="T3017" i="1"/>
  <c r="U3017" i="1" s="1"/>
  <c r="T3018" i="1"/>
  <c r="U3018" i="1" s="1"/>
  <c r="T3019" i="1"/>
  <c r="U3019" i="1" s="1"/>
  <c r="T3020" i="1"/>
  <c r="U3020" i="1" s="1"/>
  <c r="T3021" i="1"/>
  <c r="U3021" i="1" s="1"/>
  <c r="T3022" i="1"/>
  <c r="U3022" i="1" s="1"/>
  <c r="T3023" i="1"/>
  <c r="U3023" i="1" s="1"/>
  <c r="T3024" i="1"/>
  <c r="U3024" i="1" s="1"/>
  <c r="T3025" i="1"/>
  <c r="U3025" i="1" s="1"/>
  <c r="T3026" i="1"/>
  <c r="U3026" i="1" s="1"/>
  <c r="T3027" i="1"/>
  <c r="U3027" i="1" s="1"/>
  <c r="T3028" i="1"/>
  <c r="U3028" i="1" s="1"/>
  <c r="T3029" i="1"/>
  <c r="U3029" i="1" s="1"/>
  <c r="T3030" i="1"/>
  <c r="U3030" i="1" s="1"/>
  <c r="T3031" i="1"/>
  <c r="U3031" i="1" s="1"/>
  <c r="T3032" i="1"/>
  <c r="U3032" i="1" s="1"/>
  <c r="T3033" i="1"/>
  <c r="U3033" i="1" s="1"/>
  <c r="T3034" i="1"/>
  <c r="U3034" i="1" s="1"/>
  <c r="T3035" i="1"/>
  <c r="U3035" i="1" s="1"/>
  <c r="T3036" i="1"/>
  <c r="U3036" i="1" s="1"/>
  <c r="T3037" i="1"/>
  <c r="U3037" i="1" s="1"/>
  <c r="T3038" i="1"/>
  <c r="U3038" i="1" s="1"/>
  <c r="T3039" i="1"/>
  <c r="U3039" i="1" s="1"/>
  <c r="T3040" i="1"/>
  <c r="U3040" i="1" s="1"/>
  <c r="T3041" i="1"/>
  <c r="U3041" i="1" s="1"/>
  <c r="T3042" i="1"/>
  <c r="U3042" i="1" s="1"/>
  <c r="T3043" i="1"/>
  <c r="U3043" i="1" s="1"/>
  <c r="T3044" i="1"/>
  <c r="U3044" i="1" s="1"/>
  <c r="T3045" i="1"/>
  <c r="U3045" i="1" s="1"/>
  <c r="T3046" i="1"/>
  <c r="U3046" i="1" s="1"/>
  <c r="T3047" i="1"/>
  <c r="U3047" i="1" s="1"/>
  <c r="T3048" i="1"/>
  <c r="U3048" i="1" s="1"/>
  <c r="T3049" i="1"/>
  <c r="U3049" i="1" s="1"/>
  <c r="T3050" i="1"/>
  <c r="U3050" i="1" s="1"/>
  <c r="T3051" i="1"/>
  <c r="U3051" i="1" s="1"/>
  <c r="T3052" i="1"/>
  <c r="U3052" i="1" s="1"/>
  <c r="T3053" i="1"/>
  <c r="U3053" i="1" s="1"/>
  <c r="T3054" i="1"/>
  <c r="U3054" i="1" s="1"/>
  <c r="T3055" i="1"/>
  <c r="U3055" i="1" s="1"/>
  <c r="T3056" i="1"/>
  <c r="U3056" i="1" s="1"/>
  <c r="T3057" i="1"/>
  <c r="U3057" i="1" s="1"/>
  <c r="T3058" i="1"/>
  <c r="U3058" i="1" s="1"/>
  <c r="T3059" i="1"/>
  <c r="U3059" i="1" s="1"/>
  <c r="T3060" i="1"/>
  <c r="U3060" i="1" s="1"/>
  <c r="T3061" i="1"/>
  <c r="U3061" i="1" s="1"/>
  <c r="T3062" i="1"/>
  <c r="U3062" i="1" s="1"/>
  <c r="T3063" i="1"/>
  <c r="U3063" i="1" s="1"/>
  <c r="T3064" i="1"/>
  <c r="U3064" i="1" s="1"/>
  <c r="T3065" i="1"/>
  <c r="U3065" i="1" s="1"/>
  <c r="T3066" i="1"/>
  <c r="U3066" i="1" s="1"/>
  <c r="T3067" i="1"/>
  <c r="U3067" i="1" s="1"/>
  <c r="T3068" i="1"/>
  <c r="U3068" i="1" s="1"/>
  <c r="T3069" i="1"/>
  <c r="U3069" i="1" s="1"/>
  <c r="T3070" i="1"/>
  <c r="U3070" i="1" s="1"/>
  <c r="T3071" i="1"/>
  <c r="U3071" i="1" s="1"/>
  <c r="T3072" i="1"/>
  <c r="U3072" i="1" s="1"/>
  <c r="T3073" i="1"/>
  <c r="U3073" i="1" s="1"/>
  <c r="T3074" i="1"/>
  <c r="U3074" i="1" s="1"/>
  <c r="T3075" i="1"/>
  <c r="U3075" i="1" s="1"/>
  <c r="T3076" i="1"/>
  <c r="U3076" i="1" s="1"/>
  <c r="T3077" i="1"/>
  <c r="U3077" i="1" s="1"/>
  <c r="T3078" i="1"/>
  <c r="U3078" i="1" s="1"/>
  <c r="T3079" i="1"/>
  <c r="U3079" i="1" s="1"/>
  <c r="T3080" i="1"/>
  <c r="U3080" i="1" s="1"/>
  <c r="T3081" i="1"/>
  <c r="U3081" i="1" s="1"/>
  <c r="T3082" i="1"/>
  <c r="U3082" i="1" s="1"/>
  <c r="T3083" i="1"/>
  <c r="U3083" i="1" s="1"/>
  <c r="T3084" i="1"/>
  <c r="U3084" i="1" s="1"/>
  <c r="T3085" i="1"/>
  <c r="U3085" i="1" s="1"/>
  <c r="T3086" i="1"/>
  <c r="U3086" i="1" s="1"/>
  <c r="T3087" i="1"/>
  <c r="U3087" i="1" s="1"/>
  <c r="T3088" i="1"/>
  <c r="U3088" i="1" s="1"/>
  <c r="T3089" i="1"/>
  <c r="U3089" i="1" s="1"/>
  <c r="T3090" i="1"/>
  <c r="U3090" i="1" s="1"/>
  <c r="T3091" i="1"/>
  <c r="U3091" i="1" s="1"/>
  <c r="T3092" i="1"/>
  <c r="U3092" i="1" s="1"/>
  <c r="T3093" i="1"/>
  <c r="U3093" i="1" s="1"/>
  <c r="T3094" i="1"/>
  <c r="U3094" i="1" s="1"/>
  <c r="T3095" i="1"/>
  <c r="U3095" i="1" s="1"/>
  <c r="T3096" i="1"/>
  <c r="U3096" i="1" s="1"/>
  <c r="T3097" i="1"/>
  <c r="U3097" i="1" s="1"/>
  <c r="T3098" i="1"/>
  <c r="U3098" i="1" s="1"/>
  <c r="T3099" i="1"/>
  <c r="U3099" i="1" s="1"/>
  <c r="T3100" i="1"/>
  <c r="U3100" i="1" s="1"/>
  <c r="T3101" i="1"/>
  <c r="U3101" i="1" s="1"/>
  <c r="T3102" i="1"/>
  <c r="U3102" i="1" s="1"/>
  <c r="T3103" i="1"/>
  <c r="U3103" i="1" s="1"/>
  <c r="T3104" i="1"/>
  <c r="U3104" i="1" s="1"/>
  <c r="T3105" i="1"/>
  <c r="U3105" i="1" s="1"/>
  <c r="T3106" i="1"/>
  <c r="U3106" i="1" s="1"/>
  <c r="T3107" i="1"/>
  <c r="U3107" i="1" s="1"/>
  <c r="T3108" i="1"/>
  <c r="U3108" i="1" s="1"/>
  <c r="T3109" i="1"/>
  <c r="U3109" i="1" s="1"/>
  <c r="T3110" i="1"/>
  <c r="U3110" i="1" s="1"/>
  <c r="T3111" i="1"/>
  <c r="U3111" i="1" s="1"/>
  <c r="T3112" i="1"/>
  <c r="U3112" i="1" s="1"/>
  <c r="T3113" i="1"/>
  <c r="U3113" i="1" s="1"/>
  <c r="T3114" i="1"/>
  <c r="U3114" i="1" s="1"/>
  <c r="T3115" i="1"/>
  <c r="U3115" i="1" s="1"/>
  <c r="T3116" i="1"/>
  <c r="U3116" i="1" s="1"/>
  <c r="T3117" i="1"/>
  <c r="U3117" i="1" s="1"/>
  <c r="T3118" i="1"/>
  <c r="U3118" i="1" s="1"/>
  <c r="T3119" i="1"/>
  <c r="U3119" i="1" s="1"/>
  <c r="T3120" i="1"/>
  <c r="U3120" i="1" s="1"/>
  <c r="T3121" i="1"/>
  <c r="U3121" i="1" s="1"/>
  <c r="T3122" i="1"/>
  <c r="U3122" i="1" s="1"/>
  <c r="T3123" i="1"/>
  <c r="U3123" i="1" s="1"/>
  <c r="T3124" i="1"/>
  <c r="U3124" i="1" s="1"/>
  <c r="T3125" i="1"/>
  <c r="U3125" i="1" s="1"/>
  <c r="T3126" i="1"/>
  <c r="U3126" i="1" s="1"/>
  <c r="T3127" i="1"/>
  <c r="U3127" i="1" s="1"/>
  <c r="T3128" i="1"/>
  <c r="U3128" i="1" s="1"/>
  <c r="T3129" i="1"/>
  <c r="U3129" i="1" s="1"/>
  <c r="T3130" i="1"/>
  <c r="U3130" i="1" s="1"/>
  <c r="T3131" i="1"/>
  <c r="U3131" i="1" s="1"/>
  <c r="T3132" i="1"/>
  <c r="U3132" i="1" s="1"/>
  <c r="T3133" i="1"/>
  <c r="U3133" i="1" s="1"/>
  <c r="T3134" i="1"/>
  <c r="U3134" i="1" s="1"/>
  <c r="T3135" i="1"/>
  <c r="U3135" i="1" s="1"/>
  <c r="T3136" i="1"/>
  <c r="U3136" i="1" s="1"/>
  <c r="T3137" i="1"/>
  <c r="U3137" i="1" s="1"/>
  <c r="T3138" i="1"/>
  <c r="U3138" i="1" s="1"/>
  <c r="T3139" i="1"/>
  <c r="U3139" i="1" s="1"/>
  <c r="T3140" i="1"/>
  <c r="U3140" i="1" s="1"/>
  <c r="T3141" i="1"/>
  <c r="U3141" i="1" s="1"/>
  <c r="T3142" i="1"/>
  <c r="U3142" i="1" s="1"/>
  <c r="T3143" i="1"/>
  <c r="U3143" i="1" s="1"/>
  <c r="T3144" i="1"/>
  <c r="U3144" i="1" s="1"/>
  <c r="T3145" i="1"/>
  <c r="U3145" i="1" s="1"/>
  <c r="T3146" i="1"/>
  <c r="U3146" i="1" s="1"/>
  <c r="T3147" i="1"/>
  <c r="U3147" i="1" s="1"/>
  <c r="T3148" i="1"/>
  <c r="U3148" i="1" s="1"/>
  <c r="T3149" i="1"/>
  <c r="U3149" i="1" s="1"/>
  <c r="T3150" i="1"/>
  <c r="U3150" i="1" s="1"/>
  <c r="T3151" i="1"/>
  <c r="U3151" i="1" s="1"/>
  <c r="T3152" i="1"/>
  <c r="U3152" i="1" s="1"/>
  <c r="T3153" i="1"/>
  <c r="U3153" i="1" s="1"/>
  <c r="T3154" i="1"/>
  <c r="U3154" i="1" s="1"/>
  <c r="T3155" i="1"/>
  <c r="U3155" i="1" s="1"/>
  <c r="T3156" i="1"/>
  <c r="U3156" i="1" s="1"/>
  <c r="T3157" i="1"/>
  <c r="U3157" i="1" s="1"/>
  <c r="T3158" i="1"/>
  <c r="U3158" i="1" s="1"/>
  <c r="T3159" i="1"/>
  <c r="U3159" i="1" s="1"/>
  <c r="T3160" i="1"/>
  <c r="U3160" i="1" s="1"/>
  <c r="T3161" i="1"/>
  <c r="U3161" i="1" s="1"/>
  <c r="T3162" i="1"/>
  <c r="U3162" i="1" s="1"/>
  <c r="T3163" i="1"/>
  <c r="U3163" i="1" s="1"/>
  <c r="T3164" i="1"/>
  <c r="U3164" i="1" s="1"/>
  <c r="T3165" i="1"/>
  <c r="U3165" i="1" s="1"/>
  <c r="T3166" i="1"/>
  <c r="U3166" i="1" s="1"/>
  <c r="T3167" i="1"/>
  <c r="U3167" i="1" s="1"/>
  <c r="T3168" i="1"/>
  <c r="U3168" i="1" s="1"/>
  <c r="T3169" i="1"/>
  <c r="U3169" i="1" s="1"/>
  <c r="T3170" i="1"/>
  <c r="U3170" i="1" s="1"/>
  <c r="T3171" i="1"/>
  <c r="U3171" i="1" s="1"/>
  <c r="T3172" i="1"/>
  <c r="U3172" i="1" s="1"/>
  <c r="T3173" i="1"/>
  <c r="U3173" i="1" s="1"/>
  <c r="T3174" i="1"/>
  <c r="U3174" i="1" s="1"/>
  <c r="T3175" i="1"/>
  <c r="U3175" i="1" s="1"/>
  <c r="T3176" i="1"/>
  <c r="U3176" i="1" s="1"/>
  <c r="T3177" i="1"/>
  <c r="U3177" i="1" s="1"/>
  <c r="T3178" i="1"/>
  <c r="U3178" i="1" s="1"/>
  <c r="T3179" i="1"/>
  <c r="U3179" i="1" s="1"/>
  <c r="T3180" i="1"/>
  <c r="U3180" i="1" s="1"/>
  <c r="T3181" i="1"/>
  <c r="U3181" i="1" s="1"/>
  <c r="T3182" i="1"/>
  <c r="U3182" i="1" s="1"/>
  <c r="T3183" i="1"/>
  <c r="U3183" i="1" s="1"/>
  <c r="T3184" i="1"/>
  <c r="U3184" i="1" s="1"/>
  <c r="T3185" i="1"/>
  <c r="U3185" i="1" s="1"/>
  <c r="T3186" i="1"/>
  <c r="U3186" i="1" s="1"/>
  <c r="O6" i="4"/>
  <c r="O7" i="4"/>
  <c r="O47" i="4"/>
  <c r="O71" i="4"/>
  <c r="O111" i="4"/>
  <c r="O151" i="4"/>
  <c r="O199" i="4"/>
  <c r="N3" i="4"/>
  <c r="O3" i="4" s="1"/>
  <c r="N4" i="4"/>
  <c r="O4" i="4" s="1"/>
  <c r="N5" i="4"/>
  <c r="O5" i="4" s="1"/>
  <c r="N6" i="4"/>
  <c r="N7" i="4"/>
  <c r="N8" i="4"/>
  <c r="O8" i="4" s="1"/>
  <c r="N9" i="4"/>
  <c r="O9" i="4" s="1"/>
  <c r="N10" i="4"/>
  <c r="O10" i="4" s="1"/>
  <c r="N11" i="4"/>
  <c r="O11" i="4" s="1"/>
  <c r="N12" i="4"/>
  <c r="O12" i="4" s="1"/>
  <c r="N13" i="4"/>
  <c r="O13" i="4" s="1"/>
  <c r="N14" i="4"/>
  <c r="O14" i="4" s="1"/>
  <c r="N15" i="4"/>
  <c r="O15" i="4" s="1"/>
  <c r="N16" i="4"/>
  <c r="O16" i="4" s="1"/>
  <c r="N17" i="4"/>
  <c r="O17" i="4" s="1"/>
  <c r="N18" i="4"/>
  <c r="O18" i="4" s="1"/>
  <c r="N19" i="4"/>
  <c r="O19" i="4" s="1"/>
  <c r="N20" i="4"/>
  <c r="O20" i="4" s="1"/>
  <c r="N21" i="4"/>
  <c r="O21" i="4" s="1"/>
  <c r="N22" i="4"/>
  <c r="O22" i="4" s="1"/>
  <c r="N23" i="4"/>
  <c r="O23" i="4" s="1"/>
  <c r="N24" i="4"/>
  <c r="O24" i="4" s="1"/>
  <c r="N25" i="4"/>
  <c r="O25" i="4" s="1"/>
  <c r="N26" i="4"/>
  <c r="O26" i="4" s="1"/>
  <c r="N27" i="4"/>
  <c r="O27" i="4" s="1"/>
  <c r="N28" i="4"/>
  <c r="O28" i="4" s="1"/>
  <c r="N29" i="4"/>
  <c r="O29" i="4" s="1"/>
  <c r="N30" i="4"/>
  <c r="O30" i="4" s="1"/>
  <c r="N31" i="4"/>
  <c r="O31" i="4" s="1"/>
  <c r="N32" i="4"/>
  <c r="O32" i="4" s="1"/>
  <c r="N33" i="4"/>
  <c r="O33" i="4" s="1"/>
  <c r="N34" i="4"/>
  <c r="O34" i="4" s="1"/>
  <c r="N35" i="4"/>
  <c r="O35" i="4" s="1"/>
  <c r="N36" i="4"/>
  <c r="O36" i="4" s="1"/>
  <c r="N37" i="4"/>
  <c r="O37" i="4" s="1"/>
  <c r="N38" i="4"/>
  <c r="O38" i="4" s="1"/>
  <c r="N39" i="4"/>
  <c r="O39" i="4" s="1"/>
  <c r="N40" i="4"/>
  <c r="O40" i="4" s="1"/>
  <c r="N41" i="4"/>
  <c r="O41" i="4" s="1"/>
  <c r="N42" i="4"/>
  <c r="O42" i="4" s="1"/>
  <c r="N43" i="4"/>
  <c r="O43" i="4" s="1"/>
  <c r="N44" i="4"/>
  <c r="O44" i="4" s="1"/>
  <c r="N45" i="4"/>
  <c r="O45" i="4" s="1"/>
  <c r="N46" i="4"/>
  <c r="O46" i="4" s="1"/>
  <c r="N47" i="4"/>
  <c r="N48" i="4"/>
  <c r="O48" i="4" s="1"/>
  <c r="N49" i="4"/>
  <c r="O49" i="4" s="1"/>
  <c r="N50" i="4"/>
  <c r="O50" i="4" s="1"/>
  <c r="N51" i="4"/>
  <c r="O51" i="4" s="1"/>
  <c r="N52" i="4"/>
  <c r="O52" i="4" s="1"/>
  <c r="N53" i="4"/>
  <c r="O53" i="4" s="1"/>
  <c r="N54" i="4"/>
  <c r="O54" i="4" s="1"/>
  <c r="N55" i="4"/>
  <c r="O55" i="4" s="1"/>
  <c r="N56" i="4"/>
  <c r="O56" i="4" s="1"/>
  <c r="N57" i="4"/>
  <c r="O57" i="4" s="1"/>
  <c r="N58" i="4"/>
  <c r="O58" i="4" s="1"/>
  <c r="N59" i="4"/>
  <c r="O59" i="4" s="1"/>
  <c r="N60" i="4"/>
  <c r="O60" i="4" s="1"/>
  <c r="N61" i="4"/>
  <c r="O61" i="4" s="1"/>
  <c r="N62" i="4"/>
  <c r="O62" i="4" s="1"/>
  <c r="N63" i="4"/>
  <c r="O63" i="4" s="1"/>
  <c r="N64" i="4"/>
  <c r="O64" i="4" s="1"/>
  <c r="N65" i="4"/>
  <c r="O65" i="4" s="1"/>
  <c r="N66" i="4"/>
  <c r="O66" i="4" s="1"/>
  <c r="N67" i="4"/>
  <c r="O67" i="4" s="1"/>
  <c r="N68" i="4"/>
  <c r="O68" i="4" s="1"/>
  <c r="N69" i="4"/>
  <c r="O69" i="4" s="1"/>
  <c r="N70" i="4"/>
  <c r="O70" i="4" s="1"/>
  <c r="N71" i="4"/>
  <c r="N72" i="4"/>
  <c r="O72" i="4" s="1"/>
  <c r="N73" i="4"/>
  <c r="O73" i="4" s="1"/>
  <c r="N74" i="4"/>
  <c r="O74" i="4" s="1"/>
  <c r="N75" i="4"/>
  <c r="O75" i="4" s="1"/>
  <c r="N76" i="4"/>
  <c r="O76" i="4" s="1"/>
  <c r="N77" i="4"/>
  <c r="O77" i="4" s="1"/>
  <c r="N78" i="4"/>
  <c r="O78" i="4" s="1"/>
  <c r="N79" i="4"/>
  <c r="O79" i="4" s="1"/>
  <c r="N80" i="4"/>
  <c r="O80" i="4" s="1"/>
  <c r="N81" i="4"/>
  <c r="O81" i="4" s="1"/>
  <c r="N82" i="4"/>
  <c r="O82" i="4" s="1"/>
  <c r="N83" i="4"/>
  <c r="O83" i="4" s="1"/>
  <c r="N84" i="4"/>
  <c r="O84" i="4" s="1"/>
  <c r="N85" i="4"/>
  <c r="O85" i="4" s="1"/>
  <c r="N86" i="4"/>
  <c r="O86" i="4" s="1"/>
  <c r="N87" i="4"/>
  <c r="O87" i="4" s="1"/>
  <c r="N88" i="4"/>
  <c r="O88" i="4" s="1"/>
  <c r="N89" i="4"/>
  <c r="O89" i="4" s="1"/>
  <c r="N90" i="4"/>
  <c r="O90" i="4" s="1"/>
  <c r="N91" i="4"/>
  <c r="O91" i="4" s="1"/>
  <c r="N92" i="4"/>
  <c r="O92" i="4" s="1"/>
  <c r="N93" i="4"/>
  <c r="O93" i="4" s="1"/>
  <c r="N94" i="4"/>
  <c r="O94" i="4" s="1"/>
  <c r="N95" i="4"/>
  <c r="O95" i="4" s="1"/>
  <c r="N96" i="4"/>
  <c r="O96" i="4" s="1"/>
  <c r="N97" i="4"/>
  <c r="O97" i="4" s="1"/>
  <c r="N98" i="4"/>
  <c r="O98" i="4" s="1"/>
  <c r="N99" i="4"/>
  <c r="O99" i="4" s="1"/>
  <c r="N100" i="4"/>
  <c r="O100" i="4" s="1"/>
  <c r="N101" i="4"/>
  <c r="O101" i="4" s="1"/>
  <c r="N102" i="4"/>
  <c r="O102" i="4" s="1"/>
  <c r="N103" i="4"/>
  <c r="O103" i="4" s="1"/>
  <c r="N104" i="4"/>
  <c r="O104" i="4" s="1"/>
  <c r="N105" i="4"/>
  <c r="O105" i="4" s="1"/>
  <c r="N106" i="4"/>
  <c r="O106" i="4" s="1"/>
  <c r="N107" i="4"/>
  <c r="O107" i="4" s="1"/>
  <c r="N108" i="4"/>
  <c r="O108" i="4" s="1"/>
  <c r="N109" i="4"/>
  <c r="O109" i="4" s="1"/>
  <c r="N110" i="4"/>
  <c r="O110" i="4" s="1"/>
  <c r="N111" i="4"/>
  <c r="N112" i="4"/>
  <c r="O112" i="4" s="1"/>
  <c r="N113" i="4"/>
  <c r="O113" i="4" s="1"/>
  <c r="N114" i="4"/>
  <c r="O114" i="4" s="1"/>
  <c r="N115" i="4"/>
  <c r="O115" i="4" s="1"/>
  <c r="N116" i="4"/>
  <c r="O116" i="4" s="1"/>
  <c r="N117" i="4"/>
  <c r="O117" i="4" s="1"/>
  <c r="N118" i="4"/>
  <c r="O118" i="4" s="1"/>
  <c r="N119" i="4"/>
  <c r="O119" i="4" s="1"/>
  <c r="N120" i="4"/>
  <c r="O120" i="4" s="1"/>
  <c r="N121" i="4"/>
  <c r="O121" i="4" s="1"/>
  <c r="N122" i="4"/>
  <c r="O122" i="4" s="1"/>
  <c r="N123" i="4"/>
  <c r="O123" i="4" s="1"/>
  <c r="N124" i="4"/>
  <c r="O124" i="4" s="1"/>
  <c r="N125" i="4"/>
  <c r="O125" i="4" s="1"/>
  <c r="N126" i="4"/>
  <c r="O126" i="4" s="1"/>
  <c r="N127" i="4"/>
  <c r="O127" i="4" s="1"/>
  <c r="N128" i="4"/>
  <c r="O128" i="4" s="1"/>
  <c r="N129" i="4"/>
  <c r="O129" i="4" s="1"/>
  <c r="N130" i="4"/>
  <c r="O130" i="4" s="1"/>
  <c r="N131" i="4"/>
  <c r="O131" i="4" s="1"/>
  <c r="N132" i="4"/>
  <c r="O132" i="4" s="1"/>
  <c r="N133" i="4"/>
  <c r="O133" i="4" s="1"/>
  <c r="N134" i="4"/>
  <c r="O134" i="4" s="1"/>
  <c r="N135" i="4"/>
  <c r="O135" i="4" s="1"/>
  <c r="N136" i="4"/>
  <c r="O136" i="4" s="1"/>
  <c r="N137" i="4"/>
  <c r="O137" i="4" s="1"/>
  <c r="N138" i="4"/>
  <c r="N139" i="4"/>
  <c r="O139" i="4" s="1"/>
  <c r="N140" i="4"/>
  <c r="O140" i="4" s="1"/>
  <c r="N141" i="4"/>
  <c r="O141" i="4" s="1"/>
  <c r="N142" i="4"/>
  <c r="O142" i="4" s="1"/>
  <c r="N143" i="4"/>
  <c r="O143" i="4" s="1"/>
  <c r="N144" i="4"/>
  <c r="O144" i="4" s="1"/>
  <c r="N145" i="4"/>
  <c r="O145" i="4" s="1"/>
  <c r="N146" i="4"/>
  <c r="N147" i="4"/>
  <c r="O147" i="4" s="1"/>
  <c r="N148" i="4"/>
  <c r="O148" i="4" s="1"/>
  <c r="N149" i="4"/>
  <c r="O149" i="4" s="1"/>
  <c r="N150" i="4"/>
  <c r="O150" i="4" s="1"/>
  <c r="N151" i="4"/>
  <c r="N152" i="4"/>
  <c r="O152" i="4" s="1"/>
  <c r="N153" i="4"/>
  <c r="O153" i="4" s="1"/>
  <c r="N154" i="4"/>
  <c r="O154" i="4" s="1"/>
  <c r="N155" i="4"/>
  <c r="O155" i="4" s="1"/>
  <c r="N156" i="4"/>
  <c r="O156" i="4" s="1"/>
  <c r="N157" i="4"/>
  <c r="O157" i="4" s="1"/>
  <c r="N158" i="4"/>
  <c r="O158" i="4" s="1"/>
  <c r="N159" i="4"/>
  <c r="O159" i="4" s="1"/>
  <c r="N160" i="4"/>
  <c r="O160" i="4" s="1"/>
  <c r="N161" i="4"/>
  <c r="O161" i="4" s="1"/>
  <c r="N162" i="4"/>
  <c r="N163" i="4"/>
  <c r="O163" i="4" s="1"/>
  <c r="N164" i="4"/>
  <c r="O164" i="4" s="1"/>
  <c r="N165" i="4"/>
  <c r="O165" i="4" s="1"/>
  <c r="N166" i="4"/>
  <c r="O166" i="4" s="1"/>
  <c r="N167" i="4"/>
  <c r="O167" i="4" s="1"/>
  <c r="N168" i="4"/>
  <c r="O168" i="4" s="1"/>
  <c r="N169" i="4"/>
  <c r="O169" i="4" s="1"/>
  <c r="N170" i="4"/>
  <c r="N171" i="4"/>
  <c r="O171" i="4" s="1"/>
  <c r="N172" i="4"/>
  <c r="O172" i="4" s="1"/>
  <c r="N173" i="4"/>
  <c r="O173" i="4" s="1"/>
  <c r="N174" i="4"/>
  <c r="O174" i="4" s="1"/>
  <c r="N175" i="4"/>
  <c r="O175" i="4" s="1"/>
  <c r="N176" i="4"/>
  <c r="O176" i="4" s="1"/>
  <c r="N177" i="4"/>
  <c r="O177" i="4" s="1"/>
  <c r="N178" i="4"/>
  <c r="N179" i="4"/>
  <c r="O179" i="4" s="1"/>
  <c r="N180" i="4"/>
  <c r="O180" i="4" s="1"/>
  <c r="N181" i="4"/>
  <c r="O181" i="4" s="1"/>
  <c r="N182" i="4"/>
  <c r="O182" i="4" s="1"/>
  <c r="N183" i="4"/>
  <c r="O183" i="4" s="1"/>
  <c r="N184" i="4"/>
  <c r="O184" i="4" s="1"/>
  <c r="N185" i="4"/>
  <c r="O185" i="4" s="1"/>
  <c r="N186" i="4"/>
  <c r="N187" i="4"/>
  <c r="O187" i="4" s="1"/>
  <c r="N188" i="4"/>
  <c r="O188" i="4" s="1"/>
  <c r="N189" i="4"/>
  <c r="O189" i="4" s="1"/>
  <c r="N190" i="4"/>
  <c r="O190" i="4" s="1"/>
  <c r="N191" i="4"/>
  <c r="O191" i="4" s="1"/>
  <c r="N192" i="4"/>
  <c r="O192" i="4" s="1"/>
  <c r="N193" i="4"/>
  <c r="O193" i="4" s="1"/>
  <c r="N194" i="4"/>
  <c r="N195" i="4"/>
  <c r="O195" i="4" s="1"/>
  <c r="N196" i="4"/>
  <c r="O196" i="4" s="1"/>
  <c r="N197" i="4"/>
  <c r="O197" i="4" s="1"/>
  <c r="N198" i="4"/>
  <c r="O198" i="4" s="1"/>
  <c r="N199" i="4"/>
  <c r="N2" i="4"/>
  <c r="O2" i="4" s="1"/>
  <c r="T3" i="1"/>
  <c r="U3" i="1" s="1"/>
  <c r="T4" i="1"/>
  <c r="U4" i="1" s="1"/>
  <c r="T5" i="1"/>
  <c r="U5" i="1" s="1"/>
  <c r="T6" i="1"/>
  <c r="U6" i="1" s="1"/>
  <c r="T7" i="1"/>
  <c r="U7" i="1" s="1"/>
  <c r="T8" i="1"/>
  <c r="U8" i="1" s="1"/>
  <c r="T9" i="1"/>
  <c r="U9" i="1" s="1"/>
  <c r="T10" i="1"/>
  <c r="T11" i="1"/>
  <c r="U11" i="1" s="1"/>
  <c r="T12" i="1"/>
  <c r="U12" i="1" s="1"/>
  <c r="T13" i="1"/>
  <c r="U13" i="1" s="1"/>
  <c r="T14" i="1"/>
  <c r="U14" i="1" s="1"/>
  <c r="T15" i="1"/>
  <c r="U15" i="1" s="1"/>
  <c r="T16" i="1"/>
  <c r="U16" i="1" s="1"/>
  <c r="T17" i="1"/>
  <c r="T18" i="1"/>
  <c r="T19" i="1"/>
  <c r="U19" i="1" s="1"/>
  <c r="T20" i="1"/>
  <c r="U20" i="1" s="1"/>
  <c r="T21" i="1"/>
  <c r="U21" i="1" s="1"/>
  <c r="T22" i="1"/>
  <c r="U22" i="1" s="1"/>
  <c r="T23" i="1"/>
  <c r="U23" i="1" s="1"/>
  <c r="T24" i="1"/>
  <c r="U24" i="1" s="1"/>
  <c r="T25" i="1"/>
  <c r="U25" i="1" s="1"/>
  <c r="T26" i="1"/>
  <c r="T27" i="1"/>
  <c r="U27" i="1" s="1"/>
  <c r="T28" i="1"/>
  <c r="U28" i="1" s="1"/>
  <c r="T29" i="1"/>
  <c r="U29" i="1" s="1"/>
  <c r="T30" i="1"/>
  <c r="U30" i="1" s="1"/>
  <c r="T31" i="1"/>
  <c r="U31" i="1" s="1"/>
  <c r="T32" i="1"/>
  <c r="U32" i="1" s="1"/>
  <c r="T33" i="1"/>
  <c r="U33" i="1" s="1"/>
  <c r="T34" i="1"/>
  <c r="T35" i="1"/>
  <c r="U35" i="1" s="1"/>
  <c r="T36" i="1"/>
  <c r="U36" i="1" s="1"/>
  <c r="T37" i="1"/>
  <c r="U37" i="1" s="1"/>
  <c r="T38" i="1"/>
  <c r="U38" i="1" s="1"/>
  <c r="T39" i="1"/>
  <c r="U39" i="1" s="1"/>
  <c r="T40" i="1"/>
  <c r="U40" i="1" s="1"/>
  <c r="T41" i="1"/>
  <c r="U41" i="1" s="1"/>
  <c r="T42" i="1"/>
  <c r="T43" i="1"/>
  <c r="U43" i="1" s="1"/>
  <c r="T44" i="1"/>
  <c r="U44" i="1" s="1"/>
  <c r="T45" i="1"/>
  <c r="U45" i="1" s="1"/>
  <c r="T46" i="1"/>
  <c r="U46" i="1" s="1"/>
  <c r="T47" i="1"/>
  <c r="U47" i="1" s="1"/>
  <c r="T48" i="1"/>
  <c r="U48" i="1" s="1"/>
  <c r="T49" i="1"/>
  <c r="T50" i="1"/>
  <c r="T51" i="1"/>
  <c r="U51" i="1" s="1"/>
  <c r="T52" i="1"/>
  <c r="U52" i="1" s="1"/>
  <c r="T53" i="1"/>
  <c r="U53" i="1" s="1"/>
  <c r="T54" i="1"/>
  <c r="U54" i="1" s="1"/>
  <c r="T55" i="1"/>
  <c r="U55" i="1" s="1"/>
  <c r="T56" i="1"/>
  <c r="U56" i="1" s="1"/>
  <c r="T57" i="1"/>
  <c r="U57" i="1" s="1"/>
  <c r="T58" i="1"/>
  <c r="T59" i="1"/>
  <c r="U59" i="1" s="1"/>
  <c r="T60" i="1"/>
  <c r="U60" i="1" s="1"/>
  <c r="T61" i="1"/>
  <c r="U61" i="1" s="1"/>
  <c r="T62" i="1"/>
  <c r="U62" i="1" s="1"/>
  <c r="T63" i="1"/>
  <c r="U63" i="1" s="1"/>
  <c r="T64" i="1"/>
  <c r="U64" i="1" s="1"/>
  <c r="T65" i="1"/>
  <c r="U65" i="1" s="1"/>
  <c r="T66" i="1"/>
  <c r="T67" i="1"/>
  <c r="U67" i="1" s="1"/>
  <c r="T68" i="1"/>
  <c r="U68" i="1" s="1"/>
  <c r="T69" i="1"/>
  <c r="U69" i="1" s="1"/>
  <c r="T70" i="1"/>
  <c r="U70" i="1" s="1"/>
  <c r="T71" i="1"/>
  <c r="U71" i="1" s="1"/>
  <c r="T72" i="1"/>
  <c r="U72" i="1" s="1"/>
  <c r="T73" i="1"/>
  <c r="U73" i="1" s="1"/>
  <c r="T74" i="1"/>
  <c r="T75" i="1"/>
  <c r="U75" i="1" s="1"/>
  <c r="T76" i="1"/>
  <c r="U76" i="1" s="1"/>
  <c r="T77" i="1"/>
  <c r="U77" i="1" s="1"/>
  <c r="T78" i="1"/>
  <c r="U78" i="1" s="1"/>
  <c r="T79" i="1"/>
  <c r="U79" i="1" s="1"/>
  <c r="T80" i="1"/>
  <c r="U80" i="1" s="1"/>
  <c r="T81" i="1"/>
  <c r="T82" i="1"/>
  <c r="T83" i="1"/>
  <c r="U83" i="1" s="1"/>
  <c r="T84" i="1"/>
  <c r="U84" i="1" s="1"/>
  <c r="T85" i="1"/>
  <c r="U85" i="1" s="1"/>
  <c r="T86" i="1"/>
  <c r="U86" i="1" s="1"/>
  <c r="T87" i="1"/>
  <c r="U87" i="1" s="1"/>
  <c r="T88" i="1"/>
  <c r="U88" i="1" s="1"/>
  <c r="T89" i="1"/>
  <c r="U89" i="1" s="1"/>
  <c r="T90" i="1"/>
  <c r="T91" i="1"/>
  <c r="U91" i="1" s="1"/>
  <c r="T92" i="1"/>
  <c r="U92" i="1" s="1"/>
  <c r="T93" i="1"/>
  <c r="U93" i="1" s="1"/>
  <c r="T94" i="1"/>
  <c r="U94" i="1" s="1"/>
  <c r="T95" i="1"/>
  <c r="U95" i="1" s="1"/>
  <c r="T96" i="1"/>
  <c r="U96" i="1" s="1"/>
  <c r="T97" i="1"/>
  <c r="U97" i="1" s="1"/>
  <c r="T98" i="1"/>
  <c r="T99" i="1"/>
  <c r="U99" i="1" s="1"/>
  <c r="T100" i="1"/>
  <c r="U100" i="1" s="1"/>
  <c r="T101" i="1"/>
  <c r="U101" i="1" s="1"/>
  <c r="T102" i="1"/>
  <c r="U102" i="1" s="1"/>
  <c r="T103" i="1"/>
  <c r="U103" i="1" s="1"/>
  <c r="T104" i="1"/>
  <c r="U104" i="1" s="1"/>
  <c r="T105" i="1"/>
  <c r="U105" i="1" s="1"/>
  <c r="T106" i="1"/>
  <c r="T107" i="1"/>
  <c r="U107" i="1" s="1"/>
  <c r="T108" i="1"/>
  <c r="U108" i="1" s="1"/>
  <c r="T109" i="1"/>
  <c r="U109" i="1" s="1"/>
  <c r="T110" i="1"/>
  <c r="U110" i="1" s="1"/>
  <c r="T111" i="1"/>
  <c r="U111" i="1" s="1"/>
  <c r="T112" i="1"/>
  <c r="U112" i="1" s="1"/>
  <c r="T113" i="1"/>
  <c r="T114" i="1"/>
  <c r="T115" i="1"/>
  <c r="U115" i="1" s="1"/>
  <c r="T116" i="1"/>
  <c r="U116" i="1" s="1"/>
  <c r="T117" i="1"/>
  <c r="U117" i="1" s="1"/>
  <c r="T118" i="1"/>
  <c r="U118" i="1" s="1"/>
  <c r="T119" i="1"/>
  <c r="U119" i="1" s="1"/>
  <c r="T120" i="1"/>
  <c r="U120" i="1" s="1"/>
  <c r="T121" i="1"/>
  <c r="U121" i="1" s="1"/>
  <c r="T122" i="1"/>
  <c r="T123" i="1"/>
  <c r="U123" i="1" s="1"/>
  <c r="T124" i="1"/>
  <c r="U124" i="1" s="1"/>
  <c r="T125" i="1"/>
  <c r="U125" i="1" s="1"/>
  <c r="T126" i="1"/>
  <c r="U126" i="1" s="1"/>
  <c r="T127" i="1"/>
  <c r="U127" i="1" s="1"/>
  <c r="T128" i="1"/>
  <c r="U128" i="1" s="1"/>
  <c r="T129" i="1"/>
  <c r="U129" i="1" s="1"/>
  <c r="T130" i="1"/>
  <c r="T131" i="1"/>
  <c r="U131" i="1" s="1"/>
  <c r="T132" i="1"/>
  <c r="U132" i="1" s="1"/>
  <c r="T133" i="1"/>
  <c r="U133" i="1" s="1"/>
  <c r="T134" i="1"/>
  <c r="U134" i="1" s="1"/>
  <c r="T135" i="1"/>
  <c r="U135" i="1" s="1"/>
  <c r="T136" i="1"/>
  <c r="U136" i="1" s="1"/>
  <c r="T137" i="1"/>
  <c r="U137" i="1" s="1"/>
  <c r="T138" i="1"/>
  <c r="T139" i="1"/>
  <c r="U139" i="1" s="1"/>
  <c r="T140" i="1"/>
  <c r="U140" i="1" s="1"/>
  <c r="T141" i="1"/>
  <c r="U141" i="1" s="1"/>
  <c r="T142" i="1"/>
  <c r="U142" i="1" s="1"/>
  <c r="T143" i="1"/>
  <c r="U143" i="1" s="1"/>
  <c r="T144" i="1"/>
  <c r="U144" i="1" s="1"/>
  <c r="T145" i="1"/>
  <c r="T146" i="1"/>
  <c r="T147" i="1"/>
  <c r="U147" i="1" s="1"/>
  <c r="T148" i="1"/>
  <c r="U148" i="1" s="1"/>
  <c r="T149" i="1"/>
  <c r="U149" i="1" s="1"/>
  <c r="T150" i="1"/>
  <c r="U150" i="1" s="1"/>
  <c r="T151" i="1"/>
  <c r="U151" i="1" s="1"/>
  <c r="T152" i="1"/>
  <c r="U152" i="1" s="1"/>
  <c r="T153" i="1"/>
  <c r="U153" i="1" s="1"/>
  <c r="T154" i="1"/>
  <c r="T155" i="1"/>
  <c r="U155" i="1" s="1"/>
  <c r="T156" i="1"/>
  <c r="U156" i="1" s="1"/>
  <c r="T157" i="1"/>
  <c r="U157" i="1" s="1"/>
  <c r="T158" i="1"/>
  <c r="U158" i="1" s="1"/>
  <c r="T159" i="1"/>
  <c r="U159" i="1" s="1"/>
  <c r="T160" i="1"/>
  <c r="U160" i="1" s="1"/>
  <c r="T161" i="1"/>
  <c r="U161" i="1" s="1"/>
  <c r="T162" i="1"/>
  <c r="T163" i="1"/>
  <c r="U163" i="1" s="1"/>
  <c r="T164" i="1"/>
  <c r="U164" i="1" s="1"/>
  <c r="T165" i="1"/>
  <c r="U165" i="1" s="1"/>
  <c r="T166" i="1"/>
  <c r="U166" i="1" s="1"/>
  <c r="T167" i="1"/>
  <c r="U167" i="1" s="1"/>
  <c r="T168" i="1"/>
  <c r="U168" i="1" s="1"/>
  <c r="T169" i="1"/>
  <c r="T170" i="1"/>
  <c r="T171" i="1"/>
  <c r="U171" i="1" s="1"/>
  <c r="T172" i="1"/>
  <c r="U172" i="1" s="1"/>
  <c r="T173" i="1"/>
  <c r="U173" i="1" s="1"/>
  <c r="T174" i="1"/>
  <c r="U174" i="1" s="1"/>
  <c r="T175" i="1"/>
  <c r="U175" i="1" s="1"/>
  <c r="T176" i="1"/>
  <c r="U176" i="1" s="1"/>
  <c r="T177" i="1"/>
  <c r="T178" i="1"/>
  <c r="T179" i="1"/>
  <c r="U179" i="1" s="1"/>
  <c r="T180" i="1"/>
  <c r="U180" i="1" s="1"/>
  <c r="T181" i="1"/>
  <c r="U181" i="1" s="1"/>
  <c r="T182" i="1"/>
  <c r="U182" i="1" s="1"/>
  <c r="T183" i="1"/>
  <c r="U183" i="1" s="1"/>
  <c r="T184" i="1"/>
  <c r="U184" i="1" s="1"/>
  <c r="T185" i="1"/>
  <c r="U185" i="1" s="1"/>
  <c r="T186" i="1"/>
  <c r="T187" i="1"/>
  <c r="U187" i="1" s="1"/>
  <c r="T188" i="1"/>
  <c r="U188" i="1" s="1"/>
  <c r="T189" i="1"/>
  <c r="U189" i="1" s="1"/>
  <c r="T190" i="1"/>
  <c r="U190" i="1" s="1"/>
  <c r="T191" i="1"/>
  <c r="U191" i="1" s="1"/>
  <c r="T192" i="1"/>
  <c r="U192" i="1" s="1"/>
  <c r="T193" i="1"/>
  <c r="T194" i="1"/>
  <c r="T195" i="1"/>
  <c r="U195" i="1" s="1"/>
  <c r="T196" i="1"/>
  <c r="U196" i="1" s="1"/>
  <c r="T197" i="1"/>
  <c r="U197" i="1" s="1"/>
  <c r="T198" i="1"/>
  <c r="U198" i="1" s="1"/>
  <c r="T199" i="1"/>
  <c r="U199" i="1" s="1"/>
  <c r="T200" i="1"/>
  <c r="U200" i="1" s="1"/>
  <c r="T201" i="1"/>
  <c r="T202" i="1"/>
  <c r="T203" i="1"/>
  <c r="U203" i="1" s="1"/>
  <c r="T204" i="1"/>
  <c r="U204" i="1" s="1"/>
  <c r="T205" i="1"/>
  <c r="U205" i="1" s="1"/>
  <c r="T206" i="1"/>
  <c r="U206" i="1" s="1"/>
  <c r="T207" i="1"/>
  <c r="U207" i="1" s="1"/>
  <c r="T208" i="1"/>
  <c r="U208" i="1" s="1"/>
  <c r="T209" i="1"/>
  <c r="T210" i="1"/>
  <c r="T211" i="1"/>
  <c r="U211" i="1" s="1"/>
  <c r="T212" i="1"/>
  <c r="U212" i="1" s="1"/>
  <c r="T213" i="1"/>
  <c r="U213" i="1" s="1"/>
  <c r="T214" i="1"/>
  <c r="U214" i="1" s="1"/>
  <c r="T215" i="1"/>
  <c r="U215" i="1" s="1"/>
  <c r="T216" i="1"/>
  <c r="U216" i="1" s="1"/>
  <c r="T217" i="1"/>
  <c r="U217" i="1" s="1"/>
  <c r="T218" i="1"/>
  <c r="T219" i="1"/>
  <c r="U219" i="1" s="1"/>
  <c r="T220" i="1"/>
  <c r="U220" i="1" s="1"/>
  <c r="T221" i="1"/>
  <c r="U221" i="1" s="1"/>
  <c r="T222" i="1"/>
  <c r="U222" i="1" s="1"/>
  <c r="T223" i="1"/>
  <c r="U223" i="1" s="1"/>
  <c r="T224" i="1"/>
  <c r="U224" i="1" s="1"/>
  <c r="T225" i="1"/>
  <c r="T226" i="1"/>
  <c r="T227" i="1"/>
  <c r="U227" i="1" s="1"/>
  <c r="T228" i="1"/>
  <c r="U228" i="1" s="1"/>
  <c r="T229" i="1"/>
  <c r="U229" i="1" s="1"/>
  <c r="T230" i="1"/>
  <c r="U230" i="1" s="1"/>
  <c r="T231" i="1"/>
  <c r="U231" i="1" s="1"/>
  <c r="T232" i="1"/>
  <c r="U232" i="1" s="1"/>
  <c r="T233" i="1"/>
  <c r="T234" i="1"/>
  <c r="T235" i="1"/>
  <c r="U235" i="1" s="1"/>
  <c r="T236" i="1"/>
  <c r="U236" i="1" s="1"/>
  <c r="T237" i="1"/>
  <c r="U237" i="1" s="1"/>
  <c r="T238" i="1"/>
  <c r="U238" i="1" s="1"/>
  <c r="T239" i="1"/>
  <c r="U239" i="1" s="1"/>
  <c r="T240" i="1"/>
  <c r="U240" i="1" s="1"/>
  <c r="T241" i="1"/>
  <c r="T242" i="1"/>
  <c r="T243" i="1"/>
  <c r="U243" i="1" s="1"/>
  <c r="T244" i="1"/>
  <c r="U244" i="1" s="1"/>
  <c r="T245" i="1"/>
  <c r="U245" i="1" s="1"/>
  <c r="T246" i="1"/>
  <c r="U246" i="1" s="1"/>
  <c r="T247" i="1"/>
  <c r="U247" i="1" s="1"/>
  <c r="T248" i="1"/>
  <c r="U248" i="1" s="1"/>
  <c r="T249" i="1"/>
  <c r="U249" i="1" s="1"/>
  <c r="T250" i="1"/>
  <c r="T251" i="1"/>
  <c r="U251" i="1" s="1"/>
  <c r="T252" i="1"/>
  <c r="U252" i="1" s="1"/>
  <c r="T253" i="1"/>
  <c r="U253" i="1" s="1"/>
  <c r="T254" i="1"/>
  <c r="U254" i="1" s="1"/>
  <c r="T255" i="1"/>
  <c r="U255" i="1" s="1"/>
  <c r="T256" i="1"/>
  <c r="U256" i="1" s="1"/>
  <c r="T257" i="1"/>
  <c r="U257" i="1" s="1"/>
  <c r="T258" i="1"/>
  <c r="T259" i="1"/>
  <c r="U259" i="1" s="1"/>
  <c r="T260" i="1"/>
  <c r="U260" i="1" s="1"/>
  <c r="T261" i="1"/>
  <c r="U261" i="1" s="1"/>
  <c r="T262" i="1"/>
  <c r="U262" i="1" s="1"/>
  <c r="T263" i="1"/>
  <c r="U263" i="1" s="1"/>
  <c r="T264" i="1"/>
  <c r="U264" i="1" s="1"/>
  <c r="T265" i="1"/>
  <c r="T266" i="1"/>
  <c r="T267" i="1"/>
  <c r="U267" i="1" s="1"/>
  <c r="T268" i="1"/>
  <c r="U268" i="1" s="1"/>
  <c r="T269" i="1"/>
  <c r="U269" i="1" s="1"/>
  <c r="T270" i="1"/>
  <c r="U270" i="1" s="1"/>
  <c r="T271" i="1"/>
  <c r="U271" i="1" s="1"/>
  <c r="T272" i="1"/>
  <c r="U272" i="1" s="1"/>
  <c r="T273" i="1"/>
  <c r="T274" i="1"/>
  <c r="T275" i="1"/>
  <c r="U275" i="1" s="1"/>
  <c r="T276" i="1"/>
  <c r="U276" i="1" s="1"/>
  <c r="T277" i="1"/>
  <c r="U277" i="1" s="1"/>
  <c r="T278" i="1"/>
  <c r="U278" i="1" s="1"/>
  <c r="T279" i="1"/>
  <c r="U279" i="1" s="1"/>
  <c r="T280" i="1"/>
  <c r="U280" i="1" s="1"/>
  <c r="T281" i="1"/>
  <c r="U281" i="1" s="1"/>
  <c r="T282" i="1"/>
  <c r="T283" i="1"/>
  <c r="U283" i="1" s="1"/>
  <c r="T284" i="1"/>
  <c r="U284" i="1" s="1"/>
  <c r="T285" i="1"/>
  <c r="U285" i="1" s="1"/>
  <c r="T286" i="1"/>
  <c r="U286" i="1" s="1"/>
  <c r="T287" i="1"/>
  <c r="U287" i="1" s="1"/>
  <c r="T288" i="1"/>
  <c r="U288" i="1" s="1"/>
  <c r="T289" i="1"/>
  <c r="U289" i="1" s="1"/>
  <c r="T290" i="1"/>
  <c r="T291" i="1"/>
  <c r="U291" i="1" s="1"/>
  <c r="T292" i="1"/>
  <c r="U292" i="1" s="1"/>
  <c r="T293" i="1"/>
  <c r="U293" i="1" s="1"/>
  <c r="T294" i="1"/>
  <c r="U294" i="1" s="1"/>
  <c r="T295" i="1"/>
  <c r="U295" i="1" s="1"/>
  <c r="T296" i="1"/>
  <c r="U296" i="1" s="1"/>
  <c r="T297" i="1"/>
  <c r="U297" i="1" s="1"/>
  <c r="T298" i="1"/>
  <c r="T299" i="1"/>
  <c r="U299" i="1" s="1"/>
  <c r="T300" i="1"/>
  <c r="U300" i="1" s="1"/>
  <c r="T301" i="1"/>
  <c r="U301" i="1" s="1"/>
  <c r="T302" i="1"/>
  <c r="U302" i="1" s="1"/>
  <c r="T303" i="1"/>
  <c r="U303" i="1" s="1"/>
  <c r="T304" i="1"/>
  <c r="U304" i="1" s="1"/>
  <c r="T305" i="1"/>
  <c r="U305" i="1" s="1"/>
  <c r="T306" i="1"/>
  <c r="T307" i="1"/>
  <c r="U307" i="1" s="1"/>
  <c r="T308" i="1"/>
  <c r="U308" i="1" s="1"/>
  <c r="T309" i="1"/>
  <c r="U309" i="1" s="1"/>
  <c r="T310" i="1"/>
  <c r="U310" i="1" s="1"/>
  <c r="T311" i="1"/>
  <c r="U311" i="1" s="1"/>
  <c r="T312" i="1"/>
  <c r="U312" i="1" s="1"/>
  <c r="T313" i="1"/>
  <c r="U313" i="1" s="1"/>
  <c r="T314" i="1"/>
  <c r="T315" i="1"/>
  <c r="U315" i="1" s="1"/>
  <c r="T316" i="1"/>
  <c r="U316" i="1" s="1"/>
  <c r="T317" i="1"/>
  <c r="U317" i="1" s="1"/>
  <c r="T318" i="1"/>
  <c r="U318" i="1" s="1"/>
  <c r="T319" i="1"/>
  <c r="U319" i="1" s="1"/>
  <c r="T320" i="1"/>
  <c r="U320" i="1" s="1"/>
  <c r="T321" i="1"/>
  <c r="U321" i="1" s="1"/>
  <c r="T322" i="1"/>
  <c r="T323" i="1"/>
  <c r="U323" i="1" s="1"/>
  <c r="T324" i="1"/>
  <c r="U324" i="1" s="1"/>
  <c r="T325" i="1"/>
  <c r="U325" i="1" s="1"/>
  <c r="T326" i="1"/>
  <c r="U326" i="1" s="1"/>
  <c r="T327" i="1"/>
  <c r="U327" i="1" s="1"/>
  <c r="T328" i="1"/>
  <c r="U328" i="1" s="1"/>
  <c r="T329" i="1"/>
  <c r="U329" i="1" s="1"/>
  <c r="T330" i="1"/>
  <c r="T331" i="1"/>
  <c r="U331" i="1" s="1"/>
  <c r="T332" i="1"/>
  <c r="U332" i="1" s="1"/>
  <c r="T333" i="1"/>
  <c r="U333" i="1" s="1"/>
  <c r="T334" i="1"/>
  <c r="U334" i="1" s="1"/>
  <c r="T335" i="1"/>
  <c r="U335" i="1" s="1"/>
  <c r="T336" i="1"/>
  <c r="U336" i="1" s="1"/>
  <c r="T337" i="1"/>
  <c r="U337" i="1" s="1"/>
  <c r="T338" i="1"/>
  <c r="T339" i="1"/>
  <c r="U339" i="1" s="1"/>
  <c r="T340" i="1"/>
  <c r="U340" i="1" s="1"/>
  <c r="T341" i="1"/>
  <c r="U341" i="1" s="1"/>
  <c r="T342" i="1"/>
  <c r="U342" i="1" s="1"/>
  <c r="T343" i="1"/>
  <c r="U343" i="1" s="1"/>
  <c r="T344" i="1"/>
  <c r="U344" i="1" s="1"/>
  <c r="T345" i="1"/>
  <c r="U345" i="1" s="1"/>
  <c r="T346" i="1"/>
  <c r="U346" i="1" s="1"/>
  <c r="T347" i="1"/>
  <c r="U347" i="1" s="1"/>
  <c r="T348" i="1"/>
  <c r="U348" i="1" s="1"/>
  <c r="T349" i="1"/>
  <c r="U349" i="1" s="1"/>
  <c r="T350" i="1"/>
  <c r="U350" i="1" s="1"/>
  <c r="T351" i="1"/>
  <c r="U351" i="1" s="1"/>
  <c r="T352" i="1"/>
  <c r="U352" i="1" s="1"/>
  <c r="T353" i="1"/>
  <c r="U353" i="1" s="1"/>
  <c r="T354" i="1"/>
  <c r="U354" i="1" s="1"/>
  <c r="T355" i="1"/>
  <c r="U355" i="1" s="1"/>
  <c r="T356" i="1"/>
  <c r="U356" i="1" s="1"/>
  <c r="T357" i="1"/>
  <c r="U357" i="1" s="1"/>
  <c r="T358" i="1"/>
  <c r="U358" i="1" s="1"/>
  <c r="T359" i="1"/>
  <c r="U359" i="1" s="1"/>
  <c r="T360" i="1"/>
  <c r="U360" i="1" s="1"/>
  <c r="T361" i="1"/>
  <c r="U361" i="1" s="1"/>
  <c r="T362" i="1"/>
  <c r="U362" i="1" s="1"/>
  <c r="T363" i="1"/>
  <c r="U363" i="1" s="1"/>
  <c r="T364" i="1"/>
  <c r="U364" i="1" s="1"/>
  <c r="T365" i="1"/>
  <c r="U365" i="1" s="1"/>
  <c r="T366" i="1"/>
  <c r="U366" i="1" s="1"/>
  <c r="T367" i="1"/>
  <c r="U367" i="1" s="1"/>
  <c r="T368" i="1"/>
  <c r="U368" i="1" s="1"/>
  <c r="T369" i="1"/>
  <c r="U369" i="1" s="1"/>
  <c r="T370" i="1"/>
  <c r="U370" i="1" s="1"/>
  <c r="T371" i="1"/>
  <c r="U371" i="1" s="1"/>
  <c r="T372" i="1"/>
  <c r="U372" i="1" s="1"/>
  <c r="T373" i="1"/>
  <c r="U373" i="1" s="1"/>
  <c r="T374" i="1"/>
  <c r="U374" i="1" s="1"/>
  <c r="T375" i="1"/>
  <c r="U375" i="1" s="1"/>
  <c r="T376" i="1"/>
  <c r="U376" i="1" s="1"/>
  <c r="T377" i="1"/>
  <c r="U377" i="1" s="1"/>
  <c r="T378" i="1"/>
  <c r="U378" i="1" s="1"/>
  <c r="T379" i="1"/>
  <c r="U379" i="1" s="1"/>
  <c r="T380" i="1"/>
  <c r="U380" i="1" s="1"/>
  <c r="T381" i="1"/>
  <c r="U381" i="1" s="1"/>
  <c r="T382" i="1"/>
  <c r="U382" i="1" s="1"/>
  <c r="T383" i="1"/>
  <c r="U383" i="1" s="1"/>
  <c r="T384" i="1"/>
  <c r="U384" i="1" s="1"/>
  <c r="T385" i="1"/>
  <c r="U385" i="1" s="1"/>
  <c r="T386" i="1"/>
  <c r="U386" i="1" s="1"/>
  <c r="T387" i="1"/>
  <c r="U387" i="1" s="1"/>
  <c r="T388" i="1"/>
  <c r="U388" i="1" s="1"/>
  <c r="T389" i="1"/>
  <c r="U389" i="1" s="1"/>
  <c r="T390" i="1"/>
  <c r="U390" i="1" s="1"/>
  <c r="T391" i="1"/>
  <c r="U391" i="1" s="1"/>
  <c r="T392" i="1"/>
  <c r="U392" i="1" s="1"/>
  <c r="T393" i="1"/>
  <c r="U393" i="1" s="1"/>
  <c r="T394" i="1"/>
  <c r="U394" i="1" s="1"/>
  <c r="T395" i="1"/>
  <c r="U395" i="1" s="1"/>
  <c r="T396" i="1"/>
  <c r="U396" i="1" s="1"/>
  <c r="T397" i="1"/>
  <c r="U397" i="1" s="1"/>
  <c r="T398" i="1"/>
  <c r="U398" i="1" s="1"/>
  <c r="T399" i="1"/>
  <c r="U399" i="1" s="1"/>
  <c r="T400" i="1"/>
  <c r="U400" i="1" s="1"/>
  <c r="T401" i="1"/>
  <c r="U401" i="1" s="1"/>
  <c r="T402" i="1"/>
  <c r="U402" i="1" s="1"/>
  <c r="T403" i="1"/>
  <c r="U403" i="1" s="1"/>
  <c r="T404" i="1"/>
  <c r="U404" i="1" s="1"/>
  <c r="T405" i="1"/>
  <c r="U405" i="1" s="1"/>
  <c r="T406" i="1"/>
  <c r="U406" i="1" s="1"/>
  <c r="T407" i="1"/>
  <c r="U407" i="1" s="1"/>
  <c r="T408" i="1"/>
  <c r="U408" i="1" s="1"/>
  <c r="T409" i="1"/>
  <c r="U409" i="1" s="1"/>
  <c r="T410" i="1"/>
  <c r="U410" i="1" s="1"/>
  <c r="T411" i="1"/>
  <c r="U411" i="1" s="1"/>
  <c r="T412" i="1"/>
  <c r="U412" i="1" s="1"/>
  <c r="T413" i="1"/>
  <c r="U413" i="1" s="1"/>
  <c r="T414" i="1"/>
  <c r="U414" i="1" s="1"/>
  <c r="T415" i="1"/>
  <c r="U415" i="1" s="1"/>
  <c r="T416" i="1"/>
  <c r="U416" i="1" s="1"/>
  <c r="T417" i="1"/>
  <c r="U417" i="1" s="1"/>
  <c r="T418" i="1"/>
  <c r="U418" i="1" s="1"/>
  <c r="T419" i="1"/>
  <c r="U419" i="1" s="1"/>
  <c r="T420" i="1"/>
  <c r="U420" i="1" s="1"/>
  <c r="T421" i="1"/>
  <c r="U421" i="1" s="1"/>
  <c r="T422" i="1"/>
  <c r="U422" i="1" s="1"/>
  <c r="T423" i="1"/>
  <c r="U423" i="1" s="1"/>
  <c r="T424" i="1"/>
  <c r="U424" i="1" s="1"/>
  <c r="T425" i="1"/>
  <c r="U425" i="1" s="1"/>
  <c r="T426" i="1"/>
  <c r="U426" i="1" s="1"/>
  <c r="T427" i="1"/>
  <c r="U427" i="1" s="1"/>
  <c r="T428" i="1"/>
  <c r="U428" i="1" s="1"/>
  <c r="T429" i="1"/>
  <c r="U429" i="1" s="1"/>
  <c r="T430" i="1"/>
  <c r="U430" i="1" s="1"/>
  <c r="T431" i="1"/>
  <c r="U431" i="1" s="1"/>
  <c r="T432" i="1"/>
  <c r="U432" i="1" s="1"/>
  <c r="T433" i="1"/>
  <c r="U433" i="1" s="1"/>
  <c r="T434" i="1"/>
  <c r="U434" i="1" s="1"/>
  <c r="T435" i="1"/>
  <c r="U435" i="1" s="1"/>
  <c r="T436" i="1"/>
  <c r="U436" i="1" s="1"/>
  <c r="T437" i="1"/>
  <c r="U437" i="1" s="1"/>
  <c r="T438" i="1"/>
  <c r="U438" i="1" s="1"/>
  <c r="T439" i="1"/>
  <c r="U439" i="1" s="1"/>
  <c r="T440" i="1"/>
  <c r="U440" i="1" s="1"/>
  <c r="T441" i="1"/>
  <c r="U441" i="1" s="1"/>
  <c r="T442" i="1"/>
  <c r="U442" i="1" s="1"/>
  <c r="T443" i="1"/>
  <c r="U443" i="1" s="1"/>
  <c r="T444" i="1"/>
  <c r="U444" i="1" s="1"/>
  <c r="T445" i="1"/>
  <c r="U445" i="1" s="1"/>
  <c r="T446" i="1"/>
  <c r="U446" i="1" s="1"/>
  <c r="T447" i="1"/>
  <c r="U447" i="1" s="1"/>
  <c r="T448" i="1"/>
  <c r="U448" i="1" s="1"/>
  <c r="T449" i="1"/>
  <c r="U449" i="1" s="1"/>
  <c r="T450" i="1"/>
  <c r="U450" i="1" s="1"/>
  <c r="T451" i="1"/>
  <c r="U451" i="1" s="1"/>
  <c r="T452" i="1"/>
  <c r="U452" i="1" s="1"/>
  <c r="T453" i="1"/>
  <c r="U453" i="1" s="1"/>
  <c r="T454" i="1"/>
  <c r="U454" i="1" s="1"/>
  <c r="T455" i="1"/>
  <c r="U455" i="1" s="1"/>
  <c r="T456" i="1"/>
  <c r="U456" i="1" s="1"/>
  <c r="T457" i="1"/>
  <c r="U457" i="1" s="1"/>
  <c r="T458" i="1"/>
  <c r="U458" i="1" s="1"/>
  <c r="T459" i="1"/>
  <c r="U459" i="1" s="1"/>
  <c r="T460" i="1"/>
  <c r="U460" i="1" s="1"/>
  <c r="T461" i="1"/>
  <c r="U461" i="1" s="1"/>
  <c r="T462" i="1"/>
  <c r="U462" i="1" s="1"/>
  <c r="T463" i="1"/>
  <c r="U463" i="1" s="1"/>
  <c r="T464" i="1"/>
  <c r="U464" i="1" s="1"/>
  <c r="T465" i="1"/>
  <c r="T466" i="1"/>
  <c r="U466" i="1" s="1"/>
  <c r="T467" i="1"/>
  <c r="U467" i="1" s="1"/>
  <c r="T468" i="1"/>
  <c r="U468" i="1" s="1"/>
  <c r="T469" i="1"/>
  <c r="U469" i="1" s="1"/>
  <c r="T470" i="1"/>
  <c r="U470" i="1" s="1"/>
  <c r="T471" i="1"/>
  <c r="U471" i="1" s="1"/>
  <c r="T472" i="1"/>
  <c r="U472" i="1" s="1"/>
  <c r="T473" i="1"/>
  <c r="U473" i="1" s="1"/>
  <c r="T474" i="1"/>
  <c r="U474" i="1" s="1"/>
  <c r="T475" i="1"/>
  <c r="U475" i="1" s="1"/>
  <c r="T476" i="1"/>
  <c r="U476" i="1" s="1"/>
  <c r="T477" i="1"/>
  <c r="U477" i="1" s="1"/>
  <c r="T478" i="1"/>
  <c r="U478" i="1" s="1"/>
  <c r="T479" i="1"/>
  <c r="U479" i="1" s="1"/>
  <c r="T480" i="1"/>
  <c r="U480" i="1" s="1"/>
  <c r="T481" i="1"/>
  <c r="U481" i="1" s="1"/>
  <c r="T482" i="1"/>
  <c r="U482" i="1" s="1"/>
  <c r="T483" i="1"/>
  <c r="U483" i="1" s="1"/>
  <c r="T484" i="1"/>
  <c r="U484" i="1" s="1"/>
  <c r="T485" i="1"/>
  <c r="U485" i="1" s="1"/>
  <c r="T486" i="1"/>
  <c r="U486" i="1" s="1"/>
  <c r="T487" i="1"/>
  <c r="U487" i="1" s="1"/>
  <c r="T488" i="1"/>
  <c r="U488" i="1" s="1"/>
  <c r="T489" i="1"/>
  <c r="U489" i="1" s="1"/>
  <c r="T490" i="1"/>
  <c r="U490" i="1" s="1"/>
  <c r="T491" i="1"/>
  <c r="U491" i="1" s="1"/>
  <c r="T492" i="1"/>
  <c r="U492" i="1" s="1"/>
  <c r="T493" i="1"/>
  <c r="U493" i="1" s="1"/>
  <c r="T494" i="1"/>
  <c r="U494" i="1" s="1"/>
  <c r="T495" i="1"/>
  <c r="U495" i="1" s="1"/>
  <c r="T496" i="1"/>
  <c r="U496" i="1" s="1"/>
  <c r="T497" i="1"/>
  <c r="T498" i="1"/>
  <c r="U498" i="1" s="1"/>
  <c r="T499" i="1"/>
  <c r="U499" i="1" s="1"/>
  <c r="T500" i="1"/>
  <c r="U500" i="1" s="1"/>
  <c r="T501" i="1"/>
  <c r="U501" i="1" s="1"/>
  <c r="T502" i="1"/>
  <c r="U502" i="1" s="1"/>
  <c r="T503" i="1"/>
  <c r="U503" i="1" s="1"/>
  <c r="T504" i="1"/>
  <c r="U504" i="1" s="1"/>
  <c r="T505" i="1"/>
  <c r="U505" i="1" s="1"/>
  <c r="T506" i="1"/>
  <c r="U506" i="1" s="1"/>
  <c r="T507" i="1"/>
  <c r="U507" i="1" s="1"/>
  <c r="T508" i="1"/>
  <c r="U508" i="1" s="1"/>
  <c r="T509" i="1"/>
  <c r="U509" i="1" s="1"/>
  <c r="T510" i="1"/>
  <c r="U510" i="1" s="1"/>
  <c r="T511" i="1"/>
  <c r="U511" i="1" s="1"/>
  <c r="T512" i="1"/>
  <c r="U512" i="1" s="1"/>
  <c r="T513" i="1"/>
  <c r="U513" i="1" s="1"/>
  <c r="T514" i="1"/>
  <c r="U514" i="1" s="1"/>
  <c r="T515" i="1"/>
  <c r="U515" i="1" s="1"/>
  <c r="T516" i="1"/>
  <c r="U516" i="1" s="1"/>
  <c r="T517" i="1"/>
  <c r="U517" i="1" s="1"/>
  <c r="T518" i="1"/>
  <c r="U518" i="1" s="1"/>
  <c r="T519" i="1"/>
  <c r="U519" i="1" s="1"/>
  <c r="T520" i="1"/>
  <c r="U520" i="1" s="1"/>
  <c r="T521" i="1"/>
  <c r="U521" i="1" s="1"/>
  <c r="T522" i="1"/>
  <c r="U522" i="1" s="1"/>
  <c r="T523" i="1"/>
  <c r="U523" i="1" s="1"/>
  <c r="T524" i="1"/>
  <c r="U524" i="1" s="1"/>
  <c r="T525" i="1"/>
  <c r="U525" i="1" s="1"/>
  <c r="T526" i="1"/>
  <c r="U526" i="1" s="1"/>
  <c r="T527" i="1"/>
  <c r="U527" i="1" s="1"/>
  <c r="T528" i="1"/>
  <c r="U528" i="1" s="1"/>
  <c r="T529" i="1"/>
  <c r="T530" i="1"/>
  <c r="U530" i="1" s="1"/>
  <c r="T531" i="1"/>
  <c r="U531" i="1" s="1"/>
  <c r="T532" i="1"/>
  <c r="U532" i="1" s="1"/>
  <c r="T533" i="1"/>
  <c r="U533" i="1" s="1"/>
  <c r="T534" i="1"/>
  <c r="U534" i="1" s="1"/>
  <c r="T535" i="1"/>
  <c r="U535" i="1" s="1"/>
  <c r="T536" i="1"/>
  <c r="U536" i="1" s="1"/>
  <c r="T537" i="1"/>
  <c r="U537" i="1" s="1"/>
  <c r="T538" i="1"/>
  <c r="U538" i="1" s="1"/>
  <c r="T539" i="1"/>
  <c r="U539" i="1" s="1"/>
  <c r="T540" i="1"/>
  <c r="U540" i="1" s="1"/>
  <c r="T541" i="1"/>
  <c r="U541" i="1" s="1"/>
  <c r="T542" i="1"/>
  <c r="U542" i="1" s="1"/>
  <c r="T543" i="1"/>
  <c r="U543" i="1" s="1"/>
  <c r="T544" i="1"/>
  <c r="U544" i="1" s="1"/>
  <c r="T545" i="1"/>
  <c r="U545" i="1" s="1"/>
  <c r="T546" i="1"/>
  <c r="U546" i="1" s="1"/>
  <c r="T547" i="1"/>
  <c r="U547" i="1" s="1"/>
  <c r="T548" i="1"/>
  <c r="U548" i="1" s="1"/>
  <c r="T549" i="1"/>
  <c r="U549" i="1" s="1"/>
  <c r="T550" i="1"/>
  <c r="U550" i="1" s="1"/>
  <c r="T551" i="1"/>
  <c r="U551" i="1" s="1"/>
  <c r="T552" i="1"/>
  <c r="U552" i="1" s="1"/>
  <c r="T553" i="1"/>
  <c r="U553" i="1" s="1"/>
  <c r="T554" i="1"/>
  <c r="U554" i="1" s="1"/>
  <c r="T555" i="1"/>
  <c r="U555" i="1" s="1"/>
  <c r="T556" i="1"/>
  <c r="U556" i="1" s="1"/>
  <c r="T557" i="1"/>
  <c r="U557" i="1" s="1"/>
  <c r="T558" i="1"/>
  <c r="U558" i="1" s="1"/>
  <c r="T559" i="1"/>
  <c r="U559" i="1" s="1"/>
  <c r="T560" i="1"/>
  <c r="U560" i="1" s="1"/>
  <c r="T561" i="1"/>
  <c r="T562" i="1"/>
  <c r="U562" i="1" s="1"/>
  <c r="T563" i="1"/>
  <c r="U563" i="1" s="1"/>
  <c r="T564" i="1"/>
  <c r="U564" i="1" s="1"/>
  <c r="T565" i="1"/>
  <c r="U565" i="1" s="1"/>
  <c r="T566" i="1"/>
  <c r="U566" i="1" s="1"/>
  <c r="T567" i="1"/>
  <c r="U567" i="1" s="1"/>
  <c r="T568" i="1"/>
  <c r="U568" i="1" s="1"/>
  <c r="T569" i="1"/>
  <c r="U569" i="1" s="1"/>
  <c r="T570" i="1"/>
  <c r="U570" i="1" s="1"/>
  <c r="T571" i="1"/>
  <c r="U571" i="1" s="1"/>
  <c r="T572" i="1"/>
  <c r="U572" i="1" s="1"/>
  <c r="T573" i="1"/>
  <c r="U573" i="1" s="1"/>
  <c r="T574" i="1"/>
  <c r="U574" i="1" s="1"/>
  <c r="T575" i="1"/>
  <c r="U575" i="1" s="1"/>
  <c r="T576" i="1"/>
  <c r="U576" i="1" s="1"/>
  <c r="T577" i="1"/>
  <c r="U577" i="1" s="1"/>
  <c r="T578" i="1"/>
  <c r="U578" i="1" s="1"/>
  <c r="T579" i="1"/>
  <c r="U579" i="1" s="1"/>
  <c r="T580" i="1"/>
  <c r="U580" i="1" s="1"/>
  <c r="T581" i="1"/>
  <c r="U581" i="1" s="1"/>
  <c r="T582" i="1"/>
  <c r="U582" i="1" s="1"/>
  <c r="T583" i="1"/>
  <c r="U583" i="1" s="1"/>
  <c r="T584" i="1"/>
  <c r="U584" i="1" s="1"/>
  <c r="T585" i="1"/>
  <c r="T586" i="1"/>
  <c r="U586" i="1" s="1"/>
  <c r="T587" i="1"/>
  <c r="U587" i="1" s="1"/>
  <c r="T588" i="1"/>
  <c r="U588" i="1" s="1"/>
  <c r="T589" i="1"/>
  <c r="U589" i="1" s="1"/>
  <c r="T590" i="1"/>
  <c r="U590" i="1" s="1"/>
  <c r="T591" i="1"/>
  <c r="U591" i="1" s="1"/>
  <c r="T592" i="1"/>
  <c r="U592" i="1" s="1"/>
  <c r="T593" i="1"/>
  <c r="T594" i="1"/>
  <c r="U594" i="1" s="1"/>
  <c r="T595" i="1"/>
  <c r="U595" i="1" s="1"/>
  <c r="T596" i="1"/>
  <c r="U596" i="1" s="1"/>
  <c r="T597" i="1"/>
  <c r="U597" i="1" s="1"/>
  <c r="T598" i="1"/>
  <c r="U598" i="1" s="1"/>
  <c r="T599" i="1"/>
  <c r="U599" i="1" s="1"/>
  <c r="T600" i="1"/>
  <c r="U600" i="1" s="1"/>
  <c r="T601" i="1"/>
  <c r="T602" i="1"/>
  <c r="U602" i="1" s="1"/>
  <c r="T603" i="1"/>
  <c r="U603" i="1" s="1"/>
  <c r="T604" i="1"/>
  <c r="U604" i="1" s="1"/>
  <c r="T605" i="1"/>
  <c r="U605" i="1" s="1"/>
  <c r="T606" i="1"/>
  <c r="U606" i="1" s="1"/>
  <c r="T607" i="1"/>
  <c r="U607" i="1" s="1"/>
  <c r="T608" i="1"/>
  <c r="U608" i="1" s="1"/>
  <c r="T609" i="1"/>
  <c r="U609" i="1" s="1"/>
  <c r="T610" i="1"/>
  <c r="U610" i="1" s="1"/>
  <c r="T611" i="1"/>
  <c r="U611" i="1" s="1"/>
  <c r="T612" i="1"/>
  <c r="U612" i="1" s="1"/>
  <c r="T613" i="1"/>
  <c r="U613" i="1" s="1"/>
  <c r="T614" i="1"/>
  <c r="U614" i="1" s="1"/>
  <c r="T615" i="1"/>
  <c r="U615" i="1" s="1"/>
  <c r="T616" i="1"/>
  <c r="U616" i="1" s="1"/>
  <c r="T617" i="1"/>
  <c r="T618" i="1"/>
  <c r="U618" i="1" s="1"/>
  <c r="T619" i="1"/>
  <c r="U619" i="1" s="1"/>
  <c r="T620" i="1"/>
  <c r="U620" i="1" s="1"/>
  <c r="T621" i="1"/>
  <c r="U621" i="1" s="1"/>
  <c r="T622" i="1"/>
  <c r="U622" i="1" s="1"/>
  <c r="T623" i="1"/>
  <c r="U623" i="1" s="1"/>
  <c r="T624" i="1"/>
  <c r="U624" i="1" s="1"/>
  <c r="T625" i="1"/>
  <c r="T626" i="1"/>
  <c r="U626" i="1" s="1"/>
  <c r="T627" i="1"/>
  <c r="U627" i="1" s="1"/>
  <c r="T628" i="1"/>
  <c r="U628" i="1" s="1"/>
  <c r="T629" i="1"/>
  <c r="U629" i="1" s="1"/>
  <c r="T630" i="1"/>
  <c r="U630" i="1" s="1"/>
  <c r="T631" i="1"/>
  <c r="U631" i="1" s="1"/>
  <c r="T632" i="1"/>
  <c r="U632" i="1" s="1"/>
  <c r="T633" i="1"/>
  <c r="T634" i="1"/>
  <c r="U634" i="1" s="1"/>
  <c r="T635" i="1"/>
  <c r="U635" i="1" s="1"/>
  <c r="T636" i="1"/>
  <c r="U636" i="1" s="1"/>
  <c r="T637" i="1"/>
  <c r="U637" i="1" s="1"/>
  <c r="T638" i="1"/>
  <c r="U638" i="1" s="1"/>
  <c r="T639" i="1"/>
  <c r="U639" i="1" s="1"/>
  <c r="T640" i="1"/>
  <c r="U640" i="1" s="1"/>
  <c r="T641" i="1"/>
  <c r="U641" i="1" s="1"/>
  <c r="T642" i="1"/>
  <c r="U642" i="1" s="1"/>
  <c r="T643" i="1"/>
  <c r="U643" i="1" s="1"/>
  <c r="T644" i="1"/>
  <c r="U644" i="1" s="1"/>
  <c r="T645" i="1"/>
  <c r="U645" i="1" s="1"/>
  <c r="T646" i="1"/>
  <c r="U646" i="1" s="1"/>
  <c r="T647" i="1"/>
  <c r="U647" i="1" s="1"/>
  <c r="T648" i="1"/>
  <c r="U648" i="1" s="1"/>
  <c r="T649" i="1"/>
  <c r="T650" i="1"/>
  <c r="U650" i="1" s="1"/>
  <c r="T651" i="1"/>
  <c r="U651" i="1" s="1"/>
  <c r="T652" i="1"/>
  <c r="U652" i="1" s="1"/>
  <c r="T653" i="1"/>
  <c r="U653" i="1" s="1"/>
  <c r="T654" i="1"/>
  <c r="U654" i="1" s="1"/>
  <c r="T655" i="1"/>
  <c r="U655" i="1" s="1"/>
  <c r="T656" i="1"/>
  <c r="U656" i="1" s="1"/>
  <c r="T657" i="1"/>
  <c r="T658" i="1"/>
  <c r="U658" i="1" s="1"/>
  <c r="T659" i="1"/>
  <c r="U659" i="1" s="1"/>
  <c r="T660" i="1"/>
  <c r="U660" i="1" s="1"/>
  <c r="T661" i="1"/>
  <c r="U661" i="1" s="1"/>
  <c r="T662" i="1"/>
  <c r="U662" i="1" s="1"/>
  <c r="T663" i="1"/>
  <c r="U663" i="1" s="1"/>
  <c r="T664" i="1"/>
  <c r="U664" i="1" s="1"/>
  <c r="T665" i="1"/>
  <c r="T666" i="1"/>
  <c r="U666" i="1" s="1"/>
  <c r="T667" i="1"/>
  <c r="U667" i="1" s="1"/>
  <c r="T668" i="1"/>
  <c r="U668" i="1" s="1"/>
  <c r="T669" i="1"/>
  <c r="U669" i="1" s="1"/>
  <c r="T670" i="1"/>
  <c r="U670" i="1" s="1"/>
  <c r="T671" i="1"/>
  <c r="U671" i="1" s="1"/>
  <c r="T672" i="1"/>
  <c r="U672" i="1" s="1"/>
  <c r="T673" i="1"/>
  <c r="U673" i="1" s="1"/>
  <c r="T674" i="1"/>
  <c r="U674" i="1" s="1"/>
  <c r="T675" i="1"/>
  <c r="U675" i="1" s="1"/>
  <c r="T676" i="1"/>
  <c r="U676" i="1" s="1"/>
  <c r="T677" i="1"/>
  <c r="U677" i="1" s="1"/>
  <c r="T678" i="1"/>
  <c r="U678" i="1" s="1"/>
  <c r="T679" i="1"/>
  <c r="U679" i="1" s="1"/>
  <c r="T680" i="1"/>
  <c r="U680" i="1" s="1"/>
  <c r="T681" i="1"/>
  <c r="T682" i="1"/>
  <c r="U682" i="1" s="1"/>
  <c r="T683" i="1"/>
  <c r="U683" i="1" s="1"/>
  <c r="T684" i="1"/>
  <c r="U684" i="1" s="1"/>
  <c r="T685" i="1"/>
  <c r="U685" i="1" s="1"/>
  <c r="T686" i="1"/>
  <c r="U686" i="1" s="1"/>
  <c r="T687" i="1"/>
  <c r="U687" i="1" s="1"/>
  <c r="T688" i="1"/>
  <c r="U688" i="1" s="1"/>
  <c r="T689" i="1"/>
  <c r="T690" i="1"/>
  <c r="U690" i="1" s="1"/>
  <c r="T691" i="1"/>
  <c r="U691" i="1" s="1"/>
  <c r="T692" i="1"/>
  <c r="U692" i="1" s="1"/>
  <c r="T693" i="1"/>
  <c r="U693" i="1" s="1"/>
  <c r="T694" i="1"/>
  <c r="U694" i="1" s="1"/>
  <c r="T695" i="1"/>
  <c r="U695" i="1" s="1"/>
  <c r="T696" i="1"/>
  <c r="U696" i="1" s="1"/>
  <c r="T697" i="1"/>
  <c r="T698" i="1"/>
  <c r="U698" i="1" s="1"/>
  <c r="T699" i="1"/>
  <c r="U699" i="1" s="1"/>
  <c r="T700" i="1"/>
  <c r="U700" i="1" s="1"/>
  <c r="T701" i="1"/>
  <c r="U701" i="1" s="1"/>
  <c r="T702" i="1"/>
  <c r="U702" i="1" s="1"/>
  <c r="T703" i="1"/>
  <c r="U703" i="1" s="1"/>
  <c r="T704" i="1"/>
  <c r="U704" i="1" s="1"/>
  <c r="T705" i="1"/>
  <c r="U705" i="1" s="1"/>
  <c r="T706" i="1"/>
  <c r="U706" i="1" s="1"/>
  <c r="T708" i="1"/>
  <c r="U708" i="1" s="1"/>
  <c r="T709" i="1"/>
  <c r="U709" i="1" s="1"/>
  <c r="T710" i="1"/>
  <c r="U710" i="1" s="1"/>
  <c r="T711" i="1"/>
  <c r="U711" i="1" s="1"/>
  <c r="T712" i="1"/>
  <c r="U712" i="1" s="1"/>
  <c r="T713" i="1"/>
  <c r="U713" i="1" s="1"/>
  <c r="T714" i="1"/>
  <c r="T715" i="1"/>
  <c r="U715" i="1" s="1"/>
  <c r="T716" i="1"/>
  <c r="U716" i="1" s="1"/>
  <c r="T717" i="1"/>
  <c r="U717" i="1" s="1"/>
  <c r="T718" i="1"/>
  <c r="U718" i="1" s="1"/>
  <c r="T719" i="1"/>
  <c r="U719" i="1" s="1"/>
  <c r="T720" i="1"/>
  <c r="U720" i="1" s="1"/>
  <c r="T721" i="1"/>
  <c r="U721" i="1" s="1"/>
  <c r="T722" i="1"/>
  <c r="T723" i="1"/>
  <c r="U723" i="1" s="1"/>
  <c r="T724" i="1"/>
  <c r="U724" i="1" s="1"/>
  <c r="T725" i="1"/>
  <c r="U725" i="1" s="1"/>
  <c r="T726" i="1"/>
  <c r="U726" i="1" s="1"/>
  <c r="T727" i="1"/>
  <c r="U727" i="1" s="1"/>
  <c r="T728" i="1"/>
  <c r="U728" i="1" s="1"/>
  <c r="T729" i="1"/>
  <c r="U729" i="1" s="1"/>
  <c r="T730" i="1"/>
  <c r="T731" i="1"/>
  <c r="U731" i="1" s="1"/>
  <c r="T732" i="1"/>
  <c r="U732" i="1" s="1"/>
  <c r="T733" i="1"/>
  <c r="U733" i="1" s="1"/>
  <c r="T734" i="1"/>
  <c r="U734" i="1" s="1"/>
  <c r="T735" i="1"/>
  <c r="U735" i="1" s="1"/>
  <c r="T736" i="1"/>
  <c r="U736" i="1" s="1"/>
  <c r="T737" i="1"/>
  <c r="U737" i="1" s="1"/>
  <c r="T738" i="1"/>
  <c r="U738" i="1" s="1"/>
  <c r="T739" i="1"/>
  <c r="U739" i="1" s="1"/>
  <c r="T740" i="1"/>
  <c r="U740" i="1" s="1"/>
  <c r="T741" i="1"/>
  <c r="U741" i="1" s="1"/>
  <c r="T742" i="1"/>
  <c r="U742" i="1" s="1"/>
  <c r="T743" i="1"/>
  <c r="U743" i="1" s="1"/>
  <c r="T744" i="1"/>
  <c r="U744" i="1" s="1"/>
  <c r="T745" i="1"/>
  <c r="U745" i="1" s="1"/>
  <c r="T746" i="1"/>
  <c r="U746" i="1" s="1"/>
  <c r="T747" i="1"/>
  <c r="U747" i="1" s="1"/>
  <c r="T748" i="1"/>
  <c r="U748" i="1" s="1"/>
  <c r="T749" i="1"/>
  <c r="U749" i="1" s="1"/>
  <c r="T750" i="1"/>
  <c r="U750" i="1" s="1"/>
  <c r="T751" i="1"/>
  <c r="U751" i="1" s="1"/>
  <c r="T752" i="1"/>
  <c r="U752" i="1" s="1"/>
  <c r="T753" i="1"/>
  <c r="U753" i="1" s="1"/>
  <c r="T754" i="1"/>
  <c r="U754" i="1" s="1"/>
  <c r="T755" i="1"/>
  <c r="U755" i="1" s="1"/>
  <c r="T756" i="1"/>
  <c r="U756" i="1" s="1"/>
  <c r="T757" i="1"/>
  <c r="U757" i="1" s="1"/>
  <c r="T758" i="1"/>
  <c r="U758" i="1" s="1"/>
  <c r="T759" i="1"/>
  <c r="U759" i="1" s="1"/>
  <c r="T760" i="1"/>
  <c r="U760" i="1" s="1"/>
  <c r="T761" i="1"/>
  <c r="U761" i="1" s="1"/>
  <c r="T762" i="1"/>
  <c r="U762" i="1" s="1"/>
  <c r="T763" i="1"/>
  <c r="U763" i="1" s="1"/>
  <c r="T764" i="1"/>
  <c r="U764" i="1" s="1"/>
  <c r="T765" i="1"/>
  <c r="U765" i="1" s="1"/>
  <c r="T766" i="1"/>
  <c r="U766" i="1" s="1"/>
  <c r="T767" i="1"/>
  <c r="U767" i="1" s="1"/>
  <c r="T768" i="1"/>
  <c r="U768" i="1" s="1"/>
  <c r="T769" i="1"/>
  <c r="U769" i="1" s="1"/>
  <c r="T770" i="1"/>
  <c r="U770" i="1" s="1"/>
  <c r="T771" i="1"/>
  <c r="U771" i="1" s="1"/>
  <c r="T772" i="1"/>
  <c r="U772" i="1" s="1"/>
  <c r="T773" i="1"/>
  <c r="U773" i="1" s="1"/>
  <c r="T774" i="1"/>
  <c r="U774" i="1" s="1"/>
  <c r="T775" i="1"/>
  <c r="U775" i="1" s="1"/>
  <c r="T776" i="1"/>
  <c r="U776" i="1" s="1"/>
  <c r="T777" i="1"/>
  <c r="U777" i="1" s="1"/>
  <c r="T778" i="1"/>
  <c r="U778" i="1" s="1"/>
  <c r="T779" i="1"/>
  <c r="U779" i="1" s="1"/>
  <c r="T780" i="1"/>
  <c r="U780" i="1" s="1"/>
  <c r="T781" i="1"/>
  <c r="U781" i="1" s="1"/>
  <c r="T782" i="1"/>
  <c r="U782" i="1" s="1"/>
  <c r="T783" i="1"/>
  <c r="U783" i="1" s="1"/>
  <c r="T784" i="1"/>
  <c r="U784" i="1" s="1"/>
  <c r="T785" i="1"/>
  <c r="U785" i="1" s="1"/>
  <c r="T786" i="1"/>
  <c r="U786" i="1" s="1"/>
  <c r="T787" i="1"/>
  <c r="U787" i="1" s="1"/>
  <c r="T788" i="1"/>
  <c r="U788" i="1" s="1"/>
  <c r="T789" i="1"/>
  <c r="U789" i="1" s="1"/>
  <c r="T790" i="1"/>
  <c r="U790" i="1" s="1"/>
  <c r="T791" i="1"/>
  <c r="U791" i="1" s="1"/>
  <c r="T792" i="1"/>
  <c r="U792" i="1" s="1"/>
  <c r="T793" i="1"/>
  <c r="U793" i="1" s="1"/>
  <c r="T794" i="1"/>
  <c r="U794" i="1" s="1"/>
  <c r="T795" i="1"/>
  <c r="U795" i="1" s="1"/>
  <c r="T796" i="1"/>
  <c r="U796" i="1" s="1"/>
  <c r="T797" i="1"/>
  <c r="U797" i="1" s="1"/>
  <c r="T798" i="1"/>
  <c r="U798" i="1" s="1"/>
  <c r="T799" i="1"/>
  <c r="U799" i="1" s="1"/>
  <c r="T800" i="1"/>
  <c r="U800" i="1" s="1"/>
  <c r="T801" i="1"/>
  <c r="U801" i="1" s="1"/>
  <c r="T802" i="1"/>
  <c r="U802" i="1" s="1"/>
  <c r="T803" i="1"/>
  <c r="U803" i="1" s="1"/>
  <c r="T804" i="1"/>
  <c r="U804" i="1" s="1"/>
  <c r="T805" i="1"/>
  <c r="U805" i="1" s="1"/>
  <c r="T806" i="1"/>
  <c r="U806" i="1" s="1"/>
  <c r="T807" i="1"/>
  <c r="U807" i="1" s="1"/>
  <c r="T808" i="1"/>
  <c r="U808" i="1" s="1"/>
  <c r="T809" i="1"/>
  <c r="U809" i="1" s="1"/>
  <c r="T810" i="1"/>
  <c r="U810" i="1" s="1"/>
  <c r="T811" i="1"/>
  <c r="U811" i="1" s="1"/>
  <c r="T812" i="1"/>
  <c r="U812" i="1" s="1"/>
  <c r="T813" i="1"/>
  <c r="U813" i="1" s="1"/>
  <c r="T814" i="1"/>
  <c r="U814" i="1" s="1"/>
  <c r="T815" i="1"/>
  <c r="U815" i="1" s="1"/>
  <c r="T816" i="1"/>
  <c r="U816" i="1" s="1"/>
  <c r="T817" i="1"/>
  <c r="U817" i="1" s="1"/>
  <c r="T818" i="1"/>
  <c r="U818" i="1" s="1"/>
  <c r="T819" i="1"/>
  <c r="U819" i="1" s="1"/>
  <c r="T820" i="1"/>
  <c r="U820" i="1" s="1"/>
  <c r="T821" i="1"/>
  <c r="U821" i="1" s="1"/>
  <c r="T822" i="1"/>
  <c r="U822" i="1" s="1"/>
  <c r="T823" i="1"/>
  <c r="U823" i="1" s="1"/>
  <c r="T824" i="1"/>
  <c r="U824" i="1" s="1"/>
  <c r="T825" i="1"/>
  <c r="U825" i="1" s="1"/>
  <c r="T826" i="1"/>
  <c r="U826" i="1" s="1"/>
  <c r="T827" i="1"/>
  <c r="U827" i="1" s="1"/>
  <c r="T828" i="1"/>
  <c r="U828" i="1" s="1"/>
  <c r="T829" i="1"/>
  <c r="U829" i="1" s="1"/>
  <c r="T830" i="1"/>
  <c r="U830" i="1" s="1"/>
  <c r="T831" i="1"/>
  <c r="U831" i="1" s="1"/>
  <c r="T832" i="1"/>
  <c r="U832" i="1" s="1"/>
  <c r="T833" i="1"/>
  <c r="U833" i="1" s="1"/>
  <c r="T834" i="1"/>
  <c r="U834" i="1" s="1"/>
  <c r="T835" i="1"/>
  <c r="U835" i="1" s="1"/>
  <c r="T836" i="1"/>
  <c r="U836" i="1" s="1"/>
  <c r="T837" i="1"/>
  <c r="U837" i="1" s="1"/>
  <c r="T838" i="1"/>
  <c r="U838" i="1" s="1"/>
  <c r="T839" i="1"/>
  <c r="U839" i="1" s="1"/>
  <c r="T840" i="1"/>
  <c r="U840" i="1" s="1"/>
  <c r="T841" i="1"/>
  <c r="U841" i="1" s="1"/>
  <c r="T842" i="1"/>
  <c r="U842" i="1" s="1"/>
  <c r="T843" i="1"/>
  <c r="U843" i="1" s="1"/>
  <c r="T844" i="1"/>
  <c r="U844" i="1" s="1"/>
  <c r="T845" i="1"/>
  <c r="U845" i="1" s="1"/>
  <c r="T846" i="1"/>
  <c r="U846" i="1" s="1"/>
  <c r="T847" i="1"/>
  <c r="U847" i="1" s="1"/>
  <c r="T848" i="1"/>
  <c r="U848" i="1" s="1"/>
  <c r="T849" i="1"/>
  <c r="U849" i="1" s="1"/>
  <c r="T850" i="1"/>
  <c r="U850" i="1" s="1"/>
  <c r="T851" i="1"/>
  <c r="U851" i="1" s="1"/>
  <c r="T852" i="1"/>
  <c r="U852" i="1" s="1"/>
  <c r="T853" i="1"/>
  <c r="U853" i="1" s="1"/>
  <c r="T854" i="1"/>
  <c r="U854" i="1" s="1"/>
  <c r="T855" i="1"/>
  <c r="U855" i="1" s="1"/>
  <c r="T856" i="1"/>
  <c r="U856" i="1" s="1"/>
  <c r="T857" i="1"/>
  <c r="U857" i="1" s="1"/>
  <c r="T858" i="1"/>
  <c r="U858" i="1" s="1"/>
  <c r="T859" i="1"/>
  <c r="U859" i="1" s="1"/>
  <c r="T860" i="1"/>
  <c r="U860" i="1" s="1"/>
  <c r="T861" i="1"/>
  <c r="U861" i="1" s="1"/>
  <c r="T862" i="1"/>
  <c r="U862" i="1" s="1"/>
  <c r="T863" i="1"/>
  <c r="U863" i="1" s="1"/>
  <c r="T864" i="1"/>
  <c r="U864" i="1" s="1"/>
  <c r="T865" i="1"/>
  <c r="U865" i="1" s="1"/>
  <c r="T866" i="1"/>
  <c r="U866" i="1" s="1"/>
  <c r="T867" i="1"/>
  <c r="U867" i="1" s="1"/>
  <c r="T868" i="1"/>
  <c r="U868" i="1" s="1"/>
  <c r="T869" i="1"/>
  <c r="U869" i="1" s="1"/>
  <c r="T870" i="1"/>
  <c r="U870" i="1" s="1"/>
  <c r="T871" i="1"/>
  <c r="U871" i="1" s="1"/>
  <c r="T872" i="1"/>
  <c r="U872" i="1" s="1"/>
  <c r="T873" i="1"/>
  <c r="U873" i="1" s="1"/>
  <c r="T874" i="1"/>
  <c r="U874" i="1" s="1"/>
  <c r="T875" i="1"/>
  <c r="U875" i="1" s="1"/>
  <c r="T876" i="1"/>
  <c r="U876" i="1" s="1"/>
  <c r="T877" i="1"/>
  <c r="U877" i="1" s="1"/>
  <c r="T878" i="1"/>
  <c r="U878" i="1" s="1"/>
  <c r="T879" i="1"/>
  <c r="U879" i="1" s="1"/>
  <c r="T880" i="1"/>
  <c r="U880" i="1" s="1"/>
  <c r="T881" i="1"/>
  <c r="U881" i="1" s="1"/>
  <c r="T882" i="1"/>
  <c r="U882" i="1" s="1"/>
  <c r="T883" i="1"/>
  <c r="U883" i="1" s="1"/>
  <c r="T884" i="1"/>
  <c r="U884" i="1" s="1"/>
  <c r="T885" i="1"/>
  <c r="U885" i="1" s="1"/>
  <c r="T886" i="1"/>
  <c r="U886" i="1" s="1"/>
  <c r="T887" i="1"/>
  <c r="U887" i="1" s="1"/>
  <c r="T888" i="1"/>
  <c r="U888" i="1" s="1"/>
  <c r="T889" i="1"/>
  <c r="U889" i="1" s="1"/>
  <c r="T890" i="1"/>
  <c r="T891" i="1"/>
  <c r="U891" i="1" s="1"/>
  <c r="T892" i="1"/>
  <c r="U892" i="1" s="1"/>
  <c r="T893" i="1"/>
  <c r="U893" i="1" s="1"/>
  <c r="T894" i="1"/>
  <c r="U894" i="1" s="1"/>
  <c r="T895" i="1"/>
  <c r="U895" i="1" s="1"/>
  <c r="T896" i="1"/>
  <c r="U896" i="1" s="1"/>
  <c r="T897" i="1"/>
  <c r="U897" i="1" s="1"/>
  <c r="T898" i="1"/>
  <c r="U898" i="1" s="1"/>
  <c r="T899" i="1"/>
  <c r="U899" i="1" s="1"/>
  <c r="T900" i="1"/>
  <c r="U900" i="1" s="1"/>
  <c r="T901" i="1"/>
  <c r="U901" i="1" s="1"/>
  <c r="T902" i="1"/>
  <c r="U902" i="1" s="1"/>
  <c r="T903" i="1"/>
  <c r="U903" i="1" s="1"/>
  <c r="T904" i="1"/>
  <c r="U904" i="1" s="1"/>
  <c r="T905" i="1"/>
  <c r="U905" i="1" s="1"/>
  <c r="T906" i="1"/>
  <c r="U906" i="1" s="1"/>
  <c r="T907" i="1"/>
  <c r="U907" i="1" s="1"/>
  <c r="T908" i="1"/>
  <c r="U908" i="1" s="1"/>
  <c r="T909" i="1"/>
  <c r="U909" i="1" s="1"/>
  <c r="T910" i="1"/>
  <c r="U910" i="1" s="1"/>
  <c r="T911" i="1"/>
  <c r="U911" i="1" s="1"/>
  <c r="T912" i="1"/>
  <c r="U912" i="1" s="1"/>
  <c r="T913" i="1"/>
  <c r="U913" i="1" s="1"/>
  <c r="T914" i="1"/>
  <c r="U914" i="1" s="1"/>
  <c r="T915" i="1"/>
  <c r="U915" i="1" s="1"/>
  <c r="T916" i="1"/>
  <c r="U916" i="1" s="1"/>
  <c r="T917" i="1"/>
  <c r="U917" i="1" s="1"/>
  <c r="T918" i="1"/>
  <c r="U918" i="1" s="1"/>
  <c r="T919" i="1"/>
  <c r="U919" i="1" s="1"/>
  <c r="T920" i="1"/>
  <c r="U920" i="1" s="1"/>
  <c r="T921" i="1"/>
  <c r="U921" i="1" s="1"/>
  <c r="T922" i="1"/>
  <c r="T923" i="1"/>
  <c r="U923" i="1" s="1"/>
  <c r="T924" i="1"/>
  <c r="U924" i="1" s="1"/>
  <c r="T925" i="1"/>
  <c r="U925" i="1" s="1"/>
  <c r="T926" i="1"/>
  <c r="U926" i="1" s="1"/>
  <c r="T927" i="1"/>
  <c r="U927" i="1" s="1"/>
  <c r="T928" i="1"/>
  <c r="U928" i="1" s="1"/>
  <c r="T929" i="1"/>
  <c r="U929" i="1" s="1"/>
  <c r="T930" i="1"/>
  <c r="U930" i="1" s="1"/>
  <c r="T931" i="1"/>
  <c r="U931" i="1" s="1"/>
  <c r="T932" i="1"/>
  <c r="U932" i="1" s="1"/>
  <c r="T933" i="1"/>
  <c r="U933" i="1" s="1"/>
  <c r="T934" i="1"/>
  <c r="U934" i="1" s="1"/>
  <c r="T935" i="1"/>
  <c r="U935" i="1" s="1"/>
  <c r="T936" i="1"/>
  <c r="U936" i="1" s="1"/>
  <c r="T937" i="1"/>
  <c r="U937" i="1" s="1"/>
  <c r="T938" i="1"/>
  <c r="U938" i="1" s="1"/>
  <c r="T939" i="1"/>
  <c r="U939" i="1" s="1"/>
  <c r="T940" i="1"/>
  <c r="U940" i="1" s="1"/>
  <c r="T941" i="1"/>
  <c r="U941" i="1" s="1"/>
  <c r="T942" i="1"/>
  <c r="U942" i="1" s="1"/>
  <c r="T943" i="1"/>
  <c r="U943" i="1" s="1"/>
  <c r="T944" i="1"/>
  <c r="U944" i="1" s="1"/>
  <c r="T945" i="1"/>
  <c r="U945" i="1" s="1"/>
  <c r="T946" i="1"/>
  <c r="U946" i="1" s="1"/>
  <c r="T947" i="1"/>
  <c r="U947" i="1" s="1"/>
  <c r="T948" i="1"/>
  <c r="U948" i="1" s="1"/>
  <c r="T949" i="1"/>
  <c r="U949" i="1" s="1"/>
  <c r="T950" i="1"/>
  <c r="U950" i="1" s="1"/>
  <c r="T951" i="1"/>
  <c r="U951" i="1" s="1"/>
  <c r="T952" i="1"/>
  <c r="U952" i="1" s="1"/>
  <c r="T953" i="1"/>
  <c r="U953" i="1" s="1"/>
  <c r="T954" i="1"/>
  <c r="T955" i="1"/>
  <c r="U955" i="1" s="1"/>
  <c r="T956" i="1"/>
  <c r="U956" i="1" s="1"/>
  <c r="T957" i="1"/>
  <c r="U957" i="1" s="1"/>
  <c r="T958" i="1"/>
  <c r="U958" i="1" s="1"/>
  <c r="T959" i="1"/>
  <c r="U959" i="1" s="1"/>
  <c r="T960" i="1"/>
  <c r="U960" i="1" s="1"/>
  <c r="T961" i="1"/>
  <c r="U961" i="1" s="1"/>
  <c r="T962" i="1"/>
  <c r="U962" i="1" s="1"/>
  <c r="T963" i="1"/>
  <c r="U963" i="1" s="1"/>
  <c r="T964" i="1"/>
  <c r="U964" i="1" s="1"/>
  <c r="T965" i="1"/>
  <c r="U965" i="1" s="1"/>
  <c r="T966" i="1"/>
  <c r="U966" i="1" s="1"/>
  <c r="T967" i="1"/>
  <c r="U967" i="1" s="1"/>
  <c r="T968" i="1"/>
  <c r="U968" i="1" s="1"/>
  <c r="T969" i="1"/>
  <c r="U969" i="1" s="1"/>
  <c r="T970" i="1"/>
  <c r="U970" i="1" s="1"/>
  <c r="T971" i="1"/>
  <c r="U971" i="1" s="1"/>
  <c r="T972" i="1"/>
  <c r="U972" i="1" s="1"/>
  <c r="T973" i="1"/>
  <c r="U973" i="1" s="1"/>
  <c r="T974" i="1"/>
  <c r="U974" i="1" s="1"/>
  <c r="T975" i="1"/>
  <c r="U975" i="1" s="1"/>
  <c r="T976" i="1"/>
  <c r="U976" i="1" s="1"/>
  <c r="T977" i="1"/>
  <c r="U977" i="1" s="1"/>
  <c r="T978" i="1"/>
  <c r="U978" i="1" s="1"/>
  <c r="T979" i="1"/>
  <c r="U979" i="1" s="1"/>
  <c r="T980" i="1"/>
  <c r="U980" i="1" s="1"/>
  <c r="T981" i="1"/>
  <c r="U981" i="1" s="1"/>
  <c r="T982" i="1"/>
  <c r="U982" i="1" s="1"/>
  <c r="T983" i="1"/>
  <c r="U983" i="1" s="1"/>
  <c r="T984" i="1"/>
  <c r="U984" i="1" s="1"/>
  <c r="T985" i="1"/>
  <c r="U985" i="1" s="1"/>
  <c r="T986" i="1"/>
  <c r="T987" i="1"/>
  <c r="U987" i="1" s="1"/>
  <c r="T988" i="1"/>
  <c r="U988" i="1" s="1"/>
  <c r="T989" i="1"/>
  <c r="U989" i="1" s="1"/>
  <c r="T990" i="1"/>
  <c r="U990" i="1" s="1"/>
  <c r="T991" i="1"/>
  <c r="U991" i="1" s="1"/>
  <c r="T992" i="1"/>
  <c r="U992" i="1" s="1"/>
  <c r="T993" i="1"/>
  <c r="U993" i="1" s="1"/>
  <c r="T994" i="1"/>
  <c r="U994" i="1" s="1"/>
  <c r="T995" i="1"/>
  <c r="U995" i="1" s="1"/>
  <c r="T996" i="1"/>
  <c r="U996" i="1" s="1"/>
  <c r="T997" i="1"/>
  <c r="U997" i="1" s="1"/>
  <c r="T998" i="1"/>
  <c r="U998" i="1" s="1"/>
  <c r="T999" i="1"/>
  <c r="U999" i="1" s="1"/>
  <c r="T1000" i="1"/>
  <c r="U1000" i="1" s="1"/>
  <c r="T1001" i="1"/>
  <c r="U1001" i="1" s="1"/>
  <c r="T1002" i="1"/>
  <c r="U1002" i="1" s="1"/>
  <c r="T1003" i="1"/>
  <c r="U1003" i="1" s="1"/>
  <c r="T1004" i="1"/>
  <c r="U1004" i="1" s="1"/>
  <c r="T1005" i="1"/>
  <c r="U1005" i="1" s="1"/>
  <c r="T1006" i="1"/>
  <c r="U1006" i="1" s="1"/>
  <c r="T1007" i="1"/>
  <c r="U1007" i="1" s="1"/>
  <c r="T1008" i="1"/>
  <c r="U1008" i="1" s="1"/>
  <c r="T1009" i="1"/>
  <c r="U1009" i="1" s="1"/>
  <c r="T1010" i="1"/>
  <c r="U1010" i="1" s="1"/>
  <c r="T1011" i="1"/>
  <c r="U1011" i="1" s="1"/>
  <c r="T1012" i="1"/>
  <c r="U1012" i="1" s="1"/>
  <c r="T1013" i="1"/>
  <c r="U1013" i="1" s="1"/>
  <c r="T1014" i="1"/>
  <c r="U1014" i="1" s="1"/>
  <c r="T1015" i="1"/>
  <c r="U1015" i="1" s="1"/>
  <c r="T1016" i="1"/>
  <c r="U1016" i="1" s="1"/>
  <c r="T1017" i="1"/>
  <c r="U1017" i="1" s="1"/>
  <c r="T1018" i="1"/>
  <c r="T1019" i="1"/>
  <c r="U1019" i="1" s="1"/>
  <c r="T1020" i="1"/>
  <c r="U1020" i="1" s="1"/>
  <c r="T1021" i="1"/>
  <c r="U1021" i="1" s="1"/>
  <c r="T1022" i="1"/>
  <c r="U1022" i="1" s="1"/>
  <c r="T1023" i="1"/>
  <c r="U1023" i="1" s="1"/>
  <c r="T1024" i="1"/>
  <c r="U1024" i="1" s="1"/>
  <c r="T1025" i="1"/>
  <c r="U1025" i="1" s="1"/>
  <c r="T1026" i="1"/>
  <c r="U1026" i="1" s="1"/>
  <c r="T1027" i="1"/>
  <c r="U1027" i="1" s="1"/>
  <c r="T1028" i="1"/>
  <c r="U1028" i="1" s="1"/>
  <c r="T1029" i="1"/>
  <c r="U1029" i="1" s="1"/>
  <c r="T1030" i="1"/>
  <c r="U1030" i="1" s="1"/>
  <c r="T1031" i="1"/>
  <c r="U1031" i="1" s="1"/>
  <c r="T1032" i="1"/>
  <c r="U1032" i="1" s="1"/>
  <c r="T1033" i="1"/>
  <c r="U1033" i="1" s="1"/>
  <c r="T1034" i="1"/>
  <c r="T1035" i="1"/>
  <c r="T1036" i="1"/>
  <c r="U1036" i="1" s="1"/>
  <c r="T1037" i="1"/>
  <c r="U1037" i="1" s="1"/>
  <c r="T1038" i="1"/>
  <c r="U1038" i="1" s="1"/>
  <c r="T1039" i="1"/>
  <c r="U1039" i="1" s="1"/>
  <c r="T1040" i="1"/>
  <c r="U1040" i="1" s="1"/>
  <c r="T1041" i="1"/>
  <c r="U1041" i="1" s="1"/>
  <c r="T1042" i="1"/>
  <c r="T1043" i="1"/>
  <c r="T1044" i="1"/>
  <c r="U1044" i="1" s="1"/>
  <c r="T1045" i="1"/>
  <c r="U1045" i="1" s="1"/>
  <c r="T1046" i="1"/>
  <c r="U1046" i="1" s="1"/>
  <c r="T1047" i="1"/>
  <c r="U1047" i="1" s="1"/>
  <c r="T1048" i="1"/>
  <c r="U1048" i="1" s="1"/>
  <c r="T1049" i="1"/>
  <c r="U1049" i="1" s="1"/>
  <c r="T1050" i="1"/>
  <c r="T1051" i="1"/>
  <c r="U1051" i="1" s="1"/>
  <c r="T1052" i="1"/>
  <c r="U1052" i="1" s="1"/>
  <c r="T1053" i="1"/>
  <c r="U1053" i="1" s="1"/>
  <c r="T1054" i="1"/>
  <c r="U1054" i="1" s="1"/>
  <c r="T1055" i="1"/>
  <c r="U1055" i="1" s="1"/>
  <c r="T1056" i="1"/>
  <c r="U1056" i="1" s="1"/>
  <c r="T1057" i="1"/>
  <c r="U1057" i="1" s="1"/>
  <c r="T1058" i="1"/>
  <c r="U1058" i="1" s="1"/>
  <c r="T1059" i="1"/>
  <c r="T1060" i="1"/>
  <c r="U1060" i="1" s="1"/>
  <c r="T1061" i="1"/>
  <c r="U1061" i="1" s="1"/>
  <c r="T1062" i="1"/>
  <c r="U1062" i="1" s="1"/>
  <c r="T1063" i="1"/>
  <c r="U1063" i="1" s="1"/>
  <c r="T1064" i="1"/>
  <c r="U1064" i="1" s="1"/>
  <c r="T1065" i="1"/>
  <c r="U1065" i="1" s="1"/>
  <c r="T1066" i="1"/>
  <c r="T1067" i="1"/>
  <c r="T1068" i="1"/>
  <c r="U1068" i="1" s="1"/>
  <c r="T1069" i="1"/>
  <c r="U1069" i="1" s="1"/>
  <c r="T1070" i="1"/>
  <c r="U1070" i="1" s="1"/>
  <c r="T1071" i="1"/>
  <c r="U1071" i="1" s="1"/>
  <c r="T1072" i="1"/>
  <c r="U1072" i="1" s="1"/>
  <c r="T1073" i="1"/>
  <c r="U1073" i="1" s="1"/>
  <c r="T1074" i="1"/>
  <c r="T1075" i="1"/>
  <c r="T1076" i="1"/>
  <c r="U1076" i="1" s="1"/>
  <c r="T1077" i="1"/>
  <c r="U1077" i="1" s="1"/>
  <c r="T1078" i="1"/>
  <c r="U1078" i="1" s="1"/>
  <c r="T1079" i="1"/>
  <c r="U1079" i="1" s="1"/>
  <c r="T1080" i="1"/>
  <c r="U1080" i="1" s="1"/>
  <c r="T1081" i="1"/>
  <c r="U1081" i="1" s="1"/>
  <c r="T1082" i="1"/>
  <c r="T1083" i="1"/>
  <c r="T1084" i="1"/>
  <c r="U1084" i="1" s="1"/>
  <c r="T1085" i="1"/>
  <c r="U1085" i="1" s="1"/>
  <c r="T1086" i="1"/>
  <c r="U1086" i="1" s="1"/>
  <c r="T1087" i="1"/>
  <c r="U1087" i="1" s="1"/>
  <c r="T1088" i="1"/>
  <c r="U1088" i="1" s="1"/>
  <c r="T1089" i="1"/>
  <c r="U1089" i="1" s="1"/>
  <c r="T1090" i="1"/>
  <c r="U1090" i="1" s="1"/>
  <c r="T1091" i="1"/>
  <c r="T1092" i="1"/>
  <c r="U1092" i="1" s="1"/>
  <c r="T1093" i="1"/>
  <c r="U1093" i="1" s="1"/>
  <c r="T1094" i="1"/>
  <c r="U1094" i="1" s="1"/>
  <c r="T1095" i="1"/>
  <c r="U1095" i="1" s="1"/>
  <c r="T1096" i="1"/>
  <c r="U1096" i="1" s="1"/>
  <c r="T1097" i="1"/>
  <c r="U1097" i="1" s="1"/>
  <c r="T1098" i="1"/>
  <c r="T1099" i="1"/>
  <c r="T1100" i="1"/>
  <c r="U1100" i="1" s="1"/>
  <c r="T1101" i="1"/>
  <c r="U1101" i="1" s="1"/>
  <c r="T1102" i="1"/>
  <c r="U1102" i="1" s="1"/>
  <c r="T1103" i="1"/>
  <c r="U1103" i="1" s="1"/>
  <c r="T1104" i="1"/>
  <c r="U1104" i="1" s="1"/>
  <c r="T1105" i="1"/>
  <c r="U1105" i="1" s="1"/>
  <c r="T1106" i="1"/>
  <c r="T1107" i="1"/>
  <c r="T1108" i="1"/>
  <c r="U1108" i="1" s="1"/>
  <c r="T1109" i="1"/>
  <c r="U1109" i="1" s="1"/>
  <c r="T1110" i="1"/>
  <c r="U1110" i="1" s="1"/>
  <c r="T1111" i="1"/>
  <c r="U1111" i="1" s="1"/>
  <c r="T1112" i="1"/>
  <c r="U1112" i="1" s="1"/>
  <c r="T1113" i="1"/>
  <c r="U1113" i="1" s="1"/>
  <c r="T1114" i="1"/>
  <c r="T1115" i="1"/>
  <c r="T1116" i="1"/>
  <c r="U1116" i="1" s="1"/>
  <c r="T1117" i="1"/>
  <c r="U1117" i="1" s="1"/>
  <c r="T1118" i="1"/>
  <c r="U1118" i="1" s="1"/>
  <c r="T1119" i="1"/>
  <c r="U1119" i="1" s="1"/>
  <c r="T1120" i="1"/>
  <c r="U1120" i="1" s="1"/>
  <c r="T1121" i="1"/>
  <c r="U1121" i="1" s="1"/>
  <c r="T1122" i="1"/>
  <c r="U1122" i="1" s="1"/>
  <c r="T1123" i="1"/>
  <c r="T1124" i="1"/>
  <c r="U1124" i="1" s="1"/>
  <c r="T1125" i="1"/>
  <c r="U1125" i="1" s="1"/>
  <c r="T1126" i="1"/>
  <c r="U1126" i="1" s="1"/>
  <c r="T1127" i="1"/>
  <c r="U1127" i="1" s="1"/>
  <c r="T1128" i="1"/>
  <c r="U1128" i="1" s="1"/>
  <c r="T1129" i="1"/>
  <c r="U1129" i="1" s="1"/>
  <c r="T1130" i="1"/>
  <c r="U1130" i="1" s="1"/>
  <c r="T1131" i="1"/>
  <c r="T1132" i="1"/>
  <c r="U1132" i="1" s="1"/>
  <c r="T1133" i="1"/>
  <c r="U1133" i="1" s="1"/>
  <c r="T1134" i="1"/>
  <c r="U1134" i="1" s="1"/>
  <c r="T1135" i="1"/>
  <c r="U1135" i="1" s="1"/>
  <c r="T1136" i="1"/>
  <c r="U1136" i="1" s="1"/>
  <c r="T1137" i="1"/>
  <c r="U1137" i="1" s="1"/>
  <c r="T1138" i="1"/>
  <c r="T1139" i="1"/>
  <c r="T1140" i="1"/>
  <c r="U1140" i="1" s="1"/>
  <c r="T1141" i="1"/>
  <c r="U1141" i="1" s="1"/>
  <c r="T1142" i="1"/>
  <c r="U1142" i="1" s="1"/>
  <c r="T1143" i="1"/>
  <c r="U1143" i="1" s="1"/>
  <c r="T1144" i="1"/>
  <c r="U1144" i="1" s="1"/>
  <c r="T1145" i="1"/>
  <c r="U1145" i="1" s="1"/>
  <c r="T1146" i="1"/>
  <c r="U1146" i="1" s="1"/>
  <c r="T1147" i="1"/>
  <c r="T1148" i="1"/>
  <c r="U1148" i="1" s="1"/>
  <c r="T1149" i="1"/>
  <c r="U1149" i="1" s="1"/>
  <c r="T1150" i="1"/>
  <c r="U1150" i="1" s="1"/>
  <c r="T1151" i="1"/>
  <c r="U1151" i="1" s="1"/>
  <c r="T1152" i="1"/>
  <c r="U1152" i="1" s="1"/>
  <c r="T1153" i="1"/>
  <c r="U1153" i="1" s="1"/>
  <c r="T1154" i="1"/>
  <c r="U1154" i="1" s="1"/>
  <c r="T1155" i="1"/>
  <c r="T1156" i="1"/>
  <c r="U1156" i="1" s="1"/>
  <c r="T1157" i="1"/>
  <c r="U1157" i="1" s="1"/>
  <c r="T1158" i="1"/>
  <c r="U1158" i="1" s="1"/>
  <c r="T1159" i="1"/>
  <c r="U1159" i="1" s="1"/>
  <c r="T1160" i="1"/>
  <c r="U1160" i="1" s="1"/>
  <c r="T1161" i="1"/>
  <c r="U1161" i="1" s="1"/>
  <c r="T1162" i="1"/>
  <c r="U1162" i="1" s="1"/>
  <c r="T1163" i="1"/>
  <c r="T1164" i="1"/>
  <c r="U1164" i="1" s="1"/>
  <c r="T1165" i="1"/>
  <c r="U1165" i="1" s="1"/>
  <c r="T1166" i="1"/>
  <c r="U1166" i="1" s="1"/>
  <c r="T1167" i="1"/>
  <c r="U1167" i="1" s="1"/>
  <c r="T1168" i="1"/>
  <c r="U1168" i="1" s="1"/>
  <c r="T1169" i="1"/>
  <c r="U1169" i="1" s="1"/>
  <c r="T1170" i="1"/>
  <c r="U1170" i="1" s="1"/>
  <c r="T1171" i="1"/>
  <c r="T1172" i="1"/>
  <c r="U1172" i="1" s="1"/>
  <c r="T1173" i="1"/>
  <c r="U1173" i="1" s="1"/>
  <c r="T1174" i="1"/>
  <c r="U1174" i="1" s="1"/>
  <c r="T1175" i="1"/>
  <c r="U1175" i="1" s="1"/>
  <c r="T1176" i="1"/>
  <c r="U1176" i="1" s="1"/>
  <c r="T1177" i="1"/>
  <c r="U1177" i="1" s="1"/>
  <c r="T1178" i="1"/>
  <c r="U1178" i="1" s="1"/>
  <c r="T1179" i="1"/>
  <c r="T1180" i="1"/>
  <c r="U1180" i="1" s="1"/>
  <c r="T1181" i="1"/>
  <c r="U1181" i="1" s="1"/>
  <c r="T1182" i="1"/>
  <c r="U1182" i="1" s="1"/>
  <c r="T1183" i="1"/>
  <c r="U1183" i="1" s="1"/>
  <c r="T1184" i="1"/>
  <c r="U1184" i="1" s="1"/>
  <c r="T1185" i="1"/>
  <c r="U1185" i="1" s="1"/>
  <c r="T1186" i="1"/>
  <c r="U1186" i="1" s="1"/>
  <c r="T1187" i="1"/>
  <c r="T1188" i="1"/>
  <c r="U1188" i="1" s="1"/>
  <c r="T1189" i="1"/>
  <c r="U1189" i="1" s="1"/>
  <c r="T1190" i="1"/>
  <c r="U1190" i="1" s="1"/>
  <c r="T1191" i="1"/>
  <c r="U1191" i="1" s="1"/>
  <c r="T1192" i="1"/>
  <c r="U1192" i="1" s="1"/>
  <c r="T1193" i="1"/>
  <c r="U1193" i="1" s="1"/>
  <c r="T1194" i="1"/>
  <c r="U1194" i="1" s="1"/>
  <c r="T1195" i="1"/>
  <c r="T1196" i="1"/>
  <c r="U1196" i="1" s="1"/>
  <c r="T1197" i="1"/>
  <c r="U1197" i="1" s="1"/>
  <c r="T1198" i="1"/>
  <c r="U1198" i="1" s="1"/>
  <c r="T1199" i="1"/>
  <c r="U1199" i="1" s="1"/>
  <c r="T1200" i="1"/>
  <c r="U1200" i="1" s="1"/>
  <c r="T1201" i="1"/>
  <c r="U1201" i="1" s="1"/>
  <c r="T1202" i="1"/>
  <c r="U1202" i="1" s="1"/>
  <c r="T1203" i="1"/>
  <c r="U1203" i="1" s="1"/>
  <c r="T1204" i="1"/>
  <c r="U1204" i="1" s="1"/>
  <c r="T1205" i="1"/>
  <c r="U1205" i="1" s="1"/>
  <c r="T1206" i="1"/>
  <c r="U1206" i="1" s="1"/>
  <c r="T1207" i="1"/>
  <c r="U1207" i="1" s="1"/>
  <c r="T1208" i="1"/>
  <c r="U1208" i="1" s="1"/>
  <c r="T1209" i="1"/>
  <c r="U1209" i="1" s="1"/>
  <c r="T1210" i="1"/>
  <c r="U1210" i="1" s="1"/>
  <c r="T1211" i="1"/>
  <c r="T1212" i="1"/>
  <c r="U1212" i="1" s="1"/>
  <c r="T1213" i="1"/>
  <c r="U1213" i="1" s="1"/>
  <c r="T1214" i="1"/>
  <c r="U1214" i="1" s="1"/>
  <c r="T1215" i="1"/>
  <c r="U1215" i="1" s="1"/>
  <c r="T1216" i="1"/>
  <c r="U1216" i="1" s="1"/>
  <c r="T1217" i="1"/>
  <c r="U1217" i="1" s="1"/>
  <c r="T1218" i="1"/>
  <c r="U1218" i="1" s="1"/>
  <c r="T1219" i="1"/>
  <c r="T1220" i="1"/>
  <c r="U1220" i="1" s="1"/>
  <c r="T1221" i="1"/>
  <c r="U1221" i="1" s="1"/>
  <c r="T1222" i="1"/>
  <c r="U1222" i="1" s="1"/>
  <c r="T1223" i="1"/>
  <c r="U1223" i="1" s="1"/>
  <c r="T1224" i="1"/>
  <c r="U1224" i="1" s="1"/>
  <c r="T1225" i="1"/>
  <c r="U1225" i="1" s="1"/>
  <c r="T1226" i="1"/>
  <c r="U1226" i="1" s="1"/>
  <c r="T1227" i="1"/>
  <c r="T1228" i="1"/>
  <c r="U1228" i="1" s="1"/>
  <c r="T1229" i="1"/>
  <c r="U1229" i="1" s="1"/>
  <c r="T1230" i="1"/>
  <c r="U1230" i="1" s="1"/>
  <c r="T1231" i="1"/>
  <c r="U1231" i="1" s="1"/>
  <c r="T1232" i="1"/>
  <c r="U1232" i="1" s="1"/>
  <c r="T1233" i="1"/>
  <c r="U1233" i="1" s="1"/>
  <c r="T1234" i="1"/>
  <c r="U1234" i="1" s="1"/>
  <c r="T1235" i="1"/>
  <c r="T1236" i="1"/>
  <c r="U1236" i="1" s="1"/>
  <c r="T1237" i="1"/>
  <c r="U1237" i="1" s="1"/>
  <c r="T1238" i="1"/>
  <c r="U1238" i="1" s="1"/>
  <c r="T1239" i="1"/>
  <c r="U1239" i="1" s="1"/>
  <c r="T1240" i="1"/>
  <c r="U1240" i="1" s="1"/>
  <c r="T1241" i="1"/>
  <c r="U1241" i="1" s="1"/>
  <c r="T1242" i="1"/>
  <c r="U1242" i="1" s="1"/>
  <c r="T1243" i="1"/>
  <c r="T1244" i="1"/>
  <c r="U1244" i="1" s="1"/>
  <c r="T1245" i="1"/>
  <c r="U1245" i="1" s="1"/>
  <c r="T1246" i="1"/>
  <c r="U1246" i="1" s="1"/>
  <c r="T1247" i="1"/>
  <c r="U1247" i="1" s="1"/>
  <c r="T1248" i="1"/>
  <c r="U1248" i="1" s="1"/>
  <c r="T1249" i="1"/>
  <c r="U1249" i="1" s="1"/>
  <c r="T1250" i="1"/>
  <c r="U1250" i="1" s="1"/>
  <c r="T1251" i="1"/>
  <c r="T1252" i="1"/>
  <c r="U1252" i="1" s="1"/>
  <c r="T1253" i="1"/>
  <c r="U1253" i="1" s="1"/>
  <c r="T1254" i="1"/>
  <c r="U1254" i="1" s="1"/>
  <c r="T1255" i="1"/>
  <c r="U1255" i="1" s="1"/>
  <c r="T1256" i="1"/>
  <c r="U1256" i="1" s="1"/>
  <c r="T1257" i="1"/>
  <c r="U1257" i="1" s="1"/>
  <c r="T1258" i="1"/>
  <c r="U1258" i="1" s="1"/>
  <c r="T1259" i="1"/>
  <c r="T1260" i="1"/>
  <c r="U1260" i="1" s="1"/>
  <c r="T1261" i="1"/>
  <c r="U1261" i="1" s="1"/>
  <c r="T1262" i="1"/>
  <c r="U1262" i="1" s="1"/>
  <c r="T1263" i="1"/>
  <c r="U1263" i="1" s="1"/>
  <c r="T1264" i="1"/>
  <c r="U1264" i="1" s="1"/>
  <c r="T1265" i="1"/>
  <c r="U1265" i="1" s="1"/>
  <c r="T1266" i="1"/>
  <c r="U1266" i="1" s="1"/>
  <c r="T1267" i="1"/>
  <c r="T1268" i="1"/>
  <c r="U1268" i="1" s="1"/>
  <c r="T1269" i="1"/>
  <c r="U1269" i="1" s="1"/>
  <c r="T1270" i="1"/>
  <c r="U1270" i="1" s="1"/>
  <c r="T1271" i="1"/>
  <c r="U1271" i="1" s="1"/>
  <c r="T1272" i="1"/>
  <c r="U1272" i="1" s="1"/>
  <c r="T1273" i="1"/>
  <c r="U1273" i="1" s="1"/>
  <c r="T1274" i="1"/>
  <c r="U1274" i="1" s="1"/>
  <c r="T1275" i="1"/>
  <c r="T1276" i="1"/>
  <c r="U1276" i="1" s="1"/>
  <c r="T1277" i="1"/>
  <c r="U1277" i="1" s="1"/>
  <c r="T1278" i="1"/>
  <c r="U1278" i="1" s="1"/>
  <c r="T1279" i="1"/>
  <c r="U1279" i="1" s="1"/>
  <c r="T1280" i="1"/>
  <c r="U1280" i="1" s="1"/>
  <c r="T1281" i="1"/>
  <c r="U1281" i="1" s="1"/>
  <c r="T1282" i="1"/>
  <c r="U1282" i="1" s="1"/>
  <c r="T1283" i="1"/>
  <c r="T1284" i="1"/>
  <c r="U1284" i="1" s="1"/>
  <c r="T1285" i="1"/>
  <c r="U1285" i="1" s="1"/>
  <c r="T1286" i="1"/>
  <c r="U1286" i="1" s="1"/>
  <c r="T1287" i="1"/>
  <c r="U1287" i="1" s="1"/>
  <c r="T1288" i="1"/>
  <c r="U1288" i="1" s="1"/>
  <c r="T1289" i="1"/>
  <c r="U1289" i="1" s="1"/>
  <c r="T1290" i="1"/>
  <c r="U1290" i="1" s="1"/>
  <c r="T1291" i="1"/>
  <c r="T1292" i="1"/>
  <c r="U1292" i="1" s="1"/>
  <c r="T1293" i="1"/>
  <c r="U1293" i="1" s="1"/>
  <c r="T1294" i="1"/>
  <c r="U1294" i="1" s="1"/>
  <c r="T1295" i="1"/>
  <c r="U1295" i="1" s="1"/>
  <c r="T1296" i="1"/>
  <c r="U1296" i="1" s="1"/>
  <c r="T1297" i="1"/>
  <c r="U1297" i="1" s="1"/>
  <c r="T1298" i="1"/>
  <c r="U1298" i="1" s="1"/>
  <c r="T1299" i="1"/>
  <c r="T1300" i="1"/>
  <c r="U1300" i="1" s="1"/>
  <c r="T1301" i="1"/>
  <c r="U1301" i="1" s="1"/>
  <c r="T1302" i="1"/>
  <c r="U1302" i="1" s="1"/>
  <c r="T1303" i="1"/>
  <c r="U1303" i="1" s="1"/>
  <c r="T1304" i="1"/>
  <c r="U1304" i="1" s="1"/>
  <c r="T1305" i="1"/>
  <c r="U1305" i="1" s="1"/>
  <c r="T1306" i="1"/>
  <c r="U1306" i="1" s="1"/>
  <c r="T1307" i="1"/>
  <c r="T1308" i="1"/>
  <c r="U1308" i="1" s="1"/>
  <c r="T1309" i="1"/>
  <c r="U1309" i="1" s="1"/>
  <c r="T1310" i="1"/>
  <c r="U1310" i="1" s="1"/>
  <c r="T1311" i="1"/>
  <c r="U1311" i="1" s="1"/>
  <c r="T1312" i="1"/>
  <c r="U1312" i="1" s="1"/>
  <c r="T1313" i="1"/>
  <c r="U1313" i="1" s="1"/>
  <c r="T1314" i="1"/>
  <c r="U1314" i="1" s="1"/>
  <c r="T1315" i="1"/>
  <c r="T1316" i="1"/>
  <c r="U1316" i="1" s="1"/>
  <c r="T1317" i="1"/>
  <c r="U1317" i="1" s="1"/>
  <c r="T1318" i="1"/>
  <c r="U1318" i="1" s="1"/>
  <c r="T1319" i="1"/>
  <c r="U1319" i="1" s="1"/>
  <c r="T1320" i="1"/>
  <c r="U1320" i="1" s="1"/>
  <c r="T1321" i="1"/>
  <c r="U1321" i="1" s="1"/>
  <c r="T1322" i="1"/>
  <c r="T1323" i="1"/>
  <c r="T1324" i="1"/>
  <c r="U1324" i="1" s="1"/>
  <c r="T1325" i="1"/>
  <c r="U1325" i="1" s="1"/>
  <c r="T1326" i="1"/>
  <c r="U1326" i="1" s="1"/>
  <c r="T1327" i="1"/>
  <c r="U1327" i="1" s="1"/>
  <c r="T1328" i="1"/>
  <c r="U1328" i="1" s="1"/>
  <c r="T1329" i="1"/>
  <c r="U1329" i="1" s="1"/>
  <c r="T1330" i="1"/>
  <c r="T1331" i="1"/>
  <c r="T1332" i="1"/>
  <c r="U1332" i="1" s="1"/>
  <c r="T1333" i="1"/>
  <c r="U1333" i="1" s="1"/>
  <c r="T1334" i="1"/>
  <c r="U1334" i="1" s="1"/>
  <c r="T1335" i="1"/>
  <c r="U1335" i="1" s="1"/>
  <c r="T1336" i="1"/>
  <c r="U1336" i="1" s="1"/>
  <c r="T1337" i="1"/>
  <c r="U1337" i="1" s="1"/>
  <c r="T1338" i="1"/>
  <c r="U1338" i="1" s="1"/>
  <c r="T1339" i="1"/>
  <c r="T1340" i="1"/>
  <c r="U1340" i="1" s="1"/>
  <c r="T1341" i="1"/>
  <c r="U1341" i="1" s="1"/>
  <c r="T1342" i="1"/>
  <c r="U1342" i="1" s="1"/>
  <c r="T1343" i="1"/>
  <c r="U1343" i="1" s="1"/>
  <c r="T1344" i="1"/>
  <c r="U1344" i="1" s="1"/>
  <c r="T1345" i="1"/>
  <c r="U1345" i="1" s="1"/>
  <c r="T1346" i="1"/>
  <c r="U1346" i="1" s="1"/>
  <c r="T1347" i="1"/>
  <c r="U1347" i="1" s="1"/>
  <c r="T1348" i="1"/>
  <c r="U1348" i="1" s="1"/>
  <c r="T1349" i="1"/>
  <c r="U1349" i="1" s="1"/>
  <c r="T1350" i="1"/>
  <c r="U1350" i="1" s="1"/>
  <c r="T1351" i="1"/>
  <c r="U1351" i="1" s="1"/>
  <c r="T1352" i="1"/>
  <c r="U1352" i="1" s="1"/>
  <c r="T1353" i="1"/>
  <c r="U1353" i="1" s="1"/>
  <c r="T1354" i="1"/>
  <c r="T1355" i="1"/>
  <c r="U1355" i="1" s="1"/>
  <c r="T1356" i="1"/>
  <c r="U1356" i="1" s="1"/>
  <c r="T1357" i="1"/>
  <c r="U1357" i="1" s="1"/>
  <c r="T1358" i="1"/>
  <c r="U1358" i="1" s="1"/>
  <c r="T1359" i="1"/>
  <c r="U1359" i="1" s="1"/>
  <c r="T1360" i="1"/>
  <c r="U1360" i="1" s="1"/>
  <c r="T1361" i="1"/>
  <c r="U1361" i="1" s="1"/>
  <c r="T1362" i="1"/>
  <c r="T1363" i="1"/>
  <c r="U1363" i="1" s="1"/>
  <c r="T1364" i="1"/>
  <c r="U1364" i="1" s="1"/>
  <c r="T1365" i="1"/>
  <c r="U1365" i="1" s="1"/>
  <c r="T1366" i="1"/>
  <c r="U1366" i="1" s="1"/>
  <c r="T1367" i="1"/>
  <c r="U1367" i="1" s="1"/>
  <c r="T1368" i="1"/>
  <c r="U1368" i="1" s="1"/>
  <c r="T1369" i="1"/>
  <c r="U1369" i="1" s="1"/>
  <c r="T1370" i="1"/>
  <c r="T1371" i="1"/>
  <c r="U1371" i="1" s="1"/>
  <c r="T1372" i="1"/>
  <c r="U1372" i="1" s="1"/>
  <c r="T1373" i="1"/>
  <c r="U1373" i="1" s="1"/>
  <c r="T1374" i="1"/>
  <c r="U1374" i="1" s="1"/>
  <c r="T1375" i="1"/>
  <c r="U1375" i="1" s="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U1403" i="1" s="1"/>
  <c r="T1404" i="1"/>
  <c r="T1405" i="1"/>
  <c r="T1406" i="1"/>
  <c r="T1407" i="1"/>
  <c r="T1408" i="1"/>
  <c r="T1409" i="1"/>
  <c r="T1410" i="1"/>
  <c r="T1411" i="1"/>
  <c r="U1411" i="1" s="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U1435" i="1" s="1"/>
  <c r="T1436" i="1"/>
  <c r="T1437" i="1"/>
  <c r="T1438" i="1"/>
  <c r="T1439" i="1"/>
  <c r="T1440" i="1"/>
  <c r="T1441" i="1"/>
  <c r="T1442" i="1"/>
  <c r="T1443" i="1"/>
  <c r="U1443" i="1" s="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U1467" i="1" s="1"/>
  <c r="T1468" i="1"/>
  <c r="T1469" i="1"/>
  <c r="T1470" i="1"/>
  <c r="T1471" i="1"/>
  <c r="T1472" i="1"/>
  <c r="T1473" i="1"/>
  <c r="T1474" i="1"/>
  <c r="T1475" i="1"/>
  <c r="U1475" i="1" s="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U1499" i="1" s="1"/>
  <c r="T1500" i="1"/>
  <c r="T1501" i="1"/>
  <c r="T1502" i="1"/>
  <c r="T1503" i="1"/>
  <c r="T1504" i="1"/>
  <c r="T1505" i="1"/>
  <c r="T1506" i="1"/>
  <c r="T1507" i="1"/>
  <c r="U1507" i="1" s="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U1531" i="1" s="1"/>
  <c r="T1532" i="1"/>
  <c r="T1533" i="1"/>
  <c r="T1534" i="1"/>
  <c r="T1535" i="1"/>
  <c r="T1536" i="1"/>
  <c r="T1537" i="1"/>
  <c r="T1538" i="1"/>
  <c r="T1539" i="1"/>
  <c r="U1539" i="1" s="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U1563" i="1" s="1"/>
  <c r="T1564" i="1"/>
  <c r="T1565" i="1"/>
  <c r="T1566" i="1"/>
  <c r="T1567" i="1"/>
  <c r="T1568" i="1"/>
  <c r="T1569" i="1"/>
  <c r="T1570" i="1"/>
  <c r="T1571" i="1"/>
  <c r="U1571" i="1" s="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U1595" i="1" s="1"/>
  <c r="T1596" i="1"/>
  <c r="T1597" i="1"/>
  <c r="T1598" i="1"/>
  <c r="T1599" i="1"/>
  <c r="T1600" i="1"/>
  <c r="T1601" i="1"/>
  <c r="T1602" i="1"/>
  <c r="U1602" i="1" s="1"/>
  <c r="T1603" i="1"/>
  <c r="U1603" i="1" s="1"/>
  <c r="T1604" i="1"/>
  <c r="U1604" i="1" s="1"/>
  <c r="T1605" i="1"/>
  <c r="T1606" i="1"/>
  <c r="U1606" i="1" s="1"/>
  <c r="T1607" i="1"/>
  <c r="T1608" i="1"/>
  <c r="T1609" i="1"/>
  <c r="U1609" i="1" s="1"/>
  <c r="T1610" i="1"/>
  <c r="U1610" i="1" s="1"/>
  <c r="T1611" i="1"/>
  <c r="U1611" i="1" s="1"/>
  <c r="T1612" i="1"/>
  <c r="U1612" i="1" s="1"/>
  <c r="T1613" i="1"/>
  <c r="U1613" i="1" s="1"/>
  <c r="T1614" i="1"/>
  <c r="U1614" i="1" s="1"/>
  <c r="T1615" i="1"/>
  <c r="U1615" i="1" s="1"/>
  <c r="T1616" i="1"/>
  <c r="U1616" i="1" s="1"/>
  <c r="T1617" i="1"/>
  <c r="U1617" i="1" s="1"/>
  <c r="T1618" i="1"/>
  <c r="U1618" i="1" s="1"/>
  <c r="T1619" i="1"/>
  <c r="U1619" i="1" s="1"/>
  <c r="T1620" i="1"/>
  <c r="U1620" i="1" s="1"/>
  <c r="T1621" i="1"/>
  <c r="U1621" i="1" s="1"/>
  <c r="T1622" i="1"/>
  <c r="U1622" i="1" s="1"/>
  <c r="T1623" i="1"/>
  <c r="U1623" i="1" s="1"/>
  <c r="T1624" i="1"/>
  <c r="U1624" i="1" s="1"/>
  <c r="T1625" i="1"/>
  <c r="U1625" i="1" s="1"/>
  <c r="T1626" i="1"/>
  <c r="U1626" i="1" s="1"/>
  <c r="T1627" i="1"/>
  <c r="U1627" i="1" s="1"/>
  <c r="T1628" i="1"/>
  <c r="U1628" i="1" s="1"/>
  <c r="T1629" i="1"/>
  <c r="U1629" i="1" s="1"/>
  <c r="T1630" i="1"/>
  <c r="U1630" i="1" s="1"/>
  <c r="T1631" i="1"/>
  <c r="U1631" i="1" s="1"/>
  <c r="T1632" i="1"/>
  <c r="U1632" i="1" s="1"/>
  <c r="T1633" i="1"/>
  <c r="U1633" i="1" s="1"/>
  <c r="T1634" i="1"/>
  <c r="U1634" i="1" s="1"/>
  <c r="T1635" i="1"/>
  <c r="U1635" i="1" s="1"/>
  <c r="T1636" i="1"/>
  <c r="U1636" i="1" s="1"/>
  <c r="T1637" i="1"/>
  <c r="U1637" i="1" s="1"/>
  <c r="T1638" i="1"/>
  <c r="U1638" i="1" s="1"/>
  <c r="T1639" i="1"/>
  <c r="U1639" i="1" s="1"/>
  <c r="T1640" i="1"/>
  <c r="U1640" i="1" s="1"/>
  <c r="T1641" i="1"/>
  <c r="U1641" i="1" s="1"/>
  <c r="T1642" i="1"/>
  <c r="U1642" i="1" s="1"/>
  <c r="T1643" i="1"/>
  <c r="U1643" i="1" s="1"/>
  <c r="T1644" i="1"/>
  <c r="U1644" i="1" s="1"/>
  <c r="T1645" i="1"/>
  <c r="U1645" i="1" s="1"/>
  <c r="T1646" i="1"/>
  <c r="U1646" i="1" s="1"/>
  <c r="T1647" i="1"/>
  <c r="U1647" i="1" s="1"/>
  <c r="T1648" i="1"/>
  <c r="U1648" i="1" s="1"/>
  <c r="T1649" i="1"/>
  <c r="U1649" i="1" s="1"/>
  <c r="T1650" i="1"/>
  <c r="T1651" i="1"/>
  <c r="U1651" i="1" s="1"/>
  <c r="T1652" i="1"/>
  <c r="U1652" i="1" s="1"/>
  <c r="T1653" i="1"/>
  <c r="U1653" i="1" s="1"/>
  <c r="T1654" i="1"/>
  <c r="U1654" i="1" s="1"/>
  <c r="T1655" i="1"/>
  <c r="U1655" i="1" s="1"/>
  <c r="T1656" i="1"/>
  <c r="U1656" i="1" s="1"/>
  <c r="T1657" i="1"/>
  <c r="U1657" i="1" s="1"/>
  <c r="T1658" i="1"/>
  <c r="T1659" i="1"/>
  <c r="U1659" i="1" s="1"/>
  <c r="T1660" i="1"/>
  <c r="U1660" i="1" s="1"/>
  <c r="T1661" i="1"/>
  <c r="U1661" i="1" s="1"/>
  <c r="T1662" i="1"/>
  <c r="U1662" i="1" s="1"/>
  <c r="T1663" i="1"/>
  <c r="U1663" i="1" s="1"/>
  <c r="T1664" i="1"/>
  <c r="U1664" i="1" s="1"/>
  <c r="T1665" i="1"/>
  <c r="U1665" i="1" s="1"/>
  <c r="T1666" i="1"/>
  <c r="U1666" i="1" s="1"/>
  <c r="T1667" i="1"/>
  <c r="U1667" i="1" s="1"/>
  <c r="T1668" i="1"/>
  <c r="U1668" i="1" s="1"/>
  <c r="T1669" i="1"/>
  <c r="U1669" i="1" s="1"/>
  <c r="T1670" i="1"/>
  <c r="U1670" i="1" s="1"/>
  <c r="T1671" i="1"/>
  <c r="U1671" i="1" s="1"/>
  <c r="T1672" i="1"/>
  <c r="U1672" i="1" s="1"/>
  <c r="T1673" i="1"/>
  <c r="U1673" i="1" s="1"/>
  <c r="T1674" i="1"/>
  <c r="U1674" i="1" s="1"/>
  <c r="T1675" i="1"/>
  <c r="U1675" i="1" s="1"/>
  <c r="T1676" i="1"/>
  <c r="U1676" i="1" s="1"/>
  <c r="T1677" i="1"/>
  <c r="U1677" i="1" s="1"/>
  <c r="T1678" i="1"/>
  <c r="U1678" i="1" s="1"/>
  <c r="T1679" i="1"/>
  <c r="U1679" i="1" s="1"/>
  <c r="T1680" i="1"/>
  <c r="U1680" i="1" s="1"/>
  <c r="T1681" i="1"/>
  <c r="U1681" i="1" s="1"/>
  <c r="T1682" i="1"/>
  <c r="U1682" i="1" s="1"/>
  <c r="T1683" i="1"/>
  <c r="U1683" i="1" s="1"/>
  <c r="T1684" i="1"/>
  <c r="U1684" i="1" s="1"/>
  <c r="T1685" i="1"/>
  <c r="U1685" i="1" s="1"/>
  <c r="T1686" i="1"/>
  <c r="U1686" i="1" s="1"/>
  <c r="T1687" i="1"/>
  <c r="U1687" i="1" s="1"/>
  <c r="T1688" i="1"/>
  <c r="U1688" i="1" s="1"/>
  <c r="T1689" i="1"/>
  <c r="U1689" i="1" s="1"/>
  <c r="T1690" i="1"/>
  <c r="U1690" i="1" s="1"/>
  <c r="T1691" i="1"/>
  <c r="T1692" i="1"/>
  <c r="U1692" i="1" s="1"/>
  <c r="T1693" i="1"/>
  <c r="U1693" i="1" s="1"/>
  <c r="T1694" i="1"/>
  <c r="U1694" i="1" s="1"/>
  <c r="T1695" i="1"/>
  <c r="U1695" i="1" s="1"/>
  <c r="T1696" i="1"/>
  <c r="U1696" i="1" s="1"/>
  <c r="T1697" i="1"/>
  <c r="U1697" i="1" s="1"/>
  <c r="T1698" i="1"/>
  <c r="U1698" i="1" s="1"/>
  <c r="T1699" i="1"/>
  <c r="U1699" i="1" s="1"/>
  <c r="T1700" i="1"/>
  <c r="U1700" i="1" s="1"/>
  <c r="T1701" i="1"/>
  <c r="U1701" i="1" s="1"/>
  <c r="T1702" i="1"/>
  <c r="U1702" i="1" s="1"/>
  <c r="T1703" i="1"/>
  <c r="U1703" i="1" s="1"/>
  <c r="T1704" i="1"/>
  <c r="U1704" i="1" s="1"/>
  <c r="T1705" i="1"/>
  <c r="U1705" i="1" s="1"/>
  <c r="T1706" i="1"/>
  <c r="U1706" i="1" s="1"/>
  <c r="T1707" i="1"/>
  <c r="U1707" i="1" s="1"/>
  <c r="T1708" i="1"/>
  <c r="U1708" i="1" s="1"/>
  <c r="T1709" i="1"/>
  <c r="U1709" i="1" s="1"/>
  <c r="T1710" i="1"/>
  <c r="U1710" i="1" s="1"/>
  <c r="T1711" i="1"/>
  <c r="U1711" i="1" s="1"/>
  <c r="T1712" i="1"/>
  <c r="U1712" i="1" s="1"/>
  <c r="T1713" i="1"/>
  <c r="U1713" i="1" s="1"/>
  <c r="T1714" i="1"/>
  <c r="U1714" i="1" s="1"/>
  <c r="T1715" i="1"/>
  <c r="U1715" i="1" s="1"/>
  <c r="T1716" i="1"/>
  <c r="U1716" i="1" s="1"/>
  <c r="T1717" i="1"/>
  <c r="U1717" i="1" s="1"/>
  <c r="T1718" i="1"/>
  <c r="U1718" i="1" s="1"/>
  <c r="T1719" i="1"/>
  <c r="U1719" i="1" s="1"/>
  <c r="T1720" i="1"/>
  <c r="U1720" i="1" s="1"/>
  <c r="T1721" i="1"/>
  <c r="U1721" i="1" s="1"/>
  <c r="T1722" i="1"/>
  <c r="U1722" i="1" s="1"/>
  <c r="T1723" i="1"/>
  <c r="U1723" i="1" s="1"/>
  <c r="T1724" i="1"/>
  <c r="U1724" i="1" s="1"/>
  <c r="T1725" i="1"/>
  <c r="U1725" i="1" s="1"/>
  <c r="T1726" i="1"/>
  <c r="U1726" i="1" s="1"/>
  <c r="T1727" i="1"/>
  <c r="U1727" i="1" s="1"/>
  <c r="T1728" i="1"/>
  <c r="U1728" i="1" s="1"/>
  <c r="T1729" i="1"/>
  <c r="U1729" i="1" s="1"/>
  <c r="T1730" i="1"/>
  <c r="U1730" i="1" s="1"/>
  <c r="T1731" i="1"/>
  <c r="U1731" i="1" s="1"/>
  <c r="T1732" i="1"/>
  <c r="U1732" i="1" s="1"/>
  <c r="T1733" i="1"/>
  <c r="U1733" i="1" s="1"/>
  <c r="T1734" i="1"/>
  <c r="U1734" i="1" s="1"/>
  <c r="T1735" i="1"/>
  <c r="U1735" i="1" s="1"/>
  <c r="T1736" i="1"/>
  <c r="U1736" i="1" s="1"/>
  <c r="T1737" i="1"/>
  <c r="U1737" i="1" s="1"/>
  <c r="T1738" i="1"/>
  <c r="U1738" i="1" s="1"/>
  <c r="T1739" i="1"/>
  <c r="U1739" i="1" s="1"/>
  <c r="T1740" i="1"/>
  <c r="U1740" i="1" s="1"/>
  <c r="T1741" i="1"/>
  <c r="U1741" i="1" s="1"/>
  <c r="T1742" i="1"/>
  <c r="U1742" i="1" s="1"/>
  <c r="T1743" i="1"/>
  <c r="U1743" i="1" s="1"/>
  <c r="T1744" i="1"/>
  <c r="U1744" i="1" s="1"/>
  <c r="T1745" i="1"/>
  <c r="U1745" i="1" s="1"/>
  <c r="T1746" i="1"/>
  <c r="U1746" i="1" s="1"/>
  <c r="T1747" i="1"/>
  <c r="U1747" i="1" s="1"/>
  <c r="T1748" i="1"/>
  <c r="U1748" i="1" s="1"/>
  <c r="T1749" i="1"/>
  <c r="U1749" i="1" s="1"/>
  <c r="T1750" i="1"/>
  <c r="U1750" i="1" s="1"/>
  <c r="T1751" i="1"/>
  <c r="U1751" i="1" s="1"/>
  <c r="T1752" i="1"/>
  <c r="U1752" i="1" s="1"/>
  <c r="T1753" i="1"/>
  <c r="U1753" i="1" s="1"/>
  <c r="T1754" i="1"/>
  <c r="U1754" i="1" s="1"/>
  <c r="T1755" i="1"/>
  <c r="U1755" i="1" s="1"/>
  <c r="T1756" i="1"/>
  <c r="U1756" i="1" s="1"/>
  <c r="T1757" i="1"/>
  <c r="U1757" i="1" s="1"/>
  <c r="T1758" i="1"/>
  <c r="U1758" i="1" s="1"/>
  <c r="T1759" i="1"/>
  <c r="U1759" i="1" s="1"/>
  <c r="T1760" i="1"/>
  <c r="U1760" i="1" s="1"/>
  <c r="T1761" i="1"/>
  <c r="U1761" i="1" s="1"/>
  <c r="T1762" i="1"/>
  <c r="U1762" i="1" s="1"/>
  <c r="T1763" i="1"/>
  <c r="U1763" i="1" s="1"/>
  <c r="T1764" i="1"/>
  <c r="U1764" i="1" s="1"/>
  <c r="T1765" i="1"/>
  <c r="U1765" i="1" s="1"/>
  <c r="T1766" i="1"/>
  <c r="U1766" i="1" s="1"/>
  <c r="T1767" i="1"/>
  <c r="U1767" i="1" s="1"/>
  <c r="T1768" i="1"/>
  <c r="U1768" i="1" s="1"/>
  <c r="T1769" i="1"/>
  <c r="U1769" i="1" s="1"/>
  <c r="T1770" i="1"/>
  <c r="U1770" i="1" s="1"/>
  <c r="T1771" i="1"/>
  <c r="U1771" i="1" s="1"/>
  <c r="T1772" i="1"/>
  <c r="U1772" i="1" s="1"/>
  <c r="T1773" i="1"/>
  <c r="U1773" i="1" s="1"/>
  <c r="T1774" i="1"/>
  <c r="U1774" i="1" s="1"/>
  <c r="T1775" i="1"/>
  <c r="U1775" i="1" s="1"/>
  <c r="T1776" i="1"/>
  <c r="U1776" i="1" s="1"/>
  <c r="T1777" i="1"/>
  <c r="U1777" i="1" s="1"/>
  <c r="T1778" i="1"/>
  <c r="U1778" i="1" s="1"/>
  <c r="T1779" i="1"/>
  <c r="U1779" i="1" s="1"/>
  <c r="T1780" i="1"/>
  <c r="U1780" i="1" s="1"/>
  <c r="T1781" i="1"/>
  <c r="U1781" i="1" s="1"/>
  <c r="T1782" i="1"/>
  <c r="U1782" i="1" s="1"/>
  <c r="T1783" i="1"/>
  <c r="U1783" i="1" s="1"/>
  <c r="T1784" i="1"/>
  <c r="U1784" i="1" s="1"/>
  <c r="T1785" i="1"/>
  <c r="U1785" i="1" s="1"/>
  <c r="T1786" i="1"/>
  <c r="U1786" i="1" s="1"/>
  <c r="T1787" i="1"/>
  <c r="U1787" i="1" s="1"/>
  <c r="T1788" i="1"/>
  <c r="U1788" i="1" s="1"/>
  <c r="T1789" i="1"/>
  <c r="U1789" i="1" s="1"/>
  <c r="T1790" i="1"/>
  <c r="U1790" i="1" s="1"/>
  <c r="T1791" i="1"/>
  <c r="U1791" i="1" s="1"/>
  <c r="T1792" i="1"/>
  <c r="U1792" i="1" s="1"/>
  <c r="T1793" i="1"/>
  <c r="U1793" i="1" s="1"/>
  <c r="T1794" i="1"/>
  <c r="U1794" i="1" s="1"/>
  <c r="T1795" i="1"/>
  <c r="U1795" i="1" s="1"/>
  <c r="T1796" i="1"/>
  <c r="U1796" i="1" s="1"/>
  <c r="T1797" i="1"/>
  <c r="U1797" i="1" s="1"/>
  <c r="T1798" i="1"/>
  <c r="U1798" i="1" s="1"/>
  <c r="T1799" i="1"/>
  <c r="U1799" i="1" s="1"/>
  <c r="T1800" i="1"/>
  <c r="U1800" i="1" s="1"/>
  <c r="T1801" i="1"/>
  <c r="U1801" i="1" s="1"/>
  <c r="T1802" i="1"/>
  <c r="U1802" i="1" s="1"/>
  <c r="T1803" i="1"/>
  <c r="U1803" i="1" s="1"/>
  <c r="T1804" i="1"/>
  <c r="U1804" i="1" s="1"/>
  <c r="T1805" i="1"/>
  <c r="U1805" i="1" s="1"/>
  <c r="T1806" i="1"/>
  <c r="U1806" i="1" s="1"/>
  <c r="T1807" i="1"/>
  <c r="U1807" i="1" s="1"/>
  <c r="T1808" i="1"/>
  <c r="U1808" i="1" s="1"/>
  <c r="T1809" i="1"/>
  <c r="U1809" i="1" s="1"/>
  <c r="T1810" i="1"/>
  <c r="U1810" i="1" s="1"/>
  <c r="T1811" i="1"/>
  <c r="U1811" i="1" s="1"/>
  <c r="T1812" i="1"/>
  <c r="U1812" i="1" s="1"/>
  <c r="T1813" i="1"/>
  <c r="U1813" i="1" s="1"/>
  <c r="T1814" i="1"/>
  <c r="U1814" i="1" s="1"/>
  <c r="T1815" i="1"/>
  <c r="U1815" i="1" s="1"/>
  <c r="T1816" i="1"/>
  <c r="U1816" i="1" s="1"/>
  <c r="T1817" i="1"/>
  <c r="U1817" i="1" s="1"/>
  <c r="T1818" i="1"/>
  <c r="U1818" i="1" s="1"/>
  <c r="T1819" i="1"/>
  <c r="U1819" i="1" s="1"/>
  <c r="T1820" i="1"/>
  <c r="U1820" i="1" s="1"/>
  <c r="T1821" i="1"/>
  <c r="U1821" i="1" s="1"/>
  <c r="T1822" i="1"/>
  <c r="U1822" i="1" s="1"/>
  <c r="T1823" i="1"/>
  <c r="U1823" i="1" s="1"/>
  <c r="T1824" i="1"/>
  <c r="U1824" i="1" s="1"/>
  <c r="T1825" i="1"/>
  <c r="U1825" i="1" s="1"/>
  <c r="T1826" i="1"/>
  <c r="U1826" i="1" s="1"/>
  <c r="T1827" i="1"/>
  <c r="U1827" i="1" s="1"/>
  <c r="T1828" i="1"/>
  <c r="U1828" i="1" s="1"/>
  <c r="T1829" i="1"/>
  <c r="U1829" i="1" s="1"/>
  <c r="T1830" i="1"/>
  <c r="U1830" i="1" s="1"/>
  <c r="T1831" i="1"/>
  <c r="U1831" i="1" s="1"/>
  <c r="T1832" i="1"/>
  <c r="U1832" i="1" s="1"/>
  <c r="T1833" i="1"/>
  <c r="U1833" i="1" s="1"/>
  <c r="T1834" i="1"/>
  <c r="U1834" i="1" s="1"/>
  <c r="T1835" i="1"/>
  <c r="U1835" i="1" s="1"/>
  <c r="T1836" i="1"/>
  <c r="U1836" i="1" s="1"/>
  <c r="T1837" i="1"/>
  <c r="U1837" i="1" s="1"/>
  <c r="T1838" i="1"/>
  <c r="U1838" i="1" s="1"/>
  <c r="T1839" i="1"/>
  <c r="U1839" i="1" s="1"/>
  <c r="T1840" i="1"/>
  <c r="U1840" i="1" s="1"/>
  <c r="T1841" i="1"/>
  <c r="U1841" i="1" s="1"/>
  <c r="T1842" i="1"/>
  <c r="U1842" i="1" s="1"/>
  <c r="T1843" i="1"/>
  <c r="U1843" i="1" s="1"/>
  <c r="T1844" i="1"/>
  <c r="U1844" i="1" s="1"/>
  <c r="T1845" i="1"/>
  <c r="U1845" i="1" s="1"/>
  <c r="T1846" i="1"/>
  <c r="U1846" i="1" s="1"/>
  <c r="T1847" i="1"/>
  <c r="U1847" i="1" s="1"/>
  <c r="T1848" i="1"/>
  <c r="U1848" i="1" s="1"/>
  <c r="T1849" i="1"/>
  <c r="U1849" i="1" s="1"/>
  <c r="T1850" i="1"/>
  <c r="U1850" i="1" s="1"/>
  <c r="T1851" i="1"/>
  <c r="U1851" i="1" s="1"/>
  <c r="T1852" i="1"/>
  <c r="U1852" i="1" s="1"/>
  <c r="T1853" i="1"/>
  <c r="U1853" i="1" s="1"/>
  <c r="T1854" i="1"/>
  <c r="U1854" i="1" s="1"/>
  <c r="T1855" i="1"/>
  <c r="U1855" i="1" s="1"/>
  <c r="T1856" i="1"/>
  <c r="U1856" i="1" s="1"/>
  <c r="T1857" i="1"/>
  <c r="U1857" i="1" s="1"/>
  <c r="T1858" i="1"/>
  <c r="U1858" i="1" s="1"/>
  <c r="T1859" i="1"/>
  <c r="U1859" i="1" s="1"/>
  <c r="T1860" i="1"/>
  <c r="U1860" i="1" s="1"/>
  <c r="T1861" i="1"/>
  <c r="U1861" i="1" s="1"/>
  <c r="T1862" i="1"/>
  <c r="U1862" i="1" s="1"/>
  <c r="T1863" i="1"/>
  <c r="U1863" i="1" s="1"/>
  <c r="T1864" i="1"/>
  <c r="U1864" i="1" s="1"/>
  <c r="T1865" i="1"/>
  <c r="U1865" i="1" s="1"/>
  <c r="T1866" i="1"/>
  <c r="U1866" i="1" s="1"/>
  <c r="T1867" i="1"/>
  <c r="U1867" i="1" s="1"/>
  <c r="T1868" i="1"/>
  <c r="U1868" i="1" s="1"/>
  <c r="T1869" i="1"/>
  <c r="U1869" i="1" s="1"/>
  <c r="T1870" i="1"/>
  <c r="U1870" i="1" s="1"/>
  <c r="T1871" i="1"/>
  <c r="U1871" i="1" s="1"/>
  <c r="T1872" i="1"/>
  <c r="U1872" i="1" s="1"/>
  <c r="T1873" i="1"/>
  <c r="U1873" i="1" s="1"/>
  <c r="T1874" i="1"/>
  <c r="U1874" i="1" s="1"/>
  <c r="T1875" i="1"/>
  <c r="U1875" i="1" s="1"/>
  <c r="T1876" i="1"/>
  <c r="U1876" i="1" s="1"/>
  <c r="T1877" i="1"/>
  <c r="U1877" i="1" s="1"/>
  <c r="T1878" i="1"/>
  <c r="U1878" i="1" s="1"/>
  <c r="T1879" i="1"/>
  <c r="U1879" i="1" s="1"/>
  <c r="T1880" i="1"/>
  <c r="U1880" i="1" s="1"/>
  <c r="T1881" i="1"/>
  <c r="U1881" i="1" s="1"/>
  <c r="T1882" i="1"/>
  <c r="U1882" i="1" s="1"/>
  <c r="T1883" i="1"/>
  <c r="U1883" i="1" s="1"/>
  <c r="T1884" i="1"/>
  <c r="U1884" i="1" s="1"/>
  <c r="T1885" i="1"/>
  <c r="U1885" i="1" s="1"/>
  <c r="T1886" i="1"/>
  <c r="U1886" i="1" s="1"/>
  <c r="T1887" i="1"/>
  <c r="U1887" i="1" s="1"/>
  <c r="T1888" i="1"/>
  <c r="U1888" i="1" s="1"/>
  <c r="T1889" i="1"/>
  <c r="U1889" i="1" s="1"/>
  <c r="T1890" i="1"/>
  <c r="U1890" i="1" s="1"/>
  <c r="T1891" i="1"/>
  <c r="U1891" i="1" s="1"/>
  <c r="T1892" i="1"/>
  <c r="U1892" i="1" s="1"/>
  <c r="T1893" i="1"/>
  <c r="U1893" i="1" s="1"/>
  <c r="T1894" i="1"/>
  <c r="U1894" i="1" s="1"/>
  <c r="T1895" i="1"/>
  <c r="U1895" i="1" s="1"/>
  <c r="T1896" i="1"/>
  <c r="T1897" i="1"/>
  <c r="T1898" i="1"/>
  <c r="U1898" i="1" s="1"/>
  <c r="T1899" i="1"/>
  <c r="T1900" i="1"/>
  <c r="T1901" i="1"/>
  <c r="U1901" i="1" s="1"/>
  <c r="T1902" i="1"/>
  <c r="T1903" i="1"/>
  <c r="T1904" i="1"/>
  <c r="U1904" i="1" s="1"/>
  <c r="T1905" i="1"/>
  <c r="T1906" i="1"/>
  <c r="T1907" i="1"/>
  <c r="U1907" i="1" s="1"/>
  <c r="T1908" i="1"/>
  <c r="T1909" i="1"/>
  <c r="T1910" i="1"/>
  <c r="U1910" i="1" s="1"/>
  <c r="T1911" i="1"/>
  <c r="T1912" i="1"/>
  <c r="T1913" i="1"/>
  <c r="U1913" i="1" s="1"/>
  <c r="T1914" i="1"/>
  <c r="T1915" i="1"/>
  <c r="T1916" i="1"/>
  <c r="U1916" i="1" s="1"/>
  <c r="T1917" i="1"/>
  <c r="T1918" i="1"/>
  <c r="T1919" i="1"/>
  <c r="U1919" i="1" s="1"/>
  <c r="T1920" i="1"/>
  <c r="T1921" i="1"/>
  <c r="T1922" i="1"/>
  <c r="U1922" i="1" s="1"/>
  <c r="T1923" i="1"/>
  <c r="T1924" i="1"/>
  <c r="T1925" i="1"/>
  <c r="U1925" i="1" s="1"/>
  <c r="T1926" i="1"/>
  <c r="T1927" i="1"/>
  <c r="U1927" i="1" s="1"/>
  <c r="O592" i="2" s="1"/>
  <c r="T1928" i="1"/>
  <c r="U1928" i="1" s="1"/>
  <c r="T1929" i="1"/>
  <c r="T1930" i="1"/>
  <c r="T1931" i="1"/>
  <c r="U1931" i="1" s="1"/>
  <c r="T1932" i="1"/>
  <c r="T1933" i="1"/>
  <c r="T1934" i="1"/>
  <c r="U1934" i="1" s="1"/>
  <c r="T1935" i="1"/>
  <c r="T1936" i="1"/>
  <c r="T1937" i="1"/>
  <c r="U1937" i="1" s="1"/>
  <c r="T1938" i="1"/>
  <c r="T1939" i="1"/>
  <c r="U1939" i="1" s="1"/>
  <c r="O600" i="2" s="1"/>
  <c r="T1940" i="1"/>
  <c r="U1940" i="1" s="1"/>
  <c r="T1941" i="1"/>
  <c r="T1942" i="1"/>
  <c r="T1943" i="1"/>
  <c r="U1943" i="1" s="1"/>
  <c r="T1944" i="1"/>
  <c r="T1945" i="1"/>
  <c r="T1946" i="1"/>
  <c r="U1946" i="1" s="1"/>
  <c r="T1947" i="1"/>
  <c r="T1948" i="1"/>
  <c r="T1949" i="1"/>
  <c r="U1949" i="1" s="1"/>
  <c r="T1950" i="1"/>
  <c r="T1951" i="1"/>
  <c r="T1952" i="1"/>
  <c r="U1952" i="1" s="1"/>
  <c r="T1953" i="1"/>
  <c r="T1954" i="1"/>
  <c r="T1955" i="1"/>
  <c r="U1955" i="1" s="1"/>
  <c r="T1956" i="1"/>
  <c r="T1957" i="1"/>
  <c r="T1958" i="1"/>
  <c r="U1958" i="1" s="1"/>
  <c r="T1959" i="1"/>
  <c r="T1960" i="1"/>
  <c r="T1961" i="1"/>
  <c r="U1961" i="1" s="1"/>
  <c r="T1962" i="1"/>
  <c r="T1963" i="1"/>
  <c r="T1964" i="1"/>
  <c r="U1964" i="1" s="1"/>
  <c r="T1965" i="1"/>
  <c r="T1966" i="1"/>
  <c r="T1967" i="1"/>
  <c r="U1967" i="1" s="1"/>
  <c r="T1968" i="1"/>
  <c r="T1969" i="1"/>
  <c r="T1970" i="1"/>
  <c r="U1970" i="1" s="1"/>
  <c r="T1971" i="1"/>
  <c r="T1972" i="1"/>
  <c r="T1973" i="1"/>
  <c r="U1973" i="1" s="1"/>
  <c r="T1974" i="1"/>
  <c r="T1975" i="1"/>
  <c r="U1975" i="1" s="1"/>
  <c r="O624" i="2" s="1"/>
  <c r="T1976" i="1"/>
  <c r="U1976" i="1" s="1"/>
  <c r="T1977" i="1"/>
  <c r="T1978" i="1"/>
  <c r="T1979" i="1"/>
  <c r="U1979" i="1" s="1"/>
  <c r="T1980" i="1"/>
  <c r="T1981" i="1"/>
  <c r="T1982" i="1"/>
  <c r="U1982" i="1" s="1"/>
  <c r="T1983" i="1"/>
  <c r="U1983" i="1" s="1"/>
  <c r="T1984" i="1"/>
  <c r="U1984" i="1" s="1"/>
  <c r="T1985" i="1"/>
  <c r="U1985" i="1" s="1"/>
  <c r="T1986" i="1"/>
  <c r="U1986" i="1" s="1"/>
  <c r="T1987" i="1"/>
  <c r="U1987" i="1" s="1"/>
  <c r="T1988" i="1"/>
  <c r="U1988" i="1" s="1"/>
  <c r="T1989" i="1"/>
  <c r="U1989" i="1" s="1"/>
  <c r="T1990" i="1"/>
  <c r="U1990" i="1" s="1"/>
  <c r="T1991" i="1"/>
  <c r="U1991" i="1" s="1"/>
  <c r="T1992" i="1"/>
  <c r="U1992" i="1" s="1"/>
  <c r="T1993" i="1"/>
  <c r="U1993" i="1" s="1"/>
  <c r="T1994" i="1"/>
  <c r="U1994" i="1" s="1"/>
  <c r="T1995" i="1"/>
  <c r="U1995" i="1" s="1"/>
  <c r="T1996" i="1"/>
  <c r="U1996" i="1" s="1"/>
  <c r="T1997" i="1"/>
  <c r="U1997" i="1" s="1"/>
  <c r="T1998" i="1"/>
  <c r="U1998" i="1" s="1"/>
  <c r="T1999" i="1"/>
  <c r="U1999" i="1" s="1"/>
  <c r="T2000" i="1"/>
  <c r="U2000" i="1" s="1"/>
  <c r="T2001" i="1"/>
  <c r="U2001" i="1" s="1"/>
  <c r="T2002" i="1"/>
  <c r="U2002" i="1" s="1"/>
  <c r="T2003" i="1"/>
  <c r="U2003" i="1" s="1"/>
  <c r="T2004" i="1"/>
  <c r="U2004" i="1" s="1"/>
  <c r="T2005" i="1"/>
  <c r="U2005" i="1" s="1"/>
  <c r="T2006" i="1"/>
  <c r="U2006" i="1" s="1"/>
  <c r="T2007" i="1"/>
  <c r="U2007" i="1" s="1"/>
  <c r="T2008" i="1"/>
  <c r="U2008" i="1" s="1"/>
  <c r="T2009" i="1"/>
  <c r="U2009" i="1" s="1"/>
  <c r="T2010" i="1"/>
  <c r="U2010" i="1" s="1"/>
  <c r="T2011" i="1"/>
  <c r="U2011" i="1" s="1"/>
  <c r="T2012" i="1"/>
  <c r="U2012" i="1" s="1"/>
  <c r="T2013" i="1"/>
  <c r="U2013" i="1" s="1"/>
  <c r="T2014" i="1"/>
  <c r="U2014" i="1" s="1"/>
  <c r="T2015" i="1"/>
  <c r="U2015" i="1" s="1"/>
  <c r="T2016" i="1"/>
  <c r="U2016" i="1" s="1"/>
  <c r="T2017" i="1"/>
  <c r="U2017" i="1" s="1"/>
  <c r="T2018" i="1"/>
  <c r="U2018" i="1" s="1"/>
  <c r="T2019" i="1"/>
  <c r="U2019" i="1" s="1"/>
  <c r="T2020" i="1"/>
  <c r="U2020" i="1" s="1"/>
  <c r="T2021" i="1"/>
  <c r="U2021" i="1" s="1"/>
  <c r="T2022" i="1"/>
  <c r="U2022" i="1" s="1"/>
  <c r="T2023" i="1"/>
  <c r="U2023" i="1" s="1"/>
  <c r="T2024" i="1"/>
  <c r="U2024" i="1" s="1"/>
  <c r="T2025" i="1"/>
  <c r="U2025" i="1" s="1"/>
  <c r="T2026" i="1"/>
  <c r="U2026" i="1" s="1"/>
  <c r="T2027" i="1"/>
  <c r="U2027" i="1" s="1"/>
  <c r="T2028" i="1"/>
  <c r="U2028" i="1" s="1"/>
  <c r="T2029" i="1"/>
  <c r="U2029" i="1" s="1"/>
  <c r="T2030" i="1"/>
  <c r="U2030" i="1" s="1"/>
  <c r="T2031" i="1"/>
  <c r="U2031" i="1" s="1"/>
  <c r="T2032" i="1"/>
  <c r="U2032" i="1" s="1"/>
  <c r="T2033" i="1"/>
  <c r="U2033" i="1" s="1"/>
  <c r="T2034" i="1"/>
  <c r="U2034" i="1" s="1"/>
  <c r="T2035" i="1"/>
  <c r="U2035" i="1" s="1"/>
  <c r="T2036" i="1"/>
  <c r="U2036" i="1" s="1"/>
  <c r="T2037" i="1"/>
  <c r="U2037" i="1" s="1"/>
  <c r="T2038" i="1"/>
  <c r="U2038" i="1" s="1"/>
  <c r="T2039" i="1"/>
  <c r="U2039" i="1" s="1"/>
  <c r="T2040" i="1"/>
  <c r="U2040" i="1" s="1"/>
  <c r="T2041" i="1"/>
  <c r="U2041" i="1" s="1"/>
  <c r="T2042" i="1"/>
  <c r="U2042" i="1" s="1"/>
  <c r="T2043" i="1"/>
  <c r="U2043" i="1" s="1"/>
  <c r="T2044" i="1"/>
  <c r="U2044" i="1" s="1"/>
  <c r="T2045" i="1"/>
  <c r="U2045" i="1" s="1"/>
  <c r="T2046" i="1"/>
  <c r="U2046" i="1" s="1"/>
  <c r="T2047" i="1"/>
  <c r="U2047" i="1" s="1"/>
  <c r="T2048" i="1"/>
  <c r="U2048" i="1" s="1"/>
  <c r="T2049" i="1"/>
  <c r="U2049" i="1" s="1"/>
  <c r="T2050" i="1"/>
  <c r="U2050" i="1" s="1"/>
  <c r="T2051" i="1"/>
  <c r="U2051" i="1" s="1"/>
  <c r="T2052" i="1"/>
  <c r="U2052" i="1" s="1"/>
  <c r="T2053" i="1"/>
  <c r="U2053" i="1" s="1"/>
  <c r="T2054" i="1"/>
  <c r="U2054" i="1" s="1"/>
  <c r="T2055" i="1"/>
  <c r="U2055" i="1" s="1"/>
  <c r="T2056" i="1"/>
  <c r="U2056" i="1" s="1"/>
  <c r="T2057" i="1"/>
  <c r="U2057" i="1" s="1"/>
  <c r="T2058" i="1"/>
  <c r="U2058" i="1" s="1"/>
  <c r="T2059" i="1"/>
  <c r="U2059" i="1" s="1"/>
  <c r="T2060" i="1"/>
  <c r="U2060" i="1" s="1"/>
  <c r="T2061" i="1"/>
  <c r="U2061" i="1" s="1"/>
  <c r="T2062" i="1"/>
  <c r="U2062" i="1" s="1"/>
  <c r="T2063" i="1"/>
  <c r="U2063" i="1" s="1"/>
  <c r="T2064" i="1"/>
  <c r="U2064" i="1" s="1"/>
  <c r="T2065" i="1"/>
  <c r="U2065" i="1" s="1"/>
  <c r="T2066" i="1"/>
  <c r="U2066" i="1" s="1"/>
  <c r="T2" i="1"/>
  <c r="U2" i="1" s="1"/>
  <c r="E3" i="5"/>
  <c r="E4" i="5"/>
  <c r="E32" i="5"/>
  <c r="E33" i="5"/>
  <c r="E34" i="5"/>
  <c r="E35" i="5"/>
  <c r="L6" i="6"/>
  <c r="K6" i="6"/>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N629" i="2" l="1"/>
  <c r="N440" i="2"/>
  <c r="O85" i="2"/>
  <c r="O284" i="2"/>
  <c r="N292" i="2"/>
  <c r="N119" i="2"/>
  <c r="N143" i="2"/>
  <c r="N332" i="2"/>
  <c r="N95" i="2"/>
  <c r="N324" i="2"/>
  <c r="N71" i="2"/>
  <c r="O159" i="2"/>
  <c r="O151" i="2"/>
  <c r="O135" i="2"/>
  <c r="O111" i="2"/>
  <c r="O95" i="2"/>
  <c r="O71" i="2"/>
  <c r="O15" i="2"/>
  <c r="N316" i="2"/>
  <c r="N308" i="2"/>
  <c r="O238" i="2"/>
  <c r="O198" i="2"/>
  <c r="N300" i="2"/>
  <c r="O149" i="2"/>
  <c r="N313" i="2"/>
  <c r="N297" i="2"/>
  <c r="N135" i="2"/>
  <c r="O117" i="2"/>
  <c r="N261" i="2"/>
  <c r="N246" i="2"/>
  <c r="N47" i="2"/>
  <c r="O40" i="2"/>
  <c r="N282" i="2"/>
  <c r="N206" i="2"/>
  <c r="N29" i="2"/>
  <c r="N159" i="2"/>
  <c r="N7" i="2"/>
  <c r="O320" i="2"/>
  <c r="N304" i="2"/>
  <c r="N288" i="2"/>
  <c r="O268" i="2"/>
  <c r="O260" i="2"/>
  <c r="O228" i="2"/>
  <c r="N228" i="2"/>
  <c r="N222" i="2"/>
  <c r="N67" i="2"/>
  <c r="O270" i="2"/>
  <c r="O262" i="2"/>
  <c r="O254" i="2"/>
  <c r="O246" i="2"/>
  <c r="O230" i="2"/>
  <c r="O222" i="2"/>
  <c r="O214" i="2"/>
  <c r="O206" i="2"/>
  <c r="O190" i="2"/>
  <c r="O182" i="2"/>
  <c r="N165" i="2"/>
  <c r="N53" i="2"/>
  <c r="N317" i="2"/>
  <c r="N285" i="2"/>
  <c r="N309" i="2"/>
  <c r="N264" i="2"/>
  <c r="N200" i="2"/>
  <c r="O280" i="2"/>
  <c r="O256" i="2"/>
  <c r="O248" i="2"/>
  <c r="O232" i="2"/>
  <c r="O224" i="2"/>
  <c r="O208" i="2"/>
  <c r="O184" i="2"/>
  <c r="O160" i="2"/>
  <c r="O144" i="2"/>
  <c r="O136" i="2"/>
  <c r="O120" i="2"/>
  <c r="O104" i="2"/>
  <c r="O96" i="2"/>
  <c r="O80" i="2"/>
  <c r="O64" i="2"/>
  <c r="O165" i="2"/>
  <c r="O141" i="2"/>
  <c r="O133" i="2"/>
  <c r="O125" i="2"/>
  <c r="O109" i="2"/>
  <c r="O101" i="2"/>
  <c r="O93" i="2"/>
  <c r="O77" i="2"/>
  <c r="O69" i="2"/>
  <c r="O61" i="2"/>
  <c r="O53" i="2"/>
  <c r="O45" i="2"/>
  <c r="O37" i="2"/>
  <c r="O29" i="2"/>
  <c r="O21" i="2"/>
  <c r="O13" i="2"/>
  <c r="O5" i="2"/>
  <c r="N184" i="2"/>
  <c r="N112" i="2"/>
  <c r="N25" i="2"/>
  <c r="N333" i="2"/>
  <c r="N301" i="2"/>
  <c r="N258" i="2"/>
  <c r="N181" i="2"/>
  <c r="N24" i="2"/>
  <c r="N170" i="2"/>
  <c r="N88" i="2"/>
  <c r="N325" i="2"/>
  <c r="N293" i="2"/>
  <c r="N240" i="2"/>
  <c r="O302" i="2"/>
  <c r="O163" i="2"/>
  <c r="O131" i="2"/>
  <c r="O99" i="2"/>
  <c r="O67" i="2"/>
  <c r="N338" i="2"/>
  <c r="O329" i="2"/>
  <c r="O305" i="2"/>
  <c r="N306" i="2"/>
  <c r="N280" i="2"/>
  <c r="N238" i="2"/>
  <c r="N221" i="2"/>
  <c r="N198" i="2"/>
  <c r="N176" i="2"/>
  <c r="N157" i="2"/>
  <c r="N133" i="2"/>
  <c r="N111" i="2"/>
  <c r="N87" i="2"/>
  <c r="N64" i="2"/>
  <c r="N45" i="2"/>
  <c r="N23" i="2"/>
  <c r="N322" i="2"/>
  <c r="N278" i="2"/>
  <c r="N256" i="2"/>
  <c r="N237" i="2"/>
  <c r="N216" i="2"/>
  <c r="N197" i="2"/>
  <c r="N174" i="2"/>
  <c r="N152" i="2"/>
  <c r="N128" i="2"/>
  <c r="N109" i="2"/>
  <c r="N85" i="2"/>
  <c r="N63" i="2"/>
  <c r="N39" i="2"/>
  <c r="N21" i="2"/>
  <c r="U2156" i="1"/>
  <c r="O288" i="2" s="1"/>
  <c r="N337" i="2"/>
  <c r="N277" i="2"/>
  <c r="N254" i="2"/>
  <c r="N232" i="2"/>
  <c r="N214" i="2"/>
  <c r="N192" i="2"/>
  <c r="N173" i="2"/>
  <c r="N151" i="2"/>
  <c r="N127" i="2"/>
  <c r="N103" i="2"/>
  <c r="N80" i="2"/>
  <c r="N61" i="2"/>
  <c r="N37" i="2"/>
  <c r="N16" i="2"/>
  <c r="N320" i="2"/>
  <c r="N270" i="2"/>
  <c r="N253" i="2"/>
  <c r="N230" i="2"/>
  <c r="N213" i="2"/>
  <c r="N190" i="2"/>
  <c r="N149" i="2"/>
  <c r="N125" i="2"/>
  <c r="N101" i="2"/>
  <c r="N79" i="2"/>
  <c r="N56" i="2"/>
  <c r="N32" i="2"/>
  <c r="N15" i="2"/>
  <c r="O105" i="2"/>
  <c r="O97" i="2"/>
  <c r="O89" i="2"/>
  <c r="O73" i="2"/>
  <c r="O65" i="2"/>
  <c r="O57" i="2"/>
  <c r="O41" i="2"/>
  <c r="O33" i="2"/>
  <c r="O25" i="2"/>
  <c r="O9" i="2"/>
  <c r="N269" i="2"/>
  <c r="N248" i="2"/>
  <c r="N229" i="2"/>
  <c r="N208" i="2"/>
  <c r="N189" i="2"/>
  <c r="N168" i="2"/>
  <c r="N144" i="2"/>
  <c r="N120" i="2"/>
  <c r="N96" i="2"/>
  <c r="N77" i="2"/>
  <c r="N55" i="2"/>
  <c r="N31" i="2"/>
  <c r="N13" i="2"/>
  <c r="O292" i="2"/>
  <c r="O240" i="2"/>
  <c r="O216" i="2"/>
  <c r="O192" i="2"/>
  <c r="O300" i="2"/>
  <c r="O316" i="2"/>
  <c r="O322" i="2"/>
  <c r="N339" i="2"/>
  <c r="N284" i="2"/>
  <c r="N262" i="2"/>
  <c r="N245" i="2"/>
  <c r="N224" i="2"/>
  <c r="N205" i="2"/>
  <c r="N182" i="2"/>
  <c r="N160" i="2"/>
  <c r="N141" i="2"/>
  <c r="N117" i="2"/>
  <c r="N93" i="2"/>
  <c r="N69" i="2"/>
  <c r="N48" i="2"/>
  <c r="N5" i="2"/>
  <c r="O306" i="2"/>
  <c r="N305" i="2"/>
  <c r="N290" i="2"/>
  <c r="N272" i="2"/>
  <c r="N257" i="2"/>
  <c r="N186" i="2"/>
  <c r="O264" i="2"/>
  <c r="O200" i="2"/>
  <c r="O176" i="2"/>
  <c r="U2781" i="1"/>
  <c r="O338" i="2" s="1"/>
  <c r="U2172" i="1"/>
  <c r="O304" i="2" s="1"/>
  <c r="N330" i="2"/>
  <c r="N41" i="2"/>
  <c r="N3" i="2"/>
  <c r="O332" i="2"/>
  <c r="O168" i="2"/>
  <c r="O152" i="2"/>
  <c r="O128" i="2"/>
  <c r="O112" i="2"/>
  <c r="O88" i="2"/>
  <c r="O72" i="2"/>
  <c r="O32" i="2"/>
  <c r="O16" i="2"/>
  <c r="O143" i="2"/>
  <c r="O127" i="2"/>
  <c r="O119" i="2"/>
  <c r="O103" i="2"/>
  <c r="O79" i="2"/>
  <c r="O55" i="2"/>
  <c r="O39" i="2"/>
  <c r="O7" i="2"/>
  <c r="U2492" i="1"/>
  <c r="O337" i="2" s="1"/>
  <c r="U2468" i="1"/>
  <c r="O313" i="2" s="1"/>
  <c r="U2452" i="1"/>
  <c r="O297" i="2" s="1"/>
  <c r="O339" i="2"/>
  <c r="O328" i="2"/>
  <c r="N296" i="2"/>
  <c r="N329" i="2"/>
  <c r="N314" i="2"/>
  <c r="N99" i="2"/>
  <c r="O137" i="2"/>
  <c r="N328" i="2"/>
  <c r="N234" i="2"/>
  <c r="N217" i="2"/>
  <c r="N137" i="2"/>
  <c r="N515" i="2"/>
  <c r="N312" i="2"/>
  <c r="N298" i="2"/>
  <c r="N250" i="2"/>
  <c r="N73" i="2"/>
  <c r="O161" i="2"/>
  <c r="O308" i="2"/>
  <c r="O330" i="2"/>
  <c r="O314" i="2"/>
  <c r="O290" i="2"/>
  <c r="N260" i="2"/>
  <c r="N131" i="2"/>
  <c r="N9" i="2"/>
  <c r="O296" i="2"/>
  <c r="N302" i="2"/>
  <c r="N289" i="2"/>
  <c r="N249" i="2"/>
  <c r="N218" i="2"/>
  <c r="N202" i="2"/>
  <c r="N129" i="2"/>
  <c r="N116" i="2"/>
  <c r="N100" i="2"/>
  <c r="N57" i="2"/>
  <c r="N44" i="2"/>
  <c r="U1658" i="1"/>
  <c r="O335" i="2" s="1"/>
  <c r="N335" i="2"/>
  <c r="U1650" i="1"/>
  <c r="O327" i="2" s="1"/>
  <c r="N327" i="2"/>
  <c r="U1370" i="1"/>
  <c r="O334" i="2" s="1"/>
  <c r="N334" i="2"/>
  <c r="U1362" i="1"/>
  <c r="O326" i="2" s="1"/>
  <c r="N326" i="2"/>
  <c r="U1354" i="1"/>
  <c r="O318" i="2" s="1"/>
  <c r="N318" i="2"/>
  <c r="U1330" i="1"/>
  <c r="O294" i="2" s="1"/>
  <c r="N294" i="2"/>
  <c r="U1322" i="1"/>
  <c r="O286" i="2" s="1"/>
  <c r="N286" i="2"/>
  <c r="U1138" i="1"/>
  <c r="O276" i="2" s="1"/>
  <c r="N276" i="2"/>
  <c r="U1114" i="1"/>
  <c r="O252" i="2" s="1"/>
  <c r="N252" i="2"/>
  <c r="U1106" i="1"/>
  <c r="O244" i="2" s="1"/>
  <c r="N244" i="2"/>
  <c r="U1098" i="1"/>
  <c r="O236" i="2" s="1"/>
  <c r="N236" i="2"/>
  <c r="U1082" i="1"/>
  <c r="O220" i="2" s="1"/>
  <c r="N220" i="2"/>
  <c r="U1074" i="1"/>
  <c r="O212" i="2" s="1"/>
  <c r="N212" i="2"/>
  <c r="U1066" i="1"/>
  <c r="O204" i="2" s="1"/>
  <c r="N204" i="2"/>
  <c r="U1050" i="1"/>
  <c r="O188" i="2" s="1"/>
  <c r="N188" i="2"/>
  <c r="U1042" i="1"/>
  <c r="O180" i="2" s="1"/>
  <c r="N180" i="2"/>
  <c r="U1034" i="1"/>
  <c r="O172" i="2" s="1"/>
  <c r="N172" i="2"/>
  <c r="U1018" i="1"/>
  <c r="O156" i="2" s="1"/>
  <c r="N156" i="2"/>
  <c r="U986" i="1"/>
  <c r="N124" i="2"/>
  <c r="U954" i="1"/>
  <c r="O92" i="2" s="1"/>
  <c r="N92" i="2"/>
  <c r="U922" i="1"/>
  <c r="O60" i="2" s="1"/>
  <c r="N60" i="2"/>
  <c r="U890" i="1"/>
  <c r="O28" i="2" s="1"/>
  <c r="N28" i="2"/>
  <c r="U730" i="1"/>
  <c r="O155" i="2" s="1"/>
  <c r="N155" i="2"/>
  <c r="U722" i="1"/>
  <c r="O147" i="2" s="1"/>
  <c r="N147" i="2"/>
  <c r="U714" i="1"/>
  <c r="O139" i="2" s="1"/>
  <c r="N139" i="2"/>
  <c r="U697" i="1"/>
  <c r="N123" i="2"/>
  <c r="U689" i="1"/>
  <c r="O115" i="2" s="1"/>
  <c r="N115" i="2"/>
  <c r="U681" i="1"/>
  <c r="O107" i="2" s="1"/>
  <c r="N107" i="2"/>
  <c r="U665" i="1"/>
  <c r="O91" i="2" s="1"/>
  <c r="N91" i="2"/>
  <c r="U657" i="1"/>
  <c r="O83" i="2" s="1"/>
  <c r="N83" i="2"/>
  <c r="U649" i="1"/>
  <c r="O75" i="2" s="1"/>
  <c r="N75" i="2"/>
  <c r="U633" i="1"/>
  <c r="O59" i="2" s="1"/>
  <c r="N59" i="2"/>
  <c r="U625" i="1"/>
  <c r="N51" i="2"/>
  <c r="U617" i="1"/>
  <c r="N43" i="2"/>
  <c r="U601" i="1"/>
  <c r="N27" i="2"/>
  <c r="U593" i="1"/>
  <c r="N19" i="2"/>
  <c r="U585" i="1"/>
  <c r="N11" i="2"/>
  <c r="U561" i="1"/>
  <c r="N274" i="2"/>
  <c r="U529" i="1"/>
  <c r="N242" i="2"/>
  <c r="U497" i="1"/>
  <c r="N210" i="2"/>
  <c r="U465" i="1"/>
  <c r="N178" i="2"/>
  <c r="U273" i="1"/>
  <c r="O273" i="2" s="1"/>
  <c r="N273" i="2"/>
  <c r="U265" i="1"/>
  <c r="O265" i="2" s="1"/>
  <c r="N265" i="2"/>
  <c r="U241" i="1"/>
  <c r="O241" i="2" s="1"/>
  <c r="N241" i="2"/>
  <c r="U233" i="1"/>
  <c r="O233" i="2" s="1"/>
  <c r="N233" i="2"/>
  <c r="U225" i="1"/>
  <c r="O225" i="2" s="1"/>
  <c r="N225" i="2"/>
  <c r="U209" i="1"/>
  <c r="O209" i="2" s="1"/>
  <c r="N209" i="2"/>
  <c r="U201" i="1"/>
  <c r="O201" i="2" s="1"/>
  <c r="N201" i="2"/>
  <c r="U193" i="1"/>
  <c r="O193" i="2" s="1"/>
  <c r="N193" i="2"/>
  <c r="U177" i="1"/>
  <c r="O177" i="2" s="1"/>
  <c r="N177" i="2"/>
  <c r="U169" i="1"/>
  <c r="O169" i="2" s="1"/>
  <c r="N169" i="2"/>
  <c r="O153" i="2"/>
  <c r="U145" i="1"/>
  <c r="O145" i="2" s="1"/>
  <c r="N145" i="2"/>
  <c r="O129" i="2"/>
  <c r="O121" i="2"/>
  <c r="U113" i="1"/>
  <c r="O113" i="2" s="1"/>
  <c r="N113" i="2"/>
  <c r="U81" i="1"/>
  <c r="O81" i="2" s="1"/>
  <c r="N81" i="2"/>
  <c r="U49" i="1"/>
  <c r="O49" i="2" s="1"/>
  <c r="N49" i="2"/>
  <c r="U17" i="1"/>
  <c r="O17" i="2" s="1"/>
  <c r="N17" i="2"/>
  <c r="U2779" i="1"/>
  <c r="O336" i="2" s="1"/>
  <c r="N336" i="2"/>
  <c r="O439" i="2"/>
  <c r="N321" i="2"/>
  <c r="N310" i="2"/>
  <c r="N185" i="2"/>
  <c r="N153" i="2"/>
  <c r="N140" i="2"/>
  <c r="N97" i="2"/>
  <c r="N84" i="2"/>
  <c r="N68" i="2"/>
  <c r="N12" i="2"/>
  <c r="N319" i="2"/>
  <c r="N268" i="2"/>
  <c r="N226" i="2"/>
  <c r="N196" i="2"/>
  <c r="N164" i="2"/>
  <c r="N121" i="2"/>
  <c r="N108" i="2"/>
  <c r="N65" i="2"/>
  <c r="N52" i="2"/>
  <c r="N36" i="2"/>
  <c r="N281" i="2"/>
  <c r="N266" i="2"/>
  <c r="N194" i="2"/>
  <c r="N163" i="2"/>
  <c r="N105" i="2"/>
  <c r="N35" i="2"/>
  <c r="N161" i="2"/>
  <c r="N148" i="2"/>
  <c r="N132" i="2"/>
  <c r="N89" i="2"/>
  <c r="N76" i="2"/>
  <c r="N33" i="2"/>
  <c r="N20" i="2"/>
  <c r="N4" i="2"/>
  <c r="O310" i="2"/>
  <c r="O568" i="2"/>
  <c r="O56" i="2"/>
  <c r="O48" i="2"/>
  <c r="O24" i="2"/>
  <c r="O8" i="2"/>
  <c r="O87" i="2"/>
  <c r="O63" i="2"/>
  <c r="O47" i="2"/>
  <c r="O31" i="2"/>
  <c r="O23" i="2"/>
  <c r="N136" i="2"/>
  <c r="N104" i="2"/>
  <c r="N72" i="2"/>
  <c r="N40" i="2"/>
  <c r="N8" i="2"/>
  <c r="O407" i="2"/>
  <c r="N449" i="2"/>
  <c r="O312" i="2"/>
  <c r="O123" i="2"/>
  <c r="N600" i="2"/>
  <c r="O560" i="2"/>
  <c r="O504" i="2"/>
  <c r="O496" i="2"/>
  <c r="O472" i="2"/>
  <c r="O464" i="2"/>
  <c r="O431" i="2"/>
  <c r="O399" i="2"/>
  <c r="O375" i="2"/>
  <c r="O367" i="2"/>
  <c r="U1484" i="1"/>
  <c r="O449" i="2" s="1"/>
  <c r="N472" i="2"/>
  <c r="U1974" i="1"/>
  <c r="O623" i="2" s="1"/>
  <c r="N623" i="2"/>
  <c r="U1966" i="1"/>
  <c r="O618" i="2" s="1"/>
  <c r="N618" i="2"/>
  <c r="U1950" i="1"/>
  <c r="O607" i="2" s="1"/>
  <c r="N607" i="2"/>
  <c r="U1942" i="1"/>
  <c r="O602" i="2" s="1"/>
  <c r="N602" i="2"/>
  <c r="U1926" i="1"/>
  <c r="O591" i="2" s="1"/>
  <c r="N591" i="2"/>
  <c r="U1918" i="1"/>
  <c r="O586" i="2" s="1"/>
  <c r="N586" i="2"/>
  <c r="U1902" i="1"/>
  <c r="O575" i="2" s="1"/>
  <c r="N575" i="2"/>
  <c r="U1598" i="1"/>
  <c r="O563" i="2" s="1"/>
  <c r="N563" i="2"/>
  <c r="U1590" i="1"/>
  <c r="O555" i="2" s="1"/>
  <c r="N555" i="2"/>
  <c r="U1582" i="1"/>
  <c r="O547" i="2" s="1"/>
  <c r="N547" i="2"/>
  <c r="U1574" i="1"/>
  <c r="O539" i="2" s="1"/>
  <c r="N539" i="2"/>
  <c r="U1566" i="1"/>
  <c r="O531" i="2" s="1"/>
  <c r="N531" i="2"/>
  <c r="U1558" i="1"/>
  <c r="O523" i="2" s="1"/>
  <c r="N523" i="2"/>
  <c r="U1542" i="1"/>
  <c r="O507" i="2" s="1"/>
  <c r="N507" i="2"/>
  <c r="U1534" i="1"/>
  <c r="O499" i="2" s="1"/>
  <c r="N499" i="2"/>
  <c r="U1526" i="1"/>
  <c r="O491" i="2" s="1"/>
  <c r="N491" i="2"/>
  <c r="U1518" i="1"/>
  <c r="O483" i="2" s="1"/>
  <c r="N483" i="2"/>
  <c r="U1510" i="1"/>
  <c r="O475" i="2" s="1"/>
  <c r="N475" i="2"/>
  <c r="U1502" i="1"/>
  <c r="O467" i="2" s="1"/>
  <c r="N467" i="2"/>
  <c r="U1494" i="1"/>
  <c r="O459" i="2" s="1"/>
  <c r="N459" i="2"/>
  <c r="U1486" i="1"/>
  <c r="N451" i="2"/>
  <c r="U1478" i="1"/>
  <c r="O443" i="2" s="1"/>
  <c r="N443" i="2"/>
  <c r="U1470" i="1"/>
  <c r="O434" i="2" s="1"/>
  <c r="N434" i="2"/>
  <c r="U1462" i="1"/>
  <c r="O426" i="2" s="1"/>
  <c r="N426" i="2"/>
  <c r="U1454" i="1"/>
  <c r="O418" i="2" s="1"/>
  <c r="N418" i="2"/>
  <c r="U1446" i="1"/>
  <c r="O410" i="2" s="1"/>
  <c r="N410" i="2"/>
  <c r="U1438" i="1"/>
  <c r="O402" i="2" s="1"/>
  <c r="N402" i="2"/>
  <c r="U1430" i="1"/>
  <c r="O394" i="2" s="1"/>
  <c r="N394" i="2"/>
  <c r="U1422" i="1"/>
  <c r="O386" i="2" s="1"/>
  <c r="N386" i="2"/>
  <c r="U1414" i="1"/>
  <c r="O378" i="2" s="1"/>
  <c r="N378" i="2"/>
  <c r="U1406" i="1"/>
  <c r="O370" i="2" s="1"/>
  <c r="N370" i="2"/>
  <c r="U1398" i="1"/>
  <c r="O362" i="2" s="1"/>
  <c r="N362" i="2"/>
  <c r="U1390" i="1"/>
  <c r="O354" i="2" s="1"/>
  <c r="N354" i="2"/>
  <c r="U1382" i="1"/>
  <c r="O346" i="2" s="1"/>
  <c r="N346" i="2"/>
  <c r="O321" i="2"/>
  <c r="O289" i="2"/>
  <c r="O281" i="2"/>
  <c r="U1981" i="1"/>
  <c r="O628" i="2" s="1"/>
  <c r="N628" i="2"/>
  <c r="U1965" i="1"/>
  <c r="O617" i="2" s="1"/>
  <c r="N617" i="2"/>
  <c r="U1957" i="1"/>
  <c r="O612" i="2" s="1"/>
  <c r="N612" i="2"/>
  <c r="U1941" i="1"/>
  <c r="O601" i="2" s="1"/>
  <c r="N601" i="2"/>
  <c r="U1933" i="1"/>
  <c r="O596" i="2" s="1"/>
  <c r="N596" i="2"/>
  <c r="U1917" i="1"/>
  <c r="O585" i="2" s="1"/>
  <c r="N585" i="2"/>
  <c r="U1909" i="1"/>
  <c r="O580" i="2" s="1"/>
  <c r="N580" i="2"/>
  <c r="U1605" i="1"/>
  <c r="O567" i="2" s="1"/>
  <c r="N567" i="2"/>
  <c r="U1597" i="1"/>
  <c r="O562" i="2" s="1"/>
  <c r="N562" i="2"/>
  <c r="U1589" i="1"/>
  <c r="O554" i="2" s="1"/>
  <c r="N554" i="2"/>
  <c r="U1581" i="1"/>
  <c r="O546" i="2" s="1"/>
  <c r="N546" i="2"/>
  <c r="U1573" i="1"/>
  <c r="O538" i="2" s="1"/>
  <c r="N538" i="2"/>
  <c r="U1565" i="1"/>
  <c r="O530" i="2" s="1"/>
  <c r="N530" i="2"/>
  <c r="U1557" i="1"/>
  <c r="O522" i="2" s="1"/>
  <c r="N522" i="2"/>
  <c r="U1549" i="1"/>
  <c r="O514" i="2" s="1"/>
  <c r="N514" i="2"/>
  <c r="U1541" i="1"/>
  <c r="O506" i="2" s="1"/>
  <c r="N506" i="2"/>
  <c r="U1533" i="1"/>
  <c r="O498" i="2" s="1"/>
  <c r="N498" i="2"/>
  <c r="U1525" i="1"/>
  <c r="O490" i="2" s="1"/>
  <c r="N490" i="2"/>
  <c r="U1517" i="1"/>
  <c r="O482" i="2" s="1"/>
  <c r="N482" i="2"/>
  <c r="U1509" i="1"/>
  <c r="O474" i="2" s="1"/>
  <c r="N474" i="2"/>
  <c r="U1501" i="1"/>
  <c r="O466" i="2" s="1"/>
  <c r="N466" i="2"/>
  <c r="U1493" i="1"/>
  <c r="O458" i="2" s="1"/>
  <c r="N458" i="2"/>
  <c r="U1485" i="1"/>
  <c r="O450" i="2" s="1"/>
  <c r="N450" i="2"/>
  <c r="U1477" i="1"/>
  <c r="O442" i="2" s="1"/>
  <c r="N442" i="2"/>
  <c r="U1469" i="1"/>
  <c r="O433" i="2" s="1"/>
  <c r="N433" i="2"/>
  <c r="U1461" i="1"/>
  <c r="O425" i="2" s="1"/>
  <c r="N425" i="2"/>
  <c r="U1453" i="1"/>
  <c r="O417" i="2" s="1"/>
  <c r="N417" i="2"/>
  <c r="U1445" i="1"/>
  <c r="O409" i="2" s="1"/>
  <c r="N409" i="2"/>
  <c r="U1437" i="1"/>
  <c r="O401" i="2" s="1"/>
  <c r="N401" i="2"/>
  <c r="U1429" i="1"/>
  <c r="O393" i="2" s="1"/>
  <c r="N393" i="2"/>
  <c r="U1421" i="1"/>
  <c r="O385" i="2" s="1"/>
  <c r="N385" i="2"/>
  <c r="U1413" i="1"/>
  <c r="O377" i="2" s="1"/>
  <c r="N377" i="2"/>
  <c r="U1405" i="1"/>
  <c r="O369" i="2" s="1"/>
  <c r="N369" i="2"/>
  <c r="U1397" i="1"/>
  <c r="O361" i="2" s="1"/>
  <c r="N361" i="2"/>
  <c r="U1389" i="1"/>
  <c r="O353" i="2" s="1"/>
  <c r="N353" i="2"/>
  <c r="U1381" i="1"/>
  <c r="O345" i="2" s="1"/>
  <c r="N345" i="2"/>
  <c r="N592" i="2"/>
  <c r="N464" i="2"/>
  <c r="U1980" i="1"/>
  <c r="O627" i="2" s="1"/>
  <c r="N627" i="2"/>
  <c r="U1972" i="1"/>
  <c r="O622" i="2" s="1"/>
  <c r="N622" i="2"/>
  <c r="U1956" i="1"/>
  <c r="O611" i="2" s="1"/>
  <c r="N611" i="2"/>
  <c r="U1948" i="1"/>
  <c r="O606" i="2" s="1"/>
  <c r="N606" i="2"/>
  <c r="U1932" i="1"/>
  <c r="O595" i="2" s="1"/>
  <c r="N595" i="2"/>
  <c r="U1924" i="1"/>
  <c r="O590" i="2" s="1"/>
  <c r="N590" i="2"/>
  <c r="U1908" i="1"/>
  <c r="O579" i="2" s="1"/>
  <c r="N579" i="2"/>
  <c r="U1900" i="1"/>
  <c r="O574" i="2" s="1"/>
  <c r="N574" i="2"/>
  <c r="O324" i="2"/>
  <c r="U1596" i="1"/>
  <c r="O561" i="2" s="1"/>
  <c r="N561" i="2"/>
  <c r="U1588" i="1"/>
  <c r="O553" i="2" s="1"/>
  <c r="N553" i="2"/>
  <c r="U1580" i="1"/>
  <c r="O545" i="2" s="1"/>
  <c r="N545" i="2"/>
  <c r="U1572" i="1"/>
  <c r="O537" i="2" s="1"/>
  <c r="N537" i="2"/>
  <c r="U1564" i="1"/>
  <c r="O529" i="2" s="1"/>
  <c r="N529" i="2"/>
  <c r="U1556" i="1"/>
  <c r="O521" i="2" s="1"/>
  <c r="N521" i="2"/>
  <c r="U1548" i="1"/>
  <c r="O513" i="2" s="1"/>
  <c r="N513" i="2"/>
  <c r="U1540" i="1"/>
  <c r="O505" i="2" s="1"/>
  <c r="N505" i="2"/>
  <c r="U1532" i="1"/>
  <c r="O497" i="2" s="1"/>
  <c r="N497" i="2"/>
  <c r="U1524" i="1"/>
  <c r="O489" i="2" s="1"/>
  <c r="N489" i="2"/>
  <c r="U1516" i="1"/>
  <c r="O481" i="2" s="1"/>
  <c r="N481" i="2"/>
  <c r="U1508" i="1"/>
  <c r="O473" i="2" s="1"/>
  <c r="N473" i="2"/>
  <c r="U1500" i="1"/>
  <c r="O465" i="2" s="1"/>
  <c r="N465" i="2"/>
  <c r="U1492" i="1"/>
  <c r="O457" i="2" s="1"/>
  <c r="N457" i="2"/>
  <c r="U1476" i="1"/>
  <c r="O441" i="2" s="1"/>
  <c r="N441" i="2"/>
  <c r="U1468" i="1"/>
  <c r="O432" i="2" s="1"/>
  <c r="N432" i="2"/>
  <c r="U1460" i="1"/>
  <c r="O424" i="2" s="1"/>
  <c r="N424" i="2"/>
  <c r="U1452" i="1"/>
  <c r="O416" i="2" s="1"/>
  <c r="N416" i="2"/>
  <c r="U1444" i="1"/>
  <c r="O408" i="2" s="1"/>
  <c r="N408" i="2"/>
  <c r="U1436" i="1"/>
  <c r="O400" i="2" s="1"/>
  <c r="N400" i="2"/>
  <c r="U1428" i="1"/>
  <c r="O392" i="2" s="1"/>
  <c r="N392" i="2"/>
  <c r="U1420" i="1"/>
  <c r="O384" i="2" s="1"/>
  <c r="N384" i="2"/>
  <c r="U1412" i="1"/>
  <c r="O376" i="2" s="1"/>
  <c r="N376" i="2"/>
  <c r="U1404" i="1"/>
  <c r="N368" i="2"/>
  <c r="U1396" i="1"/>
  <c r="O360" i="2" s="1"/>
  <c r="N360" i="2"/>
  <c r="U1388" i="1"/>
  <c r="O352" i="2" s="1"/>
  <c r="N352" i="2"/>
  <c r="U1380" i="1"/>
  <c r="O344" i="2" s="1"/>
  <c r="N344" i="2"/>
  <c r="N568" i="2"/>
  <c r="N439" i="2"/>
  <c r="U1971" i="1"/>
  <c r="O621" i="2" s="1"/>
  <c r="N621" i="2"/>
  <c r="U1963" i="1"/>
  <c r="O616" i="2" s="1"/>
  <c r="N616" i="2"/>
  <c r="U1947" i="1"/>
  <c r="O605" i="2" s="1"/>
  <c r="N605" i="2"/>
  <c r="U1923" i="1"/>
  <c r="O589" i="2" s="1"/>
  <c r="N589" i="2"/>
  <c r="U1915" i="1"/>
  <c r="O584" i="2" s="1"/>
  <c r="N584" i="2"/>
  <c r="U1899" i="1"/>
  <c r="O573" i="2" s="1"/>
  <c r="N573" i="2"/>
  <c r="U1587" i="1"/>
  <c r="O552" i="2" s="1"/>
  <c r="N552" i="2"/>
  <c r="U1579" i="1"/>
  <c r="O544" i="2" s="1"/>
  <c r="N544" i="2"/>
  <c r="O536" i="2"/>
  <c r="O528" i="2"/>
  <c r="U1555" i="1"/>
  <c r="O520" i="2" s="1"/>
  <c r="N520" i="2"/>
  <c r="U1547" i="1"/>
  <c r="O512" i="2" s="1"/>
  <c r="N512" i="2"/>
  <c r="U1523" i="1"/>
  <c r="O488" i="2" s="1"/>
  <c r="N488" i="2"/>
  <c r="U1515" i="1"/>
  <c r="O480" i="2" s="1"/>
  <c r="N480" i="2"/>
  <c r="U1491" i="1"/>
  <c r="O456" i="2" s="1"/>
  <c r="N456" i="2"/>
  <c r="U1483" i="1"/>
  <c r="O448" i="2" s="1"/>
  <c r="N448" i="2"/>
  <c r="U1459" i="1"/>
  <c r="O423" i="2" s="1"/>
  <c r="N423" i="2"/>
  <c r="U1451" i="1"/>
  <c r="O415" i="2" s="1"/>
  <c r="N415" i="2"/>
  <c r="U1427" i="1"/>
  <c r="O391" i="2" s="1"/>
  <c r="N391" i="2"/>
  <c r="U1419" i="1"/>
  <c r="O383" i="2" s="1"/>
  <c r="N383" i="2"/>
  <c r="U1395" i="1"/>
  <c r="O359" i="2" s="1"/>
  <c r="N359" i="2"/>
  <c r="U1387" i="1"/>
  <c r="O351" i="2" s="1"/>
  <c r="N351" i="2"/>
  <c r="U1379" i="1"/>
  <c r="O343" i="2" s="1"/>
  <c r="N343" i="2"/>
  <c r="N560" i="2"/>
  <c r="N431" i="2"/>
  <c r="U1978" i="1"/>
  <c r="O626" i="2" s="1"/>
  <c r="N626" i="2"/>
  <c r="U1962" i="1"/>
  <c r="O615" i="2" s="1"/>
  <c r="N615" i="2"/>
  <c r="U1954" i="1"/>
  <c r="O610" i="2" s="1"/>
  <c r="N610" i="2"/>
  <c r="U1938" i="1"/>
  <c r="O599" i="2" s="1"/>
  <c r="N599" i="2"/>
  <c r="U1930" i="1"/>
  <c r="O594" i="2" s="1"/>
  <c r="N594" i="2"/>
  <c r="U1914" i="1"/>
  <c r="O583" i="2" s="1"/>
  <c r="N583" i="2"/>
  <c r="U1906" i="1"/>
  <c r="O578" i="2" s="1"/>
  <c r="N578" i="2"/>
  <c r="O174" i="2"/>
  <c r="O298" i="2"/>
  <c r="U1594" i="1"/>
  <c r="O559" i="2" s="1"/>
  <c r="N559" i="2"/>
  <c r="U1586" i="1"/>
  <c r="O551" i="2" s="1"/>
  <c r="N551" i="2"/>
  <c r="U1578" i="1"/>
  <c r="O543" i="2" s="1"/>
  <c r="N543" i="2"/>
  <c r="U1570" i="1"/>
  <c r="O535" i="2" s="1"/>
  <c r="N535" i="2"/>
  <c r="U1562" i="1"/>
  <c r="O527" i="2" s="1"/>
  <c r="N527" i="2"/>
  <c r="U1554" i="1"/>
  <c r="O519" i="2" s="1"/>
  <c r="N519" i="2"/>
  <c r="U1546" i="1"/>
  <c r="O511" i="2" s="1"/>
  <c r="N511" i="2"/>
  <c r="U1538" i="1"/>
  <c r="O503" i="2" s="1"/>
  <c r="N503" i="2"/>
  <c r="U1530" i="1"/>
  <c r="O495" i="2" s="1"/>
  <c r="N495" i="2"/>
  <c r="U1522" i="1"/>
  <c r="O487" i="2" s="1"/>
  <c r="N487" i="2"/>
  <c r="U1514" i="1"/>
  <c r="O479" i="2" s="1"/>
  <c r="N479" i="2"/>
  <c r="U1506" i="1"/>
  <c r="O471" i="2" s="1"/>
  <c r="N471" i="2"/>
  <c r="U1498" i="1"/>
  <c r="O463" i="2" s="1"/>
  <c r="N463" i="2"/>
  <c r="U1490" i="1"/>
  <c r="O455" i="2" s="1"/>
  <c r="N455" i="2"/>
  <c r="U1482" i="1"/>
  <c r="O447" i="2" s="1"/>
  <c r="N447" i="2"/>
  <c r="U1474" i="1"/>
  <c r="O438" i="2" s="1"/>
  <c r="N438" i="2"/>
  <c r="U1466" i="1"/>
  <c r="N430" i="2"/>
  <c r="U1458" i="1"/>
  <c r="O422" i="2" s="1"/>
  <c r="N422" i="2"/>
  <c r="U1450" i="1"/>
  <c r="O414" i="2" s="1"/>
  <c r="N414" i="2"/>
  <c r="U1442" i="1"/>
  <c r="O406" i="2" s="1"/>
  <c r="N406" i="2"/>
  <c r="U1434" i="1"/>
  <c r="O398" i="2" s="1"/>
  <c r="N398" i="2"/>
  <c r="U1426" i="1"/>
  <c r="O390" i="2" s="1"/>
  <c r="N390" i="2"/>
  <c r="U1418" i="1"/>
  <c r="O382" i="2" s="1"/>
  <c r="N382" i="2"/>
  <c r="U1410" i="1"/>
  <c r="O374" i="2" s="1"/>
  <c r="N374" i="2"/>
  <c r="U1402" i="1"/>
  <c r="O366" i="2" s="1"/>
  <c r="N366" i="2"/>
  <c r="U1394" i="1"/>
  <c r="O358" i="2" s="1"/>
  <c r="N358" i="2"/>
  <c r="U1386" i="1"/>
  <c r="O350" i="2" s="1"/>
  <c r="N350" i="2"/>
  <c r="U1378" i="1"/>
  <c r="O342" i="2" s="1"/>
  <c r="N342" i="2"/>
  <c r="O157" i="2"/>
  <c r="N536" i="2"/>
  <c r="N407" i="2"/>
  <c r="U1977" i="1"/>
  <c r="O625" i="2" s="1"/>
  <c r="N625" i="2"/>
  <c r="U1969" i="1"/>
  <c r="O620" i="2" s="1"/>
  <c r="N620" i="2"/>
  <c r="U1953" i="1"/>
  <c r="O609" i="2" s="1"/>
  <c r="N609" i="2"/>
  <c r="U1945" i="1"/>
  <c r="O604" i="2" s="1"/>
  <c r="N604" i="2"/>
  <c r="U1929" i="1"/>
  <c r="O593" i="2" s="1"/>
  <c r="N593" i="2"/>
  <c r="U1921" i="1"/>
  <c r="O588" i="2" s="1"/>
  <c r="N588" i="2"/>
  <c r="U1905" i="1"/>
  <c r="O577" i="2" s="1"/>
  <c r="N577" i="2"/>
  <c r="U1897" i="1"/>
  <c r="O572" i="2" s="1"/>
  <c r="N572" i="2"/>
  <c r="U1601" i="1"/>
  <c r="O566" i="2" s="1"/>
  <c r="N566" i="2"/>
  <c r="U1593" i="1"/>
  <c r="O558" i="2" s="1"/>
  <c r="N558" i="2"/>
  <c r="U1585" i="1"/>
  <c r="O550" i="2" s="1"/>
  <c r="N550" i="2"/>
  <c r="U1577" i="1"/>
  <c r="O542" i="2" s="1"/>
  <c r="N542" i="2"/>
  <c r="U1569" i="1"/>
  <c r="O534" i="2" s="1"/>
  <c r="N534" i="2"/>
  <c r="U1561" i="1"/>
  <c r="O526" i="2" s="1"/>
  <c r="N526" i="2"/>
  <c r="U1553" i="1"/>
  <c r="O518" i="2" s="1"/>
  <c r="N518" i="2"/>
  <c r="U1545" i="1"/>
  <c r="O510" i="2" s="1"/>
  <c r="N510" i="2"/>
  <c r="U1537" i="1"/>
  <c r="O502" i="2" s="1"/>
  <c r="N502" i="2"/>
  <c r="U1529" i="1"/>
  <c r="O494" i="2" s="1"/>
  <c r="N494" i="2"/>
  <c r="U1521" i="1"/>
  <c r="O486" i="2" s="1"/>
  <c r="N486" i="2"/>
  <c r="U1513" i="1"/>
  <c r="O478" i="2" s="1"/>
  <c r="N478" i="2"/>
  <c r="U1505" i="1"/>
  <c r="O470" i="2" s="1"/>
  <c r="N470" i="2"/>
  <c r="U1497" i="1"/>
  <c r="O462" i="2" s="1"/>
  <c r="N462" i="2"/>
  <c r="U1489" i="1"/>
  <c r="O454" i="2" s="1"/>
  <c r="N454" i="2"/>
  <c r="U1481" i="1"/>
  <c r="O446" i="2" s="1"/>
  <c r="N446" i="2"/>
  <c r="U1473" i="1"/>
  <c r="O437" i="2" s="1"/>
  <c r="N437" i="2"/>
  <c r="U1465" i="1"/>
  <c r="O429" i="2" s="1"/>
  <c r="N429" i="2"/>
  <c r="U1457" i="1"/>
  <c r="O421" i="2" s="1"/>
  <c r="N421" i="2"/>
  <c r="U1449" i="1"/>
  <c r="O413" i="2" s="1"/>
  <c r="N413" i="2"/>
  <c r="U1441" i="1"/>
  <c r="O405" i="2" s="1"/>
  <c r="N405" i="2"/>
  <c r="U1433" i="1"/>
  <c r="O397" i="2" s="1"/>
  <c r="N397" i="2"/>
  <c r="U1425" i="1"/>
  <c r="O389" i="2" s="1"/>
  <c r="N389" i="2"/>
  <c r="U1417" i="1"/>
  <c r="O381" i="2" s="1"/>
  <c r="N381" i="2"/>
  <c r="U1409" i="1"/>
  <c r="O373" i="2" s="1"/>
  <c r="N373" i="2"/>
  <c r="U1401" i="1"/>
  <c r="O365" i="2" s="1"/>
  <c r="N365" i="2"/>
  <c r="U1393" i="1"/>
  <c r="O357" i="2" s="1"/>
  <c r="N357" i="2"/>
  <c r="U1385" i="1"/>
  <c r="O349" i="2" s="1"/>
  <c r="N349" i="2"/>
  <c r="U1377" i="1"/>
  <c r="O341" i="2" s="1"/>
  <c r="N341" i="2"/>
  <c r="N528" i="2"/>
  <c r="N399" i="2"/>
  <c r="U1968" i="1"/>
  <c r="O619" i="2" s="1"/>
  <c r="N619" i="2"/>
  <c r="U1960" i="1"/>
  <c r="O614" i="2" s="1"/>
  <c r="N614" i="2"/>
  <c r="U1944" i="1"/>
  <c r="O603" i="2" s="1"/>
  <c r="N603" i="2"/>
  <c r="U1936" i="1"/>
  <c r="O598" i="2" s="1"/>
  <c r="N598" i="2"/>
  <c r="U1920" i="1"/>
  <c r="N587" i="2"/>
  <c r="U1912" i="1"/>
  <c r="O582" i="2" s="1"/>
  <c r="N582" i="2"/>
  <c r="U1896" i="1"/>
  <c r="O571" i="2" s="1"/>
  <c r="N571" i="2"/>
  <c r="U1608" i="1"/>
  <c r="O570" i="2" s="1"/>
  <c r="N570" i="2"/>
  <c r="U1600" i="1"/>
  <c r="O565" i="2" s="1"/>
  <c r="N565" i="2"/>
  <c r="U1592" i="1"/>
  <c r="O557" i="2" s="1"/>
  <c r="N557" i="2"/>
  <c r="U1584" i="1"/>
  <c r="O549" i="2" s="1"/>
  <c r="N549" i="2"/>
  <c r="U1576" i="1"/>
  <c r="O541" i="2" s="1"/>
  <c r="N541" i="2"/>
  <c r="U1568" i="1"/>
  <c r="O533" i="2" s="1"/>
  <c r="N533" i="2"/>
  <c r="U1560" i="1"/>
  <c r="O525" i="2" s="1"/>
  <c r="N525" i="2"/>
  <c r="U1552" i="1"/>
  <c r="O517" i="2" s="1"/>
  <c r="N517" i="2"/>
  <c r="U1544" i="1"/>
  <c r="O509" i="2" s="1"/>
  <c r="N509" i="2"/>
  <c r="U1536" i="1"/>
  <c r="O501" i="2" s="1"/>
  <c r="N501" i="2"/>
  <c r="U1528" i="1"/>
  <c r="O493" i="2" s="1"/>
  <c r="N493" i="2"/>
  <c r="U1520" i="1"/>
  <c r="O485" i="2" s="1"/>
  <c r="N485" i="2"/>
  <c r="U1512" i="1"/>
  <c r="O477" i="2" s="1"/>
  <c r="N477" i="2"/>
  <c r="U1504" i="1"/>
  <c r="O469" i="2" s="1"/>
  <c r="N469" i="2"/>
  <c r="U1496" i="1"/>
  <c r="O461" i="2" s="1"/>
  <c r="N461" i="2"/>
  <c r="U1488" i="1"/>
  <c r="O453" i="2" s="1"/>
  <c r="N453" i="2"/>
  <c r="U1480" i="1"/>
  <c r="O445" i="2" s="1"/>
  <c r="N445" i="2"/>
  <c r="U1472" i="1"/>
  <c r="O436" i="2" s="1"/>
  <c r="N436" i="2"/>
  <c r="U1464" i="1"/>
  <c r="O428" i="2" s="1"/>
  <c r="N428" i="2"/>
  <c r="U1456" i="1"/>
  <c r="O420" i="2" s="1"/>
  <c r="N420" i="2"/>
  <c r="U1448" i="1"/>
  <c r="O412" i="2" s="1"/>
  <c r="N412" i="2"/>
  <c r="U1440" i="1"/>
  <c r="O404" i="2" s="1"/>
  <c r="N404" i="2"/>
  <c r="U1432" i="1"/>
  <c r="O396" i="2" s="1"/>
  <c r="N396" i="2"/>
  <c r="U1424" i="1"/>
  <c r="O388" i="2" s="1"/>
  <c r="N388" i="2"/>
  <c r="U1416" i="1"/>
  <c r="O380" i="2" s="1"/>
  <c r="N380" i="2"/>
  <c r="U1408" i="1"/>
  <c r="O372" i="2" s="1"/>
  <c r="N372" i="2"/>
  <c r="U1400" i="1"/>
  <c r="O364" i="2" s="1"/>
  <c r="N364" i="2"/>
  <c r="U1392" i="1"/>
  <c r="O356" i="2" s="1"/>
  <c r="N356" i="2"/>
  <c r="U1384" i="1"/>
  <c r="O348" i="2" s="1"/>
  <c r="N348" i="2"/>
  <c r="U1376" i="1"/>
  <c r="O340" i="2" s="1"/>
  <c r="N340" i="2"/>
  <c r="N504" i="2"/>
  <c r="N375" i="2"/>
  <c r="U1959" i="1"/>
  <c r="O613" i="2" s="1"/>
  <c r="N613" i="2"/>
  <c r="U1951" i="1"/>
  <c r="O608" i="2" s="1"/>
  <c r="N608" i="2"/>
  <c r="U1935" i="1"/>
  <c r="O597" i="2" s="1"/>
  <c r="N597" i="2"/>
  <c r="U1911" i="1"/>
  <c r="O581" i="2" s="1"/>
  <c r="N581" i="2"/>
  <c r="U1903" i="1"/>
  <c r="O576" i="2" s="1"/>
  <c r="N576" i="2"/>
  <c r="U1607" i="1"/>
  <c r="O569" i="2" s="1"/>
  <c r="N569" i="2"/>
  <c r="U1599" i="1"/>
  <c r="O564" i="2" s="1"/>
  <c r="N564" i="2"/>
  <c r="U1591" i="1"/>
  <c r="O556" i="2" s="1"/>
  <c r="N556" i="2"/>
  <c r="U1583" i="1"/>
  <c r="O548" i="2" s="1"/>
  <c r="N548" i="2"/>
  <c r="U1575" i="1"/>
  <c r="O540" i="2" s="1"/>
  <c r="N540" i="2"/>
  <c r="U1567" i="1"/>
  <c r="O532" i="2" s="1"/>
  <c r="N532" i="2"/>
  <c r="U1559" i="1"/>
  <c r="O524" i="2" s="1"/>
  <c r="N524" i="2"/>
  <c r="U1551" i="1"/>
  <c r="O516" i="2" s="1"/>
  <c r="N516" i="2"/>
  <c r="U1543" i="1"/>
  <c r="O508" i="2" s="1"/>
  <c r="N508" i="2"/>
  <c r="U1535" i="1"/>
  <c r="O500" i="2" s="1"/>
  <c r="N500" i="2"/>
  <c r="U1527" i="1"/>
  <c r="O492" i="2" s="1"/>
  <c r="N492" i="2"/>
  <c r="U1519" i="1"/>
  <c r="O484" i="2" s="1"/>
  <c r="N484" i="2"/>
  <c r="U1511" i="1"/>
  <c r="O476" i="2" s="1"/>
  <c r="N476" i="2"/>
  <c r="U1503" i="1"/>
  <c r="O468" i="2" s="1"/>
  <c r="N468" i="2"/>
  <c r="U1495" i="1"/>
  <c r="O460" i="2" s="1"/>
  <c r="N460" i="2"/>
  <c r="U1487" i="1"/>
  <c r="O452" i="2" s="1"/>
  <c r="N452" i="2"/>
  <c r="U1479" i="1"/>
  <c r="O444" i="2" s="1"/>
  <c r="N444" i="2"/>
  <c r="U1471" i="1"/>
  <c r="O435" i="2" s="1"/>
  <c r="N435" i="2"/>
  <c r="U1463" i="1"/>
  <c r="O427" i="2" s="1"/>
  <c r="N427" i="2"/>
  <c r="U1455" i="1"/>
  <c r="O419" i="2" s="1"/>
  <c r="N419" i="2"/>
  <c r="U1447" i="1"/>
  <c r="O411" i="2" s="1"/>
  <c r="N411" i="2"/>
  <c r="U1439" i="1"/>
  <c r="O403" i="2" s="1"/>
  <c r="N403" i="2"/>
  <c r="U1431" i="1"/>
  <c r="O395" i="2" s="1"/>
  <c r="N395" i="2"/>
  <c r="U1423" i="1"/>
  <c r="O387" i="2" s="1"/>
  <c r="N387" i="2"/>
  <c r="U1415" i="1"/>
  <c r="O379" i="2" s="1"/>
  <c r="N379" i="2"/>
  <c r="U1407" i="1"/>
  <c r="O371" i="2" s="1"/>
  <c r="N371" i="2"/>
  <c r="U1399" i="1"/>
  <c r="O363" i="2" s="1"/>
  <c r="N363" i="2"/>
  <c r="U1391" i="1"/>
  <c r="O355" i="2" s="1"/>
  <c r="N355" i="2"/>
  <c r="U1383" i="1"/>
  <c r="O347" i="2" s="1"/>
  <c r="N347" i="2"/>
  <c r="U1550" i="1"/>
  <c r="O515" i="2" s="1"/>
  <c r="N624" i="2"/>
  <c r="N496" i="2"/>
  <c r="N367" i="2"/>
  <c r="E17" i="5"/>
  <c r="E5" i="5"/>
  <c r="E38" i="5"/>
  <c r="E20" i="5"/>
  <c r="E23" i="5"/>
  <c r="E12" i="5"/>
  <c r="E36" i="5"/>
  <c r="E10" i="5"/>
  <c r="E28" i="5"/>
  <c r="E25" i="5"/>
  <c r="O194" i="4"/>
  <c r="E31" i="5" s="1"/>
  <c r="O186" i="4"/>
  <c r="O178" i="4"/>
  <c r="E15" i="5" s="1"/>
  <c r="O170" i="4"/>
  <c r="E7" i="5" s="1"/>
  <c r="O162" i="4"/>
  <c r="E24" i="5" s="1"/>
  <c r="O146" i="4"/>
  <c r="O138" i="4"/>
  <c r="E57" i="5" s="1"/>
  <c r="E56" i="5"/>
  <c r="E48" i="5"/>
  <c r="E40" i="5"/>
  <c r="E39" i="5"/>
  <c r="E27" i="5"/>
  <c r="E9" i="5"/>
  <c r="E19" i="5"/>
  <c r="E47" i="5"/>
  <c r="E61" i="5"/>
  <c r="E53" i="5"/>
  <c r="E45" i="5"/>
  <c r="E59" i="5"/>
  <c r="E51" i="5"/>
  <c r="E55" i="5"/>
  <c r="E60" i="5"/>
  <c r="E52" i="5"/>
  <c r="E44" i="5"/>
  <c r="E54" i="5"/>
  <c r="E16" i="5"/>
  <c r="E49" i="5"/>
  <c r="E41" i="5"/>
  <c r="E43" i="5"/>
  <c r="E37" i="5"/>
  <c r="E30" i="5"/>
  <c r="B31" i="6" s="1"/>
  <c r="E31" i="6" s="1"/>
  <c r="E22" i="5"/>
  <c r="B23" i="6" s="1"/>
  <c r="E23" i="6" s="1"/>
  <c r="E14" i="5"/>
  <c r="E6" i="5"/>
  <c r="E46" i="5"/>
  <c r="E29" i="5"/>
  <c r="E21" i="5"/>
  <c r="B22" i="6" s="1"/>
  <c r="E22" i="6" s="1"/>
  <c r="E13" i="5"/>
  <c r="E58" i="5"/>
  <c r="E50" i="5"/>
  <c r="B21" i="6" s="1"/>
  <c r="E21" i="6" s="1"/>
  <c r="E42" i="5"/>
  <c r="N311" i="2"/>
  <c r="U1691" i="1"/>
  <c r="O319" i="2"/>
  <c r="O311" i="2"/>
  <c r="N303" i="2"/>
  <c r="U1339" i="1"/>
  <c r="O303" i="2" s="1"/>
  <c r="N295" i="2"/>
  <c r="U1331" i="1"/>
  <c r="O295" i="2" s="1"/>
  <c r="N287" i="2"/>
  <c r="U1323" i="1"/>
  <c r="O287" i="2" s="1"/>
  <c r="N279" i="2"/>
  <c r="U1315" i="1"/>
  <c r="O279" i="2" s="1"/>
  <c r="N271" i="2"/>
  <c r="U1307" i="1"/>
  <c r="O271" i="2" s="1"/>
  <c r="N263" i="2"/>
  <c r="U1299" i="1"/>
  <c r="O263" i="2" s="1"/>
  <c r="N255" i="2"/>
  <c r="U1291" i="1"/>
  <c r="O255" i="2" s="1"/>
  <c r="N247" i="2"/>
  <c r="U1283" i="1"/>
  <c r="O247" i="2" s="1"/>
  <c r="N239" i="2"/>
  <c r="U1275" i="1"/>
  <c r="O239" i="2" s="1"/>
  <c r="N231" i="2"/>
  <c r="U1267" i="1"/>
  <c r="O231" i="2" s="1"/>
  <c r="N223" i="2"/>
  <c r="U1259" i="1"/>
  <c r="O223" i="2" s="1"/>
  <c r="O187" i="2"/>
  <c r="O333" i="2"/>
  <c r="O325" i="2"/>
  <c r="O317" i="2"/>
  <c r="O309" i="2"/>
  <c r="O301" i="2"/>
  <c r="O293" i="2"/>
  <c r="O285" i="2"/>
  <c r="O189" i="2"/>
  <c r="O257" i="2"/>
  <c r="O249" i="2"/>
  <c r="O217" i="2"/>
  <c r="O185" i="2"/>
  <c r="O164" i="2"/>
  <c r="O148" i="2"/>
  <c r="O140" i="2"/>
  <c r="O132" i="2"/>
  <c r="O124" i="2"/>
  <c r="O116" i="2"/>
  <c r="O108" i="2"/>
  <c r="O100" i="2"/>
  <c r="O84" i="2"/>
  <c r="O76" i="2"/>
  <c r="O68" i="2"/>
  <c r="O52" i="2"/>
  <c r="O44" i="2"/>
  <c r="O36" i="2"/>
  <c r="O20" i="2"/>
  <c r="O12" i="2"/>
  <c r="O4" i="2"/>
  <c r="N215" i="2"/>
  <c r="U1251" i="1"/>
  <c r="O215" i="2" s="1"/>
  <c r="N207" i="2"/>
  <c r="U1243" i="1"/>
  <c r="O207" i="2" s="1"/>
  <c r="N199" i="2"/>
  <c r="U1235" i="1"/>
  <c r="O199" i="2" s="1"/>
  <c r="N191" i="2"/>
  <c r="U1227" i="1"/>
  <c r="O191" i="2" s="1"/>
  <c r="N183" i="2"/>
  <c r="U1219" i="1"/>
  <c r="O183" i="2" s="1"/>
  <c r="N175" i="2"/>
  <c r="U1211" i="1"/>
  <c r="O175" i="2" s="1"/>
  <c r="N331" i="2"/>
  <c r="U1195" i="1"/>
  <c r="O331" i="2" s="1"/>
  <c r="N323" i="2"/>
  <c r="U1187" i="1"/>
  <c r="O323" i="2" s="1"/>
  <c r="N315" i="2"/>
  <c r="U1179" i="1"/>
  <c r="O315" i="2" s="1"/>
  <c r="N307" i="2"/>
  <c r="U1171" i="1"/>
  <c r="O307" i="2" s="1"/>
  <c r="N299" i="2"/>
  <c r="U1163" i="1"/>
  <c r="O299" i="2" s="1"/>
  <c r="N291" i="2"/>
  <c r="U1155" i="1"/>
  <c r="O291" i="2" s="1"/>
  <c r="N283" i="2"/>
  <c r="U1147" i="1"/>
  <c r="N275" i="2"/>
  <c r="U1139" i="1"/>
  <c r="O275" i="2" s="1"/>
  <c r="N267" i="2"/>
  <c r="U1131" i="1"/>
  <c r="O267" i="2" s="1"/>
  <c r="N259" i="2"/>
  <c r="U1123" i="1"/>
  <c r="O259" i="2" s="1"/>
  <c r="N251" i="2"/>
  <c r="U1115" i="1"/>
  <c r="O251" i="2" s="1"/>
  <c r="N243" i="2"/>
  <c r="U1107" i="1"/>
  <c r="O243" i="2" s="1"/>
  <c r="N235" i="2"/>
  <c r="U1099" i="1"/>
  <c r="O235" i="2" s="1"/>
  <c r="N227" i="2"/>
  <c r="U1091" i="1"/>
  <c r="O227" i="2" s="1"/>
  <c r="N219" i="2"/>
  <c r="U1083" i="1"/>
  <c r="O219" i="2" s="1"/>
  <c r="N211" i="2"/>
  <c r="U1075" i="1"/>
  <c r="O211" i="2" s="1"/>
  <c r="N203" i="2"/>
  <c r="U1067" i="1"/>
  <c r="O203" i="2" s="1"/>
  <c r="N195" i="2"/>
  <c r="U1059" i="1"/>
  <c r="O195" i="2" s="1"/>
  <c r="N187" i="2"/>
  <c r="N179" i="2"/>
  <c r="U1043" i="1"/>
  <c r="O179" i="2" s="1"/>
  <c r="N171" i="2"/>
  <c r="U1035" i="1"/>
  <c r="O171" i="2" s="1"/>
  <c r="N166" i="2"/>
  <c r="U338" i="1"/>
  <c r="N158" i="2"/>
  <c r="U330" i="1"/>
  <c r="N150" i="2"/>
  <c r="U322" i="1"/>
  <c r="N142" i="2"/>
  <c r="U314" i="1"/>
  <c r="N134" i="2"/>
  <c r="U306" i="1"/>
  <c r="N126" i="2"/>
  <c r="U298" i="1"/>
  <c r="N118" i="2"/>
  <c r="U290" i="1"/>
  <c r="N110" i="2"/>
  <c r="U282" i="1"/>
  <c r="N102" i="2"/>
  <c r="U274" i="1"/>
  <c r="N94" i="2"/>
  <c r="U266" i="1"/>
  <c r="N86" i="2"/>
  <c r="U258" i="1"/>
  <c r="O86" i="2" s="1"/>
  <c r="N78" i="2"/>
  <c r="U250" i="1"/>
  <c r="N70" i="2"/>
  <c r="U242" i="1"/>
  <c r="N62" i="2"/>
  <c r="U234" i="1"/>
  <c r="N54" i="2"/>
  <c r="U226" i="1"/>
  <c r="N46" i="2"/>
  <c r="U218" i="1"/>
  <c r="N38" i="2"/>
  <c r="U210" i="1"/>
  <c r="N30" i="2"/>
  <c r="U202" i="1"/>
  <c r="N22" i="2"/>
  <c r="U194" i="1"/>
  <c r="N14" i="2"/>
  <c r="U186" i="1"/>
  <c r="O14" i="2" s="1"/>
  <c r="N6" i="2"/>
  <c r="U178" i="1"/>
  <c r="N167" i="2"/>
  <c r="U170" i="1"/>
  <c r="O167" i="2" s="1"/>
  <c r="N162" i="2"/>
  <c r="U162" i="1"/>
  <c r="N154" i="2"/>
  <c r="U154" i="1"/>
  <c r="N146" i="2"/>
  <c r="U146" i="1"/>
  <c r="N138" i="2"/>
  <c r="U138" i="1"/>
  <c r="N130" i="2"/>
  <c r="U130" i="1"/>
  <c r="N122" i="2"/>
  <c r="U122" i="1"/>
  <c r="N114" i="2"/>
  <c r="U114" i="1"/>
  <c r="O114" i="2" s="1"/>
  <c r="N106" i="2"/>
  <c r="U106" i="1"/>
  <c r="O106" i="2" s="1"/>
  <c r="N98" i="2"/>
  <c r="U98" i="1"/>
  <c r="O98" i="2" s="1"/>
  <c r="N90" i="2"/>
  <c r="U90" i="1"/>
  <c r="O90" i="2" s="1"/>
  <c r="N82" i="2"/>
  <c r="U82" i="1"/>
  <c r="O82" i="2" s="1"/>
  <c r="N74" i="2"/>
  <c r="U74" i="1"/>
  <c r="O74" i="2" s="1"/>
  <c r="N66" i="2"/>
  <c r="U66" i="1"/>
  <c r="O66" i="2" s="1"/>
  <c r="N58" i="2"/>
  <c r="U58" i="1"/>
  <c r="O58" i="2" s="1"/>
  <c r="N50" i="2"/>
  <c r="U50" i="1"/>
  <c r="O50" i="2" s="1"/>
  <c r="N42" i="2"/>
  <c r="U42" i="1"/>
  <c r="O42" i="2" s="1"/>
  <c r="N34" i="2"/>
  <c r="U34" i="1"/>
  <c r="O34" i="2" s="1"/>
  <c r="N26" i="2"/>
  <c r="U26" i="1"/>
  <c r="O26" i="2" s="1"/>
  <c r="N18" i="2"/>
  <c r="U18" i="1"/>
  <c r="O18" i="2" s="1"/>
  <c r="N10" i="2"/>
  <c r="U10" i="1"/>
  <c r="O10" i="2" s="1"/>
  <c r="O2" i="2"/>
  <c r="N2" i="2"/>
  <c r="B6" i="6"/>
  <c r="E6" i="6" s="1"/>
  <c r="B5" i="6"/>
  <c r="E5" i="6" s="1"/>
  <c r="F54" i="5" l="1"/>
  <c r="G54" i="5" s="1"/>
  <c r="F31" i="5"/>
  <c r="G31" i="5" s="1"/>
  <c r="F28" i="5"/>
  <c r="G28" i="5" s="1"/>
  <c r="F17" i="5"/>
  <c r="F27" i="5"/>
  <c r="G27" i="5" s="1"/>
  <c r="F10" i="5"/>
  <c r="G10" i="5" s="1"/>
  <c r="O138" i="2"/>
  <c r="F22" i="5"/>
  <c r="F9" i="5"/>
  <c r="G9" i="5" s="1"/>
  <c r="F18" i="5"/>
  <c r="F26" i="5"/>
  <c r="F13" i="5"/>
  <c r="G13" i="5" s="1"/>
  <c r="F21" i="5"/>
  <c r="G21" i="5" s="1"/>
  <c r="O146" i="2"/>
  <c r="F14" i="5"/>
  <c r="G14" i="5" s="1"/>
  <c r="O122" i="2"/>
  <c r="O154" i="2"/>
  <c r="O229" i="2"/>
  <c r="F25" i="5"/>
  <c r="G25" i="5" s="1"/>
  <c r="F12" i="5"/>
  <c r="G12" i="5" s="1"/>
  <c r="F19" i="5"/>
  <c r="G19" i="5" s="1"/>
  <c r="F29" i="5"/>
  <c r="G29" i="5" s="1"/>
  <c r="F7" i="5"/>
  <c r="G7" i="5" s="1"/>
  <c r="F24" i="5"/>
  <c r="G24" i="5" s="1"/>
  <c r="F8" i="5"/>
  <c r="G8" i="5" s="1"/>
  <c r="F16" i="5"/>
  <c r="G16" i="5" s="1"/>
  <c r="F15" i="5"/>
  <c r="G15" i="5" s="1"/>
  <c r="O213" i="2"/>
  <c r="F5" i="5" s="1"/>
  <c r="G5" i="5" s="1"/>
  <c r="O277" i="2"/>
  <c r="F20" i="5" s="1"/>
  <c r="G20" i="5" s="1"/>
  <c r="F2" i="5"/>
  <c r="F30" i="5"/>
  <c r="G30" i="5" s="1"/>
  <c r="O6" i="2"/>
  <c r="O178" i="2"/>
  <c r="O38" i="2"/>
  <c r="F42" i="5" s="1"/>
  <c r="G42" i="5" s="1"/>
  <c r="O210" i="2"/>
  <c r="F47" i="5" s="1"/>
  <c r="O70" i="2"/>
  <c r="O242" i="2"/>
  <c r="O102" i="2"/>
  <c r="F58" i="5" s="1"/>
  <c r="O274" i="2"/>
  <c r="O134" i="2"/>
  <c r="O19" i="2"/>
  <c r="O166" i="2"/>
  <c r="O51" i="2"/>
  <c r="O221" i="2"/>
  <c r="O46" i="2"/>
  <c r="O218" i="2"/>
  <c r="F49" i="5" s="1"/>
  <c r="O78" i="2"/>
  <c r="F52" i="5" s="1"/>
  <c r="G52" i="5" s="1"/>
  <c r="O250" i="2"/>
  <c r="O110" i="2"/>
  <c r="F60" i="5" s="1"/>
  <c r="O272" i="2"/>
  <c r="O142" i="2"/>
  <c r="O27" i="2"/>
  <c r="O173" i="2"/>
  <c r="O237" i="2"/>
  <c r="O186" i="2"/>
  <c r="O181" i="2"/>
  <c r="O245" i="2"/>
  <c r="O196" i="2"/>
  <c r="O587" i="2"/>
  <c r="F11" i="5" s="1"/>
  <c r="O130" i="2"/>
  <c r="O162" i="2"/>
  <c r="O22" i="2"/>
  <c r="O194" i="2"/>
  <c r="O54" i="2"/>
  <c r="O226" i="2"/>
  <c r="O118" i="2"/>
  <c r="O3" i="2"/>
  <c r="O150" i="2"/>
  <c r="O35" i="2"/>
  <c r="O253" i="2"/>
  <c r="O170" i="2"/>
  <c r="O258" i="2"/>
  <c r="O430" i="2"/>
  <c r="F3" i="5" s="1"/>
  <c r="O368" i="2"/>
  <c r="F23" i="5" s="1"/>
  <c r="G23" i="5" s="1"/>
  <c r="O283" i="2"/>
  <c r="O282" i="2"/>
  <c r="O197" i="2"/>
  <c r="O261" i="2"/>
  <c r="O278" i="2"/>
  <c r="O451" i="2"/>
  <c r="F6" i="5" s="1"/>
  <c r="O30" i="2"/>
  <c r="O202" i="2"/>
  <c r="O62" i="2"/>
  <c r="O234" i="2"/>
  <c r="O94" i="2"/>
  <c r="F56" i="5" s="1"/>
  <c r="O266" i="2"/>
  <c r="O126" i="2"/>
  <c r="O11" i="2"/>
  <c r="O158" i="2"/>
  <c r="O43" i="2"/>
  <c r="O205" i="2"/>
  <c r="O269" i="2"/>
  <c r="F4" i="5"/>
  <c r="G4" i="5" s="1"/>
  <c r="E11" i="5"/>
  <c r="E8" i="5"/>
  <c r="B9" i="6" s="1"/>
  <c r="E9" i="6" s="1"/>
  <c r="E2" i="5"/>
  <c r="E18" i="5"/>
  <c r="B12" i="6"/>
  <c r="E12" i="6" s="1"/>
  <c r="E26" i="5"/>
  <c r="B27" i="6" s="1"/>
  <c r="E27" i="6" s="1"/>
  <c r="B25" i="6"/>
  <c r="E25" i="6" s="1"/>
  <c r="B14" i="6"/>
  <c r="E14" i="6" s="1"/>
  <c r="B20" i="6"/>
  <c r="E20" i="6" s="1"/>
  <c r="B8" i="6"/>
  <c r="E8" i="6" s="1"/>
  <c r="B28" i="6"/>
  <c r="E28" i="6" s="1"/>
  <c r="B16" i="6"/>
  <c r="E16" i="6" s="1"/>
  <c r="B13" i="6"/>
  <c r="E13" i="6" s="1"/>
  <c r="B15" i="6"/>
  <c r="E15" i="6" s="1"/>
  <c r="B24" i="6"/>
  <c r="E24" i="6" s="1"/>
  <c r="B29" i="6"/>
  <c r="E29" i="6" s="1"/>
  <c r="G17" i="5"/>
  <c r="B10" i="6"/>
  <c r="E10" i="6" s="1"/>
  <c r="B18" i="6"/>
  <c r="E18" i="6" s="1"/>
  <c r="B3" i="6"/>
  <c r="B30" i="6"/>
  <c r="E30" i="6" s="1"/>
  <c r="B4" i="6"/>
  <c r="E4" i="6" s="1"/>
  <c r="B7" i="6"/>
  <c r="E7" i="6" s="1"/>
  <c r="B11" i="6"/>
  <c r="E11" i="6" s="1"/>
  <c r="B26" i="6"/>
  <c r="B32" i="6"/>
  <c r="E32" i="6" s="1"/>
  <c r="B17" i="6"/>
  <c r="E17" i="6" s="1"/>
  <c r="F39" i="5" l="1"/>
  <c r="C10" i="6" s="1"/>
  <c r="F51" i="5"/>
  <c r="C22" i="6" s="1"/>
  <c r="D22" i="6" s="1"/>
  <c r="C13" i="6"/>
  <c r="F13" i="6" s="1"/>
  <c r="G13" i="6" s="1"/>
  <c r="C29" i="6"/>
  <c r="F29" i="6" s="1"/>
  <c r="G29" i="6" s="1"/>
  <c r="F35" i="5"/>
  <c r="G35" i="5" s="1"/>
  <c r="F45" i="5"/>
  <c r="G45" i="5" s="1"/>
  <c r="C25" i="6"/>
  <c r="D25" i="6" s="1"/>
  <c r="F43" i="5"/>
  <c r="G43" i="5" s="1"/>
  <c r="F41" i="5"/>
  <c r="G41" i="5" s="1"/>
  <c r="F59" i="5"/>
  <c r="G59" i="5" s="1"/>
  <c r="F34" i="5"/>
  <c r="G34" i="5" s="1"/>
  <c r="C23" i="6"/>
  <c r="F23" i="6" s="1"/>
  <c r="G23" i="6" s="1"/>
  <c r="G58" i="5"/>
  <c r="G2" i="5"/>
  <c r="F53" i="5"/>
  <c r="C24" i="6" s="1"/>
  <c r="D24" i="6" s="1"/>
  <c r="F33" i="5"/>
  <c r="G33" i="5" s="1"/>
  <c r="G22" i="5"/>
  <c r="F38" i="5"/>
  <c r="F32" i="5"/>
  <c r="G32" i="5" s="1"/>
  <c r="G18" i="5"/>
  <c r="F40" i="5"/>
  <c r="F37" i="5"/>
  <c r="G37" i="5" s="1"/>
  <c r="F36" i="5"/>
  <c r="G36" i="5" s="1"/>
  <c r="G60" i="5"/>
  <c r="C31" i="6"/>
  <c r="D31" i="6" s="1"/>
  <c r="F55" i="5"/>
  <c r="C26" i="6" s="1"/>
  <c r="F26" i="6" s="1"/>
  <c r="C20" i="6"/>
  <c r="F20" i="6" s="1"/>
  <c r="G20" i="6" s="1"/>
  <c r="F61" i="5"/>
  <c r="G61" i="5" s="1"/>
  <c r="F48" i="5"/>
  <c r="F44" i="5"/>
  <c r="C15" i="6" s="1"/>
  <c r="G47" i="5"/>
  <c r="C18" i="6"/>
  <c r="D18" i="6" s="1"/>
  <c r="C27" i="6"/>
  <c r="F27" i="6" s="1"/>
  <c r="G27" i="6" s="1"/>
  <c r="G56" i="5"/>
  <c r="G6" i="5"/>
  <c r="D29" i="6"/>
  <c r="G11" i="5"/>
  <c r="F50" i="5"/>
  <c r="G50" i="5" s="1"/>
  <c r="F46" i="5"/>
  <c r="F57" i="5"/>
  <c r="G49" i="5"/>
  <c r="B19" i="6"/>
  <c r="E19" i="6" s="1"/>
  <c r="G26" i="5"/>
  <c r="G3" i="5"/>
  <c r="E3" i="6"/>
  <c r="B1" i="6"/>
  <c r="E26" i="6"/>
  <c r="D13" i="6" l="1"/>
  <c r="F25" i="6"/>
  <c r="G25" i="6" s="1"/>
  <c r="G39" i="5"/>
  <c r="D10" i="6"/>
  <c r="F10" i="6"/>
  <c r="G10" i="6" s="1"/>
  <c r="G51" i="5"/>
  <c r="C14" i="6"/>
  <c r="F14" i="6" s="1"/>
  <c r="G14" i="6" s="1"/>
  <c r="F22" i="6"/>
  <c r="G22" i="6" s="1"/>
  <c r="D23" i="6"/>
  <c r="C6" i="6"/>
  <c r="D6" i="6" s="1"/>
  <c r="C16" i="6"/>
  <c r="D16" i="6" s="1"/>
  <c r="D20" i="6"/>
  <c r="C5" i="6"/>
  <c r="F5" i="6" s="1"/>
  <c r="G5" i="6" s="1"/>
  <c r="C12" i="6"/>
  <c r="D12" i="6" s="1"/>
  <c r="F31" i="6"/>
  <c r="G31" i="6" s="1"/>
  <c r="C4" i="6"/>
  <c r="F4" i="6" s="1"/>
  <c r="G4" i="6" s="1"/>
  <c r="D27" i="6"/>
  <c r="G53" i="5"/>
  <c r="C3" i="6"/>
  <c r="D3" i="6" s="1"/>
  <c r="H3" i="6" s="1"/>
  <c r="C30" i="6"/>
  <c r="G55" i="5"/>
  <c r="C9" i="6"/>
  <c r="G38" i="5"/>
  <c r="G40" i="5"/>
  <c r="C11" i="6"/>
  <c r="F24" i="6"/>
  <c r="G24" i="6" s="1"/>
  <c r="C32" i="6"/>
  <c r="F32" i="6" s="1"/>
  <c r="G32" i="6" s="1"/>
  <c r="C8" i="6"/>
  <c r="D26" i="6"/>
  <c r="C7" i="6"/>
  <c r="F15" i="6"/>
  <c r="G15" i="6" s="1"/>
  <c r="D15" i="6"/>
  <c r="G26" i="6"/>
  <c r="G44" i="5"/>
  <c r="C19" i="6"/>
  <c r="F19" i="6" s="1"/>
  <c r="G19" i="6" s="1"/>
  <c r="G48" i="5"/>
  <c r="F18" i="6"/>
  <c r="G18" i="6" s="1"/>
  <c r="C28" i="6"/>
  <c r="G57" i="5"/>
  <c r="C17" i="6"/>
  <c r="G46" i="5"/>
  <c r="C21" i="6"/>
  <c r="E1" i="6"/>
  <c r="D14" i="6" l="1"/>
  <c r="D5" i="6"/>
  <c r="D4" i="6"/>
  <c r="H4" i="6" s="1"/>
  <c r="F16" i="6"/>
  <c r="G16" i="6" s="1"/>
  <c r="F6" i="6"/>
  <c r="G6" i="6" s="1"/>
  <c r="G62" i="5"/>
  <c r="F12" i="6"/>
  <c r="G12" i="6" s="1"/>
  <c r="F3" i="6"/>
  <c r="G3" i="6" s="1"/>
  <c r="I3" i="6" s="1"/>
  <c r="I4" i="6" s="1"/>
  <c r="I5" i="6" s="1"/>
  <c r="I6" i="6" s="1"/>
  <c r="F30" i="6"/>
  <c r="G30" i="6" s="1"/>
  <c r="D30" i="6"/>
  <c r="D9" i="6"/>
  <c r="F9" i="6"/>
  <c r="G9" i="6" s="1"/>
  <c r="D8" i="6"/>
  <c r="F8" i="6"/>
  <c r="G8" i="6" s="1"/>
  <c r="D32" i="6"/>
  <c r="F11" i="6"/>
  <c r="G11" i="6" s="1"/>
  <c r="D11" i="6"/>
  <c r="D19" i="6"/>
  <c r="F7" i="6"/>
  <c r="G7" i="6" s="1"/>
  <c r="D7" i="6"/>
  <c r="F21" i="6"/>
  <c r="G21" i="6" s="1"/>
  <c r="D21" i="6"/>
  <c r="F17" i="6"/>
  <c r="G17" i="6" s="1"/>
  <c r="D17" i="6"/>
  <c r="D28" i="6"/>
  <c r="F28" i="6"/>
  <c r="G28" i="6" s="1"/>
  <c r="C1" i="6"/>
  <c r="H5" i="6" l="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1" i="6" s="1"/>
  <c r="F1" i="6"/>
  <c r="M6" i="6"/>
  <c r="M3" i="6"/>
  <c r="G1" i="6"/>
  <c r="D1" i="6"/>
  <c r="M4" i="6" l="1"/>
  <c r="M5" i="6"/>
  <c r="I7" i="6" s="1"/>
  <c r="I8" i="6" s="1"/>
  <c r="I9" i="6" s="1"/>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I1" i="6" s="1"/>
</calcChain>
</file>

<file path=xl/sharedStrings.xml><?xml version="1.0" encoding="utf-8"?>
<sst xmlns="http://schemas.openxmlformats.org/spreadsheetml/2006/main" count="48606" uniqueCount="324">
  <si>
    <t>Verde</t>
  </si>
  <si>
    <t>Floresta Ombrófila Densa</t>
  </si>
  <si>
    <t>Sudeste</t>
  </si>
  <si>
    <t>Campinas</t>
  </si>
  <si>
    <t>Manual</t>
  </si>
  <si>
    <t>Araucária_embrapa</t>
  </si>
  <si>
    <t>semente</t>
  </si>
  <si>
    <t>Recomposição</t>
  </si>
  <si>
    <t>Implantação</t>
  </si>
  <si>
    <t>Adubação manual (base 1: 0 - 20 dias)</t>
  </si>
  <si>
    <t>sc de 50 kg</t>
  </si>
  <si>
    <t>Copo dosador</t>
  </si>
  <si>
    <t>H/H</t>
  </si>
  <si>
    <t>Trabalhador agropecuário em geral</t>
  </si>
  <si>
    <t>Adubação manual (base 2: 60 - 90 dias)</t>
  </si>
  <si>
    <t>Plantadeira (coveta lateral)</t>
  </si>
  <si>
    <t>Trator 75 - 125 CV + Carreta</t>
  </si>
  <si>
    <t>H/M</t>
  </si>
  <si>
    <t>Irrigação</t>
  </si>
  <si>
    <t>Trator 75 - 125 CV + Tanque para irrigação</t>
  </si>
  <si>
    <t>Plantio manual</t>
  </si>
  <si>
    <t>Hidrogel</t>
  </si>
  <si>
    <t>Kg</t>
  </si>
  <si>
    <t>Replantio</t>
  </si>
  <si>
    <t>Mudas (biodiversidade)</t>
  </si>
  <si>
    <t>unidade</t>
  </si>
  <si>
    <t>Mudas (econômica)</t>
  </si>
  <si>
    <t>Transporte e distribuição de mudas</t>
  </si>
  <si>
    <t>Manutenção</t>
  </si>
  <si>
    <t>Adubação manual (cobertura: 12 meses)</t>
  </si>
  <si>
    <t>18-06-24</t>
  </si>
  <si>
    <t>Capina manual (coroamento)</t>
  </si>
  <si>
    <t>Enxada</t>
  </si>
  <si>
    <t>Controle de formiga (isca granulada)</t>
  </si>
  <si>
    <t>Aplicador manual</t>
  </si>
  <si>
    <t>Sulfluramida</t>
  </si>
  <si>
    <t>Monitoramento de formiga</t>
  </si>
  <si>
    <t>Roçada semi-mecanizada</t>
  </si>
  <si>
    <t>Motorroçadeira 2 CV</t>
  </si>
  <si>
    <t>Adubação manual (cobertura: 24 meses)</t>
  </si>
  <si>
    <t>Monitoramento ambiental</t>
  </si>
  <si>
    <t>Técnico florestal</t>
  </si>
  <si>
    <t>Pós-Plantio</t>
  </si>
  <si>
    <t>Pré-Plantio</t>
  </si>
  <si>
    <t>Balizamento e marcação de covas</t>
  </si>
  <si>
    <t>Enxadão (alinhamento)</t>
  </si>
  <si>
    <t>Calagem (área total)</t>
  </si>
  <si>
    <t>Calcário dolomítico</t>
  </si>
  <si>
    <t>t</t>
  </si>
  <si>
    <t>Coveamento semi-mecanizado</t>
  </si>
  <si>
    <t>Motocoveadora 2,5 CV</t>
  </si>
  <si>
    <t>Limpeza da área semi-mecanizada</t>
  </si>
  <si>
    <t>Cambuci</t>
  </si>
  <si>
    <t>fruto</t>
  </si>
  <si>
    <t>Cereja do rio grande</t>
  </si>
  <si>
    <t>Jabuticaba</t>
  </si>
  <si>
    <t>Macaúba</t>
  </si>
  <si>
    <t>Marrom</t>
  </si>
  <si>
    <t>Abacate</t>
  </si>
  <si>
    <t>idCombinacao</t>
  </si>
  <si>
    <t>Faixa</t>
  </si>
  <si>
    <t>FitoFisionomia</t>
  </si>
  <si>
    <t>RegiaoEco</t>
  </si>
  <si>
    <t>RegiaoAdm</t>
  </si>
  <si>
    <t>Topografia</t>
  </si>
  <si>
    <t>Mecanizacao</t>
  </si>
  <si>
    <t>Especie</t>
  </si>
  <si>
    <t>areaOcupacao</t>
  </si>
  <si>
    <t>numArvores</t>
  </si>
  <si>
    <t>Produto</t>
  </si>
  <si>
    <t>Classe</t>
  </si>
  <si>
    <t>Etapa</t>
  </si>
  <si>
    <t>Ano</t>
  </si>
  <si>
    <t>Operacao</t>
  </si>
  <si>
    <t>Recurso</t>
  </si>
  <si>
    <t>qtdRecurso</t>
  </si>
  <si>
    <t>siglaUnidade</t>
  </si>
  <si>
    <t>Preco</t>
  </si>
  <si>
    <t>qtdRecEspFaixa</t>
  </si>
  <si>
    <t>ValorEspFaixa</t>
  </si>
  <si>
    <t>Unidade</t>
  </si>
  <si>
    <t>Idade</t>
  </si>
  <si>
    <t>ProdPlanta</t>
  </si>
  <si>
    <t>ProdFaixa</t>
  </si>
  <si>
    <t>ano</t>
  </si>
  <si>
    <t>VTReceitas</t>
  </si>
  <si>
    <t>VTCustos</t>
  </si>
  <si>
    <t>VTLiquido</t>
  </si>
  <si>
    <t>VPReceitas</t>
  </si>
  <si>
    <t>VPCustos</t>
  </si>
  <si>
    <t>VPLiquido</t>
  </si>
  <si>
    <t>QtdFaixas</t>
  </si>
  <si>
    <t>Multiplicador</t>
  </si>
  <si>
    <t>TxDsc</t>
  </si>
  <si>
    <t>TIR</t>
  </si>
  <si>
    <t>PayBack</t>
  </si>
  <si>
    <t>Investimento</t>
  </si>
  <si>
    <t>anos</t>
  </si>
  <si>
    <t>R$</t>
  </si>
  <si>
    <t>Investimento Financeiro</t>
  </si>
  <si>
    <t>VAcumulado</t>
  </si>
  <si>
    <t>Poupança</t>
  </si>
  <si>
    <t>Total</t>
  </si>
  <si>
    <t>Totais</t>
  </si>
  <si>
    <t>Recomendação para Plantio de Florestas Munitifuncionais</t>
  </si>
  <si>
    <t>Este pasta de trabalho contém um projeto elaborado pelo App do Programa Refloresta para as seguintes condições e preferências solicitadas pelo autor do projeto:</t>
  </si>
  <si>
    <t>Silvana Ribeiro Nobre</t>
  </si>
  <si>
    <t>Opção Topografia:</t>
  </si>
  <si>
    <t>Autor do Projeto:</t>
  </si>
  <si>
    <t>Nome do Projeto:</t>
  </si>
  <si>
    <t>Localização:</t>
  </si>
  <si>
    <t xml:space="preserve">   - Município:</t>
  </si>
  <si>
    <t xml:space="preserve">   - Fitofisionomia:</t>
  </si>
  <si>
    <t xml:space="preserve">   - Região Ecológica:</t>
  </si>
  <si>
    <t xml:space="preserve">   - Região Administrativa:</t>
  </si>
  <si>
    <t>Opção Mecanização:</t>
  </si>
  <si>
    <t>Dicas de uso</t>
  </si>
  <si>
    <r>
      <t xml:space="preserve">1 - A aba de </t>
    </r>
    <r>
      <rPr>
        <b/>
        <sz val="11"/>
        <color theme="1"/>
        <rFont val="Calibri"/>
        <family val="2"/>
        <scheme val="minor"/>
      </rPr>
      <t>Identificação</t>
    </r>
    <r>
      <rPr>
        <sz val="11"/>
        <color theme="1"/>
        <rFont val="Calibri"/>
        <family val="2"/>
        <scheme val="minor"/>
      </rPr>
      <t xml:space="preserve"> contém os dados básicos do seu projeto com as suas escolhas</t>
    </r>
  </si>
  <si>
    <r>
      <t xml:space="preserve">2 - A aba </t>
    </r>
    <r>
      <rPr>
        <b/>
        <sz val="11"/>
        <color theme="1"/>
        <rFont val="Calibri"/>
        <family val="2"/>
        <scheme val="minor"/>
      </rPr>
      <t>Premissas</t>
    </r>
    <r>
      <rPr>
        <sz val="11"/>
        <color theme="1"/>
        <rFont val="Calibri"/>
        <family val="2"/>
        <scheme val="minor"/>
      </rPr>
      <t xml:space="preserve"> contém as premissas dos cálculos e recomendações.</t>
    </r>
  </si>
  <si>
    <r>
      <t xml:space="preserve">5 - Na aba </t>
    </r>
    <r>
      <rPr>
        <b/>
        <sz val="11"/>
        <color theme="1"/>
        <rFont val="Calibri"/>
        <family val="2"/>
        <scheme val="minor"/>
      </rPr>
      <t>Silvicultura</t>
    </r>
    <r>
      <rPr>
        <sz val="11"/>
        <color theme="1"/>
        <rFont val="Calibri"/>
        <family val="2"/>
        <scheme val="minor"/>
      </rPr>
      <t xml:space="preserve"> você pode alterar as colunas Q (Quantidade de Recursos) e S (Preços dos Recursos). As demais estão protegidas. Você pode também incluir linhas de novas espécies, novas operações e novos recursos.
A coluna Q, se refere a quantidade por hectare de recursos (descritos na culuna P) necessária para realizar a operação da coluna O. Os preços estão na unidade mostrada na coluna R. </t>
    </r>
  </si>
  <si>
    <r>
      <t xml:space="preserve">6 - Na aba </t>
    </r>
    <r>
      <rPr>
        <b/>
        <sz val="11"/>
        <color theme="1"/>
        <rFont val="Calibri"/>
        <family val="2"/>
        <scheme val="minor"/>
      </rPr>
      <t>Silvicultura</t>
    </r>
    <r>
      <rPr>
        <sz val="11"/>
        <color theme="1"/>
        <rFont val="Calibri"/>
        <family val="2"/>
        <scheme val="minor"/>
      </rPr>
      <t xml:space="preserve"> as colunas T e U contém fórmulas com os seguintes cálculos respectivamente: a quantidade de recursos necessária por espécie na faixa; e o valor dessa quantidade, ou seja, q uantidade multiplicada pelo preço. </t>
    </r>
  </si>
  <si>
    <r>
      <t xml:space="preserve">7 - Na aba </t>
    </r>
    <r>
      <rPr>
        <b/>
        <sz val="11"/>
        <color theme="1"/>
        <rFont val="Calibri"/>
        <family val="2"/>
        <scheme val="minor"/>
      </rPr>
      <t>Receitas</t>
    </r>
    <r>
      <rPr>
        <sz val="11"/>
        <color theme="1"/>
        <rFont val="Calibri"/>
        <family val="2"/>
        <scheme val="minor"/>
      </rPr>
      <t xml:space="preserve"> você pode alterar as colunas K (Produção por Planta) e N (Preços dos produtos). As demais estão protegidas. Você pode também incluir linhas de novas espécies, novos produtos e novas colheitas. A produção está na unidade do produto por planta. E os preços, estão em Reais por undiade do produto.</t>
    </r>
  </si>
  <si>
    <r>
      <t xml:space="preserve">8 - Na aba </t>
    </r>
    <r>
      <rPr>
        <b/>
        <sz val="11"/>
        <color theme="1"/>
        <rFont val="Calibri"/>
        <family val="2"/>
        <scheme val="minor"/>
      </rPr>
      <t xml:space="preserve">Receitas, </t>
    </r>
    <r>
      <rPr>
        <sz val="11"/>
        <color theme="1"/>
        <rFont val="Calibri"/>
        <family val="2"/>
        <scheme val="minor"/>
      </rPr>
      <t>as colunas M e O contém fórmulas com os seguintes cálculos respectivamente: (M) a produção por produto, por espécie, por faixa que é a multiplicação da produção por planta pelo número de árvores da espécie na faixa. (O) o valor dessa produção da coluna M, que é a multiplicação da coluna M pelo preço do produto.</t>
    </r>
  </si>
  <si>
    <r>
      <t xml:space="preserve">3 - A aba </t>
    </r>
    <r>
      <rPr>
        <b/>
        <sz val="11"/>
        <color theme="1"/>
        <rFont val="Calibri"/>
        <family val="2"/>
        <scheme val="minor"/>
      </rPr>
      <t>Silvicultura</t>
    </r>
    <r>
      <rPr>
        <sz val="11"/>
        <color theme="1"/>
        <rFont val="Calibri"/>
        <family val="2"/>
        <scheme val="minor"/>
      </rPr>
      <t xml:space="preserve"> contém todas as operações silviculturais recomendadas com todos os recursos que você vai precisar para realizar cada operação do seu projeto</t>
    </r>
  </si>
  <si>
    <r>
      <t xml:space="preserve">4 - A aba </t>
    </r>
    <r>
      <rPr>
        <b/>
        <sz val="11"/>
        <color theme="1"/>
        <rFont val="Calibri"/>
        <family val="2"/>
        <scheme val="minor"/>
      </rPr>
      <t>Receitas</t>
    </r>
    <r>
      <rPr>
        <sz val="11"/>
        <color theme="1"/>
        <rFont val="Calibri"/>
        <family val="2"/>
        <scheme val="minor"/>
      </rPr>
      <t xml:space="preserve"> contém todas as receitas esperadas provenientes dos produtos que devem ser produzidos de cada uma das espécies que compõe as combinações que você escolheu ano a ano.</t>
    </r>
  </si>
  <si>
    <t>Column Labels</t>
  </si>
  <si>
    <t>Grand Total</t>
  </si>
  <si>
    <t>Row Labels</t>
  </si>
  <si>
    <t>Sum of ValorEspFaixa</t>
  </si>
  <si>
    <r>
      <t xml:space="preserve">9 - A aba </t>
    </r>
    <r>
      <rPr>
        <b/>
        <sz val="11"/>
        <color theme="1"/>
        <rFont val="Calibri"/>
        <family val="2"/>
        <scheme val="minor"/>
      </rPr>
      <t>ResumoSilvicultura</t>
    </r>
    <r>
      <rPr>
        <sz val="11"/>
        <color theme="1"/>
        <rFont val="Calibri"/>
        <family val="2"/>
        <scheme val="minor"/>
      </rPr>
      <t xml:space="preserve"> se baseia no conteúdo da aba Silvicultura. Mas os dados estão somados por ano, operação e recurso. Independente da espécie que vc vai plantar, você pode saber as operações a serem realizadas e os recursos a serem utilizados. Ela está totalmente protegida.</t>
    </r>
  </si>
  <si>
    <r>
      <t xml:space="preserve">10 - A aba </t>
    </r>
    <r>
      <rPr>
        <b/>
        <sz val="11"/>
        <color theme="1"/>
        <rFont val="Calibri"/>
        <family val="2"/>
        <scheme val="minor"/>
      </rPr>
      <t>FluxoCaixaFaixa</t>
    </r>
    <r>
      <rPr>
        <sz val="11"/>
        <color theme="1"/>
        <rFont val="Calibri"/>
        <family val="2"/>
        <scheme val="minor"/>
      </rPr>
      <t xml:space="preserve"> se baseia no conteúdo da aba Silvicultura e Receitas. Mas aqui os dados estão somados por tipo de faixa e ano. Os valores de cada faixa estão multiplicados por quantas faixas de cada tipo tem no seu modelo. Por exemplo, se você escolheu um modelo que tem duas faixas marrons e duas verdes, os valores estão multiplicados por 2. O campo Multiplicador traz essa quantidade, quantas faixas daquele tipo tem no modelo que vc escolheu. Esta aba também é totalmetne protegida.</t>
    </r>
  </si>
  <si>
    <r>
      <t xml:space="preserve">11 - A aba </t>
    </r>
    <r>
      <rPr>
        <b/>
        <sz val="11"/>
        <color theme="1"/>
        <rFont val="Calibri"/>
        <family val="2"/>
        <scheme val="minor"/>
      </rPr>
      <t>FluxoCaixaModelo</t>
    </r>
    <r>
      <rPr>
        <sz val="11"/>
        <color theme="1"/>
        <rFont val="Calibri"/>
        <family val="2"/>
        <scheme val="minor"/>
      </rPr>
      <t xml:space="preserve"> se baseia no conteúdo da </t>
    </r>
    <r>
      <rPr>
        <b/>
        <sz val="11"/>
        <color theme="1"/>
        <rFont val="Calibri"/>
        <family val="2"/>
        <scheme val="minor"/>
      </rPr>
      <t>FluxoCaixaFaixa</t>
    </r>
    <r>
      <rPr>
        <sz val="11"/>
        <color theme="1"/>
        <rFont val="Calibri"/>
        <family val="2"/>
        <scheme val="minor"/>
      </rPr>
      <t>. Mas aqui os dados estão somados por ano. Calculamos aqui o Valor total (valores reais) e os valores descontados usando a Taxa de desconto que está na aba Parametros. Você pode alterar essa taxa de desconto e Fluxo de caixa será automaticamente recalculado, inclusive o gráfico da aba</t>
    </r>
    <r>
      <rPr>
        <b/>
        <sz val="11"/>
        <color theme="1"/>
        <rFont val="Calibri"/>
        <family val="2"/>
        <scheme val="minor"/>
      </rPr>
      <t xml:space="preserve"> Gráficos</t>
    </r>
    <r>
      <rPr>
        <sz val="11"/>
        <color theme="1"/>
        <rFont val="Calibri"/>
        <family val="2"/>
        <scheme val="minor"/>
      </rPr>
      <t>. Esta aba também é totalmente protegida.</t>
    </r>
  </si>
  <si>
    <r>
      <t xml:space="preserve">12 - A aba </t>
    </r>
    <r>
      <rPr>
        <b/>
        <sz val="11"/>
        <color theme="1"/>
        <rFont val="Calibri"/>
        <family val="2"/>
        <scheme val="minor"/>
      </rPr>
      <t>ExTadDinamica</t>
    </r>
    <r>
      <rPr>
        <sz val="11"/>
        <color theme="1"/>
        <rFont val="Calibri"/>
        <family val="2"/>
        <scheme val="minor"/>
      </rPr>
      <t xml:space="preserve"> se baseia no conteúdo da </t>
    </r>
    <r>
      <rPr>
        <b/>
        <sz val="11"/>
        <color theme="1"/>
        <rFont val="Calibri"/>
        <family val="2"/>
        <scheme val="minor"/>
      </rPr>
      <t>Silvicultura</t>
    </r>
    <r>
      <rPr>
        <sz val="11"/>
        <color theme="1"/>
        <rFont val="Calibri"/>
        <family val="2"/>
        <scheme val="minor"/>
      </rPr>
      <t>. Ela não está protegida, você pode usá-la como quiser. Sugerimos que você recalcule antes de analisar. Filtrar por faixa e por calsse de custos caso queira ver os daddos assim, ou informe se quer ver todos os dados. Esse exemplo em particular está somando os custos por operação, por faixa e classe de custo recomposição.</t>
    </r>
  </si>
  <si>
    <t>13 - Se você é um usuário de Excel experiente, você pode desproteger as planilhas usando a senha "refloresta"</t>
  </si>
  <si>
    <r>
      <t>1.</t>
    </r>
    <r>
      <rPr>
        <b/>
        <sz val="7"/>
        <color theme="1"/>
        <rFont val="Times New Roman"/>
        <family val="1"/>
      </rPr>
      <t xml:space="preserve">      </t>
    </r>
    <r>
      <rPr>
        <b/>
        <sz val="11"/>
        <color theme="1"/>
        <rFont val="Calibri"/>
        <family val="2"/>
        <scheme val="minor"/>
      </rPr>
      <t>OBJETIVO</t>
    </r>
  </si>
  <si>
    <t xml:space="preserve">Compilar, organizar e processar as melhores informações técnicas e científicas disponíveis, visando apresentar alternativas mais rentáveis de florestas multifuncionais para produtores rurais considerando suas preferências e a localização da sua propriedade. </t>
  </si>
  <si>
    <t>O aplicativo visa trazer recomendações referentes à:</t>
  </si>
  <si>
    <r>
      <t>o</t>
    </r>
    <r>
      <rPr>
        <sz val="7"/>
        <color theme="1"/>
        <rFont val="Times New Roman"/>
        <family val="1"/>
      </rPr>
      <t xml:space="preserve">   </t>
    </r>
    <r>
      <rPr>
        <sz val="11"/>
        <color theme="1"/>
        <rFont val="Calibri"/>
        <family val="2"/>
        <scheme val="minor"/>
      </rPr>
      <t>Quais espécies plantar</t>
    </r>
  </si>
  <si>
    <r>
      <t>o</t>
    </r>
    <r>
      <rPr>
        <sz val="7"/>
        <color theme="1"/>
        <rFont val="Times New Roman"/>
        <family val="1"/>
      </rPr>
      <t xml:space="preserve">   </t>
    </r>
    <r>
      <rPr>
        <sz val="11"/>
        <color theme="1"/>
        <rFont val="Calibri"/>
        <family val="2"/>
        <scheme val="minor"/>
      </rPr>
      <t>Como plantar: distribuição e quantidades por espécie</t>
    </r>
  </si>
  <si>
    <r>
      <t>o</t>
    </r>
    <r>
      <rPr>
        <sz val="7"/>
        <color theme="1"/>
        <rFont val="Times New Roman"/>
        <family val="1"/>
      </rPr>
      <t xml:space="preserve">   </t>
    </r>
    <r>
      <rPr>
        <sz val="11"/>
        <color theme="1"/>
        <rFont val="Calibri"/>
        <family val="2"/>
        <scheme val="minor"/>
      </rPr>
      <t>Operações silviculturais e recursos necessários</t>
    </r>
  </si>
  <si>
    <r>
      <t>o</t>
    </r>
    <r>
      <rPr>
        <sz val="7"/>
        <color theme="1"/>
        <rFont val="Times New Roman"/>
        <family val="1"/>
      </rPr>
      <t xml:space="preserve">   </t>
    </r>
    <r>
      <rPr>
        <sz val="11"/>
        <color theme="1"/>
        <rFont val="Calibri"/>
        <family val="2"/>
        <scheme val="minor"/>
      </rPr>
      <t>Produção esperada</t>
    </r>
  </si>
  <si>
    <r>
      <t>o</t>
    </r>
    <r>
      <rPr>
        <sz val="7"/>
        <color theme="1"/>
        <rFont val="Times New Roman"/>
        <family val="1"/>
      </rPr>
      <t xml:space="preserve">   </t>
    </r>
    <r>
      <rPr>
        <sz val="11"/>
        <color theme="1"/>
        <rFont val="Calibri"/>
        <family val="2"/>
        <scheme val="minor"/>
      </rPr>
      <t>Fluxo de caixa e indicadores (TIR, Payback, VPL...)</t>
    </r>
  </si>
  <si>
    <r>
      <t>2.</t>
    </r>
    <r>
      <rPr>
        <b/>
        <sz val="7"/>
        <color theme="1"/>
        <rFont val="Times New Roman"/>
        <family val="1"/>
      </rPr>
      <t xml:space="preserve">      </t>
    </r>
    <r>
      <rPr>
        <b/>
        <sz val="11"/>
        <color theme="1"/>
        <rFont val="Calibri"/>
        <family val="2"/>
        <scheme val="minor"/>
      </rPr>
      <t>PREMISSAS</t>
    </r>
  </si>
  <si>
    <t>O Refloresta é um aplicativo de recomendações para a implantação de florestas multifuncionais, focando no uso econômico de espécies nativas e/ou exóticas de maneira a respeitar as características silviculturais e ecológicas das espécies.</t>
  </si>
  <si>
    <t>Para a elaboração das recomendações foram considerados os seguintes pontos:</t>
  </si>
  <si>
    <r>
      <t>1-</t>
    </r>
    <r>
      <rPr>
        <sz val="7"/>
        <color theme="1"/>
        <rFont val="Times New Roman"/>
        <family val="1"/>
      </rPr>
      <t xml:space="preserve">     </t>
    </r>
    <r>
      <rPr>
        <sz val="11"/>
        <color theme="1"/>
        <rFont val="Calibri"/>
        <family val="2"/>
        <scheme val="minor"/>
      </rPr>
      <t xml:space="preserve">Distribuição das espécies no Estado de São Paulo considerando sua adaptação em diferentes fitofisionomias e região ecológica </t>
    </r>
  </si>
  <si>
    <r>
      <t>2-</t>
    </r>
    <r>
      <rPr>
        <sz val="7"/>
        <color theme="1"/>
        <rFont val="Times New Roman"/>
        <family val="1"/>
      </rPr>
      <t xml:space="preserve">     </t>
    </r>
    <r>
      <rPr>
        <sz val="11"/>
        <color theme="1"/>
        <rFont val="Calibri"/>
        <family val="2"/>
        <scheme val="minor"/>
      </rPr>
      <t>Restrições legais respeitando a localização da área de plantio, ou seja, se o plantio será realizado em área de preservação permanente, reserva legal ou área de uso alternativo do solo (informado pelo usuário)</t>
    </r>
  </si>
  <si>
    <r>
      <t>3-</t>
    </r>
    <r>
      <rPr>
        <sz val="7"/>
        <color theme="1"/>
        <rFont val="Times New Roman"/>
        <family val="1"/>
      </rPr>
      <t xml:space="preserve">     </t>
    </r>
    <r>
      <rPr>
        <sz val="11"/>
        <color theme="1"/>
        <rFont val="Calibri"/>
        <family val="2"/>
        <scheme val="minor"/>
      </rPr>
      <t>Priorizar a recomendação de espécies nativas e exóticas que já possuem dados de produtividade e tratos silviculturais consolidados, ou em fases avançadas de experimentação, obtidos a partir de consulta a empresas, instituições de pesquisa e outras organizações (atualizado continuamente)</t>
    </r>
  </si>
  <si>
    <r>
      <t>4-</t>
    </r>
    <r>
      <rPr>
        <sz val="7"/>
        <color theme="1"/>
        <rFont val="Times New Roman"/>
        <family val="1"/>
      </rPr>
      <t xml:space="preserve">     </t>
    </r>
    <r>
      <rPr>
        <sz val="11"/>
        <color theme="1"/>
        <rFont val="Calibri"/>
        <family val="2"/>
        <scheme val="minor"/>
      </rPr>
      <t>Detalhamento das etapas de implantação, manutenção e colheita, indicando as atividades e insumos necessários, considerando valores médios em R$/ha obtidos para o Estado de São Paulo</t>
    </r>
  </si>
  <si>
    <r>
      <t>5-</t>
    </r>
    <r>
      <rPr>
        <sz val="7"/>
        <color theme="1"/>
        <rFont val="Times New Roman"/>
        <family val="1"/>
      </rPr>
      <t xml:space="preserve">     </t>
    </r>
    <r>
      <rPr>
        <sz val="11"/>
        <color theme="1"/>
        <rFont val="Calibri"/>
        <family val="2"/>
        <scheme val="minor"/>
      </rPr>
      <t>Para a combinação das espécies considerou-se uma área de 01 (um) hectare, plantada em um espaçamento de 3 m X 3 m, ou múltiplos de três, para facilitar os cálculos e a modelagem. Desse modo, para os cálculos, considerou-se uma densidade de aproximadamente 1.100 indivíduos por hectare.  </t>
    </r>
  </si>
  <si>
    <r>
      <t>6-</t>
    </r>
    <r>
      <rPr>
        <sz val="7"/>
        <color theme="1"/>
        <rFont val="Times New Roman"/>
        <family val="1"/>
      </rPr>
      <t xml:space="preserve">     </t>
    </r>
    <r>
      <rPr>
        <sz val="11"/>
        <color theme="1"/>
        <rFont val="Calibri"/>
        <family val="2"/>
        <scheme val="minor"/>
      </rPr>
      <t xml:space="preserve">De maneira geral, considerou-se que cada espécie poderia representar no máximo cerca de 20% do número total de indivíduos plantados (225 ind.ha), visando combinar no mínimo cinco espécies por hectare. Esse valor variou para algumas espécies que apresentam características ecológicas distintas, de modo que para algumas espécies a densidade foi maior ou menor do que 225  ind.ha. </t>
    </r>
  </si>
  <si>
    <t>O Refloresta não se destina a orientar as ações de restauração ecológica de áreas naturais e, sim, a implantar florestas multifuncionais em áreas onde é possível haver alguma forma de exploração econômica.</t>
  </si>
  <si>
    <t>Desse modo, não foram geradas recomendações de plantio para formações campestres, como campo úmido, campo limpo, campo sujo, campo rupestre e campo de altitude.  Para as áreas de cerrado stricto sensu que ocorrem no Estado de São Paulo foram feitas recomendações considerando uma baixa densidade de árvores por hectare, levando em conta a possibilidade de manutenção de pastagens ou agricultura consorciadas com árvores, quando em áreas de uso alternativo do solo ou reserva legal.  </t>
  </si>
  <si>
    <t xml:space="preserve">É importante ressaltar que o uso do aplicativo não exclui o importante papel dos técnicos que irão apoiar os produtores e demais interessados na implantação das florestas multifuncionais. Os técnicos serão os responsáveis por apoiar o microplanejamento dentro da propriedade, e adequar a seleção das espécies recomendadas conforme a disponibilidade e interesse do produtor. </t>
  </si>
  <si>
    <t>FONTE DE DADOS:</t>
  </si>
  <si>
    <r>
      <t>1.</t>
    </r>
    <r>
      <rPr>
        <b/>
        <sz val="7"/>
        <color theme="1"/>
        <rFont val="Times New Roman"/>
        <family val="1"/>
      </rPr>
      <t xml:space="preserve">      </t>
    </r>
    <r>
      <rPr>
        <b/>
        <sz val="11"/>
        <color theme="1"/>
        <rFont val="Calibri"/>
        <family val="2"/>
        <scheme val="minor"/>
      </rPr>
      <t>CUSTOS</t>
    </r>
  </si>
  <si>
    <r>
      <t>1.1</t>
    </r>
    <r>
      <rPr>
        <b/>
        <sz val="7"/>
        <color rgb="FF000000"/>
        <rFont val="Times New Roman"/>
        <family val="1"/>
      </rPr>
      <t xml:space="preserve">  </t>
    </r>
    <r>
      <rPr>
        <sz val="11"/>
        <color rgb="FF000000"/>
        <rFont val="Calibri"/>
        <family val="2"/>
        <scheme val="minor"/>
      </rPr>
      <t>TOPOGRAFIA</t>
    </r>
  </si>
  <si>
    <r>
      <t>Foram considerados quatro intervalos de declividade do terreno, para detalhamento dos custos das operações. O</t>
    </r>
    <r>
      <rPr>
        <sz val="11"/>
        <color rgb="FF000000"/>
        <rFont val="Calibri"/>
        <family val="2"/>
        <scheme val="minor"/>
      </rPr>
      <t xml:space="preserve"> aumento de declividade contribui para o aumento dos custos operacionais em decorrência da redução de rendimento, tanto de hora/homem (H/H) quanto de hora/máquina (H/M).</t>
    </r>
  </si>
  <si>
    <t>As classes foram definidas conforme especificação abaixo:</t>
  </si>
  <si>
    <r>
      <t>1.</t>
    </r>
    <r>
      <rPr>
        <sz val="7"/>
        <color rgb="FF333333"/>
        <rFont val="Times New Roman"/>
        <family val="1"/>
      </rPr>
      <t xml:space="preserve">      </t>
    </r>
    <r>
      <rPr>
        <sz val="11"/>
        <color rgb="FF333333"/>
        <rFont val="Calibri"/>
        <family val="2"/>
        <scheme val="minor"/>
      </rPr>
      <t>Plano (0 a 8% de declividade)</t>
    </r>
  </si>
  <si>
    <r>
      <t>2.</t>
    </r>
    <r>
      <rPr>
        <sz val="7"/>
        <color rgb="FF333333"/>
        <rFont val="Times New Roman"/>
        <family val="1"/>
      </rPr>
      <t xml:space="preserve">      </t>
    </r>
    <r>
      <rPr>
        <sz val="11"/>
        <color rgb="FF333333"/>
        <rFont val="Calibri"/>
        <family val="2"/>
        <scheme val="minor"/>
      </rPr>
      <t>Suave Ondulado (8 a 12%)</t>
    </r>
  </si>
  <si>
    <r>
      <t>3.</t>
    </r>
    <r>
      <rPr>
        <sz val="7"/>
        <color rgb="FF333333"/>
        <rFont val="Times New Roman"/>
        <family val="1"/>
      </rPr>
      <t xml:space="preserve">      </t>
    </r>
    <r>
      <rPr>
        <sz val="11"/>
        <color rgb="FF333333"/>
        <rFont val="Calibri"/>
        <family val="2"/>
        <scheme val="minor"/>
      </rPr>
      <t>Ondulado (12 a 20%)</t>
    </r>
  </si>
  <si>
    <r>
      <t>4.</t>
    </r>
    <r>
      <rPr>
        <sz val="7"/>
        <color rgb="FF333333"/>
        <rFont val="Times New Roman"/>
        <family val="1"/>
      </rPr>
      <t xml:space="preserve">      </t>
    </r>
    <r>
      <rPr>
        <sz val="11"/>
        <color rgb="FF333333"/>
        <rFont val="Calibri"/>
        <family val="2"/>
        <scheme val="minor"/>
      </rPr>
      <t>Montanhoso (20 a 45%)</t>
    </r>
  </si>
  <si>
    <t xml:space="preserve">O usuário deverá informar em qual classe seu projeto será realizado. </t>
  </si>
  <si>
    <t xml:space="preserve">*Não foram feitas recomendações para áreas com declividade acima de 45%. Sugere-se uma avaliação específica da propriedade para estes casos. </t>
  </si>
  <si>
    <r>
      <t>1.2</t>
    </r>
    <r>
      <rPr>
        <b/>
        <sz val="7"/>
        <color theme="1"/>
        <rFont val="Times New Roman"/>
        <family val="1"/>
      </rPr>
      <t xml:space="preserve">  </t>
    </r>
    <r>
      <rPr>
        <b/>
        <sz val="11"/>
        <color theme="1"/>
        <rFont val="Calibri"/>
        <family val="2"/>
        <scheme val="minor"/>
      </rPr>
      <t>MÃO-DE-OBRA</t>
    </r>
  </si>
  <si>
    <t xml:space="preserve">Foram obtidos os valores médios dos salários de 2020 a partir do site da RAIS (MTE; https://bi.mte.gov.br/bgcaged/). Calculou-se a média dos salários por região administrativa. Atribuiu-se 39,37% de encargos trabalhistas, considerando-se uma empresa cadastrada no Simples Nacional. O valor do salário + encargos foi então dividido por 20 dias/mês, e dividido por 8 horas/dia, para chegar ao valor de hora/homem para cada categoria. </t>
  </si>
  <si>
    <r>
      <t>3.</t>
    </r>
    <r>
      <rPr>
        <b/>
        <sz val="7"/>
        <color theme="1"/>
        <rFont val="Times New Roman"/>
        <family val="1"/>
      </rPr>
      <t xml:space="preserve">      </t>
    </r>
    <r>
      <rPr>
        <b/>
        <sz val="11"/>
        <color theme="1"/>
        <rFont val="Calibri"/>
        <family val="2"/>
        <scheme val="minor"/>
      </rPr>
      <t>RESSALVAS</t>
    </r>
  </si>
  <si>
    <r>
      <t>1.3</t>
    </r>
    <r>
      <rPr>
        <b/>
        <sz val="7"/>
        <color theme="1"/>
        <rFont val="Times New Roman"/>
        <family val="1"/>
      </rPr>
      <t xml:space="preserve">  </t>
    </r>
    <r>
      <rPr>
        <b/>
        <sz val="11"/>
        <color theme="1"/>
        <rFont val="Calibri"/>
        <family val="2"/>
        <scheme val="minor"/>
      </rPr>
      <t>OPERAÇÕES E RECURSOS</t>
    </r>
  </si>
  <si>
    <t>Foram obtidos os valores médios de rendimento, tanto de hora/homem (H/H) e hora/máquina (H/M) quanto de insumos e equipamentos, para cada uma das atividades aplicadas às etapas de operações silviculturais. Exigências específicas de manejo, principalmente de manutenção (ex.: aplicação de inseticidas, fungicidas, adubos), devem ser consideradas após emissão da recomendação, no momento do planejamento da implantação e das ações de manutenção com apoio técnico.    </t>
  </si>
  <si>
    <t>Item</t>
  </si>
  <si>
    <t>Exemplo</t>
  </si>
  <si>
    <t>Data da tomada</t>
  </si>
  <si>
    <t>Fontes</t>
  </si>
  <si>
    <t>Rendimento de atividade (H/H)</t>
  </si>
  <si>
    <t>- Plantio</t>
  </si>
  <si>
    <t>- Coveamento</t>
  </si>
  <si>
    <t>- Adubação manual</t>
  </si>
  <si>
    <t>- etc.</t>
  </si>
  <si>
    <t>Mai/2022</t>
  </si>
  <si>
    <t>Ago/2012</t>
  </si>
  <si>
    <t>Ago/2022</t>
  </si>
  <si>
    <t>- AGRIANUAL</t>
  </si>
  <si>
    <t>- CEDAGRO</t>
  </si>
  <si>
    <t>- TNC</t>
  </si>
  <si>
    <t>- EMBRAPA</t>
  </si>
  <si>
    <t>- Empresa</t>
  </si>
  <si>
    <t>Rendimento de máquinas (H/M)</t>
  </si>
  <si>
    <t>(Trator Pneus 4x4 75cv-125cv)</t>
  </si>
  <si>
    <t>- Trator + roçadeira</t>
  </si>
  <si>
    <t>- Trator + adubadeira</t>
  </si>
  <si>
    <t>- Trator + carreta</t>
  </si>
  <si>
    <t>Rendimento de insumos (Qtde/ha)</t>
  </si>
  <si>
    <t>- Adubo</t>
  </si>
  <si>
    <t>- Herbicida</t>
  </si>
  <si>
    <t>- Calcário</t>
  </si>
  <si>
    <t>Preço de insumos</t>
  </si>
  <si>
    <t>Set/2022</t>
  </si>
  <si>
    <t>- IEA</t>
  </si>
  <si>
    <t>- Mercado</t>
  </si>
  <si>
    <t>Preço de equipamentos e ferramentas</t>
  </si>
  <si>
    <t>- Motorroçadeira</t>
  </si>
  <si>
    <t>- Pulverizador costal</t>
  </si>
  <si>
    <t>- Motosserra</t>
  </si>
  <si>
    <t>Tabela fonte de Dados 1.3</t>
  </si>
  <si>
    <t>Inventário Florestal do Estado de São Paulo (atualizado em 2022, IPA)</t>
  </si>
  <si>
    <t>Lista de espécies indicadas para restauração Ecológica para diversas regiões do Estado de São Paulo.</t>
  </si>
  <si>
    <t>Barbosa, Luiz Mauro, Regina Tomoko Shirasuna, Fernando Cirilo de Lima, Paulo Roberto Torres Ortiz, Karina Cavalheiro Barbosa, Tiago Cavalheiro Barbosa - autores Lista de espécies indicadas para restauração ecológica para diversas regiões do Estado de São Paulo / Luiz Mauro Barbosa -- São Paulo: Instituto de Botânica, 2017. 344p</t>
  </si>
  <si>
    <t>https://www.infraestruturameioambiente.sp.gov.br/institutodebotanica/wp-content/uploads/sites/235/2019/10/lista-especies-rad-2019.pdf</t>
  </si>
  <si>
    <t xml:space="preserve">Species Link: </t>
  </si>
  <si>
    <t xml:space="preserve">Distribuição de espécies nativas para o Estado de São Paulo. </t>
  </si>
  <si>
    <t>https://specieslink.net/search/</t>
  </si>
  <si>
    <t>SIFLOR CERRADO:</t>
  </si>
  <si>
    <t>Recomendação de espécies e clones de eucalipto, mogno-africano e cedro australiano para o Estado de São Paulo.</t>
  </si>
  <si>
    <t>https://www.siflorcerrado.com.br/</t>
  </si>
  <si>
    <t>Limites das regiões administrativas do Estado de São Paulo, Instituto Geográfico e Cartográfico - IGC, escala 1:50.000, disponível em &lt;http://datageo.ambiente.sp.gov.br/&gt;</t>
  </si>
  <si>
    <t>Limites das Propriedades cadastradas do SICAR-SP, disponível em http://datageo.ambiente.sp.gov.br/, acesso em abril/2021.      </t>
  </si>
  <si>
    <t>Alvares,   C.A., Stape, J.L., Sentelhas, P.C., Gonçalves, J.L.M.; Sparovek, G. Köppen’s   climate classification map for Brazil. Meteorologische Zeitschrift, v. 22, n.   6, p. 711-728, 2013. | 2013, disponível em &lt;https://www2.ipef.br/geodatabase/&gt;</t>
  </si>
  <si>
    <t>O dados foi acessado em Abril de 2021. Inclui desta forma e qualquer coisa podemos alterar posteriormente </t>
  </si>
  <si>
    <r>
      <t>2.</t>
    </r>
    <r>
      <rPr>
        <b/>
        <sz val="7"/>
        <color theme="1"/>
        <rFont val="Times New Roman"/>
        <family val="1"/>
      </rPr>
      <t xml:space="preserve">      </t>
    </r>
    <r>
      <rPr>
        <b/>
        <sz val="11"/>
        <color theme="1"/>
        <rFont val="Calibri"/>
        <family val="2"/>
        <scheme val="minor"/>
      </rPr>
      <t xml:space="preserve">INFORMAÇÕES ECOLÓGICAS </t>
    </r>
  </si>
  <si>
    <r>
      <t>2.1</t>
    </r>
    <r>
      <rPr>
        <b/>
        <sz val="7"/>
        <color theme="1"/>
        <rFont val="Times New Roman"/>
        <family val="1"/>
      </rPr>
      <t xml:space="preserve">  </t>
    </r>
    <r>
      <rPr>
        <b/>
        <sz val="11"/>
        <color theme="1"/>
        <rFont val="Calibri"/>
        <family val="2"/>
        <scheme val="minor"/>
      </rPr>
      <t>FITOFISIONOMIAS</t>
    </r>
  </si>
  <si>
    <r>
      <t>2.2</t>
    </r>
    <r>
      <rPr>
        <b/>
        <sz val="7"/>
        <color theme="1"/>
        <rFont val="Times New Roman"/>
        <family val="1"/>
      </rPr>
      <t xml:space="preserve">  </t>
    </r>
    <r>
      <rPr>
        <b/>
        <sz val="11"/>
        <color theme="1"/>
        <rFont val="Calibri"/>
        <family val="2"/>
        <scheme val="minor"/>
      </rPr>
      <t>REGIÃO ECOLÓGICA</t>
    </r>
  </si>
  <si>
    <r>
      <t>3.1</t>
    </r>
    <r>
      <rPr>
        <b/>
        <sz val="7"/>
        <color theme="1"/>
        <rFont val="Times New Roman"/>
        <family val="1"/>
      </rPr>
      <t xml:space="preserve">  </t>
    </r>
    <r>
      <rPr>
        <b/>
        <sz val="11"/>
        <color theme="1"/>
        <rFont val="Calibri"/>
        <family val="2"/>
        <scheme val="minor"/>
      </rPr>
      <t>REGIÃO ADMINISTRATIVA</t>
    </r>
  </si>
  <si>
    <r>
      <t>3.2</t>
    </r>
    <r>
      <rPr>
        <b/>
        <sz val="7"/>
        <color theme="1"/>
        <rFont val="Times New Roman"/>
        <family val="1"/>
      </rPr>
      <t xml:space="preserve">  </t>
    </r>
    <r>
      <rPr>
        <b/>
        <sz val="11"/>
        <color theme="1"/>
        <rFont val="Calibri"/>
        <family val="2"/>
        <scheme val="minor"/>
      </rPr>
      <t>DADOS DO CAR</t>
    </r>
  </si>
  <si>
    <r>
      <t>3.3</t>
    </r>
    <r>
      <rPr>
        <b/>
        <sz val="7"/>
        <color theme="1"/>
        <rFont val="Times New Roman"/>
        <family val="1"/>
      </rPr>
      <t xml:space="preserve">  </t>
    </r>
    <r>
      <rPr>
        <b/>
        <sz val="11"/>
        <color theme="1"/>
        <rFont val="Calibri"/>
        <family val="2"/>
        <scheme val="minor"/>
      </rPr>
      <t>DADOS CLIMÁTICOS</t>
    </r>
  </si>
  <si>
    <r>
      <t>3.</t>
    </r>
    <r>
      <rPr>
        <b/>
        <sz val="7"/>
        <color theme="1"/>
        <rFont val="Times New Roman"/>
        <family val="1"/>
      </rPr>
      <t xml:space="preserve">      </t>
    </r>
    <r>
      <rPr>
        <b/>
        <sz val="11"/>
        <color theme="1"/>
        <rFont val="Calibri"/>
        <family val="2"/>
        <scheme val="minor"/>
      </rPr>
      <t>INFORMAÇÕES GEOGRÁFICAS E ADMINISTRATIVAS</t>
    </r>
  </si>
  <si>
    <t>Espécie</t>
  </si>
  <si>
    <t>Preço  (R$/Kg)</t>
  </si>
  <si>
    <t>Data Do Preço</t>
  </si>
  <si>
    <t>Fonte</t>
  </si>
  <si>
    <t>Palmeira-juçara</t>
  </si>
  <si>
    <t>3,50</t>
  </si>
  <si>
    <t>PGPM Bio</t>
  </si>
  <si>
    <t>palmito</t>
  </si>
  <si>
    <t>15,00</t>
  </si>
  <si>
    <t>estimativa a partir dos valores do palmito pupunha</t>
  </si>
  <si>
    <t>Baru</t>
  </si>
  <si>
    <t>castanha</t>
  </si>
  <si>
    <t>16,11</t>
  </si>
  <si>
    <t>CONAB -PGPAF</t>
  </si>
  <si>
    <t>0,25</t>
  </si>
  <si>
    <t>Seringueira</t>
  </si>
  <si>
    <t>látex</t>
  </si>
  <si>
    <t>4,46</t>
  </si>
  <si>
    <t>30/06/2022</t>
  </si>
  <si>
    <t>Mangaba</t>
  </si>
  <si>
    <t>1,20</t>
  </si>
  <si>
    <t>4,00</t>
  </si>
  <si>
    <t>PREÇOS DE REFERÊNCIA PAB CONAB SP 2022</t>
  </si>
  <si>
    <t>Pupunha</t>
  </si>
  <si>
    <t>11,50</t>
  </si>
  <si>
    <t>Gueirova</t>
  </si>
  <si>
    <t>5,75</t>
  </si>
  <si>
    <t>assumimos metade do valor do palmito pupunha</t>
  </si>
  <si>
    <t>0,43</t>
  </si>
  <si>
    <t>CONAB - PGPM</t>
  </si>
  <si>
    <t>15,10</t>
  </si>
  <si>
    <t>Macadâmia</t>
  </si>
  <si>
    <t>10,00</t>
  </si>
  <si>
    <t>valor repassado em consulta com produtores rurais</t>
  </si>
  <si>
    <t>Bambu gigante</t>
  </si>
  <si>
    <t>broto</t>
  </si>
  <si>
    <t>4,70</t>
  </si>
  <si>
    <t>out/22</t>
  </si>
  <si>
    <t>Banana nanica</t>
  </si>
  <si>
    <t>1,60</t>
  </si>
  <si>
    <t>set/22</t>
  </si>
  <si>
    <t>Banana prata</t>
  </si>
  <si>
    <t>Cacau</t>
  </si>
  <si>
    <t>12,90</t>
  </si>
  <si>
    <t>ago/22</t>
  </si>
  <si>
    <t>Café arábica</t>
  </si>
  <si>
    <t>grão</t>
  </si>
  <si>
    <t>10,60</t>
  </si>
  <si>
    <t>Café conilon</t>
  </si>
  <si>
    <t>8,30</t>
  </si>
  <si>
    <t>Maracujá azedo</t>
  </si>
  <si>
    <t>4,40</t>
  </si>
  <si>
    <t>Babaçu</t>
  </si>
  <si>
    <t>3,04</t>
  </si>
  <si>
    <t>dez/19</t>
  </si>
  <si>
    <t>Jenipapo</t>
  </si>
  <si>
    <t>11,30</t>
  </si>
  <si>
    <t>Pitanga</t>
  </si>
  <si>
    <t>11,40</t>
  </si>
  <si>
    <t>Fruta do conde</t>
  </si>
  <si>
    <t>6,00</t>
  </si>
  <si>
    <t>Urucum</t>
  </si>
  <si>
    <t>7,50</t>
  </si>
  <si>
    <t>abr/17</t>
  </si>
  <si>
    <t>GIULIANE E. Estimativa de Preço Justo para sementes de urucum.</t>
  </si>
  <si>
    <t>Acerola</t>
  </si>
  <si>
    <t>12,60</t>
  </si>
  <si>
    <t>Mamão</t>
  </si>
  <si>
    <t>3,20</t>
  </si>
  <si>
    <t>Caju</t>
  </si>
  <si>
    <t>5,00</t>
  </si>
  <si>
    <t>valores estimados CEAGESP (R$ 15,00 preço mínimo), descontando transporte</t>
  </si>
  <si>
    <t>4,42</t>
  </si>
  <si>
    <t>CONAB_preços pagos a produtores no NE</t>
  </si>
  <si>
    <t>Pequi</t>
  </si>
  <si>
    <t>3,00</t>
  </si>
  <si>
    <t>jan a mar 2022</t>
  </si>
  <si>
    <t>CEASA - GO</t>
  </si>
  <si>
    <t>Fonte dos preços dos produtos Não Madeireiros</t>
  </si>
  <si>
    <t>Teste-AP1</t>
  </si>
  <si>
    <t>Terreno Plano</t>
  </si>
  <si>
    <t>Cabreuva</t>
  </si>
  <si>
    <t>Castanhas; sementes</t>
  </si>
  <si>
    <t>Colheita</t>
  </si>
  <si>
    <t>Coleta</t>
  </si>
  <si>
    <t>Balde/Caixa</t>
  </si>
  <si>
    <t>Seleção</t>
  </si>
  <si>
    <t>Transporte interno</t>
  </si>
  <si>
    <t>6-30-6</t>
  </si>
  <si>
    <t>10-20-10</t>
  </si>
  <si>
    <t>fruto (com condução)</t>
  </si>
  <si>
    <t>Fruto in natura_CON</t>
  </si>
  <si>
    <t>fruto (sem condução)</t>
  </si>
  <si>
    <t>Broto bambu</t>
  </si>
  <si>
    <t>Corte</t>
  </si>
  <si>
    <t>Serra</t>
  </si>
  <si>
    <t>descIntervencao</t>
  </si>
  <si>
    <t>Técnico Florestal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</si>
</sst>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0.00_);[Red]\(0.00\)"/>
    <numFmt numFmtId="165" formatCode="#,##0.0000"/>
    <numFmt numFmtId="166" formatCode="0.0000"/>
    <numFmt numFmtId="167" formatCode="_(* #,##0_);_(* \(#,##0\);_(* &quot;-&quot;??_);_(@_)"/>
  </numFmts>
  <fonts count="2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color theme="0" tint="-0.499984740745262"/>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b/>
      <sz val="7"/>
      <color theme="1"/>
      <name val="Times New Roman"/>
      <family val="1"/>
    </font>
    <font>
      <sz val="11"/>
      <color theme="1"/>
      <name val="Courier New"/>
      <family val="3"/>
    </font>
    <font>
      <sz val="7"/>
      <color theme="1"/>
      <name val="Times New Roman"/>
      <family val="1"/>
    </font>
    <font>
      <b/>
      <sz val="11"/>
      <color rgb="FF000000"/>
      <name val="Calibri"/>
      <family val="2"/>
      <scheme val="minor"/>
    </font>
    <font>
      <b/>
      <sz val="7"/>
      <color rgb="FF000000"/>
      <name val="Times New Roman"/>
      <family val="1"/>
    </font>
    <font>
      <sz val="11"/>
      <color rgb="FF000000"/>
      <name val="Calibri"/>
      <family val="2"/>
      <scheme val="minor"/>
    </font>
    <font>
      <sz val="11"/>
      <color rgb="FF333333"/>
      <name val="Calibri"/>
      <family val="2"/>
      <scheme val="minor"/>
    </font>
    <font>
      <sz val="7"/>
      <color rgb="FF333333"/>
      <name val="Times New Roman"/>
      <family val="1"/>
    </font>
    <font>
      <b/>
      <sz val="11"/>
      <color rgb="FFFFFFFF"/>
      <name val="Calibri"/>
      <family val="2"/>
      <scheme val="minor"/>
    </font>
    <font>
      <sz val="12"/>
      <color rgb="FF000000"/>
      <name val="Times New Roman"/>
      <family val="1"/>
    </font>
    <font>
      <sz val="8"/>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theme="0" tint="-0.34998626667073579"/>
        <bgColor indexed="64"/>
      </patternFill>
    </fill>
    <fill>
      <patternFill patternType="solid">
        <fgColor theme="6"/>
        <bgColor theme="6"/>
      </patternFill>
    </fill>
    <fill>
      <patternFill patternType="solid">
        <fgColor theme="4" tint="0.79998168889431442"/>
        <bgColor indexed="64"/>
      </patternFill>
    </fill>
    <fill>
      <patternFill patternType="solid">
        <fgColor theme="9" tint="0.79998168889431442"/>
        <bgColor indexed="64"/>
      </patternFill>
    </fill>
    <fill>
      <patternFill patternType="solid">
        <fgColor rgb="FF4472C4"/>
        <bgColor indexed="64"/>
      </patternFill>
    </fill>
    <fill>
      <patternFill patternType="solid">
        <fgColor rgb="FFD9E1F2"/>
        <bgColor indexed="64"/>
      </patternFill>
    </fill>
    <fill>
      <patternFill patternType="solid">
        <fgColor theme="9" tint="0.39997558519241921"/>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
      <left style="medium">
        <color rgb="FF8EA9DB"/>
      </left>
      <right/>
      <top/>
      <bottom style="medium">
        <color rgb="FF8EA9DB"/>
      </bottom>
      <diagonal/>
    </border>
    <border>
      <left/>
      <right/>
      <top/>
      <bottom style="medium">
        <color rgb="FF8EA9DB"/>
      </bottom>
      <diagonal/>
    </border>
    <border>
      <left/>
      <right style="medium">
        <color rgb="FF8EA9DB"/>
      </right>
      <top/>
      <bottom style="medium">
        <color rgb="FF8EA9DB"/>
      </bottom>
      <diagonal/>
    </border>
    <border>
      <left/>
      <right/>
      <top style="medium">
        <color rgb="FF8EA9DB"/>
      </top>
      <bottom/>
      <diagonal/>
    </border>
    <border>
      <left style="medium">
        <color indexed="64"/>
      </left>
      <right/>
      <top style="medium">
        <color indexed="64"/>
      </top>
      <bottom style="medium">
        <color rgb="FF8EA9DB"/>
      </bottom>
      <diagonal/>
    </border>
    <border>
      <left/>
      <right/>
      <top style="medium">
        <color indexed="64"/>
      </top>
      <bottom style="medium">
        <color rgb="FF8EA9DB"/>
      </bottom>
      <diagonal/>
    </border>
    <border>
      <left/>
      <right style="medium">
        <color indexed="64"/>
      </right>
      <top style="medium">
        <color indexed="64"/>
      </top>
      <bottom style="medium">
        <color rgb="FF8EA9DB"/>
      </bottom>
      <diagonal/>
    </border>
    <border>
      <left style="medium">
        <color indexed="64"/>
      </left>
      <right/>
      <top style="medium">
        <color rgb="FF8EA9DB"/>
      </top>
      <bottom/>
      <diagonal/>
    </border>
    <border>
      <left style="medium">
        <color indexed="64"/>
      </left>
      <right/>
      <top/>
      <bottom style="medium">
        <color rgb="FF8EA9DB"/>
      </bottom>
      <diagonal/>
    </border>
    <border>
      <left/>
      <right style="medium">
        <color indexed="64"/>
      </right>
      <top/>
      <bottom style="medium">
        <color rgb="FF8EA9DB"/>
      </bottom>
      <diagonal/>
    </border>
    <border>
      <left/>
      <right style="medium">
        <color indexed="64"/>
      </right>
      <top style="medium">
        <color rgb="FF8EA9DB"/>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cellStyleXfs>
  <cellXfs count="151">
    <xf numFmtId="0" fontId="0" fillId="0" borderId="0" xfId="0"/>
    <xf numFmtId="166" fontId="0" fillId="0" borderId="0" xfId="0" applyNumberFormat="1"/>
    <xf numFmtId="0" fontId="2" fillId="0" borderId="0" xfId="0" applyFont="1"/>
    <xf numFmtId="166" fontId="2" fillId="0" borderId="0" xfId="0" applyNumberFormat="1" applyFont="1"/>
    <xf numFmtId="14" fontId="0" fillId="0" borderId="0" xfId="0" applyNumberFormat="1"/>
    <xf numFmtId="164" fontId="0" fillId="0" borderId="0" xfId="0" applyNumberFormat="1"/>
    <xf numFmtId="165" fontId="0" fillId="0" borderId="0" xfId="0" applyNumberFormat="1"/>
    <xf numFmtId="164" fontId="4" fillId="0" borderId="0" xfId="0" applyNumberFormat="1" applyFont="1"/>
    <xf numFmtId="2" fontId="3" fillId="0" borderId="0" xfId="0" applyNumberFormat="1" applyFont="1"/>
    <xf numFmtId="2" fontId="0" fillId="0" borderId="0" xfId="0" applyNumberFormat="1"/>
    <xf numFmtId="2" fontId="2" fillId="0" borderId="0" xfId="0" applyNumberFormat="1" applyFont="1"/>
    <xf numFmtId="0" fontId="2" fillId="3" borderId="1" xfId="0" applyFont="1" applyFill="1" applyBorder="1"/>
    <xf numFmtId="40" fontId="0" fillId="0" borderId="0" xfId="1" applyNumberFormat="1" applyFont="1"/>
    <xf numFmtId="8" fontId="0" fillId="0" borderId="0" xfId="0" applyNumberFormat="1"/>
    <xf numFmtId="0" fontId="2" fillId="4" borderId="4" xfId="0" applyFont="1" applyFill="1" applyBorder="1"/>
    <xf numFmtId="40" fontId="2" fillId="4" borderId="5" xfId="1" applyNumberFormat="1" applyFont="1" applyFill="1" applyBorder="1"/>
    <xf numFmtId="40" fontId="2" fillId="4" borderId="6" xfId="0" applyNumberFormat="1" applyFont="1" applyFill="1" applyBorder="1"/>
    <xf numFmtId="40" fontId="0" fillId="0" borderId="0" xfId="0" applyNumberFormat="1"/>
    <xf numFmtId="38" fontId="0" fillId="0" borderId="0" xfId="0" applyNumberFormat="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0" xfId="0" applyFill="1"/>
    <xf numFmtId="0" fontId="0" fillId="5" borderId="11" xfId="0" applyFill="1" applyBorder="1"/>
    <xf numFmtId="0" fontId="0" fillId="5" borderId="12" xfId="0" applyFill="1" applyBorder="1"/>
    <xf numFmtId="9" fontId="0" fillId="5" borderId="13" xfId="2" applyFont="1" applyFill="1" applyBorder="1"/>
    <xf numFmtId="0" fontId="0" fillId="5" borderId="14" xfId="0" applyFill="1" applyBorder="1"/>
    <xf numFmtId="9" fontId="0" fillId="5" borderId="15" xfId="0" applyNumberFormat="1" applyFill="1" applyBorder="1"/>
    <xf numFmtId="38" fontId="0" fillId="5" borderId="16" xfId="0" applyNumberFormat="1" applyFill="1" applyBorder="1"/>
    <xf numFmtId="38" fontId="0" fillId="5" borderId="17" xfId="0" applyNumberFormat="1" applyFill="1" applyBorder="1"/>
    <xf numFmtId="38" fontId="2" fillId="4" borderId="0" xfId="0" applyNumberFormat="1" applyFont="1" applyFill="1"/>
    <xf numFmtId="10" fontId="0" fillId="5" borderId="1" xfId="2" applyNumberFormat="1" applyFont="1" applyFill="1" applyBorder="1"/>
    <xf numFmtId="0" fontId="0" fillId="5" borderId="1" xfId="0" applyFill="1" applyBorder="1"/>
    <xf numFmtId="0" fontId="0" fillId="0" borderId="4" xfId="0" applyBorder="1"/>
    <xf numFmtId="40" fontId="0" fillId="0" borderId="5" xfId="1" applyNumberFormat="1" applyFont="1" applyFill="1" applyBorder="1"/>
    <xf numFmtId="40" fontId="0" fillId="0" borderId="5" xfId="0" applyNumberFormat="1" applyBorder="1"/>
    <xf numFmtId="40" fontId="0" fillId="0" borderId="6" xfId="0" applyNumberFormat="1" applyBorder="1"/>
    <xf numFmtId="0" fontId="0" fillId="0" borderId="2" xfId="0" applyBorder="1"/>
    <xf numFmtId="40" fontId="0" fillId="0" borderId="3" xfId="1" applyNumberFormat="1" applyFont="1" applyFill="1" applyBorder="1"/>
    <xf numFmtId="40" fontId="0" fillId="0" borderId="3" xfId="0" applyNumberFormat="1" applyBorder="1"/>
    <xf numFmtId="40" fontId="5" fillId="0" borderId="0" xfId="1" applyNumberFormat="1" applyFont="1"/>
    <xf numFmtId="0" fontId="5" fillId="0" borderId="0" xfId="0" applyFont="1"/>
    <xf numFmtId="0" fontId="0" fillId="6" borderId="18" xfId="0" applyFill="1" applyBorder="1"/>
    <xf numFmtId="0" fontId="0" fillId="6" borderId="19" xfId="0" applyFill="1" applyBorder="1"/>
    <xf numFmtId="0" fontId="0" fillId="6" borderId="20" xfId="0" applyFill="1" applyBorder="1"/>
    <xf numFmtId="0" fontId="0" fillId="6" borderId="21" xfId="0" applyFill="1" applyBorder="1"/>
    <xf numFmtId="0" fontId="0" fillId="6" borderId="0" xfId="0" applyFill="1"/>
    <xf numFmtId="0" fontId="0" fillId="6" borderId="22" xfId="0" applyFill="1" applyBorder="1"/>
    <xf numFmtId="0" fontId="0" fillId="6" borderId="23" xfId="0" applyFill="1" applyBorder="1"/>
    <xf numFmtId="0" fontId="0" fillId="6" borderId="24" xfId="0" applyFill="1" applyBorder="1"/>
    <xf numFmtId="0" fontId="0" fillId="6" borderId="25" xfId="0" applyFill="1" applyBorder="1"/>
    <xf numFmtId="0" fontId="0" fillId="6" borderId="26" xfId="0" applyFill="1" applyBorder="1"/>
    <xf numFmtId="0" fontId="7" fillId="6" borderId="0" xfId="0" applyFont="1" applyFill="1" applyAlignment="1">
      <alignment horizontal="center" vertical="center"/>
    </xf>
    <xf numFmtId="0" fontId="0" fillId="6" borderId="0" xfId="0" applyFill="1" applyAlignment="1">
      <alignment horizontal="left" vertical="center" wrapText="1"/>
    </xf>
    <xf numFmtId="0" fontId="0" fillId="6" borderId="0" xfId="0" applyFill="1" applyAlignment="1">
      <alignment vertical="center" wrapText="1"/>
    </xf>
    <xf numFmtId="0" fontId="4" fillId="0" borderId="0" xfId="0" applyFont="1"/>
    <xf numFmtId="0" fontId="0" fillId="0" borderId="0" xfId="0" applyProtection="1">
      <protection locked="0"/>
    </xf>
    <xf numFmtId="2" fontId="0" fillId="0" borderId="0" xfId="0" applyNumberFormat="1" applyProtection="1">
      <protection locked="0"/>
    </xf>
    <xf numFmtId="1" fontId="0" fillId="0" borderId="0" xfId="0" applyNumberFormat="1"/>
    <xf numFmtId="0" fontId="0" fillId="0" borderId="0" xfId="0" pivotButton="1"/>
    <xf numFmtId="0" fontId="0" fillId="0" borderId="0" xfId="0" applyAlignment="1">
      <alignment horizontal="left"/>
    </xf>
    <xf numFmtId="167" fontId="0" fillId="0" borderId="0" xfId="0" applyNumberFormat="1"/>
    <xf numFmtId="9" fontId="0" fillId="2" borderId="1" xfId="2" applyFont="1" applyFill="1" applyBorder="1" applyProtection="1">
      <protection locked="0"/>
    </xf>
    <xf numFmtId="0" fontId="3" fillId="0" borderId="0" xfId="0" applyFont="1" applyAlignment="1">
      <alignment horizontal="left" vertical="center" indent="7"/>
    </xf>
    <xf numFmtId="0" fontId="0" fillId="0" borderId="0" xfId="0" applyAlignment="1">
      <alignment horizontal="left" vertical="center" indent="7"/>
    </xf>
    <xf numFmtId="0" fontId="0" fillId="0" borderId="0" xfId="0" applyAlignment="1">
      <alignment horizontal="justify" vertical="center"/>
    </xf>
    <xf numFmtId="0" fontId="10" fillId="0" borderId="0" xfId="0" applyFont="1" applyAlignment="1">
      <alignment horizontal="left" vertical="center" indent="15"/>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3" fillId="0" borderId="0" xfId="0" applyFont="1" applyAlignment="1">
      <alignment horizontal="left" vertical="center" indent="5"/>
    </xf>
    <xf numFmtId="0" fontId="0" fillId="0" borderId="0" xfId="0" applyAlignment="1">
      <alignment horizontal="left" vertical="center" indent="5"/>
    </xf>
    <xf numFmtId="0" fontId="12" fillId="0" borderId="0" xfId="0" applyFont="1" applyAlignment="1">
      <alignment horizontal="left" vertical="center" indent="5"/>
    </xf>
    <xf numFmtId="0" fontId="15" fillId="0" borderId="0" xfId="0" applyFont="1" applyAlignment="1">
      <alignment horizontal="left" vertical="center" indent="5"/>
    </xf>
    <xf numFmtId="0" fontId="14" fillId="0" borderId="0" xfId="0" applyFont="1" applyAlignment="1">
      <alignment vertical="center"/>
    </xf>
    <xf numFmtId="0" fontId="4" fillId="0" borderId="0" xfId="0" applyFont="1" applyAlignment="1">
      <alignment horizontal="justify" vertical="center"/>
    </xf>
    <xf numFmtId="0" fontId="0" fillId="8" borderId="33" xfId="0" applyFill="1" applyBorder="1" applyAlignment="1">
      <alignment wrapText="1"/>
    </xf>
    <xf numFmtId="0" fontId="14" fillId="8" borderId="33" xfId="0" applyFont="1" applyFill="1" applyBorder="1" applyAlignment="1">
      <alignment vertical="center" wrapText="1"/>
    </xf>
    <xf numFmtId="0" fontId="0" fillId="0" borderId="33" xfId="0" applyBorder="1" applyAlignment="1">
      <alignment vertical="center" wrapText="1"/>
    </xf>
    <xf numFmtId="0" fontId="0" fillId="0" borderId="33" xfId="0" applyBorder="1" applyAlignment="1">
      <alignment wrapText="1"/>
    </xf>
    <xf numFmtId="0" fontId="12" fillId="7" borderId="36" xfId="0" applyFont="1" applyFill="1" applyBorder="1" applyAlignment="1">
      <alignment vertical="center" wrapText="1"/>
    </xf>
    <xf numFmtId="0" fontId="12" fillId="7" borderId="37" xfId="0" applyFont="1" applyFill="1" applyBorder="1" applyAlignment="1">
      <alignment vertical="center" wrapText="1"/>
    </xf>
    <xf numFmtId="0" fontId="12" fillId="7" borderId="37" xfId="0" applyFont="1" applyFill="1" applyBorder="1" applyAlignment="1">
      <alignment horizontal="center" vertical="center" wrapText="1"/>
    </xf>
    <xf numFmtId="0" fontId="12" fillId="7" borderId="38" xfId="0" applyFont="1" applyFill="1" applyBorder="1" applyAlignment="1">
      <alignment vertical="center" wrapText="1"/>
    </xf>
    <xf numFmtId="0" fontId="14" fillId="8" borderId="0" xfId="0" applyFont="1" applyFill="1" applyAlignment="1">
      <alignment vertical="center" wrapText="1"/>
    </xf>
    <xf numFmtId="17" fontId="14" fillId="8" borderId="0" xfId="0" applyNumberFormat="1" applyFont="1" applyFill="1" applyAlignment="1">
      <alignment vertical="center" wrapText="1"/>
    </xf>
    <xf numFmtId="0" fontId="14" fillId="8" borderId="22" xfId="0" applyFont="1" applyFill="1" applyBorder="1" applyAlignment="1">
      <alignment vertical="center" wrapText="1"/>
    </xf>
    <xf numFmtId="0" fontId="14" fillId="8" borderId="41" xfId="0" applyFont="1" applyFill="1" applyBorder="1" applyAlignment="1">
      <alignment vertical="center" wrapText="1"/>
    </xf>
    <xf numFmtId="0" fontId="0" fillId="0" borderId="21" xfId="0" applyBorder="1" applyAlignment="1">
      <alignment vertical="center" wrapText="1"/>
    </xf>
    <xf numFmtId="17" fontId="0" fillId="0" borderId="0" xfId="0" applyNumberFormat="1" applyAlignment="1">
      <alignment vertical="center" wrapText="1"/>
    </xf>
    <xf numFmtId="0" fontId="0" fillId="0" borderId="22" xfId="0" applyBorder="1" applyAlignment="1">
      <alignment vertical="center" wrapText="1"/>
    </xf>
    <xf numFmtId="0" fontId="0" fillId="0" borderId="0" xfId="0" applyAlignment="1">
      <alignment wrapText="1"/>
    </xf>
    <xf numFmtId="0" fontId="0" fillId="0" borderId="22" xfId="0" applyBorder="1" applyAlignment="1">
      <alignment wrapText="1"/>
    </xf>
    <xf numFmtId="0" fontId="0" fillId="0" borderId="40" xfId="0" applyBorder="1" applyAlignment="1">
      <alignment vertical="center" wrapText="1"/>
    </xf>
    <xf numFmtId="0" fontId="0" fillId="0" borderId="41" xfId="0" applyBorder="1" applyAlignment="1">
      <alignment wrapText="1"/>
    </xf>
    <xf numFmtId="0" fontId="0" fillId="8" borderId="41" xfId="0" applyFill="1" applyBorder="1" applyAlignment="1">
      <alignment wrapText="1"/>
    </xf>
    <xf numFmtId="0" fontId="14" fillId="8" borderId="24" xfId="0" applyFont="1" applyFill="1" applyBorder="1" applyAlignment="1">
      <alignment vertical="center" wrapText="1"/>
    </xf>
    <xf numFmtId="0" fontId="8" fillId="0" borderId="0" xfId="3" applyAlignment="1">
      <alignment vertical="center"/>
    </xf>
    <xf numFmtId="0" fontId="17" fillId="7" borderId="29" xfId="0" applyFont="1" applyFill="1" applyBorder="1" applyAlignment="1">
      <alignment vertical="center"/>
    </xf>
    <xf numFmtId="0" fontId="17" fillId="7" borderId="30" xfId="0" applyFont="1" applyFill="1" applyBorder="1" applyAlignment="1">
      <alignment vertical="center"/>
    </xf>
    <xf numFmtId="0" fontId="17" fillId="7" borderId="30" xfId="0" applyFont="1" applyFill="1" applyBorder="1" applyAlignment="1">
      <alignment horizontal="center" vertical="center"/>
    </xf>
    <xf numFmtId="0" fontId="17" fillId="7" borderId="31" xfId="0" applyFont="1" applyFill="1" applyBorder="1" applyAlignment="1">
      <alignment vertical="center"/>
    </xf>
    <xf numFmtId="0" fontId="14" fillId="8" borderId="32" xfId="0" applyFont="1" applyFill="1" applyBorder="1" applyAlignment="1">
      <alignment vertical="center"/>
    </xf>
    <xf numFmtId="0" fontId="14" fillId="8" borderId="33" xfId="0" applyFont="1" applyFill="1" applyBorder="1" applyAlignment="1">
      <alignment vertical="center"/>
    </xf>
    <xf numFmtId="0" fontId="14" fillId="8" borderId="33" xfId="0" applyFont="1" applyFill="1" applyBorder="1" applyAlignment="1">
      <alignment horizontal="center" vertical="center"/>
    </xf>
    <xf numFmtId="14" fontId="14" fillId="8" borderId="33" xfId="0" applyNumberFormat="1" applyFont="1" applyFill="1" applyBorder="1" applyAlignment="1">
      <alignment horizontal="center" vertical="center"/>
    </xf>
    <xf numFmtId="0" fontId="14" fillId="8" borderId="34" xfId="0" applyFont="1" applyFill="1" applyBorder="1" applyAlignment="1">
      <alignment vertical="center"/>
    </xf>
    <xf numFmtId="0" fontId="14" fillId="0" borderId="32" xfId="0" applyFont="1" applyBorder="1" applyAlignment="1">
      <alignment vertical="center"/>
    </xf>
    <xf numFmtId="0" fontId="14" fillId="0" borderId="33" xfId="0" applyFont="1" applyBorder="1" applyAlignment="1">
      <alignment vertical="center"/>
    </xf>
    <xf numFmtId="0" fontId="14" fillId="0" borderId="33" xfId="0" applyFont="1" applyBorder="1" applyAlignment="1">
      <alignment horizontal="center" vertical="center"/>
    </xf>
    <xf numFmtId="14" fontId="14" fillId="0" borderId="33" xfId="0" applyNumberFormat="1" applyFont="1" applyBorder="1" applyAlignment="1">
      <alignment horizontal="center" vertical="center"/>
    </xf>
    <xf numFmtId="0" fontId="14" fillId="0" borderId="34" xfId="0" applyFont="1" applyBorder="1" applyAlignment="1">
      <alignment vertical="center"/>
    </xf>
    <xf numFmtId="16" fontId="14" fillId="0" borderId="33" xfId="0" applyNumberFormat="1" applyFont="1" applyBorder="1" applyAlignment="1">
      <alignment horizontal="center" vertical="center"/>
    </xf>
    <xf numFmtId="16" fontId="14" fillId="8" borderId="33" xfId="0" applyNumberFormat="1" applyFont="1" applyFill="1" applyBorder="1" applyAlignment="1">
      <alignment horizontal="center" vertical="center"/>
    </xf>
    <xf numFmtId="0" fontId="18" fillId="0" borderId="34" xfId="0" applyFont="1" applyBorder="1" applyAlignment="1">
      <alignment vertical="center"/>
    </xf>
    <xf numFmtId="0" fontId="0" fillId="6" borderId="43" xfId="0" applyFill="1" applyBorder="1"/>
    <xf numFmtId="0" fontId="0" fillId="6" borderId="44" xfId="0" applyFill="1" applyBorder="1"/>
    <xf numFmtId="0" fontId="0" fillId="6" borderId="45" xfId="0" applyFill="1" applyBorder="1"/>
    <xf numFmtId="0" fontId="0" fillId="9" borderId="43" xfId="0" applyFill="1" applyBorder="1"/>
    <xf numFmtId="0" fontId="0" fillId="9" borderId="44" xfId="0" applyFill="1" applyBorder="1"/>
    <xf numFmtId="0" fontId="0" fillId="9" borderId="45" xfId="0" applyFill="1" applyBorder="1"/>
    <xf numFmtId="0" fontId="0" fillId="9" borderId="7" xfId="0" applyFill="1" applyBorder="1"/>
    <xf numFmtId="0" fontId="0" fillId="6" borderId="0" xfId="0" applyFill="1" applyAlignment="1">
      <alignment horizontal="left"/>
    </xf>
    <xf numFmtId="0" fontId="0" fillId="6" borderId="7" xfId="0" applyFill="1" applyBorder="1"/>
    <xf numFmtId="0" fontId="0" fillId="6" borderId="10" xfId="0" applyFill="1" applyBorder="1"/>
    <xf numFmtId="0" fontId="0" fillId="6" borderId="11" xfId="0" applyFill="1" applyBorder="1"/>
    <xf numFmtId="0" fontId="0" fillId="6" borderId="12" xfId="0" applyFill="1" applyBorder="1"/>
    <xf numFmtId="0" fontId="0" fillId="6" borderId="13" xfId="0" applyFill="1" applyBorder="1"/>
    <xf numFmtId="0" fontId="0" fillId="6" borderId="14" xfId="0" applyFill="1" applyBorder="1"/>
    <xf numFmtId="164" fontId="0" fillId="0" borderId="0" xfId="0" applyNumberFormat="1" applyProtection="1">
      <protection locked="0"/>
    </xf>
    <xf numFmtId="0" fontId="14" fillId="8" borderId="42" xfId="0" applyFont="1" applyFill="1" applyBorder="1" applyAlignment="1">
      <alignment vertical="center" wrapText="1"/>
    </xf>
    <xf numFmtId="0" fontId="14" fillId="8" borderId="22" xfId="0" applyFont="1" applyFill="1" applyBorder="1" applyAlignment="1">
      <alignment vertical="center" wrapText="1"/>
    </xf>
    <xf numFmtId="0" fontId="14" fillId="8" borderId="25" xfId="0" applyFont="1" applyFill="1" applyBorder="1" applyAlignment="1">
      <alignment vertical="center" wrapText="1"/>
    </xf>
    <xf numFmtId="0" fontId="14" fillId="8" borderId="39" xfId="0" applyFont="1" applyFill="1" applyBorder="1" applyAlignment="1">
      <alignment vertical="center" wrapText="1"/>
    </xf>
    <xf numFmtId="0" fontId="14" fillId="8" borderId="21" xfId="0" applyFont="1" applyFill="1" applyBorder="1" applyAlignment="1">
      <alignment vertical="center" wrapText="1"/>
    </xf>
    <xf numFmtId="0" fontId="14" fillId="8" borderId="40" xfId="0" applyFont="1" applyFill="1" applyBorder="1" applyAlignment="1">
      <alignment vertical="center" wrapText="1"/>
    </xf>
    <xf numFmtId="0" fontId="0" fillId="0" borderId="39" xfId="0" applyBorder="1" applyAlignment="1">
      <alignment vertical="center" wrapText="1"/>
    </xf>
    <xf numFmtId="0" fontId="0" fillId="0" borderId="21" xfId="0" applyBorder="1" applyAlignment="1">
      <alignment vertical="center" wrapText="1"/>
    </xf>
    <xf numFmtId="0" fontId="0" fillId="0" borderId="40" xfId="0" applyBorder="1" applyAlignment="1">
      <alignment vertical="center" wrapText="1"/>
    </xf>
    <xf numFmtId="0" fontId="14" fillId="8" borderId="23" xfId="0" applyFont="1" applyFill="1" applyBorder="1" applyAlignment="1">
      <alignment vertical="center" wrapText="1"/>
    </xf>
    <xf numFmtId="17" fontId="14" fillId="8" borderId="35" xfId="0" applyNumberFormat="1" applyFont="1" applyFill="1" applyBorder="1" applyAlignment="1">
      <alignment vertical="center" wrapText="1"/>
    </xf>
    <xf numFmtId="17" fontId="14" fillId="8" borderId="0" xfId="0" applyNumberFormat="1" applyFont="1" applyFill="1" applyAlignment="1">
      <alignment vertical="center" wrapText="1"/>
    </xf>
    <xf numFmtId="17" fontId="14" fillId="8" borderId="24" xfId="0" applyNumberFormat="1" applyFont="1" applyFill="1" applyBorder="1" applyAlignment="1">
      <alignment vertical="center" wrapText="1"/>
    </xf>
    <xf numFmtId="0" fontId="0" fillId="6" borderId="0" xfId="0" applyFill="1" applyAlignment="1">
      <alignment horizontal="left"/>
    </xf>
    <xf numFmtId="0" fontId="7" fillId="6" borderId="0" xfId="0" applyFont="1" applyFill="1" applyAlignment="1">
      <alignment horizontal="left" wrapText="1"/>
    </xf>
    <xf numFmtId="0" fontId="7" fillId="6" borderId="22" xfId="0" applyFont="1" applyFill="1" applyBorder="1" applyAlignment="1">
      <alignment horizontal="left" wrapText="1"/>
    </xf>
    <xf numFmtId="0" fontId="0" fillId="6" borderId="8" xfId="0" applyFill="1" applyBorder="1" applyAlignment="1">
      <alignment horizontal="left"/>
    </xf>
    <xf numFmtId="0" fontId="6" fillId="6" borderId="27" xfId="0" applyFont="1" applyFill="1" applyBorder="1" applyAlignment="1">
      <alignment horizontal="left" vertical="center" wrapText="1"/>
    </xf>
    <xf numFmtId="0" fontId="6" fillId="6" borderId="28" xfId="0" applyFont="1" applyFill="1" applyBorder="1" applyAlignment="1">
      <alignment horizontal="left" vertical="center" wrapText="1"/>
    </xf>
    <xf numFmtId="0" fontId="0" fillId="5" borderId="1" xfId="0" applyFill="1" applyBorder="1" applyAlignment="1">
      <alignment horizontal="left"/>
    </xf>
  </cellXfs>
  <cellStyles count="4">
    <cellStyle name="Comma" xfId="1" builtinId="3"/>
    <cellStyle name="Hyperlink" xfId="3" builtinId="8"/>
    <cellStyle name="Normal" xfId="0" builtinId="0"/>
    <cellStyle name="Percent" xfId="2" builtinId="5"/>
  </cellStyles>
  <dxfs count="58">
    <dxf>
      <numFmt numFmtId="167" formatCode="_(* #,##0_);_(* \(#,##0\);_(* &quot;-&quot;??_);_(@_)"/>
    </dxf>
    <dxf>
      <numFmt numFmtId="167" formatCode="_(* #,##0_);_(* \(#,##0\);_(* &quot;-&quot;??_);_(@_)"/>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ill>
        <patternFill patternType="none">
          <bgColor auto="1"/>
        </patternFill>
      </fill>
    </dxf>
    <dxf>
      <numFmt numFmtId="8" formatCode="#,##0.00_);[Red]\(#,##0.00\)"/>
    </dxf>
    <dxf>
      <numFmt numFmtId="8" formatCode="#,##0.00_);[Red]\(#,##0.00\)"/>
    </dxf>
    <dxf>
      <numFmt numFmtId="8" formatCode="#,##0.00_);[Red]\(#,##0.00\)"/>
    </dxf>
    <dxf>
      <numFmt numFmtId="8" formatCode="#,##0.00_);[Red]\(#,##0.00\)"/>
    </dxf>
    <dxf>
      <numFmt numFmtId="0" formatCode="General"/>
    </dxf>
    <dxf>
      <numFmt numFmtId="2" formatCode="0.00"/>
      <fill>
        <patternFill patternType="none">
          <fgColor indexed="64"/>
          <bgColor auto="1"/>
        </patternFill>
      </fill>
    </dxf>
    <dxf>
      <numFmt numFmtId="166" formatCode="0.0000"/>
      <fill>
        <patternFill patternType="none">
          <fgColor indexed="64"/>
          <bgColor auto="1"/>
        </patternFill>
      </fill>
    </dxf>
    <dxf>
      <numFmt numFmtId="2" formatCode="0.00"/>
      <fill>
        <patternFill patternType="none">
          <fgColor indexed="64"/>
          <bgColor auto="1"/>
        </patternFill>
      </fill>
    </dxf>
    <dxf>
      <numFmt numFmtId="0" formatCode="General"/>
      <fill>
        <patternFill patternType="none">
          <fgColor indexed="64"/>
          <bgColor auto="1"/>
        </patternFill>
      </fill>
    </dxf>
    <dxf>
      <numFmt numFmtId="166" formatCode="0.0000"/>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thin">
          <color theme="6" tint="0.39997558519241921"/>
        </top>
      </border>
    </dxf>
    <dxf>
      <fill>
        <patternFill patternType="none">
          <fgColor indexed="64"/>
          <bgColor auto="1"/>
        </patternFill>
      </fill>
    </dxf>
    <dxf>
      <border outline="0">
        <bottom style="thin">
          <color theme="6" tint="0.39997558519241921"/>
        </bottom>
      </border>
    </dxf>
    <dxf>
      <fill>
        <patternFill patternType="none">
          <fgColor indexed="64"/>
          <bgColor auto="1"/>
        </patternFill>
      </fill>
    </dxf>
    <dxf>
      <numFmt numFmtId="1" formatCode="0"/>
    </dxf>
    <dxf>
      <numFmt numFmtId="1" formatCode="0"/>
    </dxf>
    <dxf>
      <numFmt numFmtId="2" formatCode="0.00"/>
      <protection locked="0" hidden="0"/>
    </dxf>
    <dxf>
      <protection locked="0" hidden="0"/>
    </dxf>
    <dxf>
      <protection locked="0" hidden="0"/>
    </dxf>
    <dxf>
      <numFmt numFmtId="166" formatCode="0.0000"/>
      <fill>
        <patternFill patternType="none">
          <fgColor indexed="64"/>
          <bgColor auto="1"/>
        </patternFill>
      </fill>
    </dxf>
    <dxf>
      <numFmt numFmtId="165" formatCode="#,##0.0000"/>
      <fill>
        <patternFill patternType="none">
          <fgColor indexed="64"/>
          <bgColor auto="1"/>
        </patternFill>
      </fill>
    </dxf>
    <dxf>
      <numFmt numFmtId="164" formatCode="0.00_);[Red]\(0.00\)"/>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protection locked="1"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a:t>Fluxo</a:t>
            </a:r>
            <a:r>
              <a:rPr lang="en-US" sz="2800" baseline="0"/>
              <a:t> de Caixa</a:t>
            </a:r>
            <a:endParaRPr lang="en-US" sz="2800"/>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865048118985127"/>
          <c:y val="0.17634259259259263"/>
          <c:w val="0.81812729658792649"/>
          <c:h val="0.77736111111111106"/>
        </c:manualLayout>
      </c:layout>
      <c:scatterChart>
        <c:scatterStyle val="smoothMarker"/>
        <c:varyColors val="0"/>
        <c:ser>
          <c:idx val="0"/>
          <c:order val="0"/>
          <c:tx>
            <c:strRef>
              <c:f>FluxoCaixaModelo!$H$2</c:f>
              <c:strCache>
                <c:ptCount val="1"/>
                <c:pt idx="0">
                  <c:v>VAcumulado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FluxoCaixaModelo!$H$3:$H$32</c:f>
              <c:numCache>
                <c:formatCode>#,##0.00_);[Red]\(#,##0.00\)</c:formatCode>
                <c:ptCount val="30"/>
                <c:pt idx="0">
                  <c:v>-8363.3438100341809</c:v>
                </c:pt>
                <c:pt idx="1">
                  <c:v>-5304.1305084110018</c:v>
                </c:pt>
                <c:pt idx="2">
                  <c:v>839.31632305684252</c:v>
                </c:pt>
                <c:pt idx="3">
                  <c:v>-2412.7877104866802</c:v>
                </c:pt>
                <c:pt idx="4">
                  <c:v>-5398.3131681329887</c:v>
                </c:pt>
                <c:pt idx="5">
                  <c:v>-3.7422016765121953</c:v>
                </c:pt>
                <c:pt idx="6">
                  <c:v>5392.5859076371071</c:v>
                </c:pt>
                <c:pt idx="7">
                  <c:v>18078.825624093581</c:v>
                </c:pt>
                <c:pt idx="8">
                  <c:v>24686.196590550055</c:v>
                </c:pt>
                <c:pt idx="9">
                  <c:v>55221.576132903749</c:v>
                </c:pt>
                <c:pt idx="10">
                  <c:v>79698.956190269324</c:v>
                </c:pt>
                <c:pt idx="11">
                  <c:v>104094.5896567258</c:v>
                </c:pt>
                <c:pt idx="12">
                  <c:v>123381.05293087459</c:v>
                </c:pt>
                <c:pt idx="13">
                  <c:v>142968.22746875964</c:v>
                </c:pt>
                <c:pt idx="14">
                  <c:v>157855.92201111332</c:v>
                </c:pt>
                <c:pt idx="15">
                  <c:v>173836.75235256981</c:v>
                </c:pt>
                <c:pt idx="16">
                  <c:v>186405.55861314392</c:v>
                </c:pt>
                <c:pt idx="17">
                  <c:v>199581.45457960039</c:v>
                </c:pt>
                <c:pt idx="18">
                  <c:v>209852.11501974109</c:v>
                </c:pt>
                <c:pt idx="19">
                  <c:v>220191.96706209477</c:v>
                </c:pt>
                <c:pt idx="20">
                  <c:v>228602.22374283697</c:v>
                </c:pt>
                <c:pt idx="21">
                  <c:v>237698.2151638389</c:v>
                </c:pt>
                <c:pt idx="22">
                  <c:v>244571.616565078</c:v>
                </c:pt>
                <c:pt idx="23">
                  <c:v>252137.64378153448</c:v>
                </c:pt>
                <c:pt idx="24">
                  <c:v>257720.08674799095</c:v>
                </c:pt>
                <c:pt idx="25">
                  <c:v>263991.52886829356</c:v>
                </c:pt>
                <c:pt idx="26">
                  <c:v>268474.26650141669</c:v>
                </c:pt>
                <c:pt idx="27">
                  <c:v>273636.06425358745</c:v>
                </c:pt>
                <c:pt idx="28">
                  <c:v>277170.78004763013</c:v>
                </c:pt>
                <c:pt idx="29">
                  <c:v>281370.8860140866</c:v>
                </c:pt>
              </c:numCache>
            </c:numRef>
          </c:yVal>
          <c:smooth val="1"/>
          <c:extLst>
            <c:ext xmlns:c16="http://schemas.microsoft.com/office/drawing/2014/chart" uri="{C3380CC4-5D6E-409C-BE32-E72D297353CC}">
              <c16:uniqueId val="{00000000-9AD0-4AF2-BBB3-B87F020BBD46}"/>
            </c:ext>
          </c:extLst>
        </c:ser>
        <c:ser>
          <c:idx val="1"/>
          <c:order val="1"/>
          <c:tx>
            <c:strRef>
              <c:f>FluxoCaixaModelo!$D$2</c:f>
              <c:strCache>
                <c:ptCount val="1"/>
                <c:pt idx="0">
                  <c:v>VTLiquido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yVal>
            <c:numRef>
              <c:f>FluxoCaixaModelo!$D$3:$D$32</c:f>
              <c:numCache>
                <c:formatCode>#,##0.00_);[Red]\(#,##0.00\)</c:formatCode>
                <c:ptCount val="30"/>
                <c:pt idx="0">
                  <c:v>-8363.3438100341809</c:v>
                </c:pt>
                <c:pt idx="1">
                  <c:v>3059.2133016231792</c:v>
                </c:pt>
                <c:pt idx="2">
                  <c:v>6143.4468314678443</c:v>
                </c:pt>
                <c:pt idx="3">
                  <c:v>-3252.1040335435227</c:v>
                </c:pt>
                <c:pt idx="4">
                  <c:v>-2985.5254576463085</c:v>
                </c:pt>
                <c:pt idx="5">
                  <c:v>5394.5709664564765</c:v>
                </c:pt>
                <c:pt idx="6">
                  <c:v>5396.3281093136193</c:v>
                </c:pt>
                <c:pt idx="7">
                  <c:v>12686.239716456475</c:v>
                </c:pt>
                <c:pt idx="8">
                  <c:v>6607.3709664564758</c:v>
                </c:pt>
                <c:pt idx="9">
                  <c:v>30535.379542353694</c:v>
                </c:pt>
                <c:pt idx="10">
                  <c:v>24477.380057365568</c:v>
                </c:pt>
                <c:pt idx="11">
                  <c:v>24395.633466456478</c:v>
                </c:pt>
                <c:pt idx="12">
                  <c:v>19286.463274148788</c:v>
                </c:pt>
                <c:pt idx="13">
                  <c:v>19587.174537885046</c:v>
                </c:pt>
                <c:pt idx="14">
                  <c:v>14887.694542353694</c:v>
                </c:pt>
                <c:pt idx="15">
                  <c:v>15980.83034145648</c:v>
                </c:pt>
                <c:pt idx="16">
                  <c:v>12568.806260574125</c:v>
                </c:pt>
                <c:pt idx="17">
                  <c:v>13175.895966456475</c:v>
                </c:pt>
                <c:pt idx="18">
                  <c:v>10270.660440140688</c:v>
                </c:pt>
                <c:pt idx="19">
                  <c:v>10339.852042353692</c:v>
                </c:pt>
                <c:pt idx="20">
                  <c:v>8410.2566807421899</c:v>
                </c:pt>
                <c:pt idx="21">
                  <c:v>9095.9914210019306</c:v>
                </c:pt>
                <c:pt idx="22">
                  <c:v>6873.4014012390853</c:v>
                </c:pt>
                <c:pt idx="23">
                  <c:v>7566.0272164564776</c:v>
                </c:pt>
                <c:pt idx="24">
                  <c:v>5582.4429664564759</c:v>
                </c:pt>
                <c:pt idx="25">
                  <c:v>6271.4421203026322</c:v>
                </c:pt>
                <c:pt idx="26">
                  <c:v>4482.7376331231426</c:v>
                </c:pt>
                <c:pt idx="27">
                  <c:v>5161.7977521707617</c:v>
                </c:pt>
                <c:pt idx="28">
                  <c:v>3534.7157940426841</c:v>
                </c:pt>
                <c:pt idx="29">
                  <c:v>4200.1059664564782</c:v>
                </c:pt>
              </c:numCache>
            </c:numRef>
          </c:yVal>
          <c:smooth val="1"/>
          <c:extLst>
            <c:ext xmlns:c16="http://schemas.microsoft.com/office/drawing/2014/chart" uri="{C3380CC4-5D6E-409C-BE32-E72D297353CC}">
              <c16:uniqueId val="{00000001-9AD0-4AF2-BBB3-B87F020BBD46}"/>
            </c:ext>
          </c:extLst>
        </c:ser>
        <c:ser>
          <c:idx val="2"/>
          <c:order val="2"/>
          <c:tx>
            <c:strRef>
              <c:f>FluxoCaixaModelo!$I$2</c:f>
              <c:strCache>
                <c:ptCount val="1"/>
                <c:pt idx="0">
                  <c:v>Investimento Financeiro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FluxoCaixaModelo!$I$3:$I$32</c:f>
              <c:numCache>
                <c:formatCode>#,##0_);[Red]\(#,##0\)</c:formatCode>
                <c:ptCount val="30"/>
                <c:pt idx="0">
                  <c:v>7467.2712589590901</c:v>
                </c:pt>
                <c:pt idx="1">
                  <c:v>5617.6528471143201</c:v>
                </c:pt>
                <c:pt idx="2">
                  <c:v>1688.1015486209426</c:v>
                </c:pt>
                <c:pt idx="3">
                  <c:v>1821.292760807135</c:v>
                </c:pt>
                <c:pt idx="4">
                  <c:v>1964.992759634818</c:v>
                </c:pt>
                <c:pt idx="5">
                  <c:v>2120.030688370005</c:v>
                </c:pt>
                <c:pt idx="6">
                  <c:v>2287.3011096823984</c:v>
                </c:pt>
                <c:pt idx="7">
                  <c:v>2467.7691672363394</c:v>
                </c:pt>
                <c:pt idx="8">
                  <c:v>2662.4761545312863</c:v>
                </c:pt>
                <c:pt idx="9">
                  <c:v>2872.5455231238047</c:v>
                </c:pt>
                <c:pt idx="10">
                  <c:v>3099.1893648982727</c:v>
                </c:pt>
                <c:pt idx="11">
                  <c:v>3343.7154057887465</c:v>
                </c:pt>
                <c:pt idx="12">
                  <c:v>3607.5345513054785</c:v>
                </c:pt>
                <c:pt idx="13">
                  <c:v>3892.1690274034809</c:v>
                </c:pt>
                <c:pt idx="14">
                  <c:v>4199.2611636656156</c:v>
                </c:pt>
                <c:pt idx="15">
                  <c:v>4530.5828694788324</c:v>
                </c:pt>
                <c:pt idx="16">
                  <c:v>4888.045857880712</c:v>
                </c:pt>
                <c:pt idx="17">
                  <c:v>5273.7126760675001</c:v>
                </c:pt>
                <c:pt idx="18">
                  <c:v>5689.8086062092252</c:v>
                </c:pt>
                <c:pt idx="19">
                  <c:v>6138.7345052391329</c:v>
                </c:pt>
                <c:pt idx="20">
                  <c:v>6623.0806577025005</c:v>
                </c:pt>
                <c:pt idx="21">
                  <c:v>7145.6417215952279</c:v>
                </c:pt>
                <c:pt idx="22">
                  <c:v>7709.4328534290908</c:v>
                </c:pt>
                <c:pt idx="23">
                  <c:v>8317.7071055646466</c:v>
                </c:pt>
                <c:pt idx="24">
                  <c:v>8973.9741961936961</c:v>
                </c:pt>
                <c:pt idx="25">
                  <c:v>9682.020760273379</c:v>
                </c:pt>
                <c:pt idx="26">
                  <c:v>10445.932198258948</c:v>
                </c:pt>
                <c:pt idx="27">
                  <c:v>11270.116248701579</c:v>
                </c:pt>
                <c:pt idx="28">
                  <c:v>12159.328420724134</c:v>
                </c:pt>
                <c:pt idx="29">
                  <c:v>13118.699433119267</c:v>
                </c:pt>
              </c:numCache>
            </c:numRef>
          </c:yVal>
          <c:smooth val="1"/>
          <c:extLst>
            <c:ext xmlns:c16="http://schemas.microsoft.com/office/drawing/2014/chart" uri="{C3380CC4-5D6E-409C-BE32-E72D297353CC}">
              <c16:uniqueId val="{00000002-9AD0-4AF2-BBB3-B87F020BBD46}"/>
            </c:ext>
          </c:extLst>
        </c:ser>
        <c:dLbls>
          <c:showLegendKey val="0"/>
          <c:showVal val="0"/>
          <c:showCatName val="0"/>
          <c:showSerName val="0"/>
          <c:showPercent val="0"/>
          <c:showBubbleSize val="0"/>
        </c:dLbls>
        <c:axId val="750736527"/>
        <c:axId val="750736943"/>
      </c:scatterChart>
      <c:valAx>
        <c:axId val="750736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50736943"/>
        <c:crosses val="autoZero"/>
        <c:crossBetween val="midCat"/>
      </c:valAx>
      <c:valAx>
        <c:axId val="750736943"/>
        <c:scaling>
          <c:orientation val="minMax"/>
        </c:scaling>
        <c:delete val="0"/>
        <c:axPos val="l"/>
        <c:majorGridlines>
          <c:spPr>
            <a:ln w="9525" cap="flat" cmpd="sng" algn="ctr">
              <a:solidFill>
                <a:schemeClr val="tx1">
                  <a:lumMod val="15000"/>
                  <a:lumOff val="85000"/>
                </a:schemeClr>
              </a:solidFill>
              <a:round/>
            </a:ln>
            <a:effectLst/>
          </c:spPr>
        </c:majorGridlines>
        <c:numFmt formatCode="#,##0_);[Red]\(#,##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50736527"/>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09B4281-E75C-4073-AB82-EF92B7EC2273}">
  <sheetPr/>
  <sheetViews>
    <sheetView zoomScale="76" workbookViewId="0" zoomToFit="1"/>
  </sheetViews>
  <sheetProtection algorithmName="SHA-512" hashValue="PWq5U6heYN8htzK6vg5yVRcnRvv5J5xFJtpPui2H/kTD1lyOmo7hIsX7w9mnOZVpLEDMSB+QGjQu9RFvN6KkUw==" saltValue="7qnQAhbymficqt+dzwmovA==" spinCount="100000" content="1" objects="1"/>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38100</xdr:rowOff>
    </xdr:from>
    <xdr:to>
      <xdr:col>7</xdr:col>
      <xdr:colOff>495300</xdr:colOff>
      <xdr:row>6</xdr:row>
      <xdr:rowOff>155637</xdr:rowOff>
    </xdr:to>
    <xdr:pic>
      <xdr:nvPicPr>
        <xdr:cNvPr id="2" name="Picture 1" descr="Logo, company name&#10;&#10;Description automatically generated">
          <a:extLst>
            <a:ext uri="{FF2B5EF4-FFF2-40B4-BE49-F238E27FC236}">
              <a16:creationId xmlns:a16="http://schemas.microsoft.com/office/drawing/2014/main" id="{A180E03E-89A4-861E-3CB5-D078DAFAE8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00" y="38100"/>
          <a:ext cx="2438400" cy="1031937"/>
        </a:xfrm>
        <a:prstGeom prst="rect">
          <a:avLst/>
        </a:prstGeom>
      </xdr:spPr>
    </xdr:pic>
    <xdr:clientData/>
  </xdr:twoCellAnchor>
  <xdr:twoCellAnchor editAs="oneCell">
    <xdr:from>
      <xdr:col>1</xdr:col>
      <xdr:colOff>0</xdr:colOff>
      <xdr:row>1</xdr:row>
      <xdr:rowOff>53341</xdr:rowOff>
    </xdr:from>
    <xdr:to>
      <xdr:col>3</xdr:col>
      <xdr:colOff>381000</xdr:colOff>
      <xdr:row>10</xdr:row>
      <xdr:rowOff>91995</xdr:rowOff>
    </xdr:to>
    <xdr:pic>
      <xdr:nvPicPr>
        <xdr:cNvPr id="3" name="Picture 2" descr="A picture containing logo&#10;&#10;Description automatically generated">
          <a:extLst>
            <a:ext uri="{FF2B5EF4-FFF2-40B4-BE49-F238E27FC236}">
              <a16:creationId xmlns:a16="http://schemas.microsoft.com/office/drawing/2014/main" id="{CF6B95F3-69EE-50DF-C0E8-7E73C9D8FB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920" y="175261"/>
          <a:ext cx="1600200" cy="16845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10836234" cy="7867403"/>
    <xdr:graphicFrame macro="">
      <xdr:nvGraphicFramePr>
        <xdr:cNvPr id="2" name="Chart 1">
          <a:extLst>
            <a:ext uri="{FF2B5EF4-FFF2-40B4-BE49-F238E27FC236}">
              <a16:creationId xmlns:a16="http://schemas.microsoft.com/office/drawing/2014/main" id="{02113F9F-A747-F67C-7EAE-66D9F10D4F2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ana Nobre" refreshedDate="44922.513884375003" createdVersion="8" refreshedVersion="8" minRefreshableVersion="3" recordCount="2064" xr:uid="{C3D78F3B-6E2E-4DD7-B023-7546116E9B7A}">
  <cacheSource type="worksheet">
    <worksheetSource name="tbSilv"/>
  </cacheSource>
  <cacheFields count="21">
    <cacheField name="idCombinacao" numFmtId="0">
      <sharedItems containsSemiMixedTypes="0" containsString="0" containsNumber="1" containsInteger="1" minValue="7976" maxValue="8108"/>
    </cacheField>
    <cacheField name="Faixa" numFmtId="0">
      <sharedItems count="2">
        <s v="Verde"/>
        <s v="Marrom"/>
      </sharedItems>
    </cacheField>
    <cacheField name="FitoFisionomia" numFmtId="0">
      <sharedItems/>
    </cacheField>
    <cacheField name="RegiaoEco" numFmtId="0">
      <sharedItems/>
    </cacheField>
    <cacheField name="RegiaoAdm" numFmtId="0">
      <sharedItems/>
    </cacheField>
    <cacheField name="Topografia" numFmtId="0">
      <sharedItems/>
    </cacheField>
    <cacheField name="Mecanizacao" numFmtId="0">
      <sharedItems/>
    </cacheField>
    <cacheField name="Especie" numFmtId="0">
      <sharedItems/>
    </cacheField>
    <cacheField name="areaOcupacao" numFmtId="0">
      <sharedItems containsSemiMixedTypes="0" containsString="0" containsNumber="1" containsInteger="1" minValue="151" maxValue="783"/>
    </cacheField>
    <cacheField name="numArvores" numFmtId="0">
      <sharedItems containsSemiMixedTypes="0" containsString="0" containsNumber="1" containsInteger="1" minValue="16" maxValue="87"/>
    </cacheField>
    <cacheField name="Produto" numFmtId="0">
      <sharedItems/>
    </cacheField>
    <cacheField name="Classe" numFmtId="0">
      <sharedItems count="1">
        <s v="Recomposição"/>
      </sharedItems>
    </cacheField>
    <cacheField name="Etapa" numFmtId="0">
      <sharedItems/>
    </cacheField>
    <cacheField name="Ano" numFmtId="0">
      <sharedItems containsSemiMixedTypes="0" containsString="0" containsNumber="1" containsInteger="1" minValue="1" maxValue="30" count="30">
        <n v="1"/>
        <n v="2"/>
        <n v="3"/>
        <n v="4"/>
        <n v="5"/>
        <n v="6"/>
        <n v="7"/>
        <n v="8"/>
        <n v="9"/>
        <n v="10"/>
        <n v="11"/>
        <n v="12"/>
        <n v="13"/>
        <n v="14"/>
        <n v="15"/>
        <n v="16"/>
        <n v="17"/>
        <n v="18"/>
        <n v="19"/>
        <n v="20"/>
        <n v="21"/>
        <n v="22"/>
        <n v="23"/>
        <n v="24"/>
        <n v="25"/>
        <n v="26"/>
        <n v="27"/>
        <n v="28"/>
        <n v="29"/>
        <n v="30"/>
      </sharedItems>
    </cacheField>
    <cacheField name="Operacao" numFmtId="0">
      <sharedItems count="17">
        <s v="Adubação manual (base 1: 0 - 20 dias)"/>
        <s v="Adubação manual (base 2: 60 - 90 dias)"/>
        <s v="Irrigação"/>
        <s v="Plantio manual"/>
        <s v="Replantio"/>
        <s v="Transporte e distribuição de mudas"/>
        <s v="Adubação manual (cobertura: 12 meses)"/>
        <s v="Capina manual (coroamento)"/>
        <s v="Controle de formiga (isca granulada)"/>
        <s v="Monitoramento de formiga"/>
        <s v="Roçada semi-mecanizada"/>
        <s v="Adubação manual (cobertura: 24 meses)"/>
        <s v="Monitoramento ambiental"/>
        <s v="Balizamento e marcação de covas"/>
        <s v="Calagem (área total)"/>
        <s v="Coveamento semi-mecanizado"/>
        <s v="Limpeza da área semi-mecanizada"/>
      </sharedItems>
    </cacheField>
    <cacheField name="Recurso" numFmtId="0">
      <sharedItems containsDate="1" containsMixedTypes="1" minDate="2006-06-30T00:00:00" maxDate="2010-10-21T00:00:00"/>
    </cacheField>
    <cacheField name="qtdRecurso" numFmtId="0">
      <sharedItems containsSemiMixedTypes="0" containsString="0" containsNumber="1" minValue="0.5" maxValue="545"/>
    </cacheField>
    <cacheField name="siglaUnidade" numFmtId="0">
      <sharedItems/>
    </cacheField>
    <cacheField name="Preco" numFmtId="164">
      <sharedItems containsSemiMixedTypes="0" containsString="0" containsNumber="1" minValue="1.0999999999999999E-2" maxValue="273.079986572265"/>
    </cacheField>
    <cacheField name="qtdRecEspFaixa" numFmtId="165">
      <sharedItems containsSemiMixedTypes="0" containsString="0" containsNumber="1" minValue="7.5500000000000003E-3" maxValue="42.673499999999997"/>
    </cacheField>
    <cacheField name="ValorEspFaixa" numFmtId="166">
      <sharedItems containsSemiMixedTypes="0" containsString="0" containsNumber="1" minValue="1.5646620000000001E-3" maxValue="425.9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4">
  <r>
    <n v="7976"/>
    <x v="0"/>
    <s v="Floresta Ombrófila Densa"/>
    <s v="Sudeste"/>
    <s v="Campinas"/>
    <s v="ondulado"/>
    <s v="Manual"/>
    <s v="Araucária_embrapa"/>
    <n v="333"/>
    <n v="37"/>
    <s v="semente"/>
    <x v="0"/>
    <s v="Implantação"/>
    <x v="0"/>
    <x v="0"/>
    <d v="2006-06-30T00:00:00"/>
    <n v="3.3"/>
    <s v="sc de 50 kg"/>
    <n v="273.079986572265"/>
    <n v="0.10988999999999999"/>
    <n v="30.008759724426199"/>
  </r>
  <r>
    <n v="7976"/>
    <x v="0"/>
    <s v="Floresta Ombrófila Densa"/>
    <s v="Sudeste"/>
    <s v="Campinas"/>
    <s v="ondulado"/>
    <s v="Manual"/>
    <s v="Araucária_embrapa"/>
    <n v="333"/>
    <n v="37"/>
    <s v="semente"/>
    <x v="0"/>
    <s v="Implantação"/>
    <x v="0"/>
    <x v="0"/>
    <s v="Copo dosador"/>
    <n v="12.37"/>
    <s v="H/H"/>
    <n v="1.0999999999999999E-2"/>
    <n v="0.41192099999999998"/>
    <n v="4.5311309999999999E-3"/>
  </r>
  <r>
    <n v="7976"/>
    <x v="0"/>
    <s v="Floresta Ombrófila Densa"/>
    <s v="Sudeste"/>
    <s v="Campinas"/>
    <s v="ondulado"/>
    <s v="Manual"/>
    <s v="Araucária_embrapa"/>
    <n v="333"/>
    <n v="37"/>
    <s v="semente"/>
    <x v="0"/>
    <s v="Implantação"/>
    <x v="0"/>
    <x v="0"/>
    <s v="Trabalhador agropecuário em geral"/>
    <n v="12.37"/>
    <s v="H/H"/>
    <n v="13.0666856765747"/>
    <n v="0.41192099999999998"/>
    <n v="5.3824422305803266"/>
  </r>
  <r>
    <n v="7976"/>
    <x v="0"/>
    <s v="Floresta Ombrófila Densa"/>
    <s v="Sudeste"/>
    <s v="Campinas"/>
    <s v="ondulado"/>
    <s v="Manual"/>
    <s v="Araucária_embrapa"/>
    <n v="333"/>
    <n v="37"/>
    <s v="semente"/>
    <x v="0"/>
    <s v="Implantação"/>
    <x v="0"/>
    <x v="1"/>
    <d v="2010-10-20T00:00:00"/>
    <n v="3.3"/>
    <s v="sc de 50 kg"/>
    <n v="200.47999572753901"/>
    <n v="0.10988999999999999"/>
    <n v="22.03074673049926"/>
  </r>
  <r>
    <n v="7976"/>
    <x v="0"/>
    <s v="Floresta Ombrófila Densa"/>
    <s v="Sudeste"/>
    <s v="Campinas"/>
    <s v="ondulado"/>
    <s v="Manual"/>
    <s v="Araucária_embrapa"/>
    <n v="333"/>
    <n v="37"/>
    <s v="semente"/>
    <x v="0"/>
    <s v="Implantação"/>
    <x v="0"/>
    <x v="1"/>
    <s v="Plantadeira (coveta lateral)"/>
    <n v="14.13"/>
    <s v="H/H"/>
    <n v="7.9000000000000001E-2"/>
    <n v="0.47052899999999998"/>
    <n v="3.7171790999999996E-2"/>
  </r>
  <r>
    <n v="7976"/>
    <x v="0"/>
    <s v="Floresta Ombrófila Densa"/>
    <s v="Sudeste"/>
    <s v="Campinas"/>
    <s v="ondulado"/>
    <s v="Manual"/>
    <s v="Araucária_embrapa"/>
    <n v="333"/>
    <n v="37"/>
    <s v="semente"/>
    <x v="0"/>
    <s v="Implantação"/>
    <x v="0"/>
    <x v="1"/>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1"/>
    <s v="Trator 75 - 125 CV + Carreta"/>
    <n v="2.35"/>
    <s v="H/M"/>
    <n v="149.07000732421801"/>
    <n v="7.8255000000000005E-2"/>
    <n v="11.665473423156682"/>
  </r>
  <r>
    <n v="7976"/>
    <x v="0"/>
    <s v="Floresta Ombrófila Densa"/>
    <s v="Sudeste"/>
    <s v="Campinas"/>
    <s v="ondulado"/>
    <s v="Manual"/>
    <s v="Araucária_embrapa"/>
    <n v="333"/>
    <n v="37"/>
    <s v="semente"/>
    <x v="0"/>
    <s v="Implantação"/>
    <x v="0"/>
    <x v="2"/>
    <s v="Trabalhador agropecuário em geral"/>
    <n v="5.88"/>
    <s v="H/H"/>
    <n v="13.0666856765747"/>
    <n v="0.19580400000000001"/>
    <n v="2.5585093222160324"/>
  </r>
  <r>
    <n v="7976"/>
    <x v="0"/>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7976"/>
    <x v="0"/>
    <s v="Floresta Ombrófila Densa"/>
    <s v="Sudeste"/>
    <s v="Campinas"/>
    <s v="ondulado"/>
    <s v="Manual"/>
    <s v="Araucária_embrapa"/>
    <n v="333"/>
    <n v="37"/>
    <s v="semente"/>
    <x v="0"/>
    <s v="Implantação"/>
    <x v="0"/>
    <x v="3"/>
    <s v="Hidrogel"/>
    <n v="5"/>
    <s v="Kg"/>
    <n v="25.84"/>
    <n v="0.16650000000000001"/>
    <n v="4.3023600000000002"/>
  </r>
  <r>
    <n v="7976"/>
    <x v="0"/>
    <s v="Floresta Ombrófila Densa"/>
    <s v="Sudeste"/>
    <s v="Campinas"/>
    <s v="ondulado"/>
    <s v="Manual"/>
    <s v="Araucária_embrapa"/>
    <n v="333"/>
    <n v="37"/>
    <s v="semente"/>
    <x v="0"/>
    <s v="Implantação"/>
    <x v="0"/>
    <x v="3"/>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7976"/>
    <x v="0"/>
    <s v="Floresta Ombrófila Densa"/>
    <s v="Sudeste"/>
    <s v="Campinas"/>
    <s v="ondulado"/>
    <s v="Manual"/>
    <s v="Araucária_embrapa"/>
    <n v="333"/>
    <n v="37"/>
    <s v="semente"/>
    <x v="0"/>
    <s v="Implantação"/>
    <x v="0"/>
    <x v="4"/>
    <s v="Hidrogel"/>
    <n v="1"/>
    <s v="Kg"/>
    <n v="25.84"/>
    <n v="3.3300000000000003E-2"/>
    <n v="0.86047200000000013"/>
  </r>
  <r>
    <n v="7976"/>
    <x v="0"/>
    <s v="Floresta Ombrófila Densa"/>
    <s v="Sudeste"/>
    <s v="Campinas"/>
    <s v="ondulado"/>
    <s v="Manual"/>
    <s v="Araucária_embrapa"/>
    <n v="333"/>
    <n v="37"/>
    <s v="semente"/>
    <x v="0"/>
    <s v="Implantação"/>
    <x v="0"/>
    <x v="4"/>
    <s v="Mudas (biodiversidade)"/>
    <n v="109"/>
    <s v="unidade"/>
    <n v="2"/>
    <n v="3.6297000000000001"/>
    <n v="7.2594000000000003"/>
  </r>
  <r>
    <n v="7976"/>
    <x v="0"/>
    <s v="Floresta Ombrófila Densa"/>
    <s v="Sudeste"/>
    <s v="Campinas"/>
    <s v="ondulado"/>
    <s v="Manual"/>
    <s v="Araucária_embrapa"/>
    <n v="333"/>
    <n v="37"/>
    <s v="semente"/>
    <x v="0"/>
    <s v="Implantação"/>
    <x v="0"/>
    <x v="4"/>
    <s v="Mudas (econômica)"/>
    <n v="109"/>
    <s v="unidade"/>
    <n v="10"/>
    <n v="3.6297000000000001"/>
    <n v="36.297000000000004"/>
  </r>
  <r>
    <n v="7976"/>
    <x v="0"/>
    <s v="Floresta Ombrófila Densa"/>
    <s v="Sudeste"/>
    <s v="Campinas"/>
    <s v="ondulado"/>
    <s v="Manual"/>
    <s v="Araucária_embrapa"/>
    <n v="333"/>
    <n v="37"/>
    <s v="semente"/>
    <x v="0"/>
    <s v="Implantação"/>
    <x v="0"/>
    <x v="4"/>
    <s v="Trabalhador agropecuário em geral"/>
    <n v="4.24"/>
    <s v="H/H"/>
    <n v="13.0666856765747"/>
    <n v="0.14119200000000001"/>
    <n v="1.8449114840469352"/>
  </r>
  <r>
    <n v="7976"/>
    <x v="0"/>
    <s v="Floresta Ombrófila Densa"/>
    <s v="Sudeste"/>
    <s v="Campinas"/>
    <s v="ondulado"/>
    <s v="Manual"/>
    <s v="Araucária_embrapa"/>
    <n v="333"/>
    <n v="37"/>
    <s v="semente"/>
    <x v="0"/>
    <s v="Implantação"/>
    <x v="0"/>
    <x v="5"/>
    <s v="Mudas (biodiversidade)"/>
    <n v="545"/>
    <s v="unidade"/>
    <n v="2"/>
    <n v="18.148499999999999"/>
    <n v="36.296999999999997"/>
  </r>
  <r>
    <n v="7976"/>
    <x v="0"/>
    <s v="Floresta Ombrófila Densa"/>
    <s v="Sudeste"/>
    <s v="Campinas"/>
    <s v="ondulado"/>
    <s v="Manual"/>
    <s v="Araucária_embrapa"/>
    <n v="333"/>
    <n v="37"/>
    <s v="semente"/>
    <x v="0"/>
    <s v="Implantação"/>
    <x v="0"/>
    <x v="5"/>
    <s v="Mudas (econômica)"/>
    <n v="544"/>
    <s v="unidade"/>
    <n v="10"/>
    <n v="18.115200000000002"/>
    <n v="181.15200000000002"/>
  </r>
  <r>
    <n v="7976"/>
    <x v="0"/>
    <s v="Floresta Ombrófila Densa"/>
    <s v="Sudeste"/>
    <s v="Campinas"/>
    <s v="ondulado"/>
    <s v="Manual"/>
    <s v="Araucária_embrapa"/>
    <n v="333"/>
    <n v="37"/>
    <s v="semente"/>
    <x v="0"/>
    <s v="Implantação"/>
    <x v="0"/>
    <x v="5"/>
    <s v="Trabalhador agropecuário em geral"/>
    <n v="10.6"/>
    <s v="H/H"/>
    <n v="13.0666856765747"/>
    <n v="0.35297999999999996"/>
    <n v="4.6122787101173373"/>
  </r>
  <r>
    <n v="7976"/>
    <x v="0"/>
    <s v="Floresta Ombrófila Densa"/>
    <s v="Sudeste"/>
    <s v="Campinas"/>
    <s v="ondulado"/>
    <s v="Manual"/>
    <s v="Araucária_embrapa"/>
    <n v="333"/>
    <n v="37"/>
    <s v="semente"/>
    <x v="0"/>
    <s v="Implantação"/>
    <x v="0"/>
    <x v="5"/>
    <s v="Trator 75 - 125 CV + Carreta"/>
    <n v="1.77"/>
    <s v="H/M"/>
    <n v="149.07000732421801"/>
    <n v="5.8940999999999993E-2"/>
    <n v="8.7863353016967327"/>
  </r>
  <r>
    <n v="7976"/>
    <x v="0"/>
    <s v="Floresta Ombrófila Densa"/>
    <s v="Sudeste"/>
    <s v="Campinas"/>
    <s v="ondulado"/>
    <s v="Manual"/>
    <s v="Araucária_embrapa"/>
    <n v="333"/>
    <n v="37"/>
    <s v="semente"/>
    <x v="0"/>
    <s v="Manutenção"/>
    <x v="1"/>
    <x v="6"/>
    <s v="18-06-24"/>
    <n v="2.6"/>
    <s v="sc de 50 kg"/>
    <n v="268.25"/>
    <n v="8.6580000000000004E-2"/>
    <n v="23.225085"/>
  </r>
  <r>
    <n v="7976"/>
    <x v="0"/>
    <s v="Floresta Ombrófila Densa"/>
    <s v="Sudeste"/>
    <s v="Campinas"/>
    <s v="ondulado"/>
    <s v="Manual"/>
    <s v="Araucária_embrapa"/>
    <n v="333"/>
    <n v="37"/>
    <s v="semente"/>
    <x v="0"/>
    <s v="Manutenção"/>
    <x v="1"/>
    <x v="6"/>
    <s v="Copo dosador"/>
    <n v="9.42"/>
    <s v="H/H"/>
    <n v="1.0999999999999999E-2"/>
    <n v="0.31368600000000002"/>
    <n v="3.4505460000000001E-3"/>
  </r>
  <r>
    <n v="7976"/>
    <x v="0"/>
    <s v="Floresta Ombrófila Densa"/>
    <s v="Sudeste"/>
    <s v="Campinas"/>
    <s v="ondulado"/>
    <s v="Manual"/>
    <s v="Araucária_embrapa"/>
    <n v="333"/>
    <n v="37"/>
    <s v="semente"/>
    <x v="0"/>
    <s v="Manutenção"/>
    <x v="1"/>
    <x v="6"/>
    <s v="Trabalhador agropecuário em geral"/>
    <n v="9.42"/>
    <s v="H/H"/>
    <n v="13.0666856765747"/>
    <n v="0.31368600000000002"/>
    <n v="4.0988363631420119"/>
  </r>
  <r>
    <n v="7976"/>
    <x v="0"/>
    <s v="Floresta Ombrófila Densa"/>
    <s v="Sudeste"/>
    <s v="Campinas"/>
    <s v="ondulado"/>
    <s v="Manual"/>
    <s v="Araucária_embrapa"/>
    <n v="333"/>
    <n v="37"/>
    <s v="semente"/>
    <x v="0"/>
    <s v="Manutenção"/>
    <x v="1"/>
    <x v="6"/>
    <s v="Trator 75 - 125 CV + Carreta"/>
    <n v="1.18"/>
    <s v="H/M"/>
    <n v="149.07000732421801"/>
    <n v="3.9294000000000003E-2"/>
    <n v="5.8575568677978227"/>
  </r>
  <r>
    <n v="7976"/>
    <x v="0"/>
    <s v="Floresta Ombrófila Densa"/>
    <s v="Sudeste"/>
    <s v="Campinas"/>
    <s v="ondulado"/>
    <s v="Manual"/>
    <s v="Araucária_embrapa"/>
    <n v="333"/>
    <n v="37"/>
    <s v="semente"/>
    <x v="0"/>
    <s v="Manutenção"/>
    <x v="1"/>
    <x v="7"/>
    <s v="Enxada"/>
    <n v="38.51"/>
    <s v="H/H"/>
    <n v="1.6E-2"/>
    <n v="1.2823830000000001"/>
    <n v="2.0518128E-2"/>
  </r>
  <r>
    <n v="7976"/>
    <x v="0"/>
    <s v="Floresta Ombrófila Densa"/>
    <s v="Sudeste"/>
    <s v="Campinas"/>
    <s v="ondulado"/>
    <s v="Manual"/>
    <s v="Araucária_embrapa"/>
    <n v="333"/>
    <n v="37"/>
    <s v="semente"/>
    <x v="0"/>
    <s v="Manutenção"/>
    <x v="1"/>
    <x v="7"/>
    <s v="Trabalhador agropecuário em geral"/>
    <n v="38.51"/>
    <s v="H/H"/>
    <n v="13.0666856765747"/>
    <n v="1.2823830000000001"/>
    <n v="16.756495577982893"/>
  </r>
  <r>
    <n v="7976"/>
    <x v="0"/>
    <s v="Floresta Ombrófila Densa"/>
    <s v="Sudeste"/>
    <s v="Campinas"/>
    <s v="ondulado"/>
    <s v="Manual"/>
    <s v="Araucária_embrapa"/>
    <n v="333"/>
    <n v="37"/>
    <s v="semente"/>
    <x v="0"/>
    <s v="Manutenção"/>
    <x v="1"/>
    <x v="8"/>
    <s v="Aplicador manual"/>
    <n v="2.35"/>
    <s v="H/H"/>
    <n v="9.9000000000000005E-2"/>
    <n v="7.8255000000000005E-2"/>
    <n v="7.7472450000000007E-3"/>
  </r>
  <r>
    <n v="7976"/>
    <x v="0"/>
    <s v="Floresta Ombrófila Densa"/>
    <s v="Sudeste"/>
    <s v="Campinas"/>
    <s v="ondulado"/>
    <s v="Manual"/>
    <s v="Araucária_embrapa"/>
    <n v="333"/>
    <n v="37"/>
    <s v="semente"/>
    <x v="0"/>
    <s v="Manutenção"/>
    <x v="1"/>
    <x v="8"/>
    <s v="Sulfluramida"/>
    <n v="2"/>
    <s v="Kg"/>
    <n v="16.2399997711181"/>
    <n v="6.6600000000000006E-2"/>
    <n v="1.0815839847564657"/>
  </r>
  <r>
    <n v="7976"/>
    <x v="0"/>
    <s v="Floresta Ombrófila Densa"/>
    <s v="Sudeste"/>
    <s v="Campinas"/>
    <s v="ondulado"/>
    <s v="Manual"/>
    <s v="Araucária_embrapa"/>
    <n v="333"/>
    <n v="37"/>
    <s v="semente"/>
    <x v="0"/>
    <s v="Manutenção"/>
    <x v="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
    <x v="10"/>
    <s v="Motorroçadeira 2 CV"/>
    <n v="14.13"/>
    <s v="H/H"/>
    <n v="6.4109999999999996"/>
    <n v="0.47052899999999998"/>
    <n v="3.0165614189999999"/>
  </r>
  <r>
    <n v="7976"/>
    <x v="0"/>
    <s v="Floresta Ombrófila Densa"/>
    <s v="Sudeste"/>
    <s v="Campinas"/>
    <s v="ondulado"/>
    <s v="Manual"/>
    <s v="Araucária_embrapa"/>
    <n v="333"/>
    <n v="37"/>
    <s v="semente"/>
    <x v="0"/>
    <s v="Manutenção"/>
    <x v="1"/>
    <x v="10"/>
    <s v="Trabalhador agropecuário em geral"/>
    <n v="14.13"/>
    <s v="H/H"/>
    <n v="13.0666856765747"/>
    <n v="0.47052899999999998"/>
    <n v="6.1482545447130166"/>
  </r>
  <r>
    <n v="7976"/>
    <x v="0"/>
    <s v="Floresta Ombrófila Densa"/>
    <s v="Sudeste"/>
    <s v="Campinas"/>
    <s v="ondulado"/>
    <s v="Manual"/>
    <s v="Araucária_embrapa"/>
    <n v="333"/>
    <n v="37"/>
    <s v="semente"/>
    <x v="0"/>
    <s v="Manutenção"/>
    <x v="2"/>
    <x v="11"/>
    <s v="18-06-24"/>
    <n v="2.6"/>
    <s v="sc de 50 kg"/>
    <n v="268.25"/>
    <n v="8.6580000000000004E-2"/>
    <n v="23.225085"/>
  </r>
  <r>
    <n v="7976"/>
    <x v="0"/>
    <s v="Floresta Ombrófila Densa"/>
    <s v="Sudeste"/>
    <s v="Campinas"/>
    <s v="ondulado"/>
    <s v="Manual"/>
    <s v="Araucária_embrapa"/>
    <n v="333"/>
    <n v="37"/>
    <s v="semente"/>
    <x v="0"/>
    <s v="Manutenção"/>
    <x v="2"/>
    <x v="11"/>
    <s v="Copo dosador"/>
    <n v="9.42"/>
    <s v="H/H"/>
    <n v="1.0999999999999999E-2"/>
    <n v="0.31368600000000002"/>
    <n v="3.4505460000000001E-3"/>
  </r>
  <r>
    <n v="7976"/>
    <x v="0"/>
    <s v="Floresta Ombrófila Densa"/>
    <s v="Sudeste"/>
    <s v="Campinas"/>
    <s v="ondulado"/>
    <s v="Manual"/>
    <s v="Araucária_embrapa"/>
    <n v="333"/>
    <n v="37"/>
    <s v="semente"/>
    <x v="0"/>
    <s v="Manutenção"/>
    <x v="2"/>
    <x v="11"/>
    <s v="Trabalhador agropecuário em geral"/>
    <n v="9.42"/>
    <s v="H/H"/>
    <n v="13.0666856765747"/>
    <n v="0.31368600000000002"/>
    <n v="4.0988363631420119"/>
  </r>
  <r>
    <n v="7976"/>
    <x v="0"/>
    <s v="Floresta Ombrófila Densa"/>
    <s v="Sudeste"/>
    <s v="Campinas"/>
    <s v="ondulado"/>
    <s v="Manual"/>
    <s v="Araucária_embrapa"/>
    <n v="333"/>
    <n v="37"/>
    <s v="semente"/>
    <x v="0"/>
    <s v="Manutenção"/>
    <x v="2"/>
    <x v="11"/>
    <s v="Trator 75 - 125 CV + Carreta"/>
    <n v="1.18"/>
    <s v="H/M"/>
    <n v="149.07000732421801"/>
    <n v="3.9294000000000003E-2"/>
    <n v="5.8575568677978227"/>
  </r>
  <r>
    <n v="7976"/>
    <x v="0"/>
    <s v="Floresta Ombrófila Densa"/>
    <s v="Sudeste"/>
    <s v="Campinas"/>
    <s v="ondulado"/>
    <s v="Manual"/>
    <s v="Araucária_embrapa"/>
    <n v="333"/>
    <n v="37"/>
    <s v="semente"/>
    <x v="0"/>
    <s v="Manutenção"/>
    <x v="2"/>
    <x v="8"/>
    <s v="Aplicador manual"/>
    <n v="2.35"/>
    <s v="H/H"/>
    <n v="9.9000000000000005E-2"/>
    <n v="7.8255000000000005E-2"/>
    <n v="7.7472450000000007E-3"/>
  </r>
  <r>
    <n v="7976"/>
    <x v="0"/>
    <s v="Floresta Ombrófila Densa"/>
    <s v="Sudeste"/>
    <s v="Campinas"/>
    <s v="ondulado"/>
    <s v="Manual"/>
    <s v="Araucária_embrapa"/>
    <n v="333"/>
    <n v="37"/>
    <s v="semente"/>
    <x v="0"/>
    <s v="Manutenção"/>
    <x v="2"/>
    <x v="8"/>
    <s v="Sulfluramida"/>
    <n v="2"/>
    <s v="Kg"/>
    <n v="16.2399997711181"/>
    <n v="6.6600000000000006E-2"/>
    <n v="1.0815839847564657"/>
  </r>
  <r>
    <n v="7976"/>
    <x v="0"/>
    <s v="Floresta Ombrófila Densa"/>
    <s v="Sudeste"/>
    <s v="Campinas"/>
    <s v="ondulado"/>
    <s v="Manual"/>
    <s v="Araucária_embrapa"/>
    <n v="333"/>
    <n v="37"/>
    <s v="semente"/>
    <x v="0"/>
    <s v="Manutenção"/>
    <x v="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
    <x v="12"/>
    <s v="Técnico florestal"/>
    <n v="23.55"/>
    <s v="H/H"/>
    <n v="5.9209642410278303"/>
    <n v="0.78421500000000011"/>
    <n v="4.6433089722776408"/>
  </r>
  <r>
    <n v="7976"/>
    <x v="0"/>
    <s v="Floresta Ombrófila Densa"/>
    <s v="Sudeste"/>
    <s v="Campinas"/>
    <s v="ondulado"/>
    <s v="Manual"/>
    <s v="Araucária_embrapa"/>
    <n v="333"/>
    <n v="37"/>
    <s v="semente"/>
    <x v="0"/>
    <s v="Manutenção"/>
    <x v="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3"/>
    <x v="8"/>
    <s v="Aplicador manual"/>
    <n v="2.35"/>
    <s v="H/H"/>
    <n v="9.9000000000000005E-2"/>
    <n v="7.8255000000000005E-2"/>
    <n v="7.7472450000000007E-3"/>
  </r>
  <r>
    <n v="7976"/>
    <x v="0"/>
    <s v="Floresta Ombrófila Densa"/>
    <s v="Sudeste"/>
    <s v="Campinas"/>
    <s v="ondulado"/>
    <s v="Manual"/>
    <s v="Araucária_embrapa"/>
    <n v="333"/>
    <n v="37"/>
    <s v="semente"/>
    <x v="0"/>
    <s v="Manutenção"/>
    <x v="3"/>
    <x v="8"/>
    <s v="Sulfluramida"/>
    <n v="2"/>
    <s v="Kg"/>
    <n v="16.2399997711181"/>
    <n v="6.6600000000000006E-2"/>
    <n v="1.0815839847564657"/>
  </r>
  <r>
    <n v="7976"/>
    <x v="0"/>
    <s v="Floresta Ombrófila Densa"/>
    <s v="Sudeste"/>
    <s v="Campinas"/>
    <s v="ondulado"/>
    <s v="Manual"/>
    <s v="Araucária_embrapa"/>
    <n v="333"/>
    <n v="37"/>
    <s v="semente"/>
    <x v="0"/>
    <s v="Manutenção"/>
    <x v="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4"/>
    <x v="8"/>
    <s v="Aplicador manual"/>
    <n v="2.35"/>
    <s v="H/H"/>
    <n v="9.9000000000000005E-2"/>
    <n v="7.8255000000000005E-2"/>
    <n v="7.7472450000000007E-3"/>
  </r>
  <r>
    <n v="7976"/>
    <x v="0"/>
    <s v="Floresta Ombrófila Densa"/>
    <s v="Sudeste"/>
    <s v="Campinas"/>
    <s v="ondulado"/>
    <s v="Manual"/>
    <s v="Araucária_embrapa"/>
    <n v="333"/>
    <n v="37"/>
    <s v="semente"/>
    <x v="0"/>
    <s v="Manutenção"/>
    <x v="4"/>
    <x v="8"/>
    <s v="Sulfluramida"/>
    <n v="2"/>
    <s v="Kg"/>
    <n v="16.2399997711181"/>
    <n v="6.6600000000000006E-2"/>
    <n v="1.0815839847564657"/>
  </r>
  <r>
    <n v="7976"/>
    <x v="0"/>
    <s v="Floresta Ombrófila Densa"/>
    <s v="Sudeste"/>
    <s v="Campinas"/>
    <s v="ondulado"/>
    <s v="Manual"/>
    <s v="Araucária_embrapa"/>
    <n v="333"/>
    <n v="37"/>
    <s v="semente"/>
    <x v="0"/>
    <s v="Manutenção"/>
    <x v="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4"/>
    <x v="12"/>
    <s v="Técnico florestal"/>
    <n v="23.55"/>
    <s v="H/H"/>
    <n v="5.9209642410278303"/>
    <n v="0.78421500000000011"/>
    <n v="4.6433089722776408"/>
  </r>
  <r>
    <n v="7976"/>
    <x v="0"/>
    <s v="Floresta Ombrófila Densa"/>
    <s v="Sudeste"/>
    <s v="Campinas"/>
    <s v="ondulado"/>
    <s v="Manual"/>
    <s v="Araucária_embrapa"/>
    <n v="333"/>
    <n v="37"/>
    <s v="semente"/>
    <x v="0"/>
    <s v="Manutenção"/>
    <x v="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5"/>
    <x v="8"/>
    <s v="Aplicador manual"/>
    <n v="2.35"/>
    <s v="H/H"/>
    <n v="9.9000000000000005E-2"/>
    <n v="7.8255000000000005E-2"/>
    <n v="7.7472450000000007E-3"/>
  </r>
  <r>
    <n v="7976"/>
    <x v="0"/>
    <s v="Floresta Ombrófila Densa"/>
    <s v="Sudeste"/>
    <s v="Campinas"/>
    <s v="ondulado"/>
    <s v="Manual"/>
    <s v="Araucária_embrapa"/>
    <n v="333"/>
    <n v="37"/>
    <s v="semente"/>
    <x v="0"/>
    <s v="Manutenção"/>
    <x v="5"/>
    <x v="8"/>
    <s v="Sulfluramida"/>
    <n v="2"/>
    <s v="Kg"/>
    <n v="16.2399997711181"/>
    <n v="6.6600000000000006E-2"/>
    <n v="1.0815839847564657"/>
  </r>
  <r>
    <n v="7976"/>
    <x v="0"/>
    <s v="Floresta Ombrófila Densa"/>
    <s v="Sudeste"/>
    <s v="Campinas"/>
    <s v="ondulado"/>
    <s v="Manual"/>
    <s v="Araucária_embrapa"/>
    <n v="333"/>
    <n v="37"/>
    <s v="semente"/>
    <x v="0"/>
    <s v="Manutenção"/>
    <x v="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6"/>
    <x v="8"/>
    <s v="Aplicador manual"/>
    <n v="2.35"/>
    <s v="H/H"/>
    <n v="9.9000000000000005E-2"/>
    <n v="7.8255000000000005E-2"/>
    <n v="7.7472450000000007E-3"/>
  </r>
  <r>
    <n v="7976"/>
    <x v="0"/>
    <s v="Floresta Ombrófila Densa"/>
    <s v="Sudeste"/>
    <s v="Campinas"/>
    <s v="ondulado"/>
    <s v="Manual"/>
    <s v="Araucária_embrapa"/>
    <n v="333"/>
    <n v="37"/>
    <s v="semente"/>
    <x v="0"/>
    <s v="Manutenção"/>
    <x v="6"/>
    <x v="8"/>
    <s v="Sulfluramida"/>
    <n v="2"/>
    <s v="Kg"/>
    <n v="16.2399997711181"/>
    <n v="6.6600000000000006E-2"/>
    <n v="1.0815839847564657"/>
  </r>
  <r>
    <n v="7976"/>
    <x v="0"/>
    <s v="Floresta Ombrófila Densa"/>
    <s v="Sudeste"/>
    <s v="Campinas"/>
    <s v="ondulado"/>
    <s v="Manual"/>
    <s v="Araucária_embrapa"/>
    <n v="333"/>
    <n v="37"/>
    <s v="semente"/>
    <x v="0"/>
    <s v="Manutenção"/>
    <x v="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7"/>
    <x v="8"/>
    <s v="Aplicador manual"/>
    <n v="2.35"/>
    <s v="H/H"/>
    <n v="9.9000000000000005E-2"/>
    <n v="7.8255000000000005E-2"/>
    <n v="7.7472450000000007E-3"/>
  </r>
  <r>
    <n v="7976"/>
    <x v="0"/>
    <s v="Floresta Ombrófila Densa"/>
    <s v="Sudeste"/>
    <s v="Campinas"/>
    <s v="ondulado"/>
    <s v="Manual"/>
    <s v="Araucária_embrapa"/>
    <n v="333"/>
    <n v="37"/>
    <s v="semente"/>
    <x v="0"/>
    <s v="Manutenção"/>
    <x v="7"/>
    <x v="8"/>
    <s v="Sulfluramida"/>
    <n v="2"/>
    <s v="Kg"/>
    <n v="16.2399997711181"/>
    <n v="6.6600000000000006E-2"/>
    <n v="1.0815839847564657"/>
  </r>
  <r>
    <n v="7976"/>
    <x v="0"/>
    <s v="Floresta Ombrófila Densa"/>
    <s v="Sudeste"/>
    <s v="Campinas"/>
    <s v="ondulado"/>
    <s v="Manual"/>
    <s v="Araucária_embrapa"/>
    <n v="333"/>
    <n v="37"/>
    <s v="semente"/>
    <x v="0"/>
    <s v="Manutenção"/>
    <x v="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8"/>
    <x v="8"/>
    <s v="Aplicador manual"/>
    <n v="2.35"/>
    <s v="H/H"/>
    <n v="9.9000000000000005E-2"/>
    <n v="7.8255000000000005E-2"/>
    <n v="7.7472450000000007E-3"/>
  </r>
  <r>
    <n v="7976"/>
    <x v="0"/>
    <s v="Floresta Ombrófila Densa"/>
    <s v="Sudeste"/>
    <s v="Campinas"/>
    <s v="ondulado"/>
    <s v="Manual"/>
    <s v="Araucária_embrapa"/>
    <n v="333"/>
    <n v="37"/>
    <s v="semente"/>
    <x v="0"/>
    <s v="Manutenção"/>
    <x v="8"/>
    <x v="8"/>
    <s v="Sulfluramida"/>
    <n v="2"/>
    <s v="Kg"/>
    <n v="16.2399997711181"/>
    <n v="6.6600000000000006E-2"/>
    <n v="1.0815839847564657"/>
  </r>
  <r>
    <n v="7976"/>
    <x v="0"/>
    <s v="Floresta Ombrófila Densa"/>
    <s v="Sudeste"/>
    <s v="Campinas"/>
    <s v="ondulado"/>
    <s v="Manual"/>
    <s v="Araucária_embrapa"/>
    <n v="333"/>
    <n v="37"/>
    <s v="semente"/>
    <x v="0"/>
    <s v="Manutenção"/>
    <x v="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9"/>
    <x v="8"/>
    <s v="Aplicador manual"/>
    <n v="2.35"/>
    <s v="H/H"/>
    <n v="9.9000000000000005E-2"/>
    <n v="7.8255000000000005E-2"/>
    <n v="7.7472450000000007E-3"/>
  </r>
  <r>
    <n v="7976"/>
    <x v="0"/>
    <s v="Floresta Ombrófila Densa"/>
    <s v="Sudeste"/>
    <s v="Campinas"/>
    <s v="ondulado"/>
    <s v="Manual"/>
    <s v="Araucária_embrapa"/>
    <n v="333"/>
    <n v="37"/>
    <s v="semente"/>
    <x v="0"/>
    <s v="Manutenção"/>
    <x v="9"/>
    <x v="8"/>
    <s v="Sulfluramida"/>
    <n v="2"/>
    <s v="Kg"/>
    <n v="16.2399997711181"/>
    <n v="6.6600000000000006E-2"/>
    <n v="1.0815839847564657"/>
  </r>
  <r>
    <n v="7976"/>
    <x v="0"/>
    <s v="Floresta Ombrófila Densa"/>
    <s v="Sudeste"/>
    <s v="Campinas"/>
    <s v="ondulado"/>
    <s v="Manual"/>
    <s v="Araucária_embrapa"/>
    <n v="333"/>
    <n v="37"/>
    <s v="semente"/>
    <x v="0"/>
    <s v="Manutenção"/>
    <x v="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9"/>
    <x v="12"/>
    <s v="Técnico florestal"/>
    <n v="23.55"/>
    <s v="H/H"/>
    <n v="5.9209642410278303"/>
    <n v="0.78421500000000011"/>
    <n v="4.6433089722776408"/>
  </r>
  <r>
    <n v="7976"/>
    <x v="0"/>
    <s v="Floresta Ombrófila Densa"/>
    <s v="Sudeste"/>
    <s v="Campinas"/>
    <s v="ondulado"/>
    <s v="Manual"/>
    <s v="Araucária_embrapa"/>
    <n v="333"/>
    <n v="37"/>
    <s v="semente"/>
    <x v="0"/>
    <s v="Manutenção"/>
    <x v="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0"/>
    <x v="8"/>
    <s v="Aplicador manual"/>
    <n v="2.35"/>
    <s v="H/H"/>
    <n v="9.9000000000000005E-2"/>
    <n v="7.8255000000000005E-2"/>
    <n v="7.7472450000000007E-3"/>
  </r>
  <r>
    <n v="7976"/>
    <x v="0"/>
    <s v="Floresta Ombrófila Densa"/>
    <s v="Sudeste"/>
    <s v="Campinas"/>
    <s v="ondulado"/>
    <s v="Manual"/>
    <s v="Araucária_embrapa"/>
    <n v="333"/>
    <n v="37"/>
    <s v="semente"/>
    <x v="0"/>
    <s v="Manutenção"/>
    <x v="10"/>
    <x v="8"/>
    <s v="Sulfluramida"/>
    <n v="2"/>
    <s v="Kg"/>
    <n v="16.2399997711181"/>
    <n v="6.6600000000000006E-2"/>
    <n v="1.0815839847564657"/>
  </r>
  <r>
    <n v="7976"/>
    <x v="0"/>
    <s v="Floresta Ombrófila Densa"/>
    <s v="Sudeste"/>
    <s v="Campinas"/>
    <s v="ondulado"/>
    <s v="Manual"/>
    <s v="Araucária_embrapa"/>
    <n v="333"/>
    <n v="37"/>
    <s v="semente"/>
    <x v="0"/>
    <s v="Manutenção"/>
    <x v="1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1"/>
    <x v="8"/>
    <s v="Aplicador manual"/>
    <n v="2.35"/>
    <s v="H/H"/>
    <n v="9.9000000000000005E-2"/>
    <n v="7.8255000000000005E-2"/>
    <n v="7.7472450000000007E-3"/>
  </r>
  <r>
    <n v="7976"/>
    <x v="0"/>
    <s v="Floresta Ombrófila Densa"/>
    <s v="Sudeste"/>
    <s v="Campinas"/>
    <s v="ondulado"/>
    <s v="Manual"/>
    <s v="Araucária_embrapa"/>
    <n v="333"/>
    <n v="37"/>
    <s v="semente"/>
    <x v="0"/>
    <s v="Manutenção"/>
    <x v="11"/>
    <x v="8"/>
    <s v="Sulfluramida"/>
    <n v="2"/>
    <s v="Kg"/>
    <n v="16.2399997711181"/>
    <n v="6.6600000000000006E-2"/>
    <n v="1.0815839847564657"/>
  </r>
  <r>
    <n v="7976"/>
    <x v="0"/>
    <s v="Floresta Ombrófila Densa"/>
    <s v="Sudeste"/>
    <s v="Campinas"/>
    <s v="ondulado"/>
    <s v="Manual"/>
    <s v="Araucária_embrapa"/>
    <n v="333"/>
    <n v="37"/>
    <s v="semente"/>
    <x v="0"/>
    <s v="Manutenção"/>
    <x v="1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2"/>
    <x v="8"/>
    <s v="Aplicador manual"/>
    <n v="2.35"/>
    <s v="H/H"/>
    <n v="9.9000000000000005E-2"/>
    <n v="7.8255000000000005E-2"/>
    <n v="7.7472450000000007E-3"/>
  </r>
  <r>
    <n v="7976"/>
    <x v="0"/>
    <s v="Floresta Ombrófila Densa"/>
    <s v="Sudeste"/>
    <s v="Campinas"/>
    <s v="ondulado"/>
    <s v="Manual"/>
    <s v="Araucária_embrapa"/>
    <n v="333"/>
    <n v="37"/>
    <s v="semente"/>
    <x v="0"/>
    <s v="Manutenção"/>
    <x v="12"/>
    <x v="8"/>
    <s v="Sulfluramida"/>
    <n v="2"/>
    <s v="Kg"/>
    <n v="16.2399997711181"/>
    <n v="6.6600000000000006E-2"/>
    <n v="1.0815839847564657"/>
  </r>
  <r>
    <n v="7976"/>
    <x v="0"/>
    <s v="Floresta Ombrófila Densa"/>
    <s v="Sudeste"/>
    <s v="Campinas"/>
    <s v="ondulado"/>
    <s v="Manual"/>
    <s v="Araucária_embrapa"/>
    <n v="333"/>
    <n v="37"/>
    <s v="semente"/>
    <x v="0"/>
    <s v="Manutenção"/>
    <x v="1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3"/>
    <x v="8"/>
    <s v="Aplicador manual"/>
    <n v="2.35"/>
    <s v="H/H"/>
    <n v="9.9000000000000005E-2"/>
    <n v="7.8255000000000005E-2"/>
    <n v="7.7472450000000007E-3"/>
  </r>
  <r>
    <n v="7976"/>
    <x v="0"/>
    <s v="Floresta Ombrófila Densa"/>
    <s v="Sudeste"/>
    <s v="Campinas"/>
    <s v="ondulado"/>
    <s v="Manual"/>
    <s v="Araucária_embrapa"/>
    <n v="333"/>
    <n v="37"/>
    <s v="semente"/>
    <x v="0"/>
    <s v="Manutenção"/>
    <x v="13"/>
    <x v="8"/>
    <s v="Sulfluramida"/>
    <n v="2"/>
    <s v="Kg"/>
    <n v="16.2399997711181"/>
    <n v="6.6600000000000006E-2"/>
    <n v="1.0815839847564657"/>
  </r>
  <r>
    <n v="7976"/>
    <x v="0"/>
    <s v="Floresta Ombrófila Densa"/>
    <s v="Sudeste"/>
    <s v="Campinas"/>
    <s v="ondulado"/>
    <s v="Manual"/>
    <s v="Araucária_embrapa"/>
    <n v="333"/>
    <n v="37"/>
    <s v="semente"/>
    <x v="0"/>
    <s v="Manutenção"/>
    <x v="1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4"/>
    <x v="8"/>
    <s v="Aplicador manual"/>
    <n v="2.35"/>
    <s v="H/H"/>
    <n v="9.9000000000000005E-2"/>
    <n v="7.8255000000000005E-2"/>
    <n v="7.7472450000000007E-3"/>
  </r>
  <r>
    <n v="7976"/>
    <x v="0"/>
    <s v="Floresta Ombrófila Densa"/>
    <s v="Sudeste"/>
    <s v="Campinas"/>
    <s v="ondulado"/>
    <s v="Manual"/>
    <s v="Araucária_embrapa"/>
    <n v="333"/>
    <n v="37"/>
    <s v="semente"/>
    <x v="0"/>
    <s v="Manutenção"/>
    <x v="14"/>
    <x v="8"/>
    <s v="Sulfluramida"/>
    <n v="2"/>
    <s v="Kg"/>
    <n v="16.2399997711181"/>
    <n v="6.6600000000000006E-2"/>
    <n v="1.0815839847564657"/>
  </r>
  <r>
    <n v="7976"/>
    <x v="0"/>
    <s v="Floresta Ombrófila Densa"/>
    <s v="Sudeste"/>
    <s v="Campinas"/>
    <s v="ondulado"/>
    <s v="Manual"/>
    <s v="Araucária_embrapa"/>
    <n v="333"/>
    <n v="37"/>
    <s v="semente"/>
    <x v="0"/>
    <s v="Manutenção"/>
    <x v="1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4"/>
    <x v="12"/>
    <s v="Técnico florestal"/>
    <n v="23.55"/>
    <s v="H/H"/>
    <n v="5.9209642410278303"/>
    <n v="0.78421500000000011"/>
    <n v="4.6433089722776408"/>
  </r>
  <r>
    <n v="7976"/>
    <x v="0"/>
    <s v="Floresta Ombrófila Densa"/>
    <s v="Sudeste"/>
    <s v="Campinas"/>
    <s v="ondulado"/>
    <s v="Manual"/>
    <s v="Araucária_embrapa"/>
    <n v="333"/>
    <n v="37"/>
    <s v="semente"/>
    <x v="0"/>
    <s v="Manutenção"/>
    <x v="1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5"/>
    <x v="8"/>
    <s v="Aplicador manual"/>
    <n v="2.35"/>
    <s v="H/H"/>
    <n v="9.9000000000000005E-2"/>
    <n v="7.8255000000000005E-2"/>
    <n v="7.7472450000000007E-3"/>
  </r>
  <r>
    <n v="7976"/>
    <x v="0"/>
    <s v="Floresta Ombrófila Densa"/>
    <s v="Sudeste"/>
    <s v="Campinas"/>
    <s v="ondulado"/>
    <s v="Manual"/>
    <s v="Araucária_embrapa"/>
    <n v="333"/>
    <n v="37"/>
    <s v="semente"/>
    <x v="0"/>
    <s v="Manutenção"/>
    <x v="15"/>
    <x v="8"/>
    <s v="Sulfluramida"/>
    <n v="2"/>
    <s v="Kg"/>
    <n v="16.2399997711181"/>
    <n v="6.6600000000000006E-2"/>
    <n v="1.0815839847564657"/>
  </r>
  <r>
    <n v="7976"/>
    <x v="0"/>
    <s v="Floresta Ombrófila Densa"/>
    <s v="Sudeste"/>
    <s v="Campinas"/>
    <s v="ondulado"/>
    <s v="Manual"/>
    <s v="Araucária_embrapa"/>
    <n v="333"/>
    <n v="37"/>
    <s v="semente"/>
    <x v="0"/>
    <s v="Manutenção"/>
    <x v="1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6"/>
    <x v="8"/>
    <s v="Aplicador manual"/>
    <n v="2.35"/>
    <s v="H/H"/>
    <n v="9.9000000000000005E-2"/>
    <n v="7.8255000000000005E-2"/>
    <n v="7.7472450000000007E-3"/>
  </r>
  <r>
    <n v="7976"/>
    <x v="0"/>
    <s v="Floresta Ombrófila Densa"/>
    <s v="Sudeste"/>
    <s v="Campinas"/>
    <s v="ondulado"/>
    <s v="Manual"/>
    <s v="Araucária_embrapa"/>
    <n v="333"/>
    <n v="37"/>
    <s v="semente"/>
    <x v="0"/>
    <s v="Manutenção"/>
    <x v="16"/>
    <x v="8"/>
    <s v="Sulfluramida"/>
    <n v="2"/>
    <s v="Kg"/>
    <n v="16.2399997711181"/>
    <n v="6.6600000000000006E-2"/>
    <n v="1.0815839847564657"/>
  </r>
  <r>
    <n v="7976"/>
    <x v="0"/>
    <s v="Floresta Ombrófila Densa"/>
    <s v="Sudeste"/>
    <s v="Campinas"/>
    <s v="ondulado"/>
    <s v="Manual"/>
    <s v="Araucária_embrapa"/>
    <n v="333"/>
    <n v="37"/>
    <s v="semente"/>
    <x v="0"/>
    <s v="Manutenção"/>
    <x v="1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7"/>
    <x v="8"/>
    <s v="Aplicador manual"/>
    <n v="2.35"/>
    <s v="H/H"/>
    <n v="9.9000000000000005E-2"/>
    <n v="7.8255000000000005E-2"/>
    <n v="7.7472450000000007E-3"/>
  </r>
  <r>
    <n v="7976"/>
    <x v="0"/>
    <s v="Floresta Ombrófila Densa"/>
    <s v="Sudeste"/>
    <s v="Campinas"/>
    <s v="ondulado"/>
    <s v="Manual"/>
    <s v="Araucária_embrapa"/>
    <n v="333"/>
    <n v="37"/>
    <s v="semente"/>
    <x v="0"/>
    <s v="Manutenção"/>
    <x v="17"/>
    <x v="8"/>
    <s v="Sulfluramida"/>
    <n v="2"/>
    <s v="Kg"/>
    <n v="16.2399997711181"/>
    <n v="6.6600000000000006E-2"/>
    <n v="1.0815839847564657"/>
  </r>
  <r>
    <n v="7976"/>
    <x v="0"/>
    <s v="Floresta Ombrófila Densa"/>
    <s v="Sudeste"/>
    <s v="Campinas"/>
    <s v="ondulado"/>
    <s v="Manual"/>
    <s v="Araucária_embrapa"/>
    <n v="333"/>
    <n v="37"/>
    <s v="semente"/>
    <x v="0"/>
    <s v="Manutenção"/>
    <x v="1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8"/>
    <x v="8"/>
    <s v="Aplicador manual"/>
    <n v="2.35"/>
    <s v="H/H"/>
    <n v="9.9000000000000005E-2"/>
    <n v="7.8255000000000005E-2"/>
    <n v="7.7472450000000007E-3"/>
  </r>
  <r>
    <n v="7976"/>
    <x v="0"/>
    <s v="Floresta Ombrófila Densa"/>
    <s v="Sudeste"/>
    <s v="Campinas"/>
    <s v="ondulado"/>
    <s v="Manual"/>
    <s v="Araucária_embrapa"/>
    <n v="333"/>
    <n v="37"/>
    <s v="semente"/>
    <x v="0"/>
    <s v="Manutenção"/>
    <x v="18"/>
    <x v="8"/>
    <s v="Sulfluramida"/>
    <n v="2"/>
    <s v="Kg"/>
    <n v="16.2399997711181"/>
    <n v="6.6600000000000006E-2"/>
    <n v="1.0815839847564657"/>
  </r>
  <r>
    <n v="7976"/>
    <x v="0"/>
    <s v="Floresta Ombrófila Densa"/>
    <s v="Sudeste"/>
    <s v="Campinas"/>
    <s v="ondulado"/>
    <s v="Manual"/>
    <s v="Araucária_embrapa"/>
    <n v="333"/>
    <n v="37"/>
    <s v="semente"/>
    <x v="0"/>
    <s v="Manutenção"/>
    <x v="1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9"/>
    <x v="8"/>
    <s v="Aplicador manual"/>
    <n v="2.35"/>
    <s v="H/H"/>
    <n v="9.9000000000000005E-2"/>
    <n v="7.8255000000000005E-2"/>
    <n v="7.7472450000000007E-3"/>
  </r>
  <r>
    <n v="7976"/>
    <x v="0"/>
    <s v="Floresta Ombrófila Densa"/>
    <s v="Sudeste"/>
    <s v="Campinas"/>
    <s v="ondulado"/>
    <s v="Manual"/>
    <s v="Araucária_embrapa"/>
    <n v="333"/>
    <n v="37"/>
    <s v="semente"/>
    <x v="0"/>
    <s v="Manutenção"/>
    <x v="19"/>
    <x v="8"/>
    <s v="Sulfluramida"/>
    <n v="2"/>
    <s v="Kg"/>
    <n v="16.2399997711181"/>
    <n v="6.6600000000000006E-2"/>
    <n v="1.0815839847564657"/>
  </r>
  <r>
    <n v="7976"/>
    <x v="0"/>
    <s v="Floresta Ombrófila Densa"/>
    <s v="Sudeste"/>
    <s v="Campinas"/>
    <s v="ondulado"/>
    <s v="Manual"/>
    <s v="Araucária_embrapa"/>
    <n v="333"/>
    <n v="37"/>
    <s v="semente"/>
    <x v="0"/>
    <s v="Manutenção"/>
    <x v="1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9"/>
    <x v="12"/>
    <s v="Técnico florestal"/>
    <n v="23.55"/>
    <s v="H/H"/>
    <n v="5.9209642410278303"/>
    <n v="0.78421500000000011"/>
    <n v="4.6433089722776408"/>
  </r>
  <r>
    <n v="7976"/>
    <x v="0"/>
    <s v="Floresta Ombrófila Densa"/>
    <s v="Sudeste"/>
    <s v="Campinas"/>
    <s v="ondulado"/>
    <s v="Manual"/>
    <s v="Araucária_embrapa"/>
    <n v="333"/>
    <n v="37"/>
    <s v="semente"/>
    <x v="0"/>
    <s v="Manutenção"/>
    <x v="1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0"/>
    <x v="8"/>
    <s v="Aplicador manual"/>
    <n v="2.35"/>
    <s v="H/H"/>
    <n v="9.9000000000000005E-2"/>
    <n v="7.8255000000000005E-2"/>
    <n v="7.7472450000000007E-3"/>
  </r>
  <r>
    <n v="7976"/>
    <x v="0"/>
    <s v="Floresta Ombrófila Densa"/>
    <s v="Sudeste"/>
    <s v="Campinas"/>
    <s v="ondulado"/>
    <s v="Manual"/>
    <s v="Araucária_embrapa"/>
    <n v="333"/>
    <n v="37"/>
    <s v="semente"/>
    <x v="0"/>
    <s v="Manutenção"/>
    <x v="20"/>
    <x v="8"/>
    <s v="Sulfluramida"/>
    <n v="2"/>
    <s v="Kg"/>
    <n v="16.2399997711181"/>
    <n v="6.6600000000000006E-2"/>
    <n v="1.0815839847564657"/>
  </r>
  <r>
    <n v="7976"/>
    <x v="0"/>
    <s v="Floresta Ombrófila Densa"/>
    <s v="Sudeste"/>
    <s v="Campinas"/>
    <s v="ondulado"/>
    <s v="Manual"/>
    <s v="Araucária_embrapa"/>
    <n v="333"/>
    <n v="37"/>
    <s v="semente"/>
    <x v="0"/>
    <s v="Manutenção"/>
    <x v="2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1"/>
    <x v="8"/>
    <s v="Aplicador manual"/>
    <n v="2.35"/>
    <s v="H/H"/>
    <n v="9.9000000000000005E-2"/>
    <n v="7.8255000000000005E-2"/>
    <n v="7.7472450000000007E-3"/>
  </r>
  <r>
    <n v="7976"/>
    <x v="0"/>
    <s v="Floresta Ombrófila Densa"/>
    <s v="Sudeste"/>
    <s v="Campinas"/>
    <s v="ondulado"/>
    <s v="Manual"/>
    <s v="Araucária_embrapa"/>
    <n v="333"/>
    <n v="37"/>
    <s v="semente"/>
    <x v="0"/>
    <s v="Manutenção"/>
    <x v="21"/>
    <x v="8"/>
    <s v="Sulfluramida"/>
    <n v="2"/>
    <s v="Kg"/>
    <n v="16.2399997711181"/>
    <n v="6.6600000000000006E-2"/>
    <n v="1.0815839847564657"/>
  </r>
  <r>
    <n v="7976"/>
    <x v="0"/>
    <s v="Floresta Ombrófila Densa"/>
    <s v="Sudeste"/>
    <s v="Campinas"/>
    <s v="ondulado"/>
    <s v="Manual"/>
    <s v="Araucária_embrapa"/>
    <n v="333"/>
    <n v="37"/>
    <s v="semente"/>
    <x v="0"/>
    <s v="Manutenção"/>
    <x v="2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2"/>
    <x v="8"/>
    <s v="Aplicador manual"/>
    <n v="2.35"/>
    <s v="H/H"/>
    <n v="9.9000000000000005E-2"/>
    <n v="7.8255000000000005E-2"/>
    <n v="7.7472450000000007E-3"/>
  </r>
  <r>
    <n v="7976"/>
    <x v="0"/>
    <s v="Floresta Ombrófila Densa"/>
    <s v="Sudeste"/>
    <s v="Campinas"/>
    <s v="ondulado"/>
    <s v="Manual"/>
    <s v="Araucária_embrapa"/>
    <n v="333"/>
    <n v="37"/>
    <s v="semente"/>
    <x v="0"/>
    <s v="Manutenção"/>
    <x v="22"/>
    <x v="8"/>
    <s v="Sulfluramida"/>
    <n v="2"/>
    <s v="Kg"/>
    <n v="16.2399997711181"/>
    <n v="6.6600000000000006E-2"/>
    <n v="1.0815839847564657"/>
  </r>
  <r>
    <n v="7976"/>
    <x v="0"/>
    <s v="Floresta Ombrófila Densa"/>
    <s v="Sudeste"/>
    <s v="Campinas"/>
    <s v="ondulado"/>
    <s v="Manual"/>
    <s v="Araucária_embrapa"/>
    <n v="333"/>
    <n v="37"/>
    <s v="semente"/>
    <x v="0"/>
    <s v="Manutenção"/>
    <x v="2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3"/>
    <x v="8"/>
    <s v="Aplicador manual"/>
    <n v="2.35"/>
    <s v="H/H"/>
    <n v="9.9000000000000005E-2"/>
    <n v="7.8255000000000005E-2"/>
    <n v="7.7472450000000007E-3"/>
  </r>
  <r>
    <n v="7976"/>
    <x v="0"/>
    <s v="Floresta Ombrófila Densa"/>
    <s v="Sudeste"/>
    <s v="Campinas"/>
    <s v="ondulado"/>
    <s v="Manual"/>
    <s v="Araucária_embrapa"/>
    <n v="333"/>
    <n v="37"/>
    <s v="semente"/>
    <x v="0"/>
    <s v="Manutenção"/>
    <x v="23"/>
    <x v="8"/>
    <s v="Sulfluramida"/>
    <n v="2"/>
    <s v="Kg"/>
    <n v="16.2399997711181"/>
    <n v="6.6600000000000006E-2"/>
    <n v="1.0815839847564657"/>
  </r>
  <r>
    <n v="7976"/>
    <x v="0"/>
    <s v="Floresta Ombrófila Densa"/>
    <s v="Sudeste"/>
    <s v="Campinas"/>
    <s v="ondulado"/>
    <s v="Manual"/>
    <s v="Araucária_embrapa"/>
    <n v="333"/>
    <n v="37"/>
    <s v="semente"/>
    <x v="0"/>
    <s v="Manutenção"/>
    <x v="2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4"/>
    <x v="8"/>
    <s v="Aplicador manual"/>
    <n v="2.35"/>
    <s v="H/H"/>
    <n v="9.9000000000000005E-2"/>
    <n v="7.8255000000000005E-2"/>
    <n v="7.7472450000000007E-3"/>
  </r>
  <r>
    <n v="7976"/>
    <x v="0"/>
    <s v="Floresta Ombrófila Densa"/>
    <s v="Sudeste"/>
    <s v="Campinas"/>
    <s v="ondulado"/>
    <s v="Manual"/>
    <s v="Araucária_embrapa"/>
    <n v="333"/>
    <n v="37"/>
    <s v="semente"/>
    <x v="0"/>
    <s v="Manutenção"/>
    <x v="24"/>
    <x v="8"/>
    <s v="Sulfluramida"/>
    <n v="2"/>
    <s v="Kg"/>
    <n v="16.2399997711181"/>
    <n v="6.6600000000000006E-2"/>
    <n v="1.0815839847564657"/>
  </r>
  <r>
    <n v="7976"/>
    <x v="0"/>
    <s v="Floresta Ombrófila Densa"/>
    <s v="Sudeste"/>
    <s v="Campinas"/>
    <s v="ondulado"/>
    <s v="Manual"/>
    <s v="Araucária_embrapa"/>
    <n v="333"/>
    <n v="37"/>
    <s v="semente"/>
    <x v="0"/>
    <s v="Manutenção"/>
    <x v="2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5"/>
    <x v="8"/>
    <s v="Aplicador manual"/>
    <n v="2.35"/>
    <s v="H/H"/>
    <n v="9.9000000000000005E-2"/>
    <n v="7.8255000000000005E-2"/>
    <n v="7.7472450000000007E-3"/>
  </r>
  <r>
    <n v="7976"/>
    <x v="0"/>
    <s v="Floresta Ombrófila Densa"/>
    <s v="Sudeste"/>
    <s v="Campinas"/>
    <s v="ondulado"/>
    <s v="Manual"/>
    <s v="Araucária_embrapa"/>
    <n v="333"/>
    <n v="37"/>
    <s v="semente"/>
    <x v="0"/>
    <s v="Manutenção"/>
    <x v="25"/>
    <x v="8"/>
    <s v="Sulfluramida"/>
    <n v="2"/>
    <s v="Kg"/>
    <n v="16.2399997711181"/>
    <n v="6.6600000000000006E-2"/>
    <n v="1.0815839847564657"/>
  </r>
  <r>
    <n v="7976"/>
    <x v="0"/>
    <s v="Floresta Ombrófila Densa"/>
    <s v="Sudeste"/>
    <s v="Campinas"/>
    <s v="ondulado"/>
    <s v="Manual"/>
    <s v="Araucária_embrapa"/>
    <n v="333"/>
    <n v="37"/>
    <s v="semente"/>
    <x v="0"/>
    <s v="Manutenção"/>
    <x v="2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6"/>
    <x v="8"/>
    <s v="Aplicador manual"/>
    <n v="2.35"/>
    <s v="H/H"/>
    <n v="9.9000000000000005E-2"/>
    <n v="7.8255000000000005E-2"/>
    <n v="7.7472450000000007E-3"/>
  </r>
  <r>
    <n v="7976"/>
    <x v="0"/>
    <s v="Floresta Ombrófila Densa"/>
    <s v="Sudeste"/>
    <s v="Campinas"/>
    <s v="ondulado"/>
    <s v="Manual"/>
    <s v="Araucária_embrapa"/>
    <n v="333"/>
    <n v="37"/>
    <s v="semente"/>
    <x v="0"/>
    <s v="Manutenção"/>
    <x v="26"/>
    <x v="8"/>
    <s v="Sulfluramida"/>
    <n v="2"/>
    <s v="Kg"/>
    <n v="16.2399997711181"/>
    <n v="6.6600000000000006E-2"/>
    <n v="1.0815839847564657"/>
  </r>
  <r>
    <n v="7976"/>
    <x v="0"/>
    <s v="Floresta Ombrófila Densa"/>
    <s v="Sudeste"/>
    <s v="Campinas"/>
    <s v="ondulado"/>
    <s v="Manual"/>
    <s v="Araucária_embrapa"/>
    <n v="333"/>
    <n v="37"/>
    <s v="semente"/>
    <x v="0"/>
    <s v="Manutenção"/>
    <x v="2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7"/>
    <x v="8"/>
    <s v="Aplicador manual"/>
    <n v="2.35"/>
    <s v="H/H"/>
    <n v="9.9000000000000005E-2"/>
    <n v="7.8255000000000005E-2"/>
    <n v="7.7472450000000007E-3"/>
  </r>
  <r>
    <n v="7976"/>
    <x v="0"/>
    <s v="Floresta Ombrófila Densa"/>
    <s v="Sudeste"/>
    <s v="Campinas"/>
    <s v="ondulado"/>
    <s v="Manual"/>
    <s v="Araucária_embrapa"/>
    <n v="333"/>
    <n v="37"/>
    <s v="semente"/>
    <x v="0"/>
    <s v="Manutenção"/>
    <x v="27"/>
    <x v="8"/>
    <s v="Sulfluramida"/>
    <n v="2"/>
    <s v="Kg"/>
    <n v="16.2399997711181"/>
    <n v="6.6600000000000006E-2"/>
    <n v="1.0815839847564657"/>
  </r>
  <r>
    <n v="7976"/>
    <x v="0"/>
    <s v="Floresta Ombrófila Densa"/>
    <s v="Sudeste"/>
    <s v="Campinas"/>
    <s v="ondulado"/>
    <s v="Manual"/>
    <s v="Araucária_embrapa"/>
    <n v="333"/>
    <n v="37"/>
    <s v="semente"/>
    <x v="0"/>
    <s v="Manutenção"/>
    <x v="2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8"/>
    <x v="8"/>
    <s v="Aplicador manual"/>
    <n v="2.35"/>
    <s v="H/H"/>
    <n v="9.9000000000000005E-2"/>
    <n v="7.8255000000000005E-2"/>
    <n v="7.7472450000000007E-3"/>
  </r>
  <r>
    <n v="7976"/>
    <x v="0"/>
    <s v="Floresta Ombrófila Densa"/>
    <s v="Sudeste"/>
    <s v="Campinas"/>
    <s v="ondulado"/>
    <s v="Manual"/>
    <s v="Araucária_embrapa"/>
    <n v="333"/>
    <n v="37"/>
    <s v="semente"/>
    <x v="0"/>
    <s v="Manutenção"/>
    <x v="28"/>
    <x v="8"/>
    <s v="Sulfluramida"/>
    <n v="2"/>
    <s v="Kg"/>
    <n v="16.2399997711181"/>
    <n v="6.6600000000000006E-2"/>
    <n v="1.0815839847564657"/>
  </r>
  <r>
    <n v="7976"/>
    <x v="0"/>
    <s v="Floresta Ombrófila Densa"/>
    <s v="Sudeste"/>
    <s v="Campinas"/>
    <s v="ondulado"/>
    <s v="Manual"/>
    <s v="Araucária_embrapa"/>
    <n v="333"/>
    <n v="37"/>
    <s v="semente"/>
    <x v="0"/>
    <s v="Manutenção"/>
    <x v="2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9"/>
    <x v="8"/>
    <s v="Aplicador manual"/>
    <n v="2.35"/>
    <s v="H/H"/>
    <n v="9.9000000000000005E-2"/>
    <n v="7.8255000000000005E-2"/>
    <n v="7.7472450000000007E-3"/>
  </r>
  <r>
    <n v="7976"/>
    <x v="0"/>
    <s v="Floresta Ombrófila Densa"/>
    <s v="Sudeste"/>
    <s v="Campinas"/>
    <s v="ondulado"/>
    <s v="Manual"/>
    <s v="Araucária_embrapa"/>
    <n v="333"/>
    <n v="37"/>
    <s v="semente"/>
    <x v="0"/>
    <s v="Manutenção"/>
    <x v="29"/>
    <x v="8"/>
    <s v="Sulfluramida"/>
    <n v="2"/>
    <s v="Kg"/>
    <n v="16.2399997711181"/>
    <n v="6.6600000000000006E-2"/>
    <n v="1.0815839847564657"/>
  </r>
  <r>
    <n v="7976"/>
    <x v="0"/>
    <s v="Floresta Ombrófila Densa"/>
    <s v="Sudeste"/>
    <s v="Campinas"/>
    <s v="ondulado"/>
    <s v="Manual"/>
    <s v="Araucária_embrapa"/>
    <n v="333"/>
    <n v="37"/>
    <s v="semente"/>
    <x v="0"/>
    <s v="Manutenção"/>
    <x v="2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9"/>
    <x v="9"/>
    <s v="Trabalhador agropecuário em geral"/>
    <n v="1.18"/>
    <s v="H/H"/>
    <n v="13.0666856765747"/>
    <n v="3.9294000000000003E-2"/>
    <n v="0.51344234697532631"/>
  </r>
  <r>
    <n v="7976"/>
    <x v="0"/>
    <s v="Floresta Ombrófila Densa"/>
    <s v="Sudeste"/>
    <s v="Campinas"/>
    <s v="ondulado"/>
    <s v="Manual"/>
    <s v="Araucária_embrapa"/>
    <n v="333"/>
    <n v="37"/>
    <s v="semente"/>
    <x v="0"/>
    <s v="Pós-Plantio"/>
    <x v="0"/>
    <x v="7"/>
    <s v="Enxada"/>
    <n v="38.51"/>
    <s v="H/H"/>
    <n v="1.6E-2"/>
    <n v="1.2823830000000001"/>
    <n v="2.0518128E-2"/>
  </r>
  <r>
    <n v="7976"/>
    <x v="0"/>
    <s v="Floresta Ombrófila Densa"/>
    <s v="Sudeste"/>
    <s v="Campinas"/>
    <s v="ondulado"/>
    <s v="Manual"/>
    <s v="Araucária_embrapa"/>
    <n v="333"/>
    <n v="37"/>
    <s v="semente"/>
    <x v="0"/>
    <s v="Pós-Plantio"/>
    <x v="0"/>
    <x v="7"/>
    <s v="Trabalhador agropecuário em geral"/>
    <n v="38.51"/>
    <s v="H/H"/>
    <n v="13.0666856765747"/>
    <n v="1.2823830000000001"/>
    <n v="16.756495577982893"/>
  </r>
  <r>
    <n v="7976"/>
    <x v="0"/>
    <s v="Floresta Ombrófila Densa"/>
    <s v="Sudeste"/>
    <s v="Campinas"/>
    <s v="ondulado"/>
    <s v="Manual"/>
    <s v="Araucária_embrapa"/>
    <n v="333"/>
    <n v="37"/>
    <s v="semente"/>
    <x v="0"/>
    <s v="Pós-Plantio"/>
    <x v="0"/>
    <x v="8"/>
    <s v="Aplicador manual"/>
    <n v="2.35"/>
    <s v="H/H"/>
    <n v="9.9000000000000005E-2"/>
    <n v="7.8255000000000005E-2"/>
    <n v="7.7472450000000007E-3"/>
  </r>
  <r>
    <n v="7976"/>
    <x v="0"/>
    <s v="Floresta Ombrófila Densa"/>
    <s v="Sudeste"/>
    <s v="Campinas"/>
    <s v="ondulado"/>
    <s v="Manual"/>
    <s v="Araucária_embrapa"/>
    <n v="333"/>
    <n v="37"/>
    <s v="semente"/>
    <x v="0"/>
    <s v="Pós-Plantio"/>
    <x v="0"/>
    <x v="8"/>
    <s v="Sulfluramida"/>
    <n v="2"/>
    <s v="Kg"/>
    <n v="16.2399997711181"/>
    <n v="6.6600000000000006E-2"/>
    <n v="1.0815839847564657"/>
  </r>
  <r>
    <n v="7976"/>
    <x v="0"/>
    <s v="Floresta Ombrófila Densa"/>
    <s v="Sudeste"/>
    <s v="Campinas"/>
    <s v="ondulado"/>
    <s v="Manual"/>
    <s v="Araucária_embrapa"/>
    <n v="333"/>
    <n v="37"/>
    <s v="semente"/>
    <x v="0"/>
    <s v="Pós-Plantio"/>
    <x v="0"/>
    <x v="8"/>
    <s v="Trabalhador agropecuário em geral"/>
    <n v="2.35"/>
    <s v="H/H"/>
    <n v="13.0666856765747"/>
    <n v="7.8255000000000005E-2"/>
    <n v="1.0225334876203531"/>
  </r>
  <r>
    <n v="7976"/>
    <x v="0"/>
    <s v="Floresta Ombrófila Densa"/>
    <s v="Sudeste"/>
    <s v="Campinas"/>
    <s v="ondulado"/>
    <s v="Manual"/>
    <s v="Araucária_embrapa"/>
    <n v="333"/>
    <n v="37"/>
    <s v="semente"/>
    <x v="0"/>
    <s v="Pós-Plantio"/>
    <x v="0"/>
    <x v="9"/>
    <s v="Trabalhador agropecuário em geral"/>
    <n v="1.18"/>
    <s v="H/H"/>
    <n v="13.0666856765747"/>
    <n v="3.9294000000000003E-2"/>
    <n v="0.51344234697532631"/>
  </r>
  <r>
    <n v="7976"/>
    <x v="0"/>
    <s v="Floresta Ombrófila Densa"/>
    <s v="Sudeste"/>
    <s v="Campinas"/>
    <s v="ondulado"/>
    <s v="Manual"/>
    <s v="Araucária_embrapa"/>
    <n v="333"/>
    <n v="37"/>
    <s v="semente"/>
    <x v="0"/>
    <s v="Pré-Plantio"/>
    <x v="0"/>
    <x v="0"/>
    <s v="Trator 75 - 125 CV + Carreta"/>
    <n v="2.06"/>
    <s v="H/M"/>
    <n v="149.07000732421801"/>
    <n v="6.8598000000000006E-2"/>
    <n v="10.225904362426707"/>
  </r>
  <r>
    <n v="7976"/>
    <x v="0"/>
    <s v="Floresta Ombrófila Densa"/>
    <s v="Sudeste"/>
    <s v="Campinas"/>
    <s v="ondulado"/>
    <s v="Manual"/>
    <s v="Araucária_embrapa"/>
    <n v="333"/>
    <n v="37"/>
    <s v="semente"/>
    <x v="0"/>
    <s v="Pré-Plantio"/>
    <x v="0"/>
    <x v="13"/>
    <s v="Enxadão (alinhamento)"/>
    <n v="28.27"/>
    <s v="H/H"/>
    <n v="1.0999999999999999E-2"/>
    <n v="0.94139099999999998"/>
    <n v="1.0355300999999999E-2"/>
  </r>
  <r>
    <n v="7976"/>
    <x v="0"/>
    <s v="Floresta Ombrófila Densa"/>
    <s v="Sudeste"/>
    <s v="Campinas"/>
    <s v="ondulado"/>
    <s v="Manual"/>
    <s v="Araucária_embrapa"/>
    <n v="333"/>
    <n v="37"/>
    <s v="semente"/>
    <x v="0"/>
    <s v="Pré-Plantio"/>
    <x v="0"/>
    <x v="13"/>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4"/>
    <s v="Calcário dolomítico"/>
    <n v="0.5"/>
    <s v="t"/>
    <n v="206.169998168945"/>
    <n v="1.6650000000000002E-2"/>
    <n v="3.4327304695129346"/>
  </r>
  <r>
    <n v="7976"/>
    <x v="0"/>
    <s v="Floresta Ombrófila Densa"/>
    <s v="Sudeste"/>
    <s v="Campinas"/>
    <s v="ondulado"/>
    <s v="Manual"/>
    <s v="Araucária_embrapa"/>
    <n v="333"/>
    <n v="37"/>
    <s v="semente"/>
    <x v="0"/>
    <s v="Pré-Plantio"/>
    <x v="0"/>
    <x v="14"/>
    <s v="Trabalhador agropecuário em geral"/>
    <n v="11.78"/>
    <s v="H/H"/>
    <n v="13.0666856765747"/>
    <n v="0.39227399999999996"/>
    <n v="5.1257210570926635"/>
  </r>
  <r>
    <n v="7976"/>
    <x v="0"/>
    <s v="Floresta Ombrófila Densa"/>
    <s v="Sudeste"/>
    <s v="Campinas"/>
    <s v="ondulado"/>
    <s v="Manual"/>
    <s v="Araucária_embrapa"/>
    <n v="333"/>
    <n v="37"/>
    <s v="semente"/>
    <x v="0"/>
    <s v="Pré-Plantio"/>
    <x v="0"/>
    <x v="14"/>
    <s v="Trator 75 - 125 CV + Carreta"/>
    <n v="1.94"/>
    <s v="H/M"/>
    <n v="149.07000732421801"/>
    <n v="6.4601999999999993E-2"/>
    <n v="9.6302206131591301"/>
  </r>
  <r>
    <n v="7976"/>
    <x v="0"/>
    <s v="Floresta Ombrófila Densa"/>
    <s v="Sudeste"/>
    <s v="Campinas"/>
    <s v="ondulado"/>
    <s v="Manual"/>
    <s v="Araucária_embrapa"/>
    <n v="333"/>
    <n v="37"/>
    <s v="semente"/>
    <x v="0"/>
    <s v="Pré-Plantio"/>
    <x v="0"/>
    <x v="8"/>
    <s v="Aplicador manual"/>
    <n v="4.7"/>
    <s v="H/H"/>
    <n v="9.9000000000000005E-2"/>
    <n v="0.15651000000000001"/>
    <n v="1.5494490000000001E-2"/>
  </r>
  <r>
    <n v="7976"/>
    <x v="0"/>
    <s v="Floresta Ombrófila Densa"/>
    <s v="Sudeste"/>
    <s v="Campinas"/>
    <s v="ondulado"/>
    <s v="Manual"/>
    <s v="Araucária_embrapa"/>
    <n v="333"/>
    <n v="37"/>
    <s v="semente"/>
    <x v="0"/>
    <s v="Pré-Plantio"/>
    <x v="0"/>
    <x v="8"/>
    <s v="Sulfluramida"/>
    <n v="3.5"/>
    <s v="Kg"/>
    <n v="16.2399997711181"/>
    <n v="0.11655"/>
    <n v="1.8927719733238146"/>
  </r>
  <r>
    <n v="7976"/>
    <x v="0"/>
    <s v="Floresta Ombrófila Densa"/>
    <s v="Sudeste"/>
    <s v="Campinas"/>
    <s v="ondulado"/>
    <s v="Manual"/>
    <s v="Araucária_embrapa"/>
    <n v="333"/>
    <n v="37"/>
    <s v="semente"/>
    <x v="0"/>
    <s v="Pré-Plantio"/>
    <x v="0"/>
    <x v="8"/>
    <s v="Trabalhador agropecuário em geral"/>
    <n v="4.7"/>
    <s v="H/H"/>
    <n v="13.0666856765747"/>
    <n v="0.15651000000000001"/>
    <n v="2.0450669752407062"/>
  </r>
  <r>
    <n v="7976"/>
    <x v="0"/>
    <s v="Floresta Ombrófila Densa"/>
    <s v="Sudeste"/>
    <s v="Campinas"/>
    <s v="ondulado"/>
    <s v="Manual"/>
    <s v="Araucária_embrapa"/>
    <n v="333"/>
    <n v="37"/>
    <s v="semente"/>
    <x v="0"/>
    <s v="Pré-Plantio"/>
    <x v="0"/>
    <x v="15"/>
    <s v="Motocoveadora 2,5 CV"/>
    <n v="28.27"/>
    <s v="H/H"/>
    <n v="6.0519999999999996"/>
    <n v="0.94139099999999998"/>
    <n v="5.6972983319999999"/>
  </r>
  <r>
    <n v="7976"/>
    <x v="0"/>
    <s v="Floresta Ombrófila Densa"/>
    <s v="Sudeste"/>
    <s v="Campinas"/>
    <s v="ondulado"/>
    <s v="Manual"/>
    <s v="Araucária_embrapa"/>
    <n v="333"/>
    <n v="37"/>
    <s v="semente"/>
    <x v="0"/>
    <s v="Pré-Plantio"/>
    <x v="0"/>
    <x v="15"/>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6"/>
    <s v="Motorroçadeira 2 CV"/>
    <n v="23.55"/>
    <s v="H/H"/>
    <n v="6.4109999999999996"/>
    <n v="0.78421500000000011"/>
    <n v="5.0276023650000008"/>
  </r>
  <r>
    <n v="7976"/>
    <x v="0"/>
    <s v="Floresta Ombrófila Densa"/>
    <s v="Sudeste"/>
    <s v="Campinas"/>
    <s v="ondulado"/>
    <s v="Manual"/>
    <s v="Araucária_embrapa"/>
    <n v="333"/>
    <n v="37"/>
    <s v="semente"/>
    <x v="0"/>
    <s v="Pré-Plantio"/>
    <x v="0"/>
    <x v="16"/>
    <s v="Trabalhador agropecuário em geral"/>
    <n v="23.55"/>
    <s v="H/H"/>
    <n v="13.0666856765747"/>
    <n v="0.78421500000000011"/>
    <n v="10.24709090785503"/>
  </r>
  <r>
    <n v="7976"/>
    <x v="0"/>
    <s v="Floresta Ombrófila Densa"/>
    <s v="Sudeste"/>
    <s v="Campinas"/>
    <s v="ondulado"/>
    <s v="Manual"/>
    <s v="Cambuci"/>
    <n v="504"/>
    <n v="56"/>
    <s v="fruto"/>
    <x v="0"/>
    <s v="Implantação"/>
    <x v="0"/>
    <x v="0"/>
    <d v="2006-06-30T00:00:00"/>
    <n v="3.3"/>
    <s v="sc de 50 kg"/>
    <n v="273.079986572265"/>
    <n v="0.16632"/>
    <n v="45.418663366699114"/>
  </r>
  <r>
    <n v="7976"/>
    <x v="0"/>
    <s v="Floresta Ombrófila Densa"/>
    <s v="Sudeste"/>
    <s v="Campinas"/>
    <s v="ondulado"/>
    <s v="Manual"/>
    <s v="Cambuci"/>
    <n v="504"/>
    <n v="56"/>
    <s v="fruto"/>
    <x v="0"/>
    <s v="Implantação"/>
    <x v="0"/>
    <x v="0"/>
    <s v="Copo dosador"/>
    <n v="12.37"/>
    <s v="H/H"/>
    <n v="1.0999999999999999E-2"/>
    <n v="0.623448"/>
    <n v="6.8579279999999992E-3"/>
  </r>
  <r>
    <n v="7976"/>
    <x v="0"/>
    <s v="Floresta Ombrófila Densa"/>
    <s v="Sudeste"/>
    <s v="Campinas"/>
    <s v="ondulado"/>
    <s v="Manual"/>
    <s v="Cambuci"/>
    <n v="504"/>
    <n v="56"/>
    <s v="fruto"/>
    <x v="0"/>
    <s v="Implantação"/>
    <x v="0"/>
    <x v="0"/>
    <s v="Trabalhador agropecuário em geral"/>
    <n v="12.37"/>
    <s v="H/H"/>
    <n v="13.0666856765747"/>
    <n v="0.623448"/>
    <n v="8.1463990516891442"/>
  </r>
  <r>
    <n v="7976"/>
    <x v="0"/>
    <s v="Floresta Ombrófila Densa"/>
    <s v="Sudeste"/>
    <s v="Campinas"/>
    <s v="ondulado"/>
    <s v="Manual"/>
    <s v="Cambuci"/>
    <n v="504"/>
    <n v="56"/>
    <s v="fruto"/>
    <x v="0"/>
    <s v="Implantação"/>
    <x v="0"/>
    <x v="1"/>
    <d v="2010-10-20T00:00:00"/>
    <n v="3.3"/>
    <s v="sc de 50 kg"/>
    <n v="200.47999572753901"/>
    <n v="0.16632"/>
    <n v="33.34383288940429"/>
  </r>
  <r>
    <n v="7976"/>
    <x v="0"/>
    <s v="Floresta Ombrófila Densa"/>
    <s v="Sudeste"/>
    <s v="Campinas"/>
    <s v="ondulado"/>
    <s v="Manual"/>
    <s v="Cambuci"/>
    <n v="504"/>
    <n v="56"/>
    <s v="fruto"/>
    <x v="0"/>
    <s v="Implantação"/>
    <x v="0"/>
    <x v="1"/>
    <s v="Plantadeira (coveta lateral)"/>
    <n v="14.13"/>
    <s v="H/H"/>
    <n v="7.9000000000000001E-2"/>
    <n v="0.71215200000000001"/>
    <n v="5.6260008E-2"/>
  </r>
  <r>
    <n v="7976"/>
    <x v="0"/>
    <s v="Floresta Ombrófila Densa"/>
    <s v="Sudeste"/>
    <s v="Campinas"/>
    <s v="ondulado"/>
    <s v="Manual"/>
    <s v="Cambuci"/>
    <n v="504"/>
    <n v="56"/>
    <s v="fruto"/>
    <x v="0"/>
    <s v="Implantação"/>
    <x v="0"/>
    <x v="1"/>
    <s v="Trabalhador agropecuário em geral"/>
    <n v="14.13"/>
    <s v="H/H"/>
    <n v="13.0666856765747"/>
    <n v="0.71215200000000001"/>
    <n v="9.3054663379440257"/>
  </r>
  <r>
    <n v="7976"/>
    <x v="0"/>
    <s v="Floresta Ombrófila Densa"/>
    <s v="Sudeste"/>
    <s v="Campinas"/>
    <s v="ondulado"/>
    <s v="Manual"/>
    <s v="Cambuci"/>
    <n v="504"/>
    <n v="56"/>
    <s v="fruto"/>
    <x v="0"/>
    <s v="Implantação"/>
    <x v="0"/>
    <x v="1"/>
    <s v="Trator 75 - 125 CV + Carreta"/>
    <n v="2.35"/>
    <s v="H/M"/>
    <n v="149.07000732421801"/>
    <n v="0.11844"/>
    <n v="17.65585166748038"/>
  </r>
  <r>
    <n v="7976"/>
    <x v="0"/>
    <s v="Floresta Ombrófila Densa"/>
    <s v="Sudeste"/>
    <s v="Campinas"/>
    <s v="ondulado"/>
    <s v="Manual"/>
    <s v="Cambuci"/>
    <n v="504"/>
    <n v="56"/>
    <s v="fruto"/>
    <x v="0"/>
    <s v="Implantação"/>
    <x v="0"/>
    <x v="2"/>
    <s v="Trabalhador agropecuário em geral"/>
    <n v="5.88"/>
    <s v="H/H"/>
    <n v="13.0666856765747"/>
    <n v="0.296352"/>
    <n v="3.8723384336242654"/>
  </r>
  <r>
    <n v="7976"/>
    <x v="0"/>
    <s v="Floresta Ombrófila Densa"/>
    <s v="Sudeste"/>
    <s v="Campinas"/>
    <s v="ondulado"/>
    <s v="Manual"/>
    <s v="Cambuci"/>
    <n v="504"/>
    <n v="56"/>
    <s v="fruto"/>
    <x v="0"/>
    <s v="Implantação"/>
    <x v="0"/>
    <x v="2"/>
    <s v="Trator 75 - 125 CV + Tanque para irrigação"/>
    <n v="1.18"/>
    <s v="H/M"/>
    <n v="157.47999572753901"/>
    <n v="5.947199999999999E-2"/>
    <n v="9.3656503059081988"/>
  </r>
  <r>
    <n v="7976"/>
    <x v="0"/>
    <s v="Floresta Ombrófila Densa"/>
    <s v="Sudeste"/>
    <s v="Campinas"/>
    <s v="ondulado"/>
    <s v="Manual"/>
    <s v="Cambuci"/>
    <n v="504"/>
    <n v="56"/>
    <s v="fruto"/>
    <x v="0"/>
    <s v="Implantação"/>
    <x v="0"/>
    <x v="3"/>
    <s v="Hidrogel"/>
    <n v="5"/>
    <s v="Kg"/>
    <n v="25.84"/>
    <n v="0.252"/>
    <n v="6.5116800000000001"/>
  </r>
  <r>
    <n v="7976"/>
    <x v="0"/>
    <s v="Floresta Ombrófila Densa"/>
    <s v="Sudeste"/>
    <s v="Campinas"/>
    <s v="ondulado"/>
    <s v="Manual"/>
    <s v="Cambuci"/>
    <n v="504"/>
    <n v="56"/>
    <s v="fruto"/>
    <x v="0"/>
    <s v="Implantação"/>
    <x v="0"/>
    <x v="3"/>
    <s v="Trabalhador agropecuário em geral"/>
    <n v="14.13"/>
    <s v="H/H"/>
    <n v="13.0666856765747"/>
    <n v="0.71215200000000001"/>
    <n v="9.3054663379440257"/>
  </r>
  <r>
    <n v="7976"/>
    <x v="0"/>
    <s v="Floresta Ombrófila Densa"/>
    <s v="Sudeste"/>
    <s v="Campinas"/>
    <s v="ondulado"/>
    <s v="Manual"/>
    <s v="Cambuci"/>
    <n v="504"/>
    <n v="56"/>
    <s v="fruto"/>
    <x v="0"/>
    <s v="Implantação"/>
    <x v="0"/>
    <x v="3"/>
    <s v="Trator 75 - 125 CV + Tanque para irrigação"/>
    <n v="2.35"/>
    <s v="H/M"/>
    <n v="157.47999572753901"/>
    <n v="0.11844"/>
    <n v="18.651930693969721"/>
  </r>
  <r>
    <n v="7976"/>
    <x v="0"/>
    <s v="Floresta Ombrófila Densa"/>
    <s v="Sudeste"/>
    <s v="Campinas"/>
    <s v="ondulado"/>
    <s v="Manual"/>
    <s v="Cambuci"/>
    <n v="504"/>
    <n v="56"/>
    <s v="fruto"/>
    <x v="0"/>
    <s v="Implantação"/>
    <x v="0"/>
    <x v="4"/>
    <s v="Hidrogel"/>
    <n v="1"/>
    <s v="Kg"/>
    <n v="25.84"/>
    <n v="5.04E-2"/>
    <n v="1.3023359999999999"/>
  </r>
  <r>
    <n v="7976"/>
    <x v="0"/>
    <s v="Floresta Ombrófila Densa"/>
    <s v="Sudeste"/>
    <s v="Campinas"/>
    <s v="ondulado"/>
    <s v="Manual"/>
    <s v="Cambuci"/>
    <n v="504"/>
    <n v="56"/>
    <s v="fruto"/>
    <x v="0"/>
    <s v="Implantação"/>
    <x v="0"/>
    <x v="4"/>
    <s v="Mudas (biodiversidade)"/>
    <n v="109"/>
    <s v="unidade"/>
    <n v="2"/>
    <n v="5.4935999999999998"/>
    <n v="10.9872"/>
  </r>
  <r>
    <n v="7976"/>
    <x v="0"/>
    <s v="Floresta Ombrófila Densa"/>
    <s v="Sudeste"/>
    <s v="Campinas"/>
    <s v="ondulado"/>
    <s v="Manual"/>
    <s v="Cambuci"/>
    <n v="504"/>
    <n v="56"/>
    <s v="fruto"/>
    <x v="0"/>
    <s v="Implantação"/>
    <x v="0"/>
    <x v="4"/>
    <s v="Mudas (econômica)"/>
    <n v="109"/>
    <s v="unidade"/>
    <n v="10"/>
    <n v="5.4935999999999998"/>
    <n v="54.936"/>
  </r>
  <r>
    <n v="7976"/>
    <x v="0"/>
    <s v="Floresta Ombrófila Densa"/>
    <s v="Sudeste"/>
    <s v="Campinas"/>
    <s v="ondulado"/>
    <s v="Manual"/>
    <s v="Cambuci"/>
    <n v="504"/>
    <n v="56"/>
    <s v="fruto"/>
    <x v="0"/>
    <s v="Implantação"/>
    <x v="0"/>
    <x v="4"/>
    <s v="Trabalhador agropecuário em geral"/>
    <n v="4.24"/>
    <s v="H/H"/>
    <n v="13.0666856765747"/>
    <n v="0.213696"/>
    <n v="2.7922984623413072"/>
  </r>
  <r>
    <n v="7976"/>
    <x v="0"/>
    <s v="Floresta Ombrófila Densa"/>
    <s v="Sudeste"/>
    <s v="Campinas"/>
    <s v="ondulado"/>
    <s v="Manual"/>
    <s v="Cambuci"/>
    <n v="504"/>
    <n v="56"/>
    <s v="fruto"/>
    <x v="0"/>
    <s v="Implantação"/>
    <x v="0"/>
    <x v="5"/>
    <s v="Mudas (biodiversidade)"/>
    <n v="545"/>
    <s v="unidade"/>
    <n v="2"/>
    <n v="27.468"/>
    <n v="54.936"/>
  </r>
  <r>
    <n v="7976"/>
    <x v="0"/>
    <s v="Floresta Ombrófila Densa"/>
    <s v="Sudeste"/>
    <s v="Campinas"/>
    <s v="ondulado"/>
    <s v="Manual"/>
    <s v="Cambuci"/>
    <n v="504"/>
    <n v="56"/>
    <s v="fruto"/>
    <x v="0"/>
    <s v="Implantação"/>
    <x v="0"/>
    <x v="5"/>
    <s v="Mudas (econômica)"/>
    <n v="544"/>
    <s v="unidade"/>
    <n v="10"/>
    <n v="27.4176"/>
    <n v="274.17599999999999"/>
  </r>
  <r>
    <n v="7976"/>
    <x v="0"/>
    <s v="Floresta Ombrófila Densa"/>
    <s v="Sudeste"/>
    <s v="Campinas"/>
    <s v="ondulado"/>
    <s v="Manual"/>
    <s v="Cambuci"/>
    <n v="504"/>
    <n v="56"/>
    <s v="fruto"/>
    <x v="0"/>
    <s v="Implantação"/>
    <x v="0"/>
    <x v="5"/>
    <s v="Trabalhador agropecuário em geral"/>
    <n v="10.6"/>
    <s v="H/H"/>
    <n v="13.0666856765747"/>
    <n v="0.53423999999999994"/>
    <n v="6.9807461558532671"/>
  </r>
  <r>
    <n v="7976"/>
    <x v="0"/>
    <s v="Floresta Ombrófila Densa"/>
    <s v="Sudeste"/>
    <s v="Campinas"/>
    <s v="ondulado"/>
    <s v="Manual"/>
    <s v="Cambuci"/>
    <n v="504"/>
    <n v="56"/>
    <s v="fruto"/>
    <x v="0"/>
    <s v="Implantação"/>
    <x v="0"/>
    <x v="5"/>
    <s v="Trator 75 - 125 CV + Carreta"/>
    <n v="1.77"/>
    <s v="H/M"/>
    <n v="149.07000732421801"/>
    <n v="8.920800000000001E-2"/>
    <n v="13.298237213378842"/>
  </r>
  <r>
    <n v="7976"/>
    <x v="0"/>
    <s v="Floresta Ombrófila Densa"/>
    <s v="Sudeste"/>
    <s v="Campinas"/>
    <s v="ondulado"/>
    <s v="Manual"/>
    <s v="Cambuci"/>
    <n v="504"/>
    <n v="56"/>
    <s v="fruto"/>
    <x v="0"/>
    <s v="Manutenção"/>
    <x v="1"/>
    <x v="6"/>
    <s v="18-06-24"/>
    <n v="2.6"/>
    <s v="sc de 50 kg"/>
    <n v="268.25"/>
    <n v="0.13104000000000002"/>
    <n v="35.151480000000006"/>
  </r>
  <r>
    <n v="7976"/>
    <x v="0"/>
    <s v="Floresta Ombrófila Densa"/>
    <s v="Sudeste"/>
    <s v="Campinas"/>
    <s v="ondulado"/>
    <s v="Manual"/>
    <s v="Cambuci"/>
    <n v="504"/>
    <n v="56"/>
    <s v="fruto"/>
    <x v="0"/>
    <s v="Manutenção"/>
    <x v="1"/>
    <x v="6"/>
    <s v="Copo dosador"/>
    <n v="9.42"/>
    <s v="H/H"/>
    <n v="1.0999999999999999E-2"/>
    <n v="0.47476800000000002"/>
    <n v="5.2224480000000002E-3"/>
  </r>
  <r>
    <n v="7976"/>
    <x v="0"/>
    <s v="Floresta Ombrófila Densa"/>
    <s v="Sudeste"/>
    <s v="Campinas"/>
    <s v="ondulado"/>
    <s v="Manual"/>
    <s v="Cambuci"/>
    <n v="504"/>
    <n v="56"/>
    <s v="fruto"/>
    <x v="0"/>
    <s v="Manutenção"/>
    <x v="1"/>
    <x v="6"/>
    <s v="Trabalhador agropecuário em geral"/>
    <n v="9.42"/>
    <s v="H/H"/>
    <n v="13.0666856765747"/>
    <n v="0.47476800000000002"/>
    <n v="6.2036442252960171"/>
  </r>
  <r>
    <n v="7976"/>
    <x v="0"/>
    <s v="Floresta Ombrófila Densa"/>
    <s v="Sudeste"/>
    <s v="Campinas"/>
    <s v="ondulado"/>
    <s v="Manual"/>
    <s v="Cambuci"/>
    <n v="504"/>
    <n v="56"/>
    <s v="fruto"/>
    <x v="0"/>
    <s v="Manutenção"/>
    <x v="1"/>
    <x v="6"/>
    <s v="Trator 75 - 125 CV + Carreta"/>
    <n v="1.18"/>
    <s v="H/M"/>
    <n v="149.07000732421801"/>
    <n v="5.947199999999999E-2"/>
    <n v="8.8654914755858929"/>
  </r>
  <r>
    <n v="7976"/>
    <x v="0"/>
    <s v="Floresta Ombrófila Densa"/>
    <s v="Sudeste"/>
    <s v="Campinas"/>
    <s v="ondulado"/>
    <s v="Manual"/>
    <s v="Cambuci"/>
    <n v="504"/>
    <n v="56"/>
    <s v="fruto"/>
    <x v="0"/>
    <s v="Manutenção"/>
    <x v="1"/>
    <x v="7"/>
    <s v="Enxada"/>
    <n v="38.51"/>
    <s v="H/H"/>
    <n v="1.6E-2"/>
    <n v="1.9409039999999997"/>
    <n v="3.1054463999999997E-2"/>
  </r>
  <r>
    <n v="7976"/>
    <x v="0"/>
    <s v="Floresta Ombrófila Densa"/>
    <s v="Sudeste"/>
    <s v="Campinas"/>
    <s v="ondulado"/>
    <s v="Manual"/>
    <s v="Cambuci"/>
    <n v="504"/>
    <n v="56"/>
    <s v="fruto"/>
    <x v="0"/>
    <s v="Manutenção"/>
    <x v="1"/>
    <x v="7"/>
    <s v="Trabalhador agropecuário em geral"/>
    <n v="38.51"/>
    <s v="H/H"/>
    <n v="13.0666856765747"/>
    <n v="1.9409039999999997"/>
    <n v="25.361182496406538"/>
  </r>
  <r>
    <n v="7976"/>
    <x v="0"/>
    <s v="Floresta Ombrófila Densa"/>
    <s v="Sudeste"/>
    <s v="Campinas"/>
    <s v="ondulado"/>
    <s v="Manual"/>
    <s v="Cambuci"/>
    <n v="504"/>
    <n v="56"/>
    <s v="fruto"/>
    <x v="0"/>
    <s v="Manutenção"/>
    <x v="1"/>
    <x v="8"/>
    <s v="Aplicador manual"/>
    <n v="2.35"/>
    <s v="H/H"/>
    <n v="9.9000000000000005E-2"/>
    <n v="0.11844"/>
    <n v="1.1725560000000001E-2"/>
  </r>
  <r>
    <n v="7976"/>
    <x v="0"/>
    <s v="Floresta Ombrófila Densa"/>
    <s v="Sudeste"/>
    <s v="Campinas"/>
    <s v="ondulado"/>
    <s v="Manual"/>
    <s v="Cambuci"/>
    <n v="504"/>
    <n v="56"/>
    <s v="fruto"/>
    <x v="0"/>
    <s v="Manutenção"/>
    <x v="1"/>
    <x v="8"/>
    <s v="Sulfluramida"/>
    <n v="2"/>
    <s v="Kg"/>
    <n v="16.2399997711181"/>
    <n v="0.1008"/>
    <n v="1.6369919769287045"/>
  </r>
  <r>
    <n v="7976"/>
    <x v="0"/>
    <s v="Floresta Ombrófila Densa"/>
    <s v="Sudeste"/>
    <s v="Campinas"/>
    <s v="ondulado"/>
    <s v="Manual"/>
    <s v="Cambuci"/>
    <n v="504"/>
    <n v="56"/>
    <s v="fruto"/>
    <x v="0"/>
    <s v="Manutenção"/>
    <x v="1"/>
    <x v="8"/>
    <s v="Trabalhador agropecuário em geral"/>
    <n v="2.35"/>
    <s v="H/H"/>
    <n v="13.0666856765747"/>
    <n v="0.11844"/>
    <n v="1.5476182515335075"/>
  </r>
  <r>
    <n v="7976"/>
    <x v="0"/>
    <s v="Floresta Ombrófila Densa"/>
    <s v="Sudeste"/>
    <s v="Campinas"/>
    <s v="ondulado"/>
    <s v="Manual"/>
    <s v="Cambuci"/>
    <n v="504"/>
    <n v="56"/>
    <s v="fruto"/>
    <x v="0"/>
    <s v="Manutenção"/>
    <x v="1"/>
    <x v="9"/>
    <s v="Trabalhador agropecuário em geral"/>
    <n v="1.18"/>
    <s v="H/H"/>
    <n v="13.0666856765747"/>
    <n v="5.947199999999999E-2"/>
    <n v="0.77710193055725041"/>
  </r>
  <r>
    <n v="7976"/>
    <x v="0"/>
    <s v="Floresta Ombrófila Densa"/>
    <s v="Sudeste"/>
    <s v="Campinas"/>
    <s v="ondulado"/>
    <s v="Manual"/>
    <s v="Cambuci"/>
    <n v="504"/>
    <n v="56"/>
    <s v="fruto"/>
    <x v="0"/>
    <s v="Manutenção"/>
    <x v="1"/>
    <x v="10"/>
    <s v="Motorroçadeira 2 CV"/>
    <n v="14.13"/>
    <s v="H/H"/>
    <n v="6.4109999999999996"/>
    <n v="0.71215200000000001"/>
    <n v="4.5656064719999998"/>
  </r>
  <r>
    <n v="7976"/>
    <x v="0"/>
    <s v="Floresta Ombrófila Densa"/>
    <s v="Sudeste"/>
    <s v="Campinas"/>
    <s v="ondulado"/>
    <s v="Manual"/>
    <s v="Cambuci"/>
    <n v="504"/>
    <n v="56"/>
    <s v="fruto"/>
    <x v="0"/>
    <s v="Manutenção"/>
    <x v="1"/>
    <x v="10"/>
    <s v="Trabalhador agropecuário em geral"/>
    <n v="14.13"/>
    <s v="H/H"/>
    <n v="13.0666856765747"/>
    <n v="0.71215200000000001"/>
    <n v="9.3054663379440257"/>
  </r>
  <r>
    <n v="7976"/>
    <x v="0"/>
    <s v="Floresta Ombrófila Densa"/>
    <s v="Sudeste"/>
    <s v="Campinas"/>
    <s v="ondulado"/>
    <s v="Manual"/>
    <s v="Cambuci"/>
    <n v="504"/>
    <n v="56"/>
    <s v="fruto"/>
    <x v="0"/>
    <s v="Manutenção"/>
    <x v="2"/>
    <x v="11"/>
    <s v="18-06-24"/>
    <n v="2.6"/>
    <s v="sc de 50 kg"/>
    <n v="268.25"/>
    <n v="0.13104000000000002"/>
    <n v="35.151480000000006"/>
  </r>
  <r>
    <n v="7976"/>
    <x v="0"/>
    <s v="Floresta Ombrófila Densa"/>
    <s v="Sudeste"/>
    <s v="Campinas"/>
    <s v="ondulado"/>
    <s v="Manual"/>
    <s v="Cambuci"/>
    <n v="504"/>
    <n v="56"/>
    <s v="fruto"/>
    <x v="0"/>
    <s v="Manutenção"/>
    <x v="2"/>
    <x v="11"/>
    <s v="Copo dosador"/>
    <n v="9.42"/>
    <s v="H/H"/>
    <n v="1.0999999999999999E-2"/>
    <n v="0.47476800000000002"/>
    <n v="5.2224480000000002E-3"/>
  </r>
  <r>
    <n v="7976"/>
    <x v="0"/>
    <s v="Floresta Ombrófila Densa"/>
    <s v="Sudeste"/>
    <s v="Campinas"/>
    <s v="ondulado"/>
    <s v="Manual"/>
    <s v="Cambuci"/>
    <n v="504"/>
    <n v="56"/>
    <s v="fruto"/>
    <x v="0"/>
    <s v="Manutenção"/>
    <x v="2"/>
    <x v="11"/>
    <s v="Trabalhador agropecuário em geral"/>
    <n v="9.42"/>
    <s v="H/H"/>
    <n v="13.0666856765747"/>
    <n v="0.47476800000000002"/>
    <n v="6.2036442252960171"/>
  </r>
  <r>
    <n v="7976"/>
    <x v="0"/>
    <s v="Floresta Ombrófila Densa"/>
    <s v="Sudeste"/>
    <s v="Campinas"/>
    <s v="ondulado"/>
    <s v="Manual"/>
    <s v="Cambuci"/>
    <n v="504"/>
    <n v="56"/>
    <s v="fruto"/>
    <x v="0"/>
    <s v="Manutenção"/>
    <x v="2"/>
    <x v="11"/>
    <s v="Trator 75 - 125 CV + Carreta"/>
    <n v="1.18"/>
    <s v="H/M"/>
    <n v="149.07000732421801"/>
    <n v="5.947199999999999E-2"/>
    <n v="8.8654914755858929"/>
  </r>
  <r>
    <n v="7976"/>
    <x v="0"/>
    <s v="Floresta Ombrófila Densa"/>
    <s v="Sudeste"/>
    <s v="Campinas"/>
    <s v="ondulado"/>
    <s v="Manual"/>
    <s v="Cambuci"/>
    <n v="504"/>
    <n v="56"/>
    <s v="fruto"/>
    <x v="0"/>
    <s v="Manutenção"/>
    <x v="2"/>
    <x v="8"/>
    <s v="Aplicador manual"/>
    <n v="2.35"/>
    <s v="H/H"/>
    <n v="9.9000000000000005E-2"/>
    <n v="0.11844"/>
    <n v="1.1725560000000001E-2"/>
  </r>
  <r>
    <n v="7976"/>
    <x v="0"/>
    <s v="Floresta Ombrófila Densa"/>
    <s v="Sudeste"/>
    <s v="Campinas"/>
    <s v="ondulado"/>
    <s v="Manual"/>
    <s v="Cambuci"/>
    <n v="504"/>
    <n v="56"/>
    <s v="fruto"/>
    <x v="0"/>
    <s v="Manutenção"/>
    <x v="2"/>
    <x v="8"/>
    <s v="Sulfluramida"/>
    <n v="2"/>
    <s v="Kg"/>
    <n v="16.2399997711181"/>
    <n v="0.1008"/>
    <n v="1.6369919769287045"/>
  </r>
  <r>
    <n v="7976"/>
    <x v="0"/>
    <s v="Floresta Ombrófila Densa"/>
    <s v="Sudeste"/>
    <s v="Campinas"/>
    <s v="ondulado"/>
    <s v="Manual"/>
    <s v="Cambuci"/>
    <n v="504"/>
    <n v="56"/>
    <s v="fruto"/>
    <x v="0"/>
    <s v="Manutenção"/>
    <x v="2"/>
    <x v="8"/>
    <s v="Trabalhador agropecuário em geral"/>
    <n v="2.35"/>
    <s v="H/H"/>
    <n v="13.0666856765747"/>
    <n v="0.11844"/>
    <n v="1.5476182515335075"/>
  </r>
  <r>
    <n v="7976"/>
    <x v="0"/>
    <s v="Floresta Ombrófila Densa"/>
    <s v="Sudeste"/>
    <s v="Campinas"/>
    <s v="ondulado"/>
    <s v="Manual"/>
    <s v="Cambuci"/>
    <n v="504"/>
    <n v="56"/>
    <s v="fruto"/>
    <x v="0"/>
    <s v="Manutenção"/>
    <x v="2"/>
    <x v="12"/>
    <s v="Técnico florestal"/>
    <n v="23.55"/>
    <s v="H/H"/>
    <n v="5.9209642410278303"/>
    <n v="1.18692"/>
    <n v="7.0277108769607519"/>
  </r>
  <r>
    <n v="7976"/>
    <x v="0"/>
    <s v="Floresta Ombrófila Densa"/>
    <s v="Sudeste"/>
    <s v="Campinas"/>
    <s v="ondulado"/>
    <s v="Manual"/>
    <s v="Cambuci"/>
    <n v="504"/>
    <n v="56"/>
    <s v="fruto"/>
    <x v="0"/>
    <s v="Manutenção"/>
    <x v="2"/>
    <x v="9"/>
    <s v="Trabalhador agropecuário em geral"/>
    <n v="1.18"/>
    <s v="H/H"/>
    <n v="13.0666856765747"/>
    <n v="5.947199999999999E-2"/>
    <n v="0.77710193055725041"/>
  </r>
  <r>
    <n v="7976"/>
    <x v="0"/>
    <s v="Floresta Ombrófila Densa"/>
    <s v="Sudeste"/>
    <s v="Campinas"/>
    <s v="ondulado"/>
    <s v="Manual"/>
    <s v="Cambuci"/>
    <n v="504"/>
    <n v="56"/>
    <s v="fruto"/>
    <x v="0"/>
    <s v="Manutenção"/>
    <x v="3"/>
    <x v="8"/>
    <s v="Aplicador manual"/>
    <n v="2.35"/>
    <s v="H/H"/>
    <n v="9.9000000000000005E-2"/>
    <n v="0.11844"/>
    <n v="1.1725560000000001E-2"/>
  </r>
  <r>
    <n v="7976"/>
    <x v="0"/>
    <s v="Floresta Ombrófila Densa"/>
    <s v="Sudeste"/>
    <s v="Campinas"/>
    <s v="ondulado"/>
    <s v="Manual"/>
    <s v="Cambuci"/>
    <n v="504"/>
    <n v="56"/>
    <s v="fruto"/>
    <x v="0"/>
    <s v="Manutenção"/>
    <x v="3"/>
    <x v="8"/>
    <s v="Sulfluramida"/>
    <n v="2"/>
    <s v="Kg"/>
    <n v="16.2399997711181"/>
    <n v="0.1008"/>
    <n v="1.6369919769287045"/>
  </r>
  <r>
    <n v="7976"/>
    <x v="0"/>
    <s v="Floresta Ombrófila Densa"/>
    <s v="Sudeste"/>
    <s v="Campinas"/>
    <s v="ondulado"/>
    <s v="Manual"/>
    <s v="Cambuci"/>
    <n v="504"/>
    <n v="56"/>
    <s v="fruto"/>
    <x v="0"/>
    <s v="Manutenção"/>
    <x v="3"/>
    <x v="8"/>
    <s v="Trabalhador agropecuário em geral"/>
    <n v="2.35"/>
    <s v="H/H"/>
    <n v="13.0666856765747"/>
    <n v="0.11844"/>
    <n v="1.5476182515335075"/>
  </r>
  <r>
    <n v="7976"/>
    <x v="0"/>
    <s v="Floresta Ombrófila Densa"/>
    <s v="Sudeste"/>
    <s v="Campinas"/>
    <s v="ondulado"/>
    <s v="Manual"/>
    <s v="Cambuci"/>
    <n v="504"/>
    <n v="56"/>
    <s v="fruto"/>
    <x v="0"/>
    <s v="Manutenção"/>
    <x v="3"/>
    <x v="9"/>
    <s v="Trabalhador agropecuário em geral"/>
    <n v="1.18"/>
    <s v="H/H"/>
    <n v="13.0666856765747"/>
    <n v="5.947199999999999E-2"/>
    <n v="0.77710193055725041"/>
  </r>
  <r>
    <n v="7976"/>
    <x v="0"/>
    <s v="Floresta Ombrófila Densa"/>
    <s v="Sudeste"/>
    <s v="Campinas"/>
    <s v="ondulado"/>
    <s v="Manual"/>
    <s v="Cambuci"/>
    <n v="504"/>
    <n v="56"/>
    <s v="fruto"/>
    <x v="0"/>
    <s v="Manutenção"/>
    <x v="4"/>
    <x v="8"/>
    <s v="Aplicador manual"/>
    <n v="2.35"/>
    <s v="H/H"/>
    <n v="9.9000000000000005E-2"/>
    <n v="0.11844"/>
    <n v="1.1725560000000001E-2"/>
  </r>
  <r>
    <n v="7976"/>
    <x v="0"/>
    <s v="Floresta Ombrófila Densa"/>
    <s v="Sudeste"/>
    <s v="Campinas"/>
    <s v="ondulado"/>
    <s v="Manual"/>
    <s v="Cambuci"/>
    <n v="504"/>
    <n v="56"/>
    <s v="fruto"/>
    <x v="0"/>
    <s v="Manutenção"/>
    <x v="4"/>
    <x v="8"/>
    <s v="Sulfluramida"/>
    <n v="2"/>
    <s v="Kg"/>
    <n v="16.2399997711181"/>
    <n v="0.1008"/>
    <n v="1.6369919769287045"/>
  </r>
  <r>
    <n v="7976"/>
    <x v="0"/>
    <s v="Floresta Ombrófila Densa"/>
    <s v="Sudeste"/>
    <s v="Campinas"/>
    <s v="ondulado"/>
    <s v="Manual"/>
    <s v="Cambuci"/>
    <n v="504"/>
    <n v="56"/>
    <s v="fruto"/>
    <x v="0"/>
    <s v="Manutenção"/>
    <x v="4"/>
    <x v="8"/>
    <s v="Trabalhador agropecuário em geral"/>
    <n v="2.35"/>
    <s v="H/H"/>
    <n v="13.0666856765747"/>
    <n v="0.11844"/>
    <n v="1.5476182515335075"/>
  </r>
  <r>
    <n v="7976"/>
    <x v="0"/>
    <s v="Floresta Ombrófila Densa"/>
    <s v="Sudeste"/>
    <s v="Campinas"/>
    <s v="ondulado"/>
    <s v="Manual"/>
    <s v="Cambuci"/>
    <n v="504"/>
    <n v="56"/>
    <s v="fruto"/>
    <x v="0"/>
    <s v="Manutenção"/>
    <x v="4"/>
    <x v="12"/>
    <s v="Técnico florestal"/>
    <n v="23.55"/>
    <s v="H/H"/>
    <n v="5.9209642410278303"/>
    <n v="1.18692"/>
    <n v="7.0277108769607519"/>
  </r>
  <r>
    <n v="7976"/>
    <x v="0"/>
    <s v="Floresta Ombrófila Densa"/>
    <s v="Sudeste"/>
    <s v="Campinas"/>
    <s v="ondulado"/>
    <s v="Manual"/>
    <s v="Cambuci"/>
    <n v="504"/>
    <n v="56"/>
    <s v="fruto"/>
    <x v="0"/>
    <s v="Manutenção"/>
    <x v="4"/>
    <x v="9"/>
    <s v="Trabalhador agropecuário em geral"/>
    <n v="1.18"/>
    <s v="H/H"/>
    <n v="13.0666856765747"/>
    <n v="5.947199999999999E-2"/>
    <n v="0.77710193055725041"/>
  </r>
  <r>
    <n v="7976"/>
    <x v="0"/>
    <s v="Floresta Ombrófila Densa"/>
    <s v="Sudeste"/>
    <s v="Campinas"/>
    <s v="ondulado"/>
    <s v="Manual"/>
    <s v="Cambuci"/>
    <n v="504"/>
    <n v="56"/>
    <s v="fruto"/>
    <x v="0"/>
    <s v="Manutenção"/>
    <x v="5"/>
    <x v="8"/>
    <s v="Aplicador manual"/>
    <n v="2.35"/>
    <s v="H/H"/>
    <n v="9.9000000000000005E-2"/>
    <n v="0.11844"/>
    <n v="1.1725560000000001E-2"/>
  </r>
  <r>
    <n v="7976"/>
    <x v="0"/>
    <s v="Floresta Ombrófila Densa"/>
    <s v="Sudeste"/>
    <s v="Campinas"/>
    <s v="ondulado"/>
    <s v="Manual"/>
    <s v="Cambuci"/>
    <n v="504"/>
    <n v="56"/>
    <s v="fruto"/>
    <x v="0"/>
    <s v="Manutenção"/>
    <x v="5"/>
    <x v="8"/>
    <s v="Sulfluramida"/>
    <n v="2"/>
    <s v="Kg"/>
    <n v="16.2399997711181"/>
    <n v="0.1008"/>
    <n v="1.6369919769287045"/>
  </r>
  <r>
    <n v="7976"/>
    <x v="0"/>
    <s v="Floresta Ombrófila Densa"/>
    <s v="Sudeste"/>
    <s v="Campinas"/>
    <s v="ondulado"/>
    <s v="Manual"/>
    <s v="Cambuci"/>
    <n v="504"/>
    <n v="56"/>
    <s v="fruto"/>
    <x v="0"/>
    <s v="Manutenção"/>
    <x v="5"/>
    <x v="8"/>
    <s v="Trabalhador agropecuário em geral"/>
    <n v="2.35"/>
    <s v="H/H"/>
    <n v="13.0666856765747"/>
    <n v="0.11844"/>
    <n v="1.5476182515335075"/>
  </r>
  <r>
    <n v="7976"/>
    <x v="0"/>
    <s v="Floresta Ombrófila Densa"/>
    <s v="Sudeste"/>
    <s v="Campinas"/>
    <s v="ondulado"/>
    <s v="Manual"/>
    <s v="Cambuci"/>
    <n v="504"/>
    <n v="56"/>
    <s v="fruto"/>
    <x v="0"/>
    <s v="Manutenção"/>
    <x v="5"/>
    <x v="9"/>
    <s v="Trabalhador agropecuário em geral"/>
    <n v="1.18"/>
    <s v="H/H"/>
    <n v="13.0666856765747"/>
    <n v="5.947199999999999E-2"/>
    <n v="0.77710193055725041"/>
  </r>
  <r>
    <n v="7976"/>
    <x v="0"/>
    <s v="Floresta Ombrófila Densa"/>
    <s v="Sudeste"/>
    <s v="Campinas"/>
    <s v="ondulado"/>
    <s v="Manual"/>
    <s v="Cambuci"/>
    <n v="504"/>
    <n v="56"/>
    <s v="fruto"/>
    <x v="0"/>
    <s v="Manutenção"/>
    <x v="6"/>
    <x v="8"/>
    <s v="Aplicador manual"/>
    <n v="2.35"/>
    <s v="H/H"/>
    <n v="9.9000000000000005E-2"/>
    <n v="0.11844"/>
    <n v="1.1725560000000001E-2"/>
  </r>
  <r>
    <n v="7976"/>
    <x v="0"/>
    <s v="Floresta Ombrófila Densa"/>
    <s v="Sudeste"/>
    <s v="Campinas"/>
    <s v="ondulado"/>
    <s v="Manual"/>
    <s v="Cambuci"/>
    <n v="504"/>
    <n v="56"/>
    <s v="fruto"/>
    <x v="0"/>
    <s v="Manutenção"/>
    <x v="6"/>
    <x v="8"/>
    <s v="Sulfluramida"/>
    <n v="2"/>
    <s v="Kg"/>
    <n v="16.2399997711181"/>
    <n v="0.1008"/>
    <n v="1.6369919769287045"/>
  </r>
  <r>
    <n v="7976"/>
    <x v="0"/>
    <s v="Floresta Ombrófila Densa"/>
    <s v="Sudeste"/>
    <s v="Campinas"/>
    <s v="ondulado"/>
    <s v="Manual"/>
    <s v="Cambuci"/>
    <n v="504"/>
    <n v="56"/>
    <s v="fruto"/>
    <x v="0"/>
    <s v="Manutenção"/>
    <x v="6"/>
    <x v="8"/>
    <s v="Trabalhador agropecuário em geral"/>
    <n v="2.35"/>
    <s v="H/H"/>
    <n v="13.0666856765747"/>
    <n v="0.11844"/>
    <n v="1.5476182515335075"/>
  </r>
  <r>
    <n v="7976"/>
    <x v="0"/>
    <s v="Floresta Ombrófila Densa"/>
    <s v="Sudeste"/>
    <s v="Campinas"/>
    <s v="ondulado"/>
    <s v="Manual"/>
    <s v="Cambuci"/>
    <n v="504"/>
    <n v="56"/>
    <s v="fruto"/>
    <x v="0"/>
    <s v="Manutenção"/>
    <x v="6"/>
    <x v="9"/>
    <s v="Trabalhador agropecuário em geral"/>
    <n v="1.18"/>
    <s v="H/H"/>
    <n v="13.0666856765747"/>
    <n v="5.947199999999999E-2"/>
    <n v="0.77710193055725041"/>
  </r>
  <r>
    <n v="7976"/>
    <x v="0"/>
    <s v="Floresta Ombrófila Densa"/>
    <s v="Sudeste"/>
    <s v="Campinas"/>
    <s v="ondulado"/>
    <s v="Manual"/>
    <s v="Cambuci"/>
    <n v="504"/>
    <n v="56"/>
    <s v="fruto"/>
    <x v="0"/>
    <s v="Manutenção"/>
    <x v="7"/>
    <x v="8"/>
    <s v="Aplicador manual"/>
    <n v="2.35"/>
    <s v="H/H"/>
    <n v="9.9000000000000005E-2"/>
    <n v="0.11844"/>
    <n v="1.1725560000000001E-2"/>
  </r>
  <r>
    <n v="7976"/>
    <x v="0"/>
    <s v="Floresta Ombrófila Densa"/>
    <s v="Sudeste"/>
    <s v="Campinas"/>
    <s v="ondulado"/>
    <s v="Manual"/>
    <s v="Cambuci"/>
    <n v="504"/>
    <n v="56"/>
    <s v="fruto"/>
    <x v="0"/>
    <s v="Manutenção"/>
    <x v="7"/>
    <x v="8"/>
    <s v="Sulfluramida"/>
    <n v="2"/>
    <s v="Kg"/>
    <n v="16.2399997711181"/>
    <n v="0.1008"/>
    <n v="1.6369919769287045"/>
  </r>
  <r>
    <n v="7976"/>
    <x v="0"/>
    <s v="Floresta Ombrófila Densa"/>
    <s v="Sudeste"/>
    <s v="Campinas"/>
    <s v="ondulado"/>
    <s v="Manual"/>
    <s v="Cambuci"/>
    <n v="504"/>
    <n v="56"/>
    <s v="fruto"/>
    <x v="0"/>
    <s v="Manutenção"/>
    <x v="7"/>
    <x v="8"/>
    <s v="Trabalhador agropecuário em geral"/>
    <n v="2.35"/>
    <s v="H/H"/>
    <n v="13.0666856765747"/>
    <n v="0.11844"/>
    <n v="1.5476182515335075"/>
  </r>
  <r>
    <n v="7976"/>
    <x v="0"/>
    <s v="Floresta Ombrófila Densa"/>
    <s v="Sudeste"/>
    <s v="Campinas"/>
    <s v="ondulado"/>
    <s v="Manual"/>
    <s v="Cambuci"/>
    <n v="504"/>
    <n v="56"/>
    <s v="fruto"/>
    <x v="0"/>
    <s v="Manutenção"/>
    <x v="7"/>
    <x v="9"/>
    <s v="Trabalhador agropecuário em geral"/>
    <n v="1.18"/>
    <s v="H/H"/>
    <n v="13.0666856765747"/>
    <n v="5.947199999999999E-2"/>
    <n v="0.77710193055725041"/>
  </r>
  <r>
    <n v="7976"/>
    <x v="0"/>
    <s v="Floresta Ombrófila Densa"/>
    <s v="Sudeste"/>
    <s v="Campinas"/>
    <s v="ondulado"/>
    <s v="Manual"/>
    <s v="Cambuci"/>
    <n v="504"/>
    <n v="56"/>
    <s v="fruto"/>
    <x v="0"/>
    <s v="Manutenção"/>
    <x v="8"/>
    <x v="8"/>
    <s v="Aplicador manual"/>
    <n v="2.35"/>
    <s v="H/H"/>
    <n v="9.9000000000000005E-2"/>
    <n v="0.11844"/>
    <n v="1.1725560000000001E-2"/>
  </r>
  <r>
    <n v="7976"/>
    <x v="0"/>
    <s v="Floresta Ombrófila Densa"/>
    <s v="Sudeste"/>
    <s v="Campinas"/>
    <s v="ondulado"/>
    <s v="Manual"/>
    <s v="Cambuci"/>
    <n v="504"/>
    <n v="56"/>
    <s v="fruto"/>
    <x v="0"/>
    <s v="Manutenção"/>
    <x v="8"/>
    <x v="8"/>
    <s v="Sulfluramida"/>
    <n v="2"/>
    <s v="Kg"/>
    <n v="16.2399997711181"/>
    <n v="0.1008"/>
    <n v="1.6369919769287045"/>
  </r>
  <r>
    <n v="7976"/>
    <x v="0"/>
    <s v="Floresta Ombrófila Densa"/>
    <s v="Sudeste"/>
    <s v="Campinas"/>
    <s v="ondulado"/>
    <s v="Manual"/>
    <s v="Cambuci"/>
    <n v="504"/>
    <n v="56"/>
    <s v="fruto"/>
    <x v="0"/>
    <s v="Manutenção"/>
    <x v="8"/>
    <x v="8"/>
    <s v="Trabalhador agropecuário em geral"/>
    <n v="2.35"/>
    <s v="H/H"/>
    <n v="13.0666856765747"/>
    <n v="0.11844"/>
    <n v="1.5476182515335075"/>
  </r>
  <r>
    <n v="7976"/>
    <x v="0"/>
    <s v="Floresta Ombrófila Densa"/>
    <s v="Sudeste"/>
    <s v="Campinas"/>
    <s v="ondulado"/>
    <s v="Manual"/>
    <s v="Cambuci"/>
    <n v="504"/>
    <n v="56"/>
    <s v="fruto"/>
    <x v="0"/>
    <s v="Manutenção"/>
    <x v="8"/>
    <x v="9"/>
    <s v="Trabalhador agropecuário em geral"/>
    <n v="1.18"/>
    <s v="H/H"/>
    <n v="13.0666856765747"/>
    <n v="5.947199999999999E-2"/>
    <n v="0.77710193055725041"/>
  </r>
  <r>
    <n v="7976"/>
    <x v="0"/>
    <s v="Floresta Ombrófila Densa"/>
    <s v="Sudeste"/>
    <s v="Campinas"/>
    <s v="ondulado"/>
    <s v="Manual"/>
    <s v="Cambuci"/>
    <n v="504"/>
    <n v="56"/>
    <s v="fruto"/>
    <x v="0"/>
    <s v="Manutenção"/>
    <x v="9"/>
    <x v="8"/>
    <s v="Aplicador manual"/>
    <n v="2.35"/>
    <s v="H/H"/>
    <n v="9.9000000000000005E-2"/>
    <n v="0.11844"/>
    <n v="1.1725560000000001E-2"/>
  </r>
  <r>
    <n v="7976"/>
    <x v="0"/>
    <s v="Floresta Ombrófila Densa"/>
    <s v="Sudeste"/>
    <s v="Campinas"/>
    <s v="ondulado"/>
    <s v="Manual"/>
    <s v="Cambuci"/>
    <n v="504"/>
    <n v="56"/>
    <s v="fruto"/>
    <x v="0"/>
    <s v="Manutenção"/>
    <x v="9"/>
    <x v="8"/>
    <s v="Sulfluramida"/>
    <n v="2"/>
    <s v="Kg"/>
    <n v="16.2399997711181"/>
    <n v="0.1008"/>
    <n v="1.6369919769287045"/>
  </r>
  <r>
    <n v="7976"/>
    <x v="0"/>
    <s v="Floresta Ombrófila Densa"/>
    <s v="Sudeste"/>
    <s v="Campinas"/>
    <s v="ondulado"/>
    <s v="Manual"/>
    <s v="Cambuci"/>
    <n v="504"/>
    <n v="56"/>
    <s v="fruto"/>
    <x v="0"/>
    <s v="Manutenção"/>
    <x v="9"/>
    <x v="8"/>
    <s v="Trabalhador agropecuário em geral"/>
    <n v="2.35"/>
    <s v="H/H"/>
    <n v="13.0666856765747"/>
    <n v="0.11844"/>
    <n v="1.5476182515335075"/>
  </r>
  <r>
    <n v="7976"/>
    <x v="0"/>
    <s v="Floresta Ombrófila Densa"/>
    <s v="Sudeste"/>
    <s v="Campinas"/>
    <s v="ondulado"/>
    <s v="Manual"/>
    <s v="Cambuci"/>
    <n v="504"/>
    <n v="56"/>
    <s v="fruto"/>
    <x v="0"/>
    <s v="Manutenção"/>
    <x v="9"/>
    <x v="12"/>
    <s v="Técnico florestal"/>
    <n v="23.55"/>
    <s v="H/H"/>
    <n v="5.9209642410278303"/>
    <n v="1.18692"/>
    <n v="7.0277108769607519"/>
  </r>
  <r>
    <n v="7976"/>
    <x v="0"/>
    <s v="Floresta Ombrófila Densa"/>
    <s v="Sudeste"/>
    <s v="Campinas"/>
    <s v="ondulado"/>
    <s v="Manual"/>
    <s v="Cambuci"/>
    <n v="504"/>
    <n v="56"/>
    <s v="fruto"/>
    <x v="0"/>
    <s v="Manutenção"/>
    <x v="9"/>
    <x v="9"/>
    <s v="Trabalhador agropecuário em geral"/>
    <n v="1.18"/>
    <s v="H/H"/>
    <n v="13.0666856765747"/>
    <n v="5.947199999999999E-2"/>
    <n v="0.77710193055725041"/>
  </r>
  <r>
    <n v="7976"/>
    <x v="0"/>
    <s v="Floresta Ombrófila Densa"/>
    <s v="Sudeste"/>
    <s v="Campinas"/>
    <s v="ondulado"/>
    <s v="Manual"/>
    <s v="Cambuci"/>
    <n v="504"/>
    <n v="56"/>
    <s v="fruto"/>
    <x v="0"/>
    <s v="Manutenção"/>
    <x v="10"/>
    <x v="8"/>
    <s v="Aplicador manual"/>
    <n v="2.35"/>
    <s v="H/H"/>
    <n v="9.9000000000000005E-2"/>
    <n v="0.11844"/>
    <n v="1.1725560000000001E-2"/>
  </r>
  <r>
    <n v="7976"/>
    <x v="0"/>
    <s v="Floresta Ombrófila Densa"/>
    <s v="Sudeste"/>
    <s v="Campinas"/>
    <s v="ondulado"/>
    <s v="Manual"/>
    <s v="Cambuci"/>
    <n v="504"/>
    <n v="56"/>
    <s v="fruto"/>
    <x v="0"/>
    <s v="Manutenção"/>
    <x v="10"/>
    <x v="8"/>
    <s v="Sulfluramida"/>
    <n v="2"/>
    <s v="Kg"/>
    <n v="16.2399997711181"/>
    <n v="0.1008"/>
    <n v="1.6369919769287045"/>
  </r>
  <r>
    <n v="7976"/>
    <x v="0"/>
    <s v="Floresta Ombrófila Densa"/>
    <s v="Sudeste"/>
    <s v="Campinas"/>
    <s v="ondulado"/>
    <s v="Manual"/>
    <s v="Cambuci"/>
    <n v="504"/>
    <n v="56"/>
    <s v="fruto"/>
    <x v="0"/>
    <s v="Manutenção"/>
    <x v="10"/>
    <x v="8"/>
    <s v="Trabalhador agropecuário em geral"/>
    <n v="2.35"/>
    <s v="H/H"/>
    <n v="13.0666856765747"/>
    <n v="0.11844"/>
    <n v="1.5476182515335075"/>
  </r>
  <r>
    <n v="7976"/>
    <x v="0"/>
    <s v="Floresta Ombrófila Densa"/>
    <s v="Sudeste"/>
    <s v="Campinas"/>
    <s v="ondulado"/>
    <s v="Manual"/>
    <s v="Cambuci"/>
    <n v="504"/>
    <n v="56"/>
    <s v="fruto"/>
    <x v="0"/>
    <s v="Manutenção"/>
    <x v="10"/>
    <x v="9"/>
    <s v="Trabalhador agropecuário em geral"/>
    <n v="1.18"/>
    <s v="H/H"/>
    <n v="13.0666856765747"/>
    <n v="5.947199999999999E-2"/>
    <n v="0.77710193055725041"/>
  </r>
  <r>
    <n v="7976"/>
    <x v="0"/>
    <s v="Floresta Ombrófila Densa"/>
    <s v="Sudeste"/>
    <s v="Campinas"/>
    <s v="ondulado"/>
    <s v="Manual"/>
    <s v="Cambuci"/>
    <n v="504"/>
    <n v="56"/>
    <s v="fruto"/>
    <x v="0"/>
    <s v="Manutenção"/>
    <x v="11"/>
    <x v="8"/>
    <s v="Aplicador manual"/>
    <n v="2.35"/>
    <s v="H/H"/>
    <n v="9.9000000000000005E-2"/>
    <n v="0.11844"/>
    <n v="1.1725560000000001E-2"/>
  </r>
  <r>
    <n v="7976"/>
    <x v="0"/>
    <s v="Floresta Ombrófila Densa"/>
    <s v="Sudeste"/>
    <s v="Campinas"/>
    <s v="ondulado"/>
    <s v="Manual"/>
    <s v="Cambuci"/>
    <n v="504"/>
    <n v="56"/>
    <s v="fruto"/>
    <x v="0"/>
    <s v="Manutenção"/>
    <x v="11"/>
    <x v="8"/>
    <s v="Sulfluramida"/>
    <n v="2"/>
    <s v="Kg"/>
    <n v="16.2399997711181"/>
    <n v="0.1008"/>
    <n v="1.6369919769287045"/>
  </r>
  <r>
    <n v="7976"/>
    <x v="0"/>
    <s v="Floresta Ombrófila Densa"/>
    <s v="Sudeste"/>
    <s v="Campinas"/>
    <s v="ondulado"/>
    <s v="Manual"/>
    <s v="Cambuci"/>
    <n v="504"/>
    <n v="56"/>
    <s v="fruto"/>
    <x v="0"/>
    <s v="Manutenção"/>
    <x v="11"/>
    <x v="8"/>
    <s v="Trabalhador agropecuário em geral"/>
    <n v="2.35"/>
    <s v="H/H"/>
    <n v="13.0666856765747"/>
    <n v="0.11844"/>
    <n v="1.5476182515335075"/>
  </r>
  <r>
    <n v="7976"/>
    <x v="0"/>
    <s v="Floresta Ombrófila Densa"/>
    <s v="Sudeste"/>
    <s v="Campinas"/>
    <s v="ondulado"/>
    <s v="Manual"/>
    <s v="Cambuci"/>
    <n v="504"/>
    <n v="56"/>
    <s v="fruto"/>
    <x v="0"/>
    <s v="Manutenção"/>
    <x v="11"/>
    <x v="9"/>
    <s v="Trabalhador agropecuário em geral"/>
    <n v="1.18"/>
    <s v="H/H"/>
    <n v="13.0666856765747"/>
    <n v="5.947199999999999E-2"/>
    <n v="0.77710193055725041"/>
  </r>
  <r>
    <n v="7976"/>
    <x v="0"/>
    <s v="Floresta Ombrófila Densa"/>
    <s v="Sudeste"/>
    <s v="Campinas"/>
    <s v="ondulado"/>
    <s v="Manual"/>
    <s v="Cambuci"/>
    <n v="504"/>
    <n v="56"/>
    <s v="fruto"/>
    <x v="0"/>
    <s v="Manutenção"/>
    <x v="12"/>
    <x v="8"/>
    <s v="Aplicador manual"/>
    <n v="2.35"/>
    <s v="H/H"/>
    <n v="9.9000000000000005E-2"/>
    <n v="0.11844"/>
    <n v="1.1725560000000001E-2"/>
  </r>
  <r>
    <n v="7976"/>
    <x v="0"/>
    <s v="Floresta Ombrófila Densa"/>
    <s v="Sudeste"/>
    <s v="Campinas"/>
    <s v="ondulado"/>
    <s v="Manual"/>
    <s v="Cambuci"/>
    <n v="504"/>
    <n v="56"/>
    <s v="fruto"/>
    <x v="0"/>
    <s v="Manutenção"/>
    <x v="12"/>
    <x v="8"/>
    <s v="Sulfluramida"/>
    <n v="2"/>
    <s v="Kg"/>
    <n v="16.2399997711181"/>
    <n v="0.1008"/>
    <n v="1.6369919769287045"/>
  </r>
  <r>
    <n v="7976"/>
    <x v="0"/>
    <s v="Floresta Ombrófila Densa"/>
    <s v="Sudeste"/>
    <s v="Campinas"/>
    <s v="ondulado"/>
    <s v="Manual"/>
    <s v="Cambuci"/>
    <n v="504"/>
    <n v="56"/>
    <s v="fruto"/>
    <x v="0"/>
    <s v="Manutenção"/>
    <x v="12"/>
    <x v="8"/>
    <s v="Trabalhador agropecuário em geral"/>
    <n v="2.35"/>
    <s v="H/H"/>
    <n v="13.0666856765747"/>
    <n v="0.11844"/>
    <n v="1.5476182515335075"/>
  </r>
  <r>
    <n v="7976"/>
    <x v="0"/>
    <s v="Floresta Ombrófila Densa"/>
    <s v="Sudeste"/>
    <s v="Campinas"/>
    <s v="ondulado"/>
    <s v="Manual"/>
    <s v="Cambuci"/>
    <n v="504"/>
    <n v="56"/>
    <s v="fruto"/>
    <x v="0"/>
    <s v="Manutenção"/>
    <x v="12"/>
    <x v="9"/>
    <s v="Trabalhador agropecuário em geral"/>
    <n v="1.18"/>
    <s v="H/H"/>
    <n v="13.0666856765747"/>
    <n v="5.947199999999999E-2"/>
    <n v="0.77710193055725041"/>
  </r>
  <r>
    <n v="7976"/>
    <x v="0"/>
    <s v="Floresta Ombrófila Densa"/>
    <s v="Sudeste"/>
    <s v="Campinas"/>
    <s v="ondulado"/>
    <s v="Manual"/>
    <s v="Cambuci"/>
    <n v="504"/>
    <n v="56"/>
    <s v="fruto"/>
    <x v="0"/>
    <s v="Manutenção"/>
    <x v="13"/>
    <x v="8"/>
    <s v="Aplicador manual"/>
    <n v="2.35"/>
    <s v="H/H"/>
    <n v="9.9000000000000005E-2"/>
    <n v="0.11844"/>
    <n v="1.1725560000000001E-2"/>
  </r>
  <r>
    <n v="7976"/>
    <x v="0"/>
    <s v="Floresta Ombrófila Densa"/>
    <s v="Sudeste"/>
    <s v="Campinas"/>
    <s v="ondulado"/>
    <s v="Manual"/>
    <s v="Cambuci"/>
    <n v="504"/>
    <n v="56"/>
    <s v="fruto"/>
    <x v="0"/>
    <s v="Manutenção"/>
    <x v="13"/>
    <x v="8"/>
    <s v="Sulfluramida"/>
    <n v="2"/>
    <s v="Kg"/>
    <n v="16.2399997711181"/>
    <n v="0.1008"/>
    <n v="1.6369919769287045"/>
  </r>
  <r>
    <n v="7976"/>
    <x v="0"/>
    <s v="Floresta Ombrófila Densa"/>
    <s v="Sudeste"/>
    <s v="Campinas"/>
    <s v="ondulado"/>
    <s v="Manual"/>
    <s v="Cambuci"/>
    <n v="504"/>
    <n v="56"/>
    <s v="fruto"/>
    <x v="0"/>
    <s v="Manutenção"/>
    <x v="13"/>
    <x v="8"/>
    <s v="Trabalhador agropecuário em geral"/>
    <n v="2.35"/>
    <s v="H/H"/>
    <n v="13.0666856765747"/>
    <n v="0.11844"/>
    <n v="1.5476182515335075"/>
  </r>
  <r>
    <n v="7976"/>
    <x v="0"/>
    <s v="Floresta Ombrófila Densa"/>
    <s v="Sudeste"/>
    <s v="Campinas"/>
    <s v="ondulado"/>
    <s v="Manual"/>
    <s v="Cambuci"/>
    <n v="504"/>
    <n v="56"/>
    <s v="fruto"/>
    <x v="0"/>
    <s v="Manutenção"/>
    <x v="13"/>
    <x v="9"/>
    <s v="Trabalhador agropecuário em geral"/>
    <n v="1.18"/>
    <s v="H/H"/>
    <n v="13.0666856765747"/>
    <n v="5.947199999999999E-2"/>
    <n v="0.77710193055725041"/>
  </r>
  <r>
    <n v="7976"/>
    <x v="0"/>
    <s v="Floresta Ombrófila Densa"/>
    <s v="Sudeste"/>
    <s v="Campinas"/>
    <s v="ondulado"/>
    <s v="Manual"/>
    <s v="Cambuci"/>
    <n v="504"/>
    <n v="56"/>
    <s v="fruto"/>
    <x v="0"/>
    <s v="Manutenção"/>
    <x v="14"/>
    <x v="8"/>
    <s v="Aplicador manual"/>
    <n v="2.35"/>
    <s v="H/H"/>
    <n v="9.9000000000000005E-2"/>
    <n v="0.11844"/>
    <n v="1.1725560000000001E-2"/>
  </r>
  <r>
    <n v="7976"/>
    <x v="0"/>
    <s v="Floresta Ombrófila Densa"/>
    <s v="Sudeste"/>
    <s v="Campinas"/>
    <s v="ondulado"/>
    <s v="Manual"/>
    <s v="Cambuci"/>
    <n v="504"/>
    <n v="56"/>
    <s v="fruto"/>
    <x v="0"/>
    <s v="Manutenção"/>
    <x v="14"/>
    <x v="8"/>
    <s v="Sulfluramida"/>
    <n v="2"/>
    <s v="Kg"/>
    <n v="16.2399997711181"/>
    <n v="0.1008"/>
    <n v="1.6369919769287045"/>
  </r>
  <r>
    <n v="7976"/>
    <x v="0"/>
    <s v="Floresta Ombrófila Densa"/>
    <s v="Sudeste"/>
    <s v="Campinas"/>
    <s v="ondulado"/>
    <s v="Manual"/>
    <s v="Cambuci"/>
    <n v="504"/>
    <n v="56"/>
    <s v="fruto"/>
    <x v="0"/>
    <s v="Manutenção"/>
    <x v="14"/>
    <x v="8"/>
    <s v="Trabalhador agropecuário em geral"/>
    <n v="2.35"/>
    <s v="H/H"/>
    <n v="13.0666856765747"/>
    <n v="0.11844"/>
    <n v="1.5476182515335075"/>
  </r>
  <r>
    <n v="7976"/>
    <x v="0"/>
    <s v="Floresta Ombrófila Densa"/>
    <s v="Sudeste"/>
    <s v="Campinas"/>
    <s v="ondulado"/>
    <s v="Manual"/>
    <s v="Cambuci"/>
    <n v="504"/>
    <n v="56"/>
    <s v="fruto"/>
    <x v="0"/>
    <s v="Manutenção"/>
    <x v="14"/>
    <x v="12"/>
    <s v="Técnico florestal"/>
    <n v="23.55"/>
    <s v="H/H"/>
    <n v="5.9209642410278303"/>
    <n v="1.18692"/>
    <n v="7.0277108769607519"/>
  </r>
  <r>
    <n v="7976"/>
    <x v="0"/>
    <s v="Floresta Ombrófila Densa"/>
    <s v="Sudeste"/>
    <s v="Campinas"/>
    <s v="ondulado"/>
    <s v="Manual"/>
    <s v="Cambuci"/>
    <n v="504"/>
    <n v="56"/>
    <s v="fruto"/>
    <x v="0"/>
    <s v="Manutenção"/>
    <x v="14"/>
    <x v="9"/>
    <s v="Trabalhador agropecuário em geral"/>
    <n v="1.18"/>
    <s v="H/H"/>
    <n v="13.0666856765747"/>
    <n v="5.947199999999999E-2"/>
    <n v="0.77710193055725041"/>
  </r>
  <r>
    <n v="7976"/>
    <x v="0"/>
    <s v="Floresta Ombrófila Densa"/>
    <s v="Sudeste"/>
    <s v="Campinas"/>
    <s v="ondulado"/>
    <s v="Manual"/>
    <s v="Cambuci"/>
    <n v="504"/>
    <n v="56"/>
    <s v="fruto"/>
    <x v="0"/>
    <s v="Manutenção"/>
    <x v="15"/>
    <x v="8"/>
    <s v="Aplicador manual"/>
    <n v="2.35"/>
    <s v="H/H"/>
    <n v="9.9000000000000005E-2"/>
    <n v="0.11844"/>
    <n v="1.1725560000000001E-2"/>
  </r>
  <r>
    <n v="7976"/>
    <x v="0"/>
    <s v="Floresta Ombrófila Densa"/>
    <s v="Sudeste"/>
    <s v="Campinas"/>
    <s v="ondulado"/>
    <s v="Manual"/>
    <s v="Cambuci"/>
    <n v="504"/>
    <n v="56"/>
    <s v="fruto"/>
    <x v="0"/>
    <s v="Manutenção"/>
    <x v="15"/>
    <x v="8"/>
    <s v="Sulfluramida"/>
    <n v="2"/>
    <s v="Kg"/>
    <n v="16.2399997711181"/>
    <n v="0.1008"/>
    <n v="1.6369919769287045"/>
  </r>
  <r>
    <n v="7976"/>
    <x v="0"/>
    <s v="Floresta Ombrófila Densa"/>
    <s v="Sudeste"/>
    <s v="Campinas"/>
    <s v="ondulado"/>
    <s v="Manual"/>
    <s v="Cambuci"/>
    <n v="504"/>
    <n v="56"/>
    <s v="fruto"/>
    <x v="0"/>
    <s v="Manutenção"/>
    <x v="15"/>
    <x v="8"/>
    <s v="Trabalhador agropecuário em geral"/>
    <n v="2.35"/>
    <s v="H/H"/>
    <n v="13.0666856765747"/>
    <n v="0.11844"/>
    <n v="1.5476182515335075"/>
  </r>
  <r>
    <n v="7976"/>
    <x v="0"/>
    <s v="Floresta Ombrófila Densa"/>
    <s v="Sudeste"/>
    <s v="Campinas"/>
    <s v="ondulado"/>
    <s v="Manual"/>
    <s v="Cambuci"/>
    <n v="504"/>
    <n v="56"/>
    <s v="fruto"/>
    <x v="0"/>
    <s v="Manutenção"/>
    <x v="15"/>
    <x v="9"/>
    <s v="Trabalhador agropecuário em geral"/>
    <n v="1.18"/>
    <s v="H/H"/>
    <n v="13.0666856765747"/>
    <n v="5.947199999999999E-2"/>
    <n v="0.77710193055725041"/>
  </r>
  <r>
    <n v="7976"/>
    <x v="0"/>
    <s v="Floresta Ombrófila Densa"/>
    <s v="Sudeste"/>
    <s v="Campinas"/>
    <s v="ondulado"/>
    <s v="Manual"/>
    <s v="Cambuci"/>
    <n v="504"/>
    <n v="56"/>
    <s v="fruto"/>
    <x v="0"/>
    <s v="Manutenção"/>
    <x v="16"/>
    <x v="8"/>
    <s v="Aplicador manual"/>
    <n v="2.35"/>
    <s v="H/H"/>
    <n v="9.9000000000000005E-2"/>
    <n v="0.11844"/>
    <n v="1.1725560000000001E-2"/>
  </r>
  <r>
    <n v="7976"/>
    <x v="0"/>
    <s v="Floresta Ombrófila Densa"/>
    <s v="Sudeste"/>
    <s v="Campinas"/>
    <s v="ondulado"/>
    <s v="Manual"/>
    <s v="Cambuci"/>
    <n v="504"/>
    <n v="56"/>
    <s v="fruto"/>
    <x v="0"/>
    <s v="Manutenção"/>
    <x v="16"/>
    <x v="8"/>
    <s v="Sulfluramida"/>
    <n v="2"/>
    <s v="Kg"/>
    <n v="16.2399997711181"/>
    <n v="0.1008"/>
    <n v="1.6369919769287045"/>
  </r>
  <r>
    <n v="7976"/>
    <x v="0"/>
    <s v="Floresta Ombrófila Densa"/>
    <s v="Sudeste"/>
    <s v="Campinas"/>
    <s v="ondulado"/>
    <s v="Manual"/>
    <s v="Cambuci"/>
    <n v="504"/>
    <n v="56"/>
    <s v="fruto"/>
    <x v="0"/>
    <s v="Manutenção"/>
    <x v="16"/>
    <x v="8"/>
    <s v="Trabalhador agropecuário em geral"/>
    <n v="2.35"/>
    <s v="H/H"/>
    <n v="13.0666856765747"/>
    <n v="0.11844"/>
    <n v="1.5476182515335075"/>
  </r>
  <r>
    <n v="7976"/>
    <x v="0"/>
    <s v="Floresta Ombrófila Densa"/>
    <s v="Sudeste"/>
    <s v="Campinas"/>
    <s v="ondulado"/>
    <s v="Manual"/>
    <s v="Cambuci"/>
    <n v="504"/>
    <n v="56"/>
    <s v="fruto"/>
    <x v="0"/>
    <s v="Manutenção"/>
    <x v="16"/>
    <x v="9"/>
    <s v="Trabalhador agropecuário em geral"/>
    <n v="1.18"/>
    <s v="H/H"/>
    <n v="13.0666856765747"/>
    <n v="5.947199999999999E-2"/>
    <n v="0.77710193055725041"/>
  </r>
  <r>
    <n v="7976"/>
    <x v="0"/>
    <s v="Floresta Ombrófila Densa"/>
    <s v="Sudeste"/>
    <s v="Campinas"/>
    <s v="ondulado"/>
    <s v="Manual"/>
    <s v="Cambuci"/>
    <n v="504"/>
    <n v="56"/>
    <s v="fruto"/>
    <x v="0"/>
    <s v="Manutenção"/>
    <x v="17"/>
    <x v="8"/>
    <s v="Aplicador manual"/>
    <n v="2.35"/>
    <s v="H/H"/>
    <n v="9.9000000000000005E-2"/>
    <n v="0.11844"/>
    <n v="1.1725560000000001E-2"/>
  </r>
  <r>
    <n v="7976"/>
    <x v="0"/>
    <s v="Floresta Ombrófila Densa"/>
    <s v="Sudeste"/>
    <s v="Campinas"/>
    <s v="ondulado"/>
    <s v="Manual"/>
    <s v="Cambuci"/>
    <n v="504"/>
    <n v="56"/>
    <s v="fruto"/>
    <x v="0"/>
    <s v="Manutenção"/>
    <x v="17"/>
    <x v="8"/>
    <s v="Sulfluramida"/>
    <n v="2"/>
    <s v="Kg"/>
    <n v="16.2399997711181"/>
    <n v="0.1008"/>
    <n v="1.6369919769287045"/>
  </r>
  <r>
    <n v="7976"/>
    <x v="0"/>
    <s v="Floresta Ombrófila Densa"/>
    <s v="Sudeste"/>
    <s v="Campinas"/>
    <s v="ondulado"/>
    <s v="Manual"/>
    <s v="Cambuci"/>
    <n v="504"/>
    <n v="56"/>
    <s v="fruto"/>
    <x v="0"/>
    <s v="Manutenção"/>
    <x v="17"/>
    <x v="8"/>
    <s v="Trabalhador agropecuário em geral"/>
    <n v="2.35"/>
    <s v="H/H"/>
    <n v="13.0666856765747"/>
    <n v="0.11844"/>
    <n v="1.5476182515335075"/>
  </r>
  <r>
    <n v="7976"/>
    <x v="0"/>
    <s v="Floresta Ombrófila Densa"/>
    <s v="Sudeste"/>
    <s v="Campinas"/>
    <s v="ondulado"/>
    <s v="Manual"/>
    <s v="Cambuci"/>
    <n v="504"/>
    <n v="56"/>
    <s v="fruto"/>
    <x v="0"/>
    <s v="Manutenção"/>
    <x v="17"/>
    <x v="9"/>
    <s v="Trabalhador agropecuário em geral"/>
    <n v="1.18"/>
    <s v="H/H"/>
    <n v="13.0666856765747"/>
    <n v="5.947199999999999E-2"/>
    <n v="0.77710193055725041"/>
  </r>
  <r>
    <n v="7976"/>
    <x v="0"/>
    <s v="Floresta Ombrófila Densa"/>
    <s v="Sudeste"/>
    <s v="Campinas"/>
    <s v="ondulado"/>
    <s v="Manual"/>
    <s v="Cambuci"/>
    <n v="504"/>
    <n v="56"/>
    <s v="fruto"/>
    <x v="0"/>
    <s v="Manutenção"/>
    <x v="18"/>
    <x v="8"/>
    <s v="Aplicador manual"/>
    <n v="2.35"/>
    <s v="H/H"/>
    <n v="9.9000000000000005E-2"/>
    <n v="0.11844"/>
    <n v="1.1725560000000001E-2"/>
  </r>
  <r>
    <n v="7976"/>
    <x v="0"/>
    <s v="Floresta Ombrófila Densa"/>
    <s v="Sudeste"/>
    <s v="Campinas"/>
    <s v="ondulado"/>
    <s v="Manual"/>
    <s v="Cambuci"/>
    <n v="504"/>
    <n v="56"/>
    <s v="fruto"/>
    <x v="0"/>
    <s v="Manutenção"/>
    <x v="18"/>
    <x v="8"/>
    <s v="Sulfluramida"/>
    <n v="2"/>
    <s v="Kg"/>
    <n v="16.2399997711181"/>
    <n v="0.1008"/>
    <n v="1.6369919769287045"/>
  </r>
  <r>
    <n v="7976"/>
    <x v="0"/>
    <s v="Floresta Ombrófila Densa"/>
    <s v="Sudeste"/>
    <s v="Campinas"/>
    <s v="ondulado"/>
    <s v="Manual"/>
    <s v="Cambuci"/>
    <n v="504"/>
    <n v="56"/>
    <s v="fruto"/>
    <x v="0"/>
    <s v="Manutenção"/>
    <x v="18"/>
    <x v="8"/>
    <s v="Trabalhador agropecuário em geral"/>
    <n v="2.35"/>
    <s v="H/H"/>
    <n v="13.0666856765747"/>
    <n v="0.11844"/>
    <n v="1.5476182515335075"/>
  </r>
  <r>
    <n v="7976"/>
    <x v="0"/>
    <s v="Floresta Ombrófila Densa"/>
    <s v="Sudeste"/>
    <s v="Campinas"/>
    <s v="ondulado"/>
    <s v="Manual"/>
    <s v="Cambuci"/>
    <n v="504"/>
    <n v="56"/>
    <s v="fruto"/>
    <x v="0"/>
    <s v="Manutenção"/>
    <x v="18"/>
    <x v="9"/>
    <s v="Trabalhador agropecuário em geral"/>
    <n v="1.18"/>
    <s v="H/H"/>
    <n v="13.0666856765747"/>
    <n v="5.947199999999999E-2"/>
    <n v="0.77710193055725041"/>
  </r>
  <r>
    <n v="7976"/>
    <x v="0"/>
    <s v="Floresta Ombrófila Densa"/>
    <s v="Sudeste"/>
    <s v="Campinas"/>
    <s v="ondulado"/>
    <s v="Manual"/>
    <s v="Cambuci"/>
    <n v="504"/>
    <n v="56"/>
    <s v="fruto"/>
    <x v="0"/>
    <s v="Manutenção"/>
    <x v="19"/>
    <x v="8"/>
    <s v="Aplicador manual"/>
    <n v="2.35"/>
    <s v="H/H"/>
    <n v="9.9000000000000005E-2"/>
    <n v="0.11844"/>
    <n v="1.1725560000000001E-2"/>
  </r>
  <r>
    <n v="7976"/>
    <x v="0"/>
    <s v="Floresta Ombrófila Densa"/>
    <s v="Sudeste"/>
    <s v="Campinas"/>
    <s v="ondulado"/>
    <s v="Manual"/>
    <s v="Cambuci"/>
    <n v="504"/>
    <n v="56"/>
    <s v="fruto"/>
    <x v="0"/>
    <s v="Manutenção"/>
    <x v="19"/>
    <x v="8"/>
    <s v="Sulfluramida"/>
    <n v="2"/>
    <s v="Kg"/>
    <n v="16.2399997711181"/>
    <n v="0.1008"/>
    <n v="1.6369919769287045"/>
  </r>
  <r>
    <n v="7976"/>
    <x v="0"/>
    <s v="Floresta Ombrófila Densa"/>
    <s v="Sudeste"/>
    <s v="Campinas"/>
    <s v="ondulado"/>
    <s v="Manual"/>
    <s v="Cambuci"/>
    <n v="504"/>
    <n v="56"/>
    <s v="fruto"/>
    <x v="0"/>
    <s v="Manutenção"/>
    <x v="19"/>
    <x v="8"/>
    <s v="Trabalhador agropecuário em geral"/>
    <n v="2.35"/>
    <s v="H/H"/>
    <n v="13.0666856765747"/>
    <n v="0.11844"/>
    <n v="1.5476182515335075"/>
  </r>
  <r>
    <n v="7976"/>
    <x v="0"/>
    <s v="Floresta Ombrófila Densa"/>
    <s v="Sudeste"/>
    <s v="Campinas"/>
    <s v="ondulado"/>
    <s v="Manual"/>
    <s v="Cambuci"/>
    <n v="504"/>
    <n v="56"/>
    <s v="fruto"/>
    <x v="0"/>
    <s v="Manutenção"/>
    <x v="19"/>
    <x v="12"/>
    <s v="Técnico florestal"/>
    <n v="23.55"/>
    <s v="H/H"/>
    <n v="5.9209642410278303"/>
    <n v="1.18692"/>
    <n v="7.0277108769607519"/>
  </r>
  <r>
    <n v="7976"/>
    <x v="0"/>
    <s v="Floresta Ombrófila Densa"/>
    <s v="Sudeste"/>
    <s v="Campinas"/>
    <s v="ondulado"/>
    <s v="Manual"/>
    <s v="Cambuci"/>
    <n v="504"/>
    <n v="56"/>
    <s v="fruto"/>
    <x v="0"/>
    <s v="Manutenção"/>
    <x v="19"/>
    <x v="9"/>
    <s v="Trabalhador agropecuário em geral"/>
    <n v="1.18"/>
    <s v="H/H"/>
    <n v="13.0666856765747"/>
    <n v="5.947199999999999E-2"/>
    <n v="0.77710193055725041"/>
  </r>
  <r>
    <n v="7976"/>
    <x v="0"/>
    <s v="Floresta Ombrófila Densa"/>
    <s v="Sudeste"/>
    <s v="Campinas"/>
    <s v="ondulado"/>
    <s v="Manual"/>
    <s v="Cambuci"/>
    <n v="504"/>
    <n v="56"/>
    <s v="fruto"/>
    <x v="0"/>
    <s v="Manutenção"/>
    <x v="20"/>
    <x v="8"/>
    <s v="Aplicador manual"/>
    <n v="2.35"/>
    <s v="H/H"/>
    <n v="9.9000000000000005E-2"/>
    <n v="0.11844"/>
    <n v="1.1725560000000001E-2"/>
  </r>
  <r>
    <n v="7976"/>
    <x v="0"/>
    <s v="Floresta Ombrófila Densa"/>
    <s v="Sudeste"/>
    <s v="Campinas"/>
    <s v="ondulado"/>
    <s v="Manual"/>
    <s v="Cambuci"/>
    <n v="504"/>
    <n v="56"/>
    <s v="fruto"/>
    <x v="0"/>
    <s v="Manutenção"/>
    <x v="20"/>
    <x v="8"/>
    <s v="Sulfluramida"/>
    <n v="2"/>
    <s v="Kg"/>
    <n v="16.2399997711181"/>
    <n v="0.1008"/>
    <n v="1.6369919769287045"/>
  </r>
  <r>
    <n v="7976"/>
    <x v="0"/>
    <s v="Floresta Ombrófila Densa"/>
    <s v="Sudeste"/>
    <s v="Campinas"/>
    <s v="ondulado"/>
    <s v="Manual"/>
    <s v="Cambuci"/>
    <n v="504"/>
    <n v="56"/>
    <s v="fruto"/>
    <x v="0"/>
    <s v="Manutenção"/>
    <x v="20"/>
    <x v="8"/>
    <s v="Trabalhador agropecuário em geral"/>
    <n v="2.35"/>
    <s v="H/H"/>
    <n v="13.0666856765747"/>
    <n v="0.11844"/>
    <n v="1.5476182515335075"/>
  </r>
  <r>
    <n v="7976"/>
    <x v="0"/>
    <s v="Floresta Ombrófila Densa"/>
    <s v="Sudeste"/>
    <s v="Campinas"/>
    <s v="ondulado"/>
    <s v="Manual"/>
    <s v="Cambuci"/>
    <n v="504"/>
    <n v="56"/>
    <s v="fruto"/>
    <x v="0"/>
    <s v="Manutenção"/>
    <x v="20"/>
    <x v="9"/>
    <s v="Trabalhador agropecuário em geral"/>
    <n v="1.18"/>
    <s v="H/H"/>
    <n v="13.0666856765747"/>
    <n v="5.947199999999999E-2"/>
    <n v="0.77710193055725041"/>
  </r>
  <r>
    <n v="7976"/>
    <x v="0"/>
    <s v="Floresta Ombrófila Densa"/>
    <s v="Sudeste"/>
    <s v="Campinas"/>
    <s v="ondulado"/>
    <s v="Manual"/>
    <s v="Cambuci"/>
    <n v="504"/>
    <n v="56"/>
    <s v="fruto"/>
    <x v="0"/>
    <s v="Manutenção"/>
    <x v="21"/>
    <x v="8"/>
    <s v="Aplicador manual"/>
    <n v="2.35"/>
    <s v="H/H"/>
    <n v="9.9000000000000005E-2"/>
    <n v="0.11844"/>
    <n v="1.1725560000000001E-2"/>
  </r>
  <r>
    <n v="7976"/>
    <x v="0"/>
    <s v="Floresta Ombrófila Densa"/>
    <s v="Sudeste"/>
    <s v="Campinas"/>
    <s v="ondulado"/>
    <s v="Manual"/>
    <s v="Cambuci"/>
    <n v="504"/>
    <n v="56"/>
    <s v="fruto"/>
    <x v="0"/>
    <s v="Manutenção"/>
    <x v="21"/>
    <x v="8"/>
    <s v="Sulfluramida"/>
    <n v="2"/>
    <s v="Kg"/>
    <n v="16.2399997711181"/>
    <n v="0.1008"/>
    <n v="1.6369919769287045"/>
  </r>
  <r>
    <n v="7976"/>
    <x v="0"/>
    <s v="Floresta Ombrófila Densa"/>
    <s v="Sudeste"/>
    <s v="Campinas"/>
    <s v="ondulado"/>
    <s v="Manual"/>
    <s v="Cambuci"/>
    <n v="504"/>
    <n v="56"/>
    <s v="fruto"/>
    <x v="0"/>
    <s v="Manutenção"/>
    <x v="21"/>
    <x v="8"/>
    <s v="Trabalhador agropecuário em geral"/>
    <n v="2.35"/>
    <s v="H/H"/>
    <n v="13.0666856765747"/>
    <n v="0.11844"/>
    <n v="1.5476182515335075"/>
  </r>
  <r>
    <n v="7976"/>
    <x v="0"/>
    <s v="Floresta Ombrófila Densa"/>
    <s v="Sudeste"/>
    <s v="Campinas"/>
    <s v="ondulado"/>
    <s v="Manual"/>
    <s v="Cambuci"/>
    <n v="504"/>
    <n v="56"/>
    <s v="fruto"/>
    <x v="0"/>
    <s v="Manutenção"/>
    <x v="21"/>
    <x v="9"/>
    <s v="Trabalhador agropecuário em geral"/>
    <n v="1.18"/>
    <s v="H/H"/>
    <n v="13.0666856765747"/>
    <n v="5.947199999999999E-2"/>
    <n v="0.77710193055725041"/>
  </r>
  <r>
    <n v="7976"/>
    <x v="0"/>
    <s v="Floresta Ombrófila Densa"/>
    <s v="Sudeste"/>
    <s v="Campinas"/>
    <s v="ondulado"/>
    <s v="Manual"/>
    <s v="Cambuci"/>
    <n v="504"/>
    <n v="56"/>
    <s v="fruto"/>
    <x v="0"/>
    <s v="Manutenção"/>
    <x v="22"/>
    <x v="8"/>
    <s v="Aplicador manual"/>
    <n v="2.35"/>
    <s v="H/H"/>
    <n v="9.9000000000000005E-2"/>
    <n v="0.11844"/>
    <n v="1.1725560000000001E-2"/>
  </r>
  <r>
    <n v="7976"/>
    <x v="0"/>
    <s v="Floresta Ombrófila Densa"/>
    <s v="Sudeste"/>
    <s v="Campinas"/>
    <s v="ondulado"/>
    <s v="Manual"/>
    <s v="Cambuci"/>
    <n v="504"/>
    <n v="56"/>
    <s v="fruto"/>
    <x v="0"/>
    <s v="Manutenção"/>
    <x v="22"/>
    <x v="8"/>
    <s v="Sulfluramida"/>
    <n v="2"/>
    <s v="Kg"/>
    <n v="16.2399997711181"/>
    <n v="0.1008"/>
    <n v="1.6369919769287045"/>
  </r>
  <r>
    <n v="7976"/>
    <x v="0"/>
    <s v="Floresta Ombrófila Densa"/>
    <s v="Sudeste"/>
    <s v="Campinas"/>
    <s v="ondulado"/>
    <s v="Manual"/>
    <s v="Cambuci"/>
    <n v="504"/>
    <n v="56"/>
    <s v="fruto"/>
    <x v="0"/>
    <s v="Manutenção"/>
    <x v="22"/>
    <x v="8"/>
    <s v="Trabalhador agropecuário em geral"/>
    <n v="2.35"/>
    <s v="H/H"/>
    <n v="13.0666856765747"/>
    <n v="0.11844"/>
    <n v="1.5476182515335075"/>
  </r>
  <r>
    <n v="7976"/>
    <x v="0"/>
    <s v="Floresta Ombrófila Densa"/>
    <s v="Sudeste"/>
    <s v="Campinas"/>
    <s v="ondulado"/>
    <s v="Manual"/>
    <s v="Cambuci"/>
    <n v="504"/>
    <n v="56"/>
    <s v="fruto"/>
    <x v="0"/>
    <s v="Manutenção"/>
    <x v="22"/>
    <x v="9"/>
    <s v="Trabalhador agropecuário em geral"/>
    <n v="1.18"/>
    <s v="H/H"/>
    <n v="13.0666856765747"/>
    <n v="5.947199999999999E-2"/>
    <n v="0.77710193055725041"/>
  </r>
  <r>
    <n v="7976"/>
    <x v="0"/>
    <s v="Floresta Ombrófila Densa"/>
    <s v="Sudeste"/>
    <s v="Campinas"/>
    <s v="ondulado"/>
    <s v="Manual"/>
    <s v="Cambuci"/>
    <n v="504"/>
    <n v="56"/>
    <s v="fruto"/>
    <x v="0"/>
    <s v="Manutenção"/>
    <x v="23"/>
    <x v="8"/>
    <s v="Aplicador manual"/>
    <n v="2.35"/>
    <s v="H/H"/>
    <n v="9.9000000000000005E-2"/>
    <n v="0.11844"/>
    <n v="1.1725560000000001E-2"/>
  </r>
  <r>
    <n v="7976"/>
    <x v="0"/>
    <s v="Floresta Ombrófila Densa"/>
    <s v="Sudeste"/>
    <s v="Campinas"/>
    <s v="ondulado"/>
    <s v="Manual"/>
    <s v="Cambuci"/>
    <n v="504"/>
    <n v="56"/>
    <s v="fruto"/>
    <x v="0"/>
    <s v="Manutenção"/>
    <x v="23"/>
    <x v="8"/>
    <s v="Sulfluramida"/>
    <n v="2"/>
    <s v="Kg"/>
    <n v="16.2399997711181"/>
    <n v="0.1008"/>
    <n v="1.6369919769287045"/>
  </r>
  <r>
    <n v="7976"/>
    <x v="0"/>
    <s v="Floresta Ombrófila Densa"/>
    <s v="Sudeste"/>
    <s v="Campinas"/>
    <s v="ondulado"/>
    <s v="Manual"/>
    <s v="Cambuci"/>
    <n v="504"/>
    <n v="56"/>
    <s v="fruto"/>
    <x v="0"/>
    <s v="Manutenção"/>
    <x v="23"/>
    <x v="8"/>
    <s v="Trabalhador agropecuário em geral"/>
    <n v="2.35"/>
    <s v="H/H"/>
    <n v="13.0666856765747"/>
    <n v="0.11844"/>
    <n v="1.5476182515335075"/>
  </r>
  <r>
    <n v="7976"/>
    <x v="0"/>
    <s v="Floresta Ombrófila Densa"/>
    <s v="Sudeste"/>
    <s v="Campinas"/>
    <s v="ondulado"/>
    <s v="Manual"/>
    <s v="Cambuci"/>
    <n v="504"/>
    <n v="56"/>
    <s v="fruto"/>
    <x v="0"/>
    <s v="Manutenção"/>
    <x v="23"/>
    <x v="9"/>
    <s v="Trabalhador agropecuário em geral"/>
    <n v="1.18"/>
    <s v="H/H"/>
    <n v="13.0666856765747"/>
    <n v="5.947199999999999E-2"/>
    <n v="0.77710193055725041"/>
  </r>
  <r>
    <n v="7976"/>
    <x v="0"/>
    <s v="Floresta Ombrófila Densa"/>
    <s v="Sudeste"/>
    <s v="Campinas"/>
    <s v="ondulado"/>
    <s v="Manual"/>
    <s v="Cambuci"/>
    <n v="504"/>
    <n v="56"/>
    <s v="fruto"/>
    <x v="0"/>
    <s v="Manutenção"/>
    <x v="24"/>
    <x v="8"/>
    <s v="Aplicador manual"/>
    <n v="2.35"/>
    <s v="H/H"/>
    <n v="9.9000000000000005E-2"/>
    <n v="0.11844"/>
    <n v="1.1725560000000001E-2"/>
  </r>
  <r>
    <n v="7976"/>
    <x v="0"/>
    <s v="Floresta Ombrófila Densa"/>
    <s v="Sudeste"/>
    <s v="Campinas"/>
    <s v="ondulado"/>
    <s v="Manual"/>
    <s v="Cambuci"/>
    <n v="504"/>
    <n v="56"/>
    <s v="fruto"/>
    <x v="0"/>
    <s v="Manutenção"/>
    <x v="24"/>
    <x v="8"/>
    <s v="Sulfluramida"/>
    <n v="2"/>
    <s v="Kg"/>
    <n v="16.2399997711181"/>
    <n v="0.1008"/>
    <n v="1.6369919769287045"/>
  </r>
  <r>
    <n v="7976"/>
    <x v="0"/>
    <s v="Floresta Ombrófila Densa"/>
    <s v="Sudeste"/>
    <s v="Campinas"/>
    <s v="ondulado"/>
    <s v="Manual"/>
    <s v="Cambuci"/>
    <n v="504"/>
    <n v="56"/>
    <s v="fruto"/>
    <x v="0"/>
    <s v="Manutenção"/>
    <x v="24"/>
    <x v="8"/>
    <s v="Trabalhador agropecuário em geral"/>
    <n v="2.35"/>
    <s v="H/H"/>
    <n v="13.0666856765747"/>
    <n v="0.11844"/>
    <n v="1.5476182515335075"/>
  </r>
  <r>
    <n v="7976"/>
    <x v="0"/>
    <s v="Floresta Ombrófila Densa"/>
    <s v="Sudeste"/>
    <s v="Campinas"/>
    <s v="ondulado"/>
    <s v="Manual"/>
    <s v="Cambuci"/>
    <n v="504"/>
    <n v="56"/>
    <s v="fruto"/>
    <x v="0"/>
    <s v="Manutenção"/>
    <x v="24"/>
    <x v="9"/>
    <s v="Trabalhador agropecuário em geral"/>
    <n v="1.18"/>
    <s v="H/H"/>
    <n v="13.0666856765747"/>
    <n v="5.947199999999999E-2"/>
    <n v="0.77710193055725041"/>
  </r>
  <r>
    <n v="7976"/>
    <x v="0"/>
    <s v="Floresta Ombrófila Densa"/>
    <s v="Sudeste"/>
    <s v="Campinas"/>
    <s v="ondulado"/>
    <s v="Manual"/>
    <s v="Cambuci"/>
    <n v="504"/>
    <n v="56"/>
    <s v="fruto"/>
    <x v="0"/>
    <s v="Manutenção"/>
    <x v="25"/>
    <x v="8"/>
    <s v="Aplicador manual"/>
    <n v="2.35"/>
    <s v="H/H"/>
    <n v="9.9000000000000005E-2"/>
    <n v="0.11844"/>
    <n v="1.1725560000000001E-2"/>
  </r>
  <r>
    <n v="7976"/>
    <x v="0"/>
    <s v="Floresta Ombrófila Densa"/>
    <s v="Sudeste"/>
    <s v="Campinas"/>
    <s v="ondulado"/>
    <s v="Manual"/>
    <s v="Cambuci"/>
    <n v="504"/>
    <n v="56"/>
    <s v="fruto"/>
    <x v="0"/>
    <s v="Manutenção"/>
    <x v="25"/>
    <x v="8"/>
    <s v="Sulfluramida"/>
    <n v="2"/>
    <s v="Kg"/>
    <n v="16.2399997711181"/>
    <n v="0.1008"/>
    <n v="1.6369919769287045"/>
  </r>
  <r>
    <n v="7976"/>
    <x v="0"/>
    <s v="Floresta Ombrófila Densa"/>
    <s v="Sudeste"/>
    <s v="Campinas"/>
    <s v="ondulado"/>
    <s v="Manual"/>
    <s v="Cambuci"/>
    <n v="504"/>
    <n v="56"/>
    <s v="fruto"/>
    <x v="0"/>
    <s v="Manutenção"/>
    <x v="25"/>
    <x v="8"/>
    <s v="Trabalhador agropecuário em geral"/>
    <n v="2.35"/>
    <s v="H/H"/>
    <n v="13.0666856765747"/>
    <n v="0.11844"/>
    <n v="1.5476182515335075"/>
  </r>
  <r>
    <n v="7976"/>
    <x v="0"/>
    <s v="Floresta Ombrófila Densa"/>
    <s v="Sudeste"/>
    <s v="Campinas"/>
    <s v="ondulado"/>
    <s v="Manual"/>
    <s v="Cambuci"/>
    <n v="504"/>
    <n v="56"/>
    <s v="fruto"/>
    <x v="0"/>
    <s v="Manutenção"/>
    <x v="25"/>
    <x v="9"/>
    <s v="Trabalhador agropecuário em geral"/>
    <n v="1.18"/>
    <s v="H/H"/>
    <n v="13.0666856765747"/>
    <n v="5.947199999999999E-2"/>
    <n v="0.77710193055725041"/>
  </r>
  <r>
    <n v="7976"/>
    <x v="0"/>
    <s v="Floresta Ombrófila Densa"/>
    <s v="Sudeste"/>
    <s v="Campinas"/>
    <s v="ondulado"/>
    <s v="Manual"/>
    <s v="Cambuci"/>
    <n v="504"/>
    <n v="56"/>
    <s v="fruto"/>
    <x v="0"/>
    <s v="Manutenção"/>
    <x v="26"/>
    <x v="8"/>
    <s v="Aplicador manual"/>
    <n v="2.35"/>
    <s v="H/H"/>
    <n v="9.9000000000000005E-2"/>
    <n v="0.11844"/>
    <n v="1.1725560000000001E-2"/>
  </r>
  <r>
    <n v="7976"/>
    <x v="0"/>
    <s v="Floresta Ombrófila Densa"/>
    <s v="Sudeste"/>
    <s v="Campinas"/>
    <s v="ondulado"/>
    <s v="Manual"/>
    <s v="Cambuci"/>
    <n v="504"/>
    <n v="56"/>
    <s v="fruto"/>
    <x v="0"/>
    <s v="Manutenção"/>
    <x v="26"/>
    <x v="8"/>
    <s v="Sulfluramida"/>
    <n v="2"/>
    <s v="Kg"/>
    <n v="16.2399997711181"/>
    <n v="0.1008"/>
    <n v="1.6369919769287045"/>
  </r>
  <r>
    <n v="7976"/>
    <x v="0"/>
    <s v="Floresta Ombrófila Densa"/>
    <s v="Sudeste"/>
    <s v="Campinas"/>
    <s v="ondulado"/>
    <s v="Manual"/>
    <s v="Cambuci"/>
    <n v="504"/>
    <n v="56"/>
    <s v="fruto"/>
    <x v="0"/>
    <s v="Manutenção"/>
    <x v="26"/>
    <x v="8"/>
    <s v="Trabalhador agropecuário em geral"/>
    <n v="2.35"/>
    <s v="H/H"/>
    <n v="13.0666856765747"/>
    <n v="0.11844"/>
    <n v="1.5476182515335075"/>
  </r>
  <r>
    <n v="7976"/>
    <x v="0"/>
    <s v="Floresta Ombrófila Densa"/>
    <s v="Sudeste"/>
    <s v="Campinas"/>
    <s v="ondulado"/>
    <s v="Manual"/>
    <s v="Cambuci"/>
    <n v="504"/>
    <n v="56"/>
    <s v="fruto"/>
    <x v="0"/>
    <s v="Manutenção"/>
    <x v="26"/>
    <x v="9"/>
    <s v="Trabalhador agropecuário em geral"/>
    <n v="1.18"/>
    <s v="H/H"/>
    <n v="13.0666856765747"/>
    <n v="5.947199999999999E-2"/>
    <n v="0.77710193055725041"/>
  </r>
  <r>
    <n v="7976"/>
    <x v="0"/>
    <s v="Floresta Ombrófila Densa"/>
    <s v="Sudeste"/>
    <s v="Campinas"/>
    <s v="ondulado"/>
    <s v="Manual"/>
    <s v="Cambuci"/>
    <n v="504"/>
    <n v="56"/>
    <s v="fruto"/>
    <x v="0"/>
    <s v="Manutenção"/>
    <x v="27"/>
    <x v="8"/>
    <s v="Aplicador manual"/>
    <n v="2.35"/>
    <s v="H/H"/>
    <n v="9.9000000000000005E-2"/>
    <n v="0.11844"/>
    <n v="1.1725560000000001E-2"/>
  </r>
  <r>
    <n v="7976"/>
    <x v="0"/>
    <s v="Floresta Ombrófila Densa"/>
    <s v="Sudeste"/>
    <s v="Campinas"/>
    <s v="ondulado"/>
    <s v="Manual"/>
    <s v="Cambuci"/>
    <n v="504"/>
    <n v="56"/>
    <s v="fruto"/>
    <x v="0"/>
    <s v="Manutenção"/>
    <x v="27"/>
    <x v="8"/>
    <s v="Sulfluramida"/>
    <n v="2"/>
    <s v="Kg"/>
    <n v="16.2399997711181"/>
    <n v="0.1008"/>
    <n v="1.6369919769287045"/>
  </r>
  <r>
    <n v="7976"/>
    <x v="0"/>
    <s v="Floresta Ombrófila Densa"/>
    <s v="Sudeste"/>
    <s v="Campinas"/>
    <s v="ondulado"/>
    <s v="Manual"/>
    <s v="Cambuci"/>
    <n v="504"/>
    <n v="56"/>
    <s v="fruto"/>
    <x v="0"/>
    <s v="Manutenção"/>
    <x v="27"/>
    <x v="8"/>
    <s v="Trabalhador agropecuário em geral"/>
    <n v="2.35"/>
    <s v="H/H"/>
    <n v="13.0666856765747"/>
    <n v="0.11844"/>
    <n v="1.5476182515335075"/>
  </r>
  <r>
    <n v="7976"/>
    <x v="0"/>
    <s v="Floresta Ombrófila Densa"/>
    <s v="Sudeste"/>
    <s v="Campinas"/>
    <s v="ondulado"/>
    <s v="Manual"/>
    <s v="Cambuci"/>
    <n v="504"/>
    <n v="56"/>
    <s v="fruto"/>
    <x v="0"/>
    <s v="Manutenção"/>
    <x v="27"/>
    <x v="9"/>
    <s v="Trabalhador agropecuário em geral"/>
    <n v="1.18"/>
    <s v="H/H"/>
    <n v="13.0666856765747"/>
    <n v="5.947199999999999E-2"/>
    <n v="0.77710193055725041"/>
  </r>
  <r>
    <n v="7976"/>
    <x v="0"/>
    <s v="Floresta Ombrófila Densa"/>
    <s v="Sudeste"/>
    <s v="Campinas"/>
    <s v="ondulado"/>
    <s v="Manual"/>
    <s v="Cambuci"/>
    <n v="504"/>
    <n v="56"/>
    <s v="fruto"/>
    <x v="0"/>
    <s v="Manutenção"/>
    <x v="28"/>
    <x v="8"/>
    <s v="Aplicador manual"/>
    <n v="2.35"/>
    <s v="H/H"/>
    <n v="9.9000000000000005E-2"/>
    <n v="0.11844"/>
    <n v="1.1725560000000001E-2"/>
  </r>
  <r>
    <n v="7976"/>
    <x v="0"/>
    <s v="Floresta Ombrófila Densa"/>
    <s v="Sudeste"/>
    <s v="Campinas"/>
    <s v="ondulado"/>
    <s v="Manual"/>
    <s v="Cambuci"/>
    <n v="504"/>
    <n v="56"/>
    <s v="fruto"/>
    <x v="0"/>
    <s v="Manutenção"/>
    <x v="28"/>
    <x v="8"/>
    <s v="Sulfluramida"/>
    <n v="2"/>
    <s v="Kg"/>
    <n v="16.2399997711181"/>
    <n v="0.1008"/>
    <n v="1.6369919769287045"/>
  </r>
  <r>
    <n v="7976"/>
    <x v="0"/>
    <s v="Floresta Ombrófila Densa"/>
    <s v="Sudeste"/>
    <s v="Campinas"/>
    <s v="ondulado"/>
    <s v="Manual"/>
    <s v="Cambuci"/>
    <n v="504"/>
    <n v="56"/>
    <s v="fruto"/>
    <x v="0"/>
    <s v="Manutenção"/>
    <x v="28"/>
    <x v="8"/>
    <s v="Trabalhador agropecuário em geral"/>
    <n v="2.35"/>
    <s v="H/H"/>
    <n v="13.0666856765747"/>
    <n v="0.11844"/>
    <n v="1.5476182515335075"/>
  </r>
  <r>
    <n v="7976"/>
    <x v="0"/>
    <s v="Floresta Ombrófila Densa"/>
    <s v="Sudeste"/>
    <s v="Campinas"/>
    <s v="ondulado"/>
    <s v="Manual"/>
    <s v="Cambuci"/>
    <n v="504"/>
    <n v="56"/>
    <s v="fruto"/>
    <x v="0"/>
    <s v="Manutenção"/>
    <x v="28"/>
    <x v="9"/>
    <s v="Trabalhador agropecuário em geral"/>
    <n v="1.18"/>
    <s v="H/H"/>
    <n v="13.0666856765747"/>
    <n v="5.947199999999999E-2"/>
    <n v="0.77710193055725041"/>
  </r>
  <r>
    <n v="7976"/>
    <x v="0"/>
    <s v="Floresta Ombrófila Densa"/>
    <s v="Sudeste"/>
    <s v="Campinas"/>
    <s v="ondulado"/>
    <s v="Manual"/>
    <s v="Cambuci"/>
    <n v="504"/>
    <n v="56"/>
    <s v="fruto"/>
    <x v="0"/>
    <s v="Manutenção"/>
    <x v="29"/>
    <x v="8"/>
    <s v="Aplicador manual"/>
    <n v="2.35"/>
    <s v="H/H"/>
    <n v="9.9000000000000005E-2"/>
    <n v="0.11844"/>
    <n v="1.1725560000000001E-2"/>
  </r>
  <r>
    <n v="7976"/>
    <x v="0"/>
    <s v="Floresta Ombrófila Densa"/>
    <s v="Sudeste"/>
    <s v="Campinas"/>
    <s v="ondulado"/>
    <s v="Manual"/>
    <s v="Cambuci"/>
    <n v="504"/>
    <n v="56"/>
    <s v="fruto"/>
    <x v="0"/>
    <s v="Manutenção"/>
    <x v="29"/>
    <x v="8"/>
    <s v="Sulfluramida"/>
    <n v="2"/>
    <s v="Kg"/>
    <n v="16.2399997711181"/>
    <n v="0.1008"/>
    <n v="1.6369919769287045"/>
  </r>
  <r>
    <n v="7976"/>
    <x v="0"/>
    <s v="Floresta Ombrófila Densa"/>
    <s v="Sudeste"/>
    <s v="Campinas"/>
    <s v="ondulado"/>
    <s v="Manual"/>
    <s v="Cambuci"/>
    <n v="504"/>
    <n v="56"/>
    <s v="fruto"/>
    <x v="0"/>
    <s v="Manutenção"/>
    <x v="29"/>
    <x v="8"/>
    <s v="Trabalhador agropecuário em geral"/>
    <n v="2.35"/>
    <s v="H/H"/>
    <n v="13.0666856765747"/>
    <n v="0.11844"/>
    <n v="1.5476182515335075"/>
  </r>
  <r>
    <n v="7976"/>
    <x v="0"/>
    <s v="Floresta Ombrófila Densa"/>
    <s v="Sudeste"/>
    <s v="Campinas"/>
    <s v="ondulado"/>
    <s v="Manual"/>
    <s v="Cambuci"/>
    <n v="504"/>
    <n v="56"/>
    <s v="fruto"/>
    <x v="0"/>
    <s v="Manutenção"/>
    <x v="29"/>
    <x v="9"/>
    <s v="Trabalhador agropecuário em geral"/>
    <n v="1.18"/>
    <s v="H/H"/>
    <n v="13.0666856765747"/>
    <n v="5.947199999999999E-2"/>
    <n v="0.77710193055725041"/>
  </r>
  <r>
    <n v="7976"/>
    <x v="0"/>
    <s v="Floresta Ombrófila Densa"/>
    <s v="Sudeste"/>
    <s v="Campinas"/>
    <s v="ondulado"/>
    <s v="Manual"/>
    <s v="Cambuci"/>
    <n v="504"/>
    <n v="56"/>
    <s v="fruto"/>
    <x v="0"/>
    <s v="Pós-Plantio"/>
    <x v="0"/>
    <x v="7"/>
    <s v="Enxada"/>
    <n v="38.51"/>
    <s v="H/H"/>
    <n v="1.6E-2"/>
    <n v="1.9409039999999997"/>
    <n v="3.1054463999999997E-2"/>
  </r>
  <r>
    <n v="7976"/>
    <x v="0"/>
    <s v="Floresta Ombrófila Densa"/>
    <s v="Sudeste"/>
    <s v="Campinas"/>
    <s v="ondulado"/>
    <s v="Manual"/>
    <s v="Cambuci"/>
    <n v="504"/>
    <n v="56"/>
    <s v="fruto"/>
    <x v="0"/>
    <s v="Pós-Plantio"/>
    <x v="0"/>
    <x v="7"/>
    <s v="Trabalhador agropecuário em geral"/>
    <n v="38.51"/>
    <s v="H/H"/>
    <n v="13.0666856765747"/>
    <n v="1.9409039999999997"/>
    <n v="25.361182496406538"/>
  </r>
  <r>
    <n v="7976"/>
    <x v="0"/>
    <s v="Floresta Ombrófila Densa"/>
    <s v="Sudeste"/>
    <s v="Campinas"/>
    <s v="ondulado"/>
    <s v="Manual"/>
    <s v="Cambuci"/>
    <n v="504"/>
    <n v="56"/>
    <s v="fruto"/>
    <x v="0"/>
    <s v="Pós-Plantio"/>
    <x v="0"/>
    <x v="8"/>
    <s v="Aplicador manual"/>
    <n v="2.35"/>
    <s v="H/H"/>
    <n v="9.9000000000000005E-2"/>
    <n v="0.11844"/>
    <n v="1.1725560000000001E-2"/>
  </r>
  <r>
    <n v="7976"/>
    <x v="0"/>
    <s v="Floresta Ombrófila Densa"/>
    <s v="Sudeste"/>
    <s v="Campinas"/>
    <s v="ondulado"/>
    <s v="Manual"/>
    <s v="Cambuci"/>
    <n v="504"/>
    <n v="56"/>
    <s v="fruto"/>
    <x v="0"/>
    <s v="Pós-Plantio"/>
    <x v="0"/>
    <x v="8"/>
    <s v="Sulfluramida"/>
    <n v="2"/>
    <s v="Kg"/>
    <n v="16.2399997711181"/>
    <n v="0.1008"/>
    <n v="1.6369919769287045"/>
  </r>
  <r>
    <n v="7976"/>
    <x v="0"/>
    <s v="Floresta Ombrófila Densa"/>
    <s v="Sudeste"/>
    <s v="Campinas"/>
    <s v="ondulado"/>
    <s v="Manual"/>
    <s v="Cambuci"/>
    <n v="504"/>
    <n v="56"/>
    <s v="fruto"/>
    <x v="0"/>
    <s v="Pós-Plantio"/>
    <x v="0"/>
    <x v="8"/>
    <s v="Trabalhador agropecuário em geral"/>
    <n v="2.35"/>
    <s v="H/H"/>
    <n v="13.0666856765747"/>
    <n v="0.11844"/>
    <n v="1.5476182515335075"/>
  </r>
  <r>
    <n v="7976"/>
    <x v="0"/>
    <s v="Floresta Ombrófila Densa"/>
    <s v="Sudeste"/>
    <s v="Campinas"/>
    <s v="ondulado"/>
    <s v="Manual"/>
    <s v="Cambuci"/>
    <n v="504"/>
    <n v="56"/>
    <s v="fruto"/>
    <x v="0"/>
    <s v="Pós-Plantio"/>
    <x v="0"/>
    <x v="9"/>
    <s v="Trabalhador agropecuário em geral"/>
    <n v="1.18"/>
    <s v="H/H"/>
    <n v="13.0666856765747"/>
    <n v="5.947199999999999E-2"/>
    <n v="0.77710193055725041"/>
  </r>
  <r>
    <n v="7976"/>
    <x v="0"/>
    <s v="Floresta Ombrófila Densa"/>
    <s v="Sudeste"/>
    <s v="Campinas"/>
    <s v="ondulado"/>
    <s v="Manual"/>
    <s v="Cambuci"/>
    <n v="504"/>
    <n v="56"/>
    <s v="fruto"/>
    <x v="0"/>
    <s v="Pré-Plantio"/>
    <x v="0"/>
    <x v="0"/>
    <s v="Trator 75 - 125 CV + Carreta"/>
    <n v="2.06"/>
    <s v="H/M"/>
    <n v="149.07000732421801"/>
    <n v="0.103824"/>
    <n v="15.47704444042961"/>
  </r>
  <r>
    <n v="7976"/>
    <x v="0"/>
    <s v="Floresta Ombrófila Densa"/>
    <s v="Sudeste"/>
    <s v="Campinas"/>
    <s v="ondulado"/>
    <s v="Manual"/>
    <s v="Cambuci"/>
    <n v="504"/>
    <n v="56"/>
    <s v="fruto"/>
    <x v="0"/>
    <s v="Pré-Plantio"/>
    <x v="0"/>
    <x v="13"/>
    <s v="Enxadão (alinhamento)"/>
    <n v="28.27"/>
    <s v="H/H"/>
    <n v="1.0999999999999999E-2"/>
    <n v="1.4248080000000001"/>
    <n v="1.5672887999999999E-2"/>
  </r>
  <r>
    <n v="7976"/>
    <x v="0"/>
    <s v="Floresta Ombrófila Densa"/>
    <s v="Sudeste"/>
    <s v="Campinas"/>
    <s v="ondulado"/>
    <s v="Manual"/>
    <s v="Cambuci"/>
    <n v="504"/>
    <n v="56"/>
    <s v="fruto"/>
    <x v="0"/>
    <s v="Pré-Plantio"/>
    <x v="0"/>
    <x v="13"/>
    <s v="Trabalhador agropecuário em geral"/>
    <n v="28.27"/>
    <s v="H/H"/>
    <n v="13.0666856765747"/>
    <n v="1.4248080000000001"/>
    <n v="18.617518285469046"/>
  </r>
  <r>
    <n v="7976"/>
    <x v="0"/>
    <s v="Floresta Ombrófila Densa"/>
    <s v="Sudeste"/>
    <s v="Campinas"/>
    <s v="ondulado"/>
    <s v="Manual"/>
    <s v="Cambuci"/>
    <n v="504"/>
    <n v="56"/>
    <s v="fruto"/>
    <x v="0"/>
    <s v="Pré-Plantio"/>
    <x v="0"/>
    <x v="14"/>
    <s v="Calcário dolomítico"/>
    <n v="0.5"/>
    <s v="t"/>
    <n v="206.169998168945"/>
    <n v="2.52E-2"/>
    <n v="5.1954839538574138"/>
  </r>
  <r>
    <n v="7976"/>
    <x v="0"/>
    <s v="Floresta Ombrófila Densa"/>
    <s v="Sudeste"/>
    <s v="Campinas"/>
    <s v="ondulado"/>
    <s v="Manual"/>
    <s v="Cambuci"/>
    <n v="504"/>
    <n v="56"/>
    <s v="fruto"/>
    <x v="0"/>
    <s v="Pré-Plantio"/>
    <x v="0"/>
    <x v="14"/>
    <s v="Trabalhador agropecuário em geral"/>
    <n v="11.78"/>
    <s v="H/H"/>
    <n v="13.0666856765747"/>
    <n v="0.59371200000000002"/>
    <n v="7.7578480864105188"/>
  </r>
  <r>
    <n v="7976"/>
    <x v="0"/>
    <s v="Floresta Ombrófila Densa"/>
    <s v="Sudeste"/>
    <s v="Campinas"/>
    <s v="ondulado"/>
    <s v="Manual"/>
    <s v="Cambuci"/>
    <n v="504"/>
    <n v="56"/>
    <s v="fruto"/>
    <x v="0"/>
    <s v="Pré-Plantio"/>
    <x v="0"/>
    <x v="14"/>
    <s v="Trator 75 - 125 CV + Carreta"/>
    <n v="1.94"/>
    <s v="H/M"/>
    <n v="149.07000732421801"/>
    <n v="9.7776000000000002E-2"/>
    <n v="14.575469036132741"/>
  </r>
  <r>
    <n v="7976"/>
    <x v="0"/>
    <s v="Floresta Ombrófila Densa"/>
    <s v="Sudeste"/>
    <s v="Campinas"/>
    <s v="ondulado"/>
    <s v="Manual"/>
    <s v="Cambuci"/>
    <n v="504"/>
    <n v="56"/>
    <s v="fruto"/>
    <x v="0"/>
    <s v="Pré-Plantio"/>
    <x v="0"/>
    <x v="8"/>
    <s v="Aplicador manual"/>
    <n v="4.7"/>
    <s v="H/H"/>
    <n v="9.9000000000000005E-2"/>
    <n v="0.23688000000000001"/>
    <n v="2.3451120000000002E-2"/>
  </r>
  <r>
    <n v="7976"/>
    <x v="0"/>
    <s v="Floresta Ombrófila Densa"/>
    <s v="Sudeste"/>
    <s v="Campinas"/>
    <s v="ondulado"/>
    <s v="Manual"/>
    <s v="Cambuci"/>
    <n v="504"/>
    <n v="56"/>
    <s v="fruto"/>
    <x v="0"/>
    <s v="Pré-Plantio"/>
    <x v="0"/>
    <x v="8"/>
    <s v="Sulfluramida"/>
    <n v="3.5"/>
    <s v="Kg"/>
    <n v="16.2399997711181"/>
    <n v="0.1764"/>
    <n v="2.8647359596252331"/>
  </r>
  <r>
    <n v="7976"/>
    <x v="0"/>
    <s v="Floresta Ombrófila Densa"/>
    <s v="Sudeste"/>
    <s v="Campinas"/>
    <s v="ondulado"/>
    <s v="Manual"/>
    <s v="Cambuci"/>
    <n v="504"/>
    <n v="56"/>
    <s v="fruto"/>
    <x v="0"/>
    <s v="Pré-Plantio"/>
    <x v="0"/>
    <x v="8"/>
    <s v="Trabalhador agropecuário em geral"/>
    <n v="4.7"/>
    <s v="H/H"/>
    <n v="13.0666856765747"/>
    <n v="0.23688000000000001"/>
    <n v="3.095236503067015"/>
  </r>
  <r>
    <n v="7976"/>
    <x v="0"/>
    <s v="Floresta Ombrófila Densa"/>
    <s v="Sudeste"/>
    <s v="Campinas"/>
    <s v="ondulado"/>
    <s v="Manual"/>
    <s v="Cambuci"/>
    <n v="504"/>
    <n v="56"/>
    <s v="fruto"/>
    <x v="0"/>
    <s v="Pré-Plantio"/>
    <x v="0"/>
    <x v="15"/>
    <s v="Motocoveadora 2,5 CV"/>
    <n v="28.27"/>
    <s v="H/H"/>
    <n v="6.0519999999999996"/>
    <n v="1.4248080000000001"/>
    <n v="8.6229380159999991"/>
  </r>
  <r>
    <n v="7976"/>
    <x v="0"/>
    <s v="Floresta Ombrófila Densa"/>
    <s v="Sudeste"/>
    <s v="Campinas"/>
    <s v="ondulado"/>
    <s v="Manual"/>
    <s v="Cambuci"/>
    <n v="504"/>
    <n v="56"/>
    <s v="fruto"/>
    <x v="0"/>
    <s v="Pré-Plantio"/>
    <x v="0"/>
    <x v="15"/>
    <s v="Trabalhador agropecuário em geral"/>
    <n v="28.27"/>
    <s v="H/H"/>
    <n v="13.0666856765747"/>
    <n v="1.4248080000000001"/>
    <n v="18.617518285469046"/>
  </r>
  <r>
    <n v="7976"/>
    <x v="0"/>
    <s v="Floresta Ombrófila Densa"/>
    <s v="Sudeste"/>
    <s v="Campinas"/>
    <s v="ondulado"/>
    <s v="Manual"/>
    <s v="Cambuci"/>
    <n v="504"/>
    <n v="56"/>
    <s v="fruto"/>
    <x v="0"/>
    <s v="Pré-Plantio"/>
    <x v="0"/>
    <x v="16"/>
    <s v="Motorroçadeira 2 CV"/>
    <n v="23.55"/>
    <s v="H/H"/>
    <n v="6.4109999999999996"/>
    <n v="1.18692"/>
    <n v="7.6093441199999994"/>
  </r>
  <r>
    <n v="7976"/>
    <x v="0"/>
    <s v="Floresta Ombrófila Densa"/>
    <s v="Sudeste"/>
    <s v="Campinas"/>
    <s v="ondulado"/>
    <s v="Manual"/>
    <s v="Cambuci"/>
    <n v="504"/>
    <n v="56"/>
    <s v="fruto"/>
    <x v="0"/>
    <s v="Pré-Plantio"/>
    <x v="0"/>
    <x v="16"/>
    <s v="Trabalhador agropecuário em geral"/>
    <n v="23.55"/>
    <s v="H/H"/>
    <n v="13.0666856765747"/>
    <n v="1.18692"/>
    <n v="15.509110563240043"/>
  </r>
  <r>
    <n v="7976"/>
    <x v="0"/>
    <s v="Floresta Ombrófila Densa"/>
    <s v="Sudeste"/>
    <s v="Campinas"/>
    <s v="ondulado"/>
    <s v="Manual"/>
    <s v="Cereja do rio grande"/>
    <n v="504"/>
    <n v="56"/>
    <s v="fruto"/>
    <x v="0"/>
    <s v="Implantação"/>
    <x v="0"/>
    <x v="0"/>
    <d v="2006-06-30T00:00:00"/>
    <n v="3.3"/>
    <s v="sc de 50 kg"/>
    <n v="273.079986572265"/>
    <n v="0.16632"/>
    <n v="45.418663366699114"/>
  </r>
  <r>
    <n v="7976"/>
    <x v="0"/>
    <s v="Floresta Ombrófila Densa"/>
    <s v="Sudeste"/>
    <s v="Campinas"/>
    <s v="ondulado"/>
    <s v="Manual"/>
    <s v="Cereja do rio grande"/>
    <n v="504"/>
    <n v="56"/>
    <s v="fruto"/>
    <x v="0"/>
    <s v="Implantação"/>
    <x v="0"/>
    <x v="0"/>
    <s v="Copo dosador"/>
    <n v="12.37"/>
    <s v="H/H"/>
    <n v="1.0999999999999999E-2"/>
    <n v="0.623448"/>
    <n v="6.8579279999999992E-3"/>
  </r>
  <r>
    <n v="7976"/>
    <x v="0"/>
    <s v="Floresta Ombrófila Densa"/>
    <s v="Sudeste"/>
    <s v="Campinas"/>
    <s v="ondulado"/>
    <s v="Manual"/>
    <s v="Cereja do rio grande"/>
    <n v="504"/>
    <n v="56"/>
    <s v="fruto"/>
    <x v="0"/>
    <s v="Implantação"/>
    <x v="0"/>
    <x v="0"/>
    <s v="Trabalhador agropecuário em geral"/>
    <n v="12.37"/>
    <s v="H/H"/>
    <n v="13.0666856765747"/>
    <n v="0.623448"/>
    <n v="8.1463990516891442"/>
  </r>
  <r>
    <n v="7976"/>
    <x v="0"/>
    <s v="Floresta Ombrófila Densa"/>
    <s v="Sudeste"/>
    <s v="Campinas"/>
    <s v="ondulado"/>
    <s v="Manual"/>
    <s v="Cereja do rio grande"/>
    <n v="504"/>
    <n v="56"/>
    <s v="fruto"/>
    <x v="0"/>
    <s v="Implantação"/>
    <x v="0"/>
    <x v="1"/>
    <d v="2010-10-20T00:00:00"/>
    <n v="3.3"/>
    <s v="sc de 50 kg"/>
    <n v="200.47999572753901"/>
    <n v="0.16632"/>
    <n v="33.34383288940429"/>
  </r>
  <r>
    <n v="7976"/>
    <x v="0"/>
    <s v="Floresta Ombrófila Densa"/>
    <s v="Sudeste"/>
    <s v="Campinas"/>
    <s v="ondulado"/>
    <s v="Manual"/>
    <s v="Cereja do rio grande"/>
    <n v="504"/>
    <n v="56"/>
    <s v="fruto"/>
    <x v="0"/>
    <s v="Implantação"/>
    <x v="0"/>
    <x v="1"/>
    <s v="Plantadeira (coveta lateral)"/>
    <n v="14.13"/>
    <s v="H/H"/>
    <n v="7.9000000000000001E-2"/>
    <n v="0.71215200000000001"/>
    <n v="5.6260008E-2"/>
  </r>
  <r>
    <n v="7976"/>
    <x v="0"/>
    <s v="Floresta Ombrófila Densa"/>
    <s v="Sudeste"/>
    <s v="Campinas"/>
    <s v="ondulado"/>
    <s v="Manual"/>
    <s v="Cereja do rio grande"/>
    <n v="504"/>
    <n v="56"/>
    <s v="fruto"/>
    <x v="0"/>
    <s v="Implantação"/>
    <x v="0"/>
    <x v="1"/>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1"/>
    <s v="Trator 75 - 125 CV + Carreta"/>
    <n v="2.35"/>
    <s v="H/M"/>
    <n v="149.07000732421801"/>
    <n v="0.11844"/>
    <n v="17.65585166748038"/>
  </r>
  <r>
    <n v="7976"/>
    <x v="0"/>
    <s v="Floresta Ombrófila Densa"/>
    <s v="Sudeste"/>
    <s v="Campinas"/>
    <s v="ondulado"/>
    <s v="Manual"/>
    <s v="Cereja do rio grande"/>
    <n v="504"/>
    <n v="56"/>
    <s v="fruto"/>
    <x v="0"/>
    <s v="Implantação"/>
    <x v="0"/>
    <x v="2"/>
    <s v="Trabalhador agropecuário em geral"/>
    <n v="5.88"/>
    <s v="H/H"/>
    <n v="13.0666856765747"/>
    <n v="0.296352"/>
    <n v="3.8723384336242654"/>
  </r>
  <r>
    <n v="7976"/>
    <x v="0"/>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7976"/>
    <x v="0"/>
    <s v="Floresta Ombrófila Densa"/>
    <s v="Sudeste"/>
    <s v="Campinas"/>
    <s v="ondulado"/>
    <s v="Manual"/>
    <s v="Cereja do rio grande"/>
    <n v="504"/>
    <n v="56"/>
    <s v="fruto"/>
    <x v="0"/>
    <s v="Implantação"/>
    <x v="0"/>
    <x v="3"/>
    <s v="Hidrogel"/>
    <n v="5"/>
    <s v="Kg"/>
    <n v="25.84"/>
    <n v="0.252"/>
    <n v="6.5116800000000001"/>
  </r>
  <r>
    <n v="7976"/>
    <x v="0"/>
    <s v="Floresta Ombrófila Densa"/>
    <s v="Sudeste"/>
    <s v="Campinas"/>
    <s v="ondulado"/>
    <s v="Manual"/>
    <s v="Cereja do rio grande"/>
    <n v="504"/>
    <n v="56"/>
    <s v="fruto"/>
    <x v="0"/>
    <s v="Implantação"/>
    <x v="0"/>
    <x v="3"/>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3"/>
    <s v="Trator 75 - 125 CV + Tanque para irrigação"/>
    <n v="2.35"/>
    <s v="H/M"/>
    <n v="157.47999572753901"/>
    <n v="0.11844"/>
    <n v="18.651930693969721"/>
  </r>
  <r>
    <n v="7976"/>
    <x v="0"/>
    <s v="Floresta Ombrófila Densa"/>
    <s v="Sudeste"/>
    <s v="Campinas"/>
    <s v="ondulado"/>
    <s v="Manual"/>
    <s v="Cereja do rio grande"/>
    <n v="504"/>
    <n v="56"/>
    <s v="fruto"/>
    <x v="0"/>
    <s v="Implantação"/>
    <x v="0"/>
    <x v="4"/>
    <s v="Hidrogel"/>
    <n v="1"/>
    <s v="Kg"/>
    <n v="25.84"/>
    <n v="5.04E-2"/>
    <n v="1.3023359999999999"/>
  </r>
  <r>
    <n v="7976"/>
    <x v="0"/>
    <s v="Floresta Ombrófila Densa"/>
    <s v="Sudeste"/>
    <s v="Campinas"/>
    <s v="ondulado"/>
    <s v="Manual"/>
    <s v="Cereja do rio grande"/>
    <n v="504"/>
    <n v="56"/>
    <s v="fruto"/>
    <x v="0"/>
    <s v="Implantação"/>
    <x v="0"/>
    <x v="4"/>
    <s v="Mudas (biodiversidade)"/>
    <n v="109"/>
    <s v="unidade"/>
    <n v="2"/>
    <n v="5.4935999999999998"/>
    <n v="10.9872"/>
  </r>
  <r>
    <n v="7976"/>
    <x v="0"/>
    <s v="Floresta Ombrófila Densa"/>
    <s v="Sudeste"/>
    <s v="Campinas"/>
    <s v="ondulado"/>
    <s v="Manual"/>
    <s v="Cereja do rio grande"/>
    <n v="504"/>
    <n v="56"/>
    <s v="fruto"/>
    <x v="0"/>
    <s v="Implantação"/>
    <x v="0"/>
    <x v="4"/>
    <s v="Mudas (econômica)"/>
    <n v="109"/>
    <s v="unidade"/>
    <n v="10"/>
    <n v="5.4935999999999998"/>
    <n v="54.936"/>
  </r>
  <r>
    <n v="7976"/>
    <x v="0"/>
    <s v="Floresta Ombrófila Densa"/>
    <s v="Sudeste"/>
    <s v="Campinas"/>
    <s v="ondulado"/>
    <s v="Manual"/>
    <s v="Cereja do rio grande"/>
    <n v="504"/>
    <n v="56"/>
    <s v="fruto"/>
    <x v="0"/>
    <s v="Implantação"/>
    <x v="0"/>
    <x v="4"/>
    <s v="Trabalhador agropecuário em geral"/>
    <n v="4.24"/>
    <s v="H/H"/>
    <n v="13.0666856765747"/>
    <n v="0.213696"/>
    <n v="2.7922984623413072"/>
  </r>
  <r>
    <n v="7976"/>
    <x v="0"/>
    <s v="Floresta Ombrófila Densa"/>
    <s v="Sudeste"/>
    <s v="Campinas"/>
    <s v="ondulado"/>
    <s v="Manual"/>
    <s v="Cereja do rio grande"/>
    <n v="504"/>
    <n v="56"/>
    <s v="fruto"/>
    <x v="0"/>
    <s v="Implantação"/>
    <x v="0"/>
    <x v="5"/>
    <s v="Mudas (biodiversidade)"/>
    <n v="545"/>
    <s v="unidade"/>
    <n v="2"/>
    <n v="27.468"/>
    <n v="54.936"/>
  </r>
  <r>
    <n v="7976"/>
    <x v="0"/>
    <s v="Floresta Ombrófila Densa"/>
    <s v="Sudeste"/>
    <s v="Campinas"/>
    <s v="ondulado"/>
    <s v="Manual"/>
    <s v="Cereja do rio grande"/>
    <n v="504"/>
    <n v="56"/>
    <s v="fruto"/>
    <x v="0"/>
    <s v="Implantação"/>
    <x v="0"/>
    <x v="5"/>
    <s v="Mudas (econômica)"/>
    <n v="544"/>
    <s v="unidade"/>
    <n v="10"/>
    <n v="27.4176"/>
    <n v="274.17599999999999"/>
  </r>
  <r>
    <n v="7976"/>
    <x v="0"/>
    <s v="Floresta Ombrófila Densa"/>
    <s v="Sudeste"/>
    <s v="Campinas"/>
    <s v="ondulado"/>
    <s v="Manual"/>
    <s v="Cereja do rio grande"/>
    <n v="504"/>
    <n v="56"/>
    <s v="fruto"/>
    <x v="0"/>
    <s v="Implantação"/>
    <x v="0"/>
    <x v="5"/>
    <s v="Trabalhador agropecuário em geral"/>
    <n v="10.6"/>
    <s v="H/H"/>
    <n v="13.0666856765747"/>
    <n v="0.53423999999999994"/>
    <n v="6.9807461558532671"/>
  </r>
  <r>
    <n v="7976"/>
    <x v="0"/>
    <s v="Floresta Ombrófila Densa"/>
    <s v="Sudeste"/>
    <s v="Campinas"/>
    <s v="ondulado"/>
    <s v="Manual"/>
    <s v="Cereja do rio grande"/>
    <n v="504"/>
    <n v="56"/>
    <s v="fruto"/>
    <x v="0"/>
    <s v="Implantação"/>
    <x v="0"/>
    <x v="5"/>
    <s v="Trator 75 - 125 CV + Carreta"/>
    <n v="1.77"/>
    <s v="H/M"/>
    <n v="149.07000732421801"/>
    <n v="8.920800000000001E-2"/>
    <n v="13.298237213378842"/>
  </r>
  <r>
    <n v="7976"/>
    <x v="0"/>
    <s v="Floresta Ombrófila Densa"/>
    <s v="Sudeste"/>
    <s v="Campinas"/>
    <s v="ondulado"/>
    <s v="Manual"/>
    <s v="Cereja do rio grande"/>
    <n v="504"/>
    <n v="56"/>
    <s v="fruto"/>
    <x v="0"/>
    <s v="Manutenção"/>
    <x v="1"/>
    <x v="6"/>
    <s v="18-06-24"/>
    <n v="2.6"/>
    <s v="sc de 50 kg"/>
    <n v="268.25"/>
    <n v="0.13104000000000002"/>
    <n v="35.151480000000006"/>
  </r>
  <r>
    <n v="7976"/>
    <x v="0"/>
    <s v="Floresta Ombrófila Densa"/>
    <s v="Sudeste"/>
    <s v="Campinas"/>
    <s v="ondulado"/>
    <s v="Manual"/>
    <s v="Cereja do rio grande"/>
    <n v="504"/>
    <n v="56"/>
    <s v="fruto"/>
    <x v="0"/>
    <s v="Manutenção"/>
    <x v="1"/>
    <x v="6"/>
    <s v="Copo dosador"/>
    <n v="9.42"/>
    <s v="H/H"/>
    <n v="1.0999999999999999E-2"/>
    <n v="0.47476800000000002"/>
    <n v="5.2224480000000002E-3"/>
  </r>
  <r>
    <n v="7976"/>
    <x v="0"/>
    <s v="Floresta Ombrófila Densa"/>
    <s v="Sudeste"/>
    <s v="Campinas"/>
    <s v="ondulado"/>
    <s v="Manual"/>
    <s v="Cereja do rio grande"/>
    <n v="504"/>
    <n v="56"/>
    <s v="fruto"/>
    <x v="0"/>
    <s v="Manutenção"/>
    <x v="1"/>
    <x v="6"/>
    <s v="Trabalhador agropecuário em geral"/>
    <n v="9.42"/>
    <s v="H/H"/>
    <n v="13.0666856765747"/>
    <n v="0.47476800000000002"/>
    <n v="6.2036442252960171"/>
  </r>
  <r>
    <n v="7976"/>
    <x v="0"/>
    <s v="Floresta Ombrófila Densa"/>
    <s v="Sudeste"/>
    <s v="Campinas"/>
    <s v="ondulado"/>
    <s v="Manual"/>
    <s v="Cereja do rio grande"/>
    <n v="504"/>
    <n v="56"/>
    <s v="fruto"/>
    <x v="0"/>
    <s v="Manutenção"/>
    <x v="1"/>
    <x v="6"/>
    <s v="Trator 75 - 125 CV + Carreta"/>
    <n v="1.18"/>
    <s v="H/M"/>
    <n v="149.07000732421801"/>
    <n v="5.947199999999999E-2"/>
    <n v="8.8654914755858929"/>
  </r>
  <r>
    <n v="7976"/>
    <x v="0"/>
    <s v="Floresta Ombrófila Densa"/>
    <s v="Sudeste"/>
    <s v="Campinas"/>
    <s v="ondulado"/>
    <s v="Manual"/>
    <s v="Cereja do rio grande"/>
    <n v="504"/>
    <n v="56"/>
    <s v="fruto"/>
    <x v="0"/>
    <s v="Manutenção"/>
    <x v="1"/>
    <x v="7"/>
    <s v="Enxada"/>
    <n v="38.51"/>
    <s v="H/H"/>
    <n v="1.6E-2"/>
    <n v="1.9409039999999997"/>
    <n v="3.1054463999999997E-2"/>
  </r>
  <r>
    <n v="7976"/>
    <x v="0"/>
    <s v="Floresta Ombrófila Densa"/>
    <s v="Sudeste"/>
    <s v="Campinas"/>
    <s v="ondulado"/>
    <s v="Manual"/>
    <s v="Cereja do rio grande"/>
    <n v="504"/>
    <n v="56"/>
    <s v="fruto"/>
    <x v="0"/>
    <s v="Manutenção"/>
    <x v="1"/>
    <x v="7"/>
    <s v="Trabalhador agropecuário em geral"/>
    <n v="38.51"/>
    <s v="H/H"/>
    <n v="13.0666856765747"/>
    <n v="1.9409039999999997"/>
    <n v="25.361182496406538"/>
  </r>
  <r>
    <n v="7976"/>
    <x v="0"/>
    <s v="Floresta Ombrófila Densa"/>
    <s v="Sudeste"/>
    <s v="Campinas"/>
    <s v="ondulado"/>
    <s v="Manual"/>
    <s v="Cereja do rio grande"/>
    <n v="504"/>
    <n v="56"/>
    <s v="fruto"/>
    <x v="0"/>
    <s v="Manutenção"/>
    <x v="1"/>
    <x v="8"/>
    <s v="Aplicador manual"/>
    <n v="2.35"/>
    <s v="H/H"/>
    <n v="9.9000000000000005E-2"/>
    <n v="0.11844"/>
    <n v="1.1725560000000001E-2"/>
  </r>
  <r>
    <n v="7976"/>
    <x v="0"/>
    <s v="Floresta Ombrófila Densa"/>
    <s v="Sudeste"/>
    <s v="Campinas"/>
    <s v="ondulado"/>
    <s v="Manual"/>
    <s v="Cereja do rio grande"/>
    <n v="504"/>
    <n v="56"/>
    <s v="fruto"/>
    <x v="0"/>
    <s v="Manutenção"/>
    <x v="1"/>
    <x v="8"/>
    <s v="Sulfluramida"/>
    <n v="2"/>
    <s v="Kg"/>
    <n v="16.2399997711181"/>
    <n v="0.1008"/>
    <n v="1.6369919769287045"/>
  </r>
  <r>
    <n v="7976"/>
    <x v="0"/>
    <s v="Floresta Ombrófila Densa"/>
    <s v="Sudeste"/>
    <s v="Campinas"/>
    <s v="ondulado"/>
    <s v="Manual"/>
    <s v="Cereja do rio grande"/>
    <n v="504"/>
    <n v="56"/>
    <s v="fruto"/>
    <x v="0"/>
    <s v="Manutenção"/>
    <x v="1"/>
    <x v="8"/>
    <s v="Trabalhador agropecuário em geral"/>
    <n v="2.35"/>
    <s v="H/H"/>
    <n v="13.0666856765747"/>
    <n v="0.11844"/>
    <n v="1.5476182515335075"/>
  </r>
  <r>
    <n v="7976"/>
    <x v="0"/>
    <s v="Floresta Ombrófila Densa"/>
    <s v="Sudeste"/>
    <s v="Campinas"/>
    <s v="ondulado"/>
    <s v="Manual"/>
    <s v="Cereja do rio grande"/>
    <n v="504"/>
    <n v="56"/>
    <s v="fruto"/>
    <x v="0"/>
    <s v="Manutenção"/>
    <x v="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
    <x v="10"/>
    <s v="Motorroçadeira 2 CV"/>
    <n v="14.13"/>
    <s v="H/H"/>
    <n v="6.4109999999999996"/>
    <n v="0.71215200000000001"/>
    <n v="4.5656064719999998"/>
  </r>
  <r>
    <n v="7976"/>
    <x v="0"/>
    <s v="Floresta Ombrófila Densa"/>
    <s v="Sudeste"/>
    <s v="Campinas"/>
    <s v="ondulado"/>
    <s v="Manual"/>
    <s v="Cereja do rio grande"/>
    <n v="504"/>
    <n v="56"/>
    <s v="fruto"/>
    <x v="0"/>
    <s v="Manutenção"/>
    <x v="1"/>
    <x v="10"/>
    <s v="Trabalhador agropecuário em geral"/>
    <n v="14.13"/>
    <s v="H/H"/>
    <n v="13.0666856765747"/>
    <n v="0.71215200000000001"/>
    <n v="9.3054663379440257"/>
  </r>
  <r>
    <n v="7976"/>
    <x v="0"/>
    <s v="Floresta Ombrófila Densa"/>
    <s v="Sudeste"/>
    <s v="Campinas"/>
    <s v="ondulado"/>
    <s v="Manual"/>
    <s v="Cereja do rio grande"/>
    <n v="504"/>
    <n v="56"/>
    <s v="fruto"/>
    <x v="0"/>
    <s v="Manutenção"/>
    <x v="2"/>
    <x v="11"/>
    <s v="18-06-24"/>
    <n v="2.6"/>
    <s v="sc de 50 kg"/>
    <n v="268.25"/>
    <n v="0.13104000000000002"/>
    <n v="35.151480000000006"/>
  </r>
  <r>
    <n v="7976"/>
    <x v="0"/>
    <s v="Floresta Ombrófila Densa"/>
    <s v="Sudeste"/>
    <s v="Campinas"/>
    <s v="ondulado"/>
    <s v="Manual"/>
    <s v="Cereja do rio grande"/>
    <n v="504"/>
    <n v="56"/>
    <s v="fruto"/>
    <x v="0"/>
    <s v="Manutenção"/>
    <x v="2"/>
    <x v="11"/>
    <s v="Copo dosador"/>
    <n v="9.42"/>
    <s v="H/H"/>
    <n v="1.0999999999999999E-2"/>
    <n v="0.47476800000000002"/>
    <n v="5.2224480000000002E-3"/>
  </r>
  <r>
    <n v="7976"/>
    <x v="0"/>
    <s v="Floresta Ombrófila Densa"/>
    <s v="Sudeste"/>
    <s v="Campinas"/>
    <s v="ondulado"/>
    <s v="Manual"/>
    <s v="Cereja do rio grande"/>
    <n v="504"/>
    <n v="56"/>
    <s v="fruto"/>
    <x v="0"/>
    <s v="Manutenção"/>
    <x v="2"/>
    <x v="11"/>
    <s v="Trabalhador agropecuário em geral"/>
    <n v="9.42"/>
    <s v="H/H"/>
    <n v="13.0666856765747"/>
    <n v="0.47476800000000002"/>
    <n v="6.2036442252960171"/>
  </r>
  <r>
    <n v="7976"/>
    <x v="0"/>
    <s v="Floresta Ombrófila Densa"/>
    <s v="Sudeste"/>
    <s v="Campinas"/>
    <s v="ondulado"/>
    <s v="Manual"/>
    <s v="Cereja do rio grande"/>
    <n v="504"/>
    <n v="56"/>
    <s v="fruto"/>
    <x v="0"/>
    <s v="Manutenção"/>
    <x v="2"/>
    <x v="11"/>
    <s v="Trator 75 - 125 CV + Carreta"/>
    <n v="1.18"/>
    <s v="H/M"/>
    <n v="149.07000732421801"/>
    <n v="5.947199999999999E-2"/>
    <n v="8.8654914755858929"/>
  </r>
  <r>
    <n v="7976"/>
    <x v="0"/>
    <s v="Floresta Ombrófila Densa"/>
    <s v="Sudeste"/>
    <s v="Campinas"/>
    <s v="ondulado"/>
    <s v="Manual"/>
    <s v="Cereja do rio grande"/>
    <n v="504"/>
    <n v="56"/>
    <s v="fruto"/>
    <x v="0"/>
    <s v="Manutenção"/>
    <x v="2"/>
    <x v="8"/>
    <s v="Aplicador manual"/>
    <n v="2.35"/>
    <s v="H/H"/>
    <n v="9.9000000000000005E-2"/>
    <n v="0.11844"/>
    <n v="1.1725560000000001E-2"/>
  </r>
  <r>
    <n v="7976"/>
    <x v="0"/>
    <s v="Floresta Ombrófila Densa"/>
    <s v="Sudeste"/>
    <s v="Campinas"/>
    <s v="ondulado"/>
    <s v="Manual"/>
    <s v="Cereja do rio grande"/>
    <n v="504"/>
    <n v="56"/>
    <s v="fruto"/>
    <x v="0"/>
    <s v="Manutenção"/>
    <x v="2"/>
    <x v="8"/>
    <s v="Sulfluramida"/>
    <n v="2"/>
    <s v="Kg"/>
    <n v="16.2399997711181"/>
    <n v="0.1008"/>
    <n v="1.6369919769287045"/>
  </r>
  <r>
    <n v="7976"/>
    <x v="0"/>
    <s v="Floresta Ombrófila Densa"/>
    <s v="Sudeste"/>
    <s v="Campinas"/>
    <s v="ondulado"/>
    <s v="Manual"/>
    <s v="Cereja do rio grande"/>
    <n v="504"/>
    <n v="56"/>
    <s v="fruto"/>
    <x v="0"/>
    <s v="Manutenção"/>
    <x v="2"/>
    <x v="8"/>
    <s v="Trabalhador agropecuário em geral"/>
    <n v="2.35"/>
    <s v="H/H"/>
    <n v="13.0666856765747"/>
    <n v="0.11844"/>
    <n v="1.5476182515335075"/>
  </r>
  <r>
    <n v="7976"/>
    <x v="0"/>
    <s v="Floresta Ombrófila Densa"/>
    <s v="Sudeste"/>
    <s v="Campinas"/>
    <s v="ondulado"/>
    <s v="Manual"/>
    <s v="Cereja do rio grande"/>
    <n v="504"/>
    <n v="56"/>
    <s v="fruto"/>
    <x v="0"/>
    <s v="Manutenção"/>
    <x v="2"/>
    <x v="12"/>
    <s v="Técnico florestal"/>
    <n v="23.55"/>
    <s v="H/H"/>
    <n v="5.9209642410278303"/>
    <n v="1.18692"/>
    <n v="7.0277108769607519"/>
  </r>
  <r>
    <n v="7976"/>
    <x v="0"/>
    <s v="Floresta Ombrófila Densa"/>
    <s v="Sudeste"/>
    <s v="Campinas"/>
    <s v="ondulado"/>
    <s v="Manual"/>
    <s v="Cereja do rio grande"/>
    <n v="504"/>
    <n v="56"/>
    <s v="fruto"/>
    <x v="0"/>
    <s v="Manutenção"/>
    <x v="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3"/>
    <x v="8"/>
    <s v="Aplicador manual"/>
    <n v="2.35"/>
    <s v="H/H"/>
    <n v="9.9000000000000005E-2"/>
    <n v="0.11844"/>
    <n v="1.1725560000000001E-2"/>
  </r>
  <r>
    <n v="7976"/>
    <x v="0"/>
    <s v="Floresta Ombrófila Densa"/>
    <s v="Sudeste"/>
    <s v="Campinas"/>
    <s v="ondulado"/>
    <s v="Manual"/>
    <s v="Cereja do rio grande"/>
    <n v="504"/>
    <n v="56"/>
    <s v="fruto"/>
    <x v="0"/>
    <s v="Manutenção"/>
    <x v="3"/>
    <x v="8"/>
    <s v="Sulfluramida"/>
    <n v="2"/>
    <s v="Kg"/>
    <n v="16.2399997711181"/>
    <n v="0.1008"/>
    <n v="1.6369919769287045"/>
  </r>
  <r>
    <n v="7976"/>
    <x v="0"/>
    <s v="Floresta Ombrófila Densa"/>
    <s v="Sudeste"/>
    <s v="Campinas"/>
    <s v="ondulado"/>
    <s v="Manual"/>
    <s v="Cereja do rio grande"/>
    <n v="504"/>
    <n v="56"/>
    <s v="fruto"/>
    <x v="0"/>
    <s v="Manutenção"/>
    <x v="3"/>
    <x v="8"/>
    <s v="Trabalhador agropecuário em geral"/>
    <n v="2.35"/>
    <s v="H/H"/>
    <n v="13.0666856765747"/>
    <n v="0.11844"/>
    <n v="1.5476182515335075"/>
  </r>
  <r>
    <n v="7976"/>
    <x v="0"/>
    <s v="Floresta Ombrófila Densa"/>
    <s v="Sudeste"/>
    <s v="Campinas"/>
    <s v="ondulado"/>
    <s v="Manual"/>
    <s v="Cereja do rio grande"/>
    <n v="504"/>
    <n v="56"/>
    <s v="fruto"/>
    <x v="0"/>
    <s v="Manutenção"/>
    <x v="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4"/>
    <x v="8"/>
    <s v="Aplicador manual"/>
    <n v="2.35"/>
    <s v="H/H"/>
    <n v="9.9000000000000005E-2"/>
    <n v="0.11844"/>
    <n v="1.1725560000000001E-2"/>
  </r>
  <r>
    <n v="7976"/>
    <x v="0"/>
    <s v="Floresta Ombrófila Densa"/>
    <s v="Sudeste"/>
    <s v="Campinas"/>
    <s v="ondulado"/>
    <s v="Manual"/>
    <s v="Cereja do rio grande"/>
    <n v="504"/>
    <n v="56"/>
    <s v="fruto"/>
    <x v="0"/>
    <s v="Manutenção"/>
    <x v="4"/>
    <x v="8"/>
    <s v="Sulfluramida"/>
    <n v="2"/>
    <s v="Kg"/>
    <n v="16.2399997711181"/>
    <n v="0.1008"/>
    <n v="1.6369919769287045"/>
  </r>
  <r>
    <n v="7976"/>
    <x v="0"/>
    <s v="Floresta Ombrófila Densa"/>
    <s v="Sudeste"/>
    <s v="Campinas"/>
    <s v="ondulado"/>
    <s v="Manual"/>
    <s v="Cereja do rio grande"/>
    <n v="504"/>
    <n v="56"/>
    <s v="fruto"/>
    <x v="0"/>
    <s v="Manutenção"/>
    <x v="4"/>
    <x v="8"/>
    <s v="Trabalhador agropecuário em geral"/>
    <n v="2.35"/>
    <s v="H/H"/>
    <n v="13.0666856765747"/>
    <n v="0.11844"/>
    <n v="1.5476182515335075"/>
  </r>
  <r>
    <n v="7976"/>
    <x v="0"/>
    <s v="Floresta Ombrófila Densa"/>
    <s v="Sudeste"/>
    <s v="Campinas"/>
    <s v="ondulado"/>
    <s v="Manual"/>
    <s v="Cereja do rio grande"/>
    <n v="504"/>
    <n v="56"/>
    <s v="fruto"/>
    <x v="0"/>
    <s v="Manutenção"/>
    <x v="4"/>
    <x v="12"/>
    <s v="Técnico florestal"/>
    <n v="23.55"/>
    <s v="H/H"/>
    <n v="5.9209642410278303"/>
    <n v="1.18692"/>
    <n v="7.0277108769607519"/>
  </r>
  <r>
    <n v="7976"/>
    <x v="0"/>
    <s v="Floresta Ombrófila Densa"/>
    <s v="Sudeste"/>
    <s v="Campinas"/>
    <s v="ondulado"/>
    <s v="Manual"/>
    <s v="Cereja do rio grande"/>
    <n v="504"/>
    <n v="56"/>
    <s v="fruto"/>
    <x v="0"/>
    <s v="Manutenção"/>
    <x v="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5"/>
    <x v="8"/>
    <s v="Aplicador manual"/>
    <n v="2.35"/>
    <s v="H/H"/>
    <n v="9.9000000000000005E-2"/>
    <n v="0.11844"/>
    <n v="1.1725560000000001E-2"/>
  </r>
  <r>
    <n v="7976"/>
    <x v="0"/>
    <s v="Floresta Ombrófila Densa"/>
    <s v="Sudeste"/>
    <s v="Campinas"/>
    <s v="ondulado"/>
    <s v="Manual"/>
    <s v="Cereja do rio grande"/>
    <n v="504"/>
    <n v="56"/>
    <s v="fruto"/>
    <x v="0"/>
    <s v="Manutenção"/>
    <x v="5"/>
    <x v="8"/>
    <s v="Sulfluramida"/>
    <n v="2"/>
    <s v="Kg"/>
    <n v="16.2399997711181"/>
    <n v="0.1008"/>
    <n v="1.6369919769287045"/>
  </r>
  <r>
    <n v="7976"/>
    <x v="0"/>
    <s v="Floresta Ombrófila Densa"/>
    <s v="Sudeste"/>
    <s v="Campinas"/>
    <s v="ondulado"/>
    <s v="Manual"/>
    <s v="Cereja do rio grande"/>
    <n v="504"/>
    <n v="56"/>
    <s v="fruto"/>
    <x v="0"/>
    <s v="Manutenção"/>
    <x v="5"/>
    <x v="8"/>
    <s v="Trabalhador agropecuário em geral"/>
    <n v="2.35"/>
    <s v="H/H"/>
    <n v="13.0666856765747"/>
    <n v="0.11844"/>
    <n v="1.5476182515335075"/>
  </r>
  <r>
    <n v="7976"/>
    <x v="0"/>
    <s v="Floresta Ombrófila Densa"/>
    <s v="Sudeste"/>
    <s v="Campinas"/>
    <s v="ondulado"/>
    <s v="Manual"/>
    <s v="Cereja do rio grande"/>
    <n v="504"/>
    <n v="56"/>
    <s v="fruto"/>
    <x v="0"/>
    <s v="Manutenção"/>
    <x v="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6"/>
    <x v="8"/>
    <s v="Aplicador manual"/>
    <n v="2.35"/>
    <s v="H/H"/>
    <n v="9.9000000000000005E-2"/>
    <n v="0.11844"/>
    <n v="1.1725560000000001E-2"/>
  </r>
  <r>
    <n v="7976"/>
    <x v="0"/>
    <s v="Floresta Ombrófila Densa"/>
    <s v="Sudeste"/>
    <s v="Campinas"/>
    <s v="ondulado"/>
    <s v="Manual"/>
    <s v="Cereja do rio grande"/>
    <n v="504"/>
    <n v="56"/>
    <s v="fruto"/>
    <x v="0"/>
    <s v="Manutenção"/>
    <x v="6"/>
    <x v="8"/>
    <s v="Sulfluramida"/>
    <n v="2"/>
    <s v="Kg"/>
    <n v="16.2399997711181"/>
    <n v="0.1008"/>
    <n v="1.6369919769287045"/>
  </r>
  <r>
    <n v="7976"/>
    <x v="0"/>
    <s v="Floresta Ombrófila Densa"/>
    <s v="Sudeste"/>
    <s v="Campinas"/>
    <s v="ondulado"/>
    <s v="Manual"/>
    <s v="Cereja do rio grande"/>
    <n v="504"/>
    <n v="56"/>
    <s v="fruto"/>
    <x v="0"/>
    <s v="Manutenção"/>
    <x v="6"/>
    <x v="8"/>
    <s v="Trabalhador agropecuário em geral"/>
    <n v="2.35"/>
    <s v="H/H"/>
    <n v="13.0666856765747"/>
    <n v="0.11844"/>
    <n v="1.5476182515335075"/>
  </r>
  <r>
    <n v="7976"/>
    <x v="0"/>
    <s v="Floresta Ombrófila Densa"/>
    <s v="Sudeste"/>
    <s v="Campinas"/>
    <s v="ondulado"/>
    <s v="Manual"/>
    <s v="Cereja do rio grande"/>
    <n v="504"/>
    <n v="56"/>
    <s v="fruto"/>
    <x v="0"/>
    <s v="Manutenção"/>
    <x v="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7"/>
    <x v="8"/>
    <s v="Aplicador manual"/>
    <n v="2.35"/>
    <s v="H/H"/>
    <n v="9.9000000000000005E-2"/>
    <n v="0.11844"/>
    <n v="1.1725560000000001E-2"/>
  </r>
  <r>
    <n v="7976"/>
    <x v="0"/>
    <s v="Floresta Ombrófila Densa"/>
    <s v="Sudeste"/>
    <s v="Campinas"/>
    <s v="ondulado"/>
    <s v="Manual"/>
    <s v="Cereja do rio grande"/>
    <n v="504"/>
    <n v="56"/>
    <s v="fruto"/>
    <x v="0"/>
    <s v="Manutenção"/>
    <x v="7"/>
    <x v="8"/>
    <s v="Sulfluramida"/>
    <n v="2"/>
    <s v="Kg"/>
    <n v="16.2399997711181"/>
    <n v="0.1008"/>
    <n v="1.6369919769287045"/>
  </r>
  <r>
    <n v="7976"/>
    <x v="0"/>
    <s v="Floresta Ombrófila Densa"/>
    <s v="Sudeste"/>
    <s v="Campinas"/>
    <s v="ondulado"/>
    <s v="Manual"/>
    <s v="Cereja do rio grande"/>
    <n v="504"/>
    <n v="56"/>
    <s v="fruto"/>
    <x v="0"/>
    <s v="Manutenção"/>
    <x v="7"/>
    <x v="8"/>
    <s v="Trabalhador agropecuário em geral"/>
    <n v="2.35"/>
    <s v="H/H"/>
    <n v="13.0666856765747"/>
    <n v="0.11844"/>
    <n v="1.5476182515335075"/>
  </r>
  <r>
    <n v="7976"/>
    <x v="0"/>
    <s v="Floresta Ombrófila Densa"/>
    <s v="Sudeste"/>
    <s v="Campinas"/>
    <s v="ondulado"/>
    <s v="Manual"/>
    <s v="Cereja do rio grande"/>
    <n v="504"/>
    <n v="56"/>
    <s v="fruto"/>
    <x v="0"/>
    <s v="Manutenção"/>
    <x v="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8"/>
    <x v="8"/>
    <s v="Aplicador manual"/>
    <n v="2.35"/>
    <s v="H/H"/>
    <n v="9.9000000000000005E-2"/>
    <n v="0.11844"/>
    <n v="1.1725560000000001E-2"/>
  </r>
  <r>
    <n v="7976"/>
    <x v="0"/>
    <s v="Floresta Ombrófila Densa"/>
    <s v="Sudeste"/>
    <s v="Campinas"/>
    <s v="ondulado"/>
    <s v="Manual"/>
    <s v="Cereja do rio grande"/>
    <n v="504"/>
    <n v="56"/>
    <s v="fruto"/>
    <x v="0"/>
    <s v="Manutenção"/>
    <x v="8"/>
    <x v="8"/>
    <s v="Sulfluramida"/>
    <n v="2"/>
    <s v="Kg"/>
    <n v="16.2399997711181"/>
    <n v="0.1008"/>
    <n v="1.6369919769287045"/>
  </r>
  <r>
    <n v="7976"/>
    <x v="0"/>
    <s v="Floresta Ombrófila Densa"/>
    <s v="Sudeste"/>
    <s v="Campinas"/>
    <s v="ondulado"/>
    <s v="Manual"/>
    <s v="Cereja do rio grande"/>
    <n v="504"/>
    <n v="56"/>
    <s v="fruto"/>
    <x v="0"/>
    <s v="Manutenção"/>
    <x v="8"/>
    <x v="8"/>
    <s v="Trabalhador agropecuário em geral"/>
    <n v="2.35"/>
    <s v="H/H"/>
    <n v="13.0666856765747"/>
    <n v="0.11844"/>
    <n v="1.5476182515335075"/>
  </r>
  <r>
    <n v="7976"/>
    <x v="0"/>
    <s v="Floresta Ombrófila Densa"/>
    <s v="Sudeste"/>
    <s v="Campinas"/>
    <s v="ondulado"/>
    <s v="Manual"/>
    <s v="Cereja do rio grande"/>
    <n v="504"/>
    <n v="56"/>
    <s v="fruto"/>
    <x v="0"/>
    <s v="Manutenção"/>
    <x v="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9"/>
    <x v="8"/>
    <s v="Aplicador manual"/>
    <n v="2.35"/>
    <s v="H/H"/>
    <n v="9.9000000000000005E-2"/>
    <n v="0.11844"/>
    <n v="1.1725560000000001E-2"/>
  </r>
  <r>
    <n v="7976"/>
    <x v="0"/>
    <s v="Floresta Ombrófila Densa"/>
    <s v="Sudeste"/>
    <s v="Campinas"/>
    <s v="ondulado"/>
    <s v="Manual"/>
    <s v="Cereja do rio grande"/>
    <n v="504"/>
    <n v="56"/>
    <s v="fruto"/>
    <x v="0"/>
    <s v="Manutenção"/>
    <x v="9"/>
    <x v="8"/>
    <s v="Sulfluramida"/>
    <n v="2"/>
    <s v="Kg"/>
    <n v="16.2399997711181"/>
    <n v="0.1008"/>
    <n v="1.6369919769287045"/>
  </r>
  <r>
    <n v="7976"/>
    <x v="0"/>
    <s v="Floresta Ombrófila Densa"/>
    <s v="Sudeste"/>
    <s v="Campinas"/>
    <s v="ondulado"/>
    <s v="Manual"/>
    <s v="Cereja do rio grande"/>
    <n v="504"/>
    <n v="56"/>
    <s v="fruto"/>
    <x v="0"/>
    <s v="Manutenção"/>
    <x v="9"/>
    <x v="8"/>
    <s v="Trabalhador agropecuário em geral"/>
    <n v="2.35"/>
    <s v="H/H"/>
    <n v="13.0666856765747"/>
    <n v="0.11844"/>
    <n v="1.5476182515335075"/>
  </r>
  <r>
    <n v="7976"/>
    <x v="0"/>
    <s v="Floresta Ombrófila Densa"/>
    <s v="Sudeste"/>
    <s v="Campinas"/>
    <s v="ondulado"/>
    <s v="Manual"/>
    <s v="Cereja do rio grande"/>
    <n v="504"/>
    <n v="56"/>
    <s v="fruto"/>
    <x v="0"/>
    <s v="Manutenção"/>
    <x v="9"/>
    <x v="12"/>
    <s v="Técnico florestal"/>
    <n v="23.55"/>
    <s v="H/H"/>
    <n v="5.9209642410278303"/>
    <n v="1.18692"/>
    <n v="7.0277108769607519"/>
  </r>
  <r>
    <n v="7976"/>
    <x v="0"/>
    <s v="Floresta Ombrófila Densa"/>
    <s v="Sudeste"/>
    <s v="Campinas"/>
    <s v="ondulado"/>
    <s v="Manual"/>
    <s v="Cereja do rio grande"/>
    <n v="504"/>
    <n v="56"/>
    <s v="fruto"/>
    <x v="0"/>
    <s v="Manutenção"/>
    <x v="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0"/>
    <x v="8"/>
    <s v="Aplicador manual"/>
    <n v="2.35"/>
    <s v="H/H"/>
    <n v="9.9000000000000005E-2"/>
    <n v="0.11844"/>
    <n v="1.1725560000000001E-2"/>
  </r>
  <r>
    <n v="7976"/>
    <x v="0"/>
    <s v="Floresta Ombrófila Densa"/>
    <s v="Sudeste"/>
    <s v="Campinas"/>
    <s v="ondulado"/>
    <s v="Manual"/>
    <s v="Cereja do rio grande"/>
    <n v="504"/>
    <n v="56"/>
    <s v="fruto"/>
    <x v="0"/>
    <s v="Manutenção"/>
    <x v="10"/>
    <x v="8"/>
    <s v="Sulfluramida"/>
    <n v="2"/>
    <s v="Kg"/>
    <n v="16.2399997711181"/>
    <n v="0.1008"/>
    <n v="1.6369919769287045"/>
  </r>
  <r>
    <n v="7976"/>
    <x v="0"/>
    <s v="Floresta Ombrófila Densa"/>
    <s v="Sudeste"/>
    <s v="Campinas"/>
    <s v="ondulado"/>
    <s v="Manual"/>
    <s v="Cereja do rio grande"/>
    <n v="504"/>
    <n v="56"/>
    <s v="fruto"/>
    <x v="0"/>
    <s v="Manutenção"/>
    <x v="10"/>
    <x v="8"/>
    <s v="Trabalhador agropecuário em geral"/>
    <n v="2.35"/>
    <s v="H/H"/>
    <n v="13.0666856765747"/>
    <n v="0.11844"/>
    <n v="1.5476182515335075"/>
  </r>
  <r>
    <n v="7976"/>
    <x v="0"/>
    <s v="Floresta Ombrófila Densa"/>
    <s v="Sudeste"/>
    <s v="Campinas"/>
    <s v="ondulado"/>
    <s v="Manual"/>
    <s v="Cereja do rio grande"/>
    <n v="504"/>
    <n v="56"/>
    <s v="fruto"/>
    <x v="0"/>
    <s v="Manutenção"/>
    <x v="1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1"/>
    <x v="8"/>
    <s v="Aplicador manual"/>
    <n v="2.35"/>
    <s v="H/H"/>
    <n v="9.9000000000000005E-2"/>
    <n v="0.11844"/>
    <n v="1.1725560000000001E-2"/>
  </r>
  <r>
    <n v="7976"/>
    <x v="0"/>
    <s v="Floresta Ombrófila Densa"/>
    <s v="Sudeste"/>
    <s v="Campinas"/>
    <s v="ondulado"/>
    <s v="Manual"/>
    <s v="Cereja do rio grande"/>
    <n v="504"/>
    <n v="56"/>
    <s v="fruto"/>
    <x v="0"/>
    <s v="Manutenção"/>
    <x v="11"/>
    <x v="8"/>
    <s v="Sulfluramida"/>
    <n v="2"/>
    <s v="Kg"/>
    <n v="16.2399997711181"/>
    <n v="0.1008"/>
    <n v="1.6369919769287045"/>
  </r>
  <r>
    <n v="7976"/>
    <x v="0"/>
    <s v="Floresta Ombrófila Densa"/>
    <s v="Sudeste"/>
    <s v="Campinas"/>
    <s v="ondulado"/>
    <s v="Manual"/>
    <s v="Cereja do rio grande"/>
    <n v="504"/>
    <n v="56"/>
    <s v="fruto"/>
    <x v="0"/>
    <s v="Manutenção"/>
    <x v="11"/>
    <x v="8"/>
    <s v="Trabalhador agropecuário em geral"/>
    <n v="2.35"/>
    <s v="H/H"/>
    <n v="13.0666856765747"/>
    <n v="0.11844"/>
    <n v="1.5476182515335075"/>
  </r>
  <r>
    <n v="7976"/>
    <x v="0"/>
    <s v="Floresta Ombrófila Densa"/>
    <s v="Sudeste"/>
    <s v="Campinas"/>
    <s v="ondulado"/>
    <s v="Manual"/>
    <s v="Cereja do rio grande"/>
    <n v="504"/>
    <n v="56"/>
    <s v="fruto"/>
    <x v="0"/>
    <s v="Manutenção"/>
    <x v="1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2"/>
    <x v="8"/>
    <s v="Aplicador manual"/>
    <n v="2.35"/>
    <s v="H/H"/>
    <n v="9.9000000000000005E-2"/>
    <n v="0.11844"/>
    <n v="1.1725560000000001E-2"/>
  </r>
  <r>
    <n v="7976"/>
    <x v="0"/>
    <s v="Floresta Ombrófila Densa"/>
    <s v="Sudeste"/>
    <s v="Campinas"/>
    <s v="ondulado"/>
    <s v="Manual"/>
    <s v="Cereja do rio grande"/>
    <n v="504"/>
    <n v="56"/>
    <s v="fruto"/>
    <x v="0"/>
    <s v="Manutenção"/>
    <x v="12"/>
    <x v="8"/>
    <s v="Sulfluramida"/>
    <n v="2"/>
    <s v="Kg"/>
    <n v="16.2399997711181"/>
    <n v="0.1008"/>
    <n v="1.6369919769287045"/>
  </r>
  <r>
    <n v="7976"/>
    <x v="0"/>
    <s v="Floresta Ombrófila Densa"/>
    <s v="Sudeste"/>
    <s v="Campinas"/>
    <s v="ondulado"/>
    <s v="Manual"/>
    <s v="Cereja do rio grande"/>
    <n v="504"/>
    <n v="56"/>
    <s v="fruto"/>
    <x v="0"/>
    <s v="Manutenção"/>
    <x v="12"/>
    <x v="8"/>
    <s v="Trabalhador agropecuário em geral"/>
    <n v="2.35"/>
    <s v="H/H"/>
    <n v="13.0666856765747"/>
    <n v="0.11844"/>
    <n v="1.5476182515335075"/>
  </r>
  <r>
    <n v="7976"/>
    <x v="0"/>
    <s v="Floresta Ombrófila Densa"/>
    <s v="Sudeste"/>
    <s v="Campinas"/>
    <s v="ondulado"/>
    <s v="Manual"/>
    <s v="Cereja do rio grande"/>
    <n v="504"/>
    <n v="56"/>
    <s v="fruto"/>
    <x v="0"/>
    <s v="Manutenção"/>
    <x v="1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3"/>
    <x v="8"/>
    <s v="Aplicador manual"/>
    <n v="2.35"/>
    <s v="H/H"/>
    <n v="9.9000000000000005E-2"/>
    <n v="0.11844"/>
    <n v="1.1725560000000001E-2"/>
  </r>
  <r>
    <n v="7976"/>
    <x v="0"/>
    <s v="Floresta Ombrófila Densa"/>
    <s v="Sudeste"/>
    <s v="Campinas"/>
    <s v="ondulado"/>
    <s v="Manual"/>
    <s v="Cereja do rio grande"/>
    <n v="504"/>
    <n v="56"/>
    <s v="fruto"/>
    <x v="0"/>
    <s v="Manutenção"/>
    <x v="13"/>
    <x v="8"/>
    <s v="Sulfluramida"/>
    <n v="2"/>
    <s v="Kg"/>
    <n v="16.2399997711181"/>
    <n v="0.1008"/>
    <n v="1.6369919769287045"/>
  </r>
  <r>
    <n v="7976"/>
    <x v="0"/>
    <s v="Floresta Ombrófila Densa"/>
    <s v="Sudeste"/>
    <s v="Campinas"/>
    <s v="ondulado"/>
    <s v="Manual"/>
    <s v="Cereja do rio grande"/>
    <n v="504"/>
    <n v="56"/>
    <s v="fruto"/>
    <x v="0"/>
    <s v="Manutenção"/>
    <x v="13"/>
    <x v="8"/>
    <s v="Trabalhador agropecuário em geral"/>
    <n v="2.35"/>
    <s v="H/H"/>
    <n v="13.0666856765747"/>
    <n v="0.11844"/>
    <n v="1.5476182515335075"/>
  </r>
  <r>
    <n v="7976"/>
    <x v="0"/>
    <s v="Floresta Ombrófila Densa"/>
    <s v="Sudeste"/>
    <s v="Campinas"/>
    <s v="ondulado"/>
    <s v="Manual"/>
    <s v="Cereja do rio grande"/>
    <n v="504"/>
    <n v="56"/>
    <s v="fruto"/>
    <x v="0"/>
    <s v="Manutenção"/>
    <x v="1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4"/>
    <x v="8"/>
    <s v="Aplicador manual"/>
    <n v="2.35"/>
    <s v="H/H"/>
    <n v="9.9000000000000005E-2"/>
    <n v="0.11844"/>
    <n v="1.1725560000000001E-2"/>
  </r>
  <r>
    <n v="7976"/>
    <x v="0"/>
    <s v="Floresta Ombrófila Densa"/>
    <s v="Sudeste"/>
    <s v="Campinas"/>
    <s v="ondulado"/>
    <s v="Manual"/>
    <s v="Cereja do rio grande"/>
    <n v="504"/>
    <n v="56"/>
    <s v="fruto"/>
    <x v="0"/>
    <s v="Manutenção"/>
    <x v="14"/>
    <x v="8"/>
    <s v="Sulfluramida"/>
    <n v="2"/>
    <s v="Kg"/>
    <n v="16.2399997711181"/>
    <n v="0.1008"/>
    <n v="1.6369919769287045"/>
  </r>
  <r>
    <n v="7976"/>
    <x v="0"/>
    <s v="Floresta Ombrófila Densa"/>
    <s v="Sudeste"/>
    <s v="Campinas"/>
    <s v="ondulado"/>
    <s v="Manual"/>
    <s v="Cereja do rio grande"/>
    <n v="504"/>
    <n v="56"/>
    <s v="fruto"/>
    <x v="0"/>
    <s v="Manutenção"/>
    <x v="14"/>
    <x v="8"/>
    <s v="Trabalhador agropecuário em geral"/>
    <n v="2.35"/>
    <s v="H/H"/>
    <n v="13.0666856765747"/>
    <n v="0.11844"/>
    <n v="1.5476182515335075"/>
  </r>
  <r>
    <n v="7976"/>
    <x v="0"/>
    <s v="Floresta Ombrófila Densa"/>
    <s v="Sudeste"/>
    <s v="Campinas"/>
    <s v="ondulado"/>
    <s v="Manual"/>
    <s v="Cereja do rio grande"/>
    <n v="504"/>
    <n v="56"/>
    <s v="fruto"/>
    <x v="0"/>
    <s v="Manutenção"/>
    <x v="14"/>
    <x v="12"/>
    <s v="Técnico florestal"/>
    <n v="23.55"/>
    <s v="H/H"/>
    <n v="5.9209642410278303"/>
    <n v="1.18692"/>
    <n v="7.0277108769607519"/>
  </r>
  <r>
    <n v="7976"/>
    <x v="0"/>
    <s v="Floresta Ombrófila Densa"/>
    <s v="Sudeste"/>
    <s v="Campinas"/>
    <s v="ondulado"/>
    <s v="Manual"/>
    <s v="Cereja do rio grande"/>
    <n v="504"/>
    <n v="56"/>
    <s v="fruto"/>
    <x v="0"/>
    <s v="Manutenção"/>
    <x v="1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5"/>
    <x v="8"/>
    <s v="Aplicador manual"/>
    <n v="2.35"/>
    <s v="H/H"/>
    <n v="9.9000000000000005E-2"/>
    <n v="0.11844"/>
    <n v="1.1725560000000001E-2"/>
  </r>
  <r>
    <n v="7976"/>
    <x v="0"/>
    <s v="Floresta Ombrófila Densa"/>
    <s v="Sudeste"/>
    <s v="Campinas"/>
    <s v="ondulado"/>
    <s v="Manual"/>
    <s v="Cereja do rio grande"/>
    <n v="504"/>
    <n v="56"/>
    <s v="fruto"/>
    <x v="0"/>
    <s v="Manutenção"/>
    <x v="15"/>
    <x v="8"/>
    <s v="Sulfluramida"/>
    <n v="2"/>
    <s v="Kg"/>
    <n v="16.2399997711181"/>
    <n v="0.1008"/>
    <n v="1.6369919769287045"/>
  </r>
  <r>
    <n v="7976"/>
    <x v="0"/>
    <s v="Floresta Ombrófila Densa"/>
    <s v="Sudeste"/>
    <s v="Campinas"/>
    <s v="ondulado"/>
    <s v="Manual"/>
    <s v="Cereja do rio grande"/>
    <n v="504"/>
    <n v="56"/>
    <s v="fruto"/>
    <x v="0"/>
    <s v="Manutenção"/>
    <x v="15"/>
    <x v="8"/>
    <s v="Trabalhador agropecuário em geral"/>
    <n v="2.35"/>
    <s v="H/H"/>
    <n v="13.0666856765747"/>
    <n v="0.11844"/>
    <n v="1.5476182515335075"/>
  </r>
  <r>
    <n v="7976"/>
    <x v="0"/>
    <s v="Floresta Ombrófila Densa"/>
    <s v="Sudeste"/>
    <s v="Campinas"/>
    <s v="ondulado"/>
    <s v="Manual"/>
    <s v="Cereja do rio grande"/>
    <n v="504"/>
    <n v="56"/>
    <s v="fruto"/>
    <x v="0"/>
    <s v="Manutenção"/>
    <x v="1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6"/>
    <x v="8"/>
    <s v="Aplicador manual"/>
    <n v="2.35"/>
    <s v="H/H"/>
    <n v="9.9000000000000005E-2"/>
    <n v="0.11844"/>
    <n v="1.1725560000000001E-2"/>
  </r>
  <r>
    <n v="7976"/>
    <x v="0"/>
    <s v="Floresta Ombrófila Densa"/>
    <s v="Sudeste"/>
    <s v="Campinas"/>
    <s v="ondulado"/>
    <s v="Manual"/>
    <s v="Cereja do rio grande"/>
    <n v="504"/>
    <n v="56"/>
    <s v="fruto"/>
    <x v="0"/>
    <s v="Manutenção"/>
    <x v="16"/>
    <x v="8"/>
    <s v="Sulfluramida"/>
    <n v="2"/>
    <s v="Kg"/>
    <n v="16.2399997711181"/>
    <n v="0.1008"/>
    <n v="1.6369919769287045"/>
  </r>
  <r>
    <n v="7976"/>
    <x v="0"/>
    <s v="Floresta Ombrófila Densa"/>
    <s v="Sudeste"/>
    <s v="Campinas"/>
    <s v="ondulado"/>
    <s v="Manual"/>
    <s v="Cereja do rio grande"/>
    <n v="504"/>
    <n v="56"/>
    <s v="fruto"/>
    <x v="0"/>
    <s v="Manutenção"/>
    <x v="16"/>
    <x v="8"/>
    <s v="Trabalhador agropecuário em geral"/>
    <n v="2.35"/>
    <s v="H/H"/>
    <n v="13.0666856765747"/>
    <n v="0.11844"/>
    <n v="1.5476182515335075"/>
  </r>
  <r>
    <n v="7976"/>
    <x v="0"/>
    <s v="Floresta Ombrófila Densa"/>
    <s v="Sudeste"/>
    <s v="Campinas"/>
    <s v="ondulado"/>
    <s v="Manual"/>
    <s v="Cereja do rio grande"/>
    <n v="504"/>
    <n v="56"/>
    <s v="fruto"/>
    <x v="0"/>
    <s v="Manutenção"/>
    <x v="1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7"/>
    <x v="8"/>
    <s v="Aplicador manual"/>
    <n v="2.35"/>
    <s v="H/H"/>
    <n v="9.9000000000000005E-2"/>
    <n v="0.11844"/>
    <n v="1.1725560000000001E-2"/>
  </r>
  <r>
    <n v="7976"/>
    <x v="0"/>
    <s v="Floresta Ombrófila Densa"/>
    <s v="Sudeste"/>
    <s v="Campinas"/>
    <s v="ondulado"/>
    <s v="Manual"/>
    <s v="Cereja do rio grande"/>
    <n v="504"/>
    <n v="56"/>
    <s v="fruto"/>
    <x v="0"/>
    <s v="Manutenção"/>
    <x v="17"/>
    <x v="8"/>
    <s v="Sulfluramida"/>
    <n v="2"/>
    <s v="Kg"/>
    <n v="16.2399997711181"/>
    <n v="0.1008"/>
    <n v="1.6369919769287045"/>
  </r>
  <r>
    <n v="7976"/>
    <x v="0"/>
    <s v="Floresta Ombrófila Densa"/>
    <s v="Sudeste"/>
    <s v="Campinas"/>
    <s v="ondulado"/>
    <s v="Manual"/>
    <s v="Cereja do rio grande"/>
    <n v="504"/>
    <n v="56"/>
    <s v="fruto"/>
    <x v="0"/>
    <s v="Manutenção"/>
    <x v="17"/>
    <x v="8"/>
    <s v="Trabalhador agropecuário em geral"/>
    <n v="2.35"/>
    <s v="H/H"/>
    <n v="13.0666856765747"/>
    <n v="0.11844"/>
    <n v="1.5476182515335075"/>
  </r>
  <r>
    <n v="7976"/>
    <x v="0"/>
    <s v="Floresta Ombrófila Densa"/>
    <s v="Sudeste"/>
    <s v="Campinas"/>
    <s v="ondulado"/>
    <s v="Manual"/>
    <s v="Cereja do rio grande"/>
    <n v="504"/>
    <n v="56"/>
    <s v="fruto"/>
    <x v="0"/>
    <s v="Manutenção"/>
    <x v="1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8"/>
    <x v="8"/>
    <s v="Aplicador manual"/>
    <n v="2.35"/>
    <s v="H/H"/>
    <n v="9.9000000000000005E-2"/>
    <n v="0.11844"/>
    <n v="1.1725560000000001E-2"/>
  </r>
  <r>
    <n v="7976"/>
    <x v="0"/>
    <s v="Floresta Ombrófila Densa"/>
    <s v="Sudeste"/>
    <s v="Campinas"/>
    <s v="ondulado"/>
    <s v="Manual"/>
    <s v="Cereja do rio grande"/>
    <n v="504"/>
    <n v="56"/>
    <s v="fruto"/>
    <x v="0"/>
    <s v="Manutenção"/>
    <x v="18"/>
    <x v="8"/>
    <s v="Sulfluramida"/>
    <n v="2"/>
    <s v="Kg"/>
    <n v="16.2399997711181"/>
    <n v="0.1008"/>
    <n v="1.6369919769287045"/>
  </r>
  <r>
    <n v="7976"/>
    <x v="0"/>
    <s v="Floresta Ombrófila Densa"/>
    <s v="Sudeste"/>
    <s v="Campinas"/>
    <s v="ondulado"/>
    <s v="Manual"/>
    <s v="Cereja do rio grande"/>
    <n v="504"/>
    <n v="56"/>
    <s v="fruto"/>
    <x v="0"/>
    <s v="Manutenção"/>
    <x v="18"/>
    <x v="8"/>
    <s v="Trabalhador agropecuário em geral"/>
    <n v="2.35"/>
    <s v="H/H"/>
    <n v="13.0666856765747"/>
    <n v="0.11844"/>
    <n v="1.5476182515335075"/>
  </r>
  <r>
    <n v="7976"/>
    <x v="0"/>
    <s v="Floresta Ombrófila Densa"/>
    <s v="Sudeste"/>
    <s v="Campinas"/>
    <s v="ondulado"/>
    <s v="Manual"/>
    <s v="Cereja do rio grande"/>
    <n v="504"/>
    <n v="56"/>
    <s v="fruto"/>
    <x v="0"/>
    <s v="Manutenção"/>
    <x v="1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9"/>
    <x v="8"/>
    <s v="Aplicador manual"/>
    <n v="2.35"/>
    <s v="H/H"/>
    <n v="9.9000000000000005E-2"/>
    <n v="0.11844"/>
    <n v="1.1725560000000001E-2"/>
  </r>
  <r>
    <n v="7976"/>
    <x v="0"/>
    <s v="Floresta Ombrófila Densa"/>
    <s v="Sudeste"/>
    <s v="Campinas"/>
    <s v="ondulado"/>
    <s v="Manual"/>
    <s v="Cereja do rio grande"/>
    <n v="504"/>
    <n v="56"/>
    <s v="fruto"/>
    <x v="0"/>
    <s v="Manutenção"/>
    <x v="19"/>
    <x v="8"/>
    <s v="Sulfluramida"/>
    <n v="2"/>
    <s v="Kg"/>
    <n v="16.2399997711181"/>
    <n v="0.1008"/>
    <n v="1.6369919769287045"/>
  </r>
  <r>
    <n v="7976"/>
    <x v="0"/>
    <s v="Floresta Ombrófila Densa"/>
    <s v="Sudeste"/>
    <s v="Campinas"/>
    <s v="ondulado"/>
    <s v="Manual"/>
    <s v="Cereja do rio grande"/>
    <n v="504"/>
    <n v="56"/>
    <s v="fruto"/>
    <x v="0"/>
    <s v="Manutenção"/>
    <x v="19"/>
    <x v="8"/>
    <s v="Trabalhador agropecuário em geral"/>
    <n v="2.35"/>
    <s v="H/H"/>
    <n v="13.0666856765747"/>
    <n v="0.11844"/>
    <n v="1.5476182515335075"/>
  </r>
  <r>
    <n v="7976"/>
    <x v="0"/>
    <s v="Floresta Ombrófila Densa"/>
    <s v="Sudeste"/>
    <s v="Campinas"/>
    <s v="ondulado"/>
    <s v="Manual"/>
    <s v="Cereja do rio grande"/>
    <n v="504"/>
    <n v="56"/>
    <s v="fruto"/>
    <x v="0"/>
    <s v="Manutenção"/>
    <x v="19"/>
    <x v="12"/>
    <s v="Técnico florestal"/>
    <n v="23.55"/>
    <s v="H/H"/>
    <n v="5.9209642410278303"/>
    <n v="1.18692"/>
    <n v="7.0277108769607519"/>
  </r>
  <r>
    <n v="7976"/>
    <x v="0"/>
    <s v="Floresta Ombrófila Densa"/>
    <s v="Sudeste"/>
    <s v="Campinas"/>
    <s v="ondulado"/>
    <s v="Manual"/>
    <s v="Cereja do rio grande"/>
    <n v="504"/>
    <n v="56"/>
    <s v="fruto"/>
    <x v="0"/>
    <s v="Manutenção"/>
    <x v="1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0"/>
    <x v="8"/>
    <s v="Aplicador manual"/>
    <n v="2.35"/>
    <s v="H/H"/>
    <n v="9.9000000000000005E-2"/>
    <n v="0.11844"/>
    <n v="1.1725560000000001E-2"/>
  </r>
  <r>
    <n v="7976"/>
    <x v="0"/>
    <s v="Floresta Ombrófila Densa"/>
    <s v="Sudeste"/>
    <s v="Campinas"/>
    <s v="ondulado"/>
    <s v="Manual"/>
    <s v="Cereja do rio grande"/>
    <n v="504"/>
    <n v="56"/>
    <s v="fruto"/>
    <x v="0"/>
    <s v="Manutenção"/>
    <x v="20"/>
    <x v="8"/>
    <s v="Sulfluramida"/>
    <n v="2"/>
    <s v="Kg"/>
    <n v="16.2399997711181"/>
    <n v="0.1008"/>
    <n v="1.6369919769287045"/>
  </r>
  <r>
    <n v="7976"/>
    <x v="0"/>
    <s v="Floresta Ombrófila Densa"/>
    <s v="Sudeste"/>
    <s v="Campinas"/>
    <s v="ondulado"/>
    <s v="Manual"/>
    <s v="Cereja do rio grande"/>
    <n v="504"/>
    <n v="56"/>
    <s v="fruto"/>
    <x v="0"/>
    <s v="Manutenção"/>
    <x v="20"/>
    <x v="8"/>
    <s v="Trabalhador agropecuário em geral"/>
    <n v="2.35"/>
    <s v="H/H"/>
    <n v="13.0666856765747"/>
    <n v="0.11844"/>
    <n v="1.5476182515335075"/>
  </r>
  <r>
    <n v="7976"/>
    <x v="0"/>
    <s v="Floresta Ombrófila Densa"/>
    <s v="Sudeste"/>
    <s v="Campinas"/>
    <s v="ondulado"/>
    <s v="Manual"/>
    <s v="Cereja do rio grande"/>
    <n v="504"/>
    <n v="56"/>
    <s v="fruto"/>
    <x v="0"/>
    <s v="Manutenção"/>
    <x v="2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1"/>
    <x v="8"/>
    <s v="Aplicador manual"/>
    <n v="2.35"/>
    <s v="H/H"/>
    <n v="9.9000000000000005E-2"/>
    <n v="0.11844"/>
    <n v="1.1725560000000001E-2"/>
  </r>
  <r>
    <n v="7976"/>
    <x v="0"/>
    <s v="Floresta Ombrófila Densa"/>
    <s v="Sudeste"/>
    <s v="Campinas"/>
    <s v="ondulado"/>
    <s v="Manual"/>
    <s v="Cereja do rio grande"/>
    <n v="504"/>
    <n v="56"/>
    <s v="fruto"/>
    <x v="0"/>
    <s v="Manutenção"/>
    <x v="21"/>
    <x v="8"/>
    <s v="Sulfluramida"/>
    <n v="2"/>
    <s v="Kg"/>
    <n v="16.2399997711181"/>
    <n v="0.1008"/>
    <n v="1.6369919769287045"/>
  </r>
  <r>
    <n v="7976"/>
    <x v="0"/>
    <s v="Floresta Ombrófila Densa"/>
    <s v="Sudeste"/>
    <s v="Campinas"/>
    <s v="ondulado"/>
    <s v="Manual"/>
    <s v="Cereja do rio grande"/>
    <n v="504"/>
    <n v="56"/>
    <s v="fruto"/>
    <x v="0"/>
    <s v="Manutenção"/>
    <x v="21"/>
    <x v="8"/>
    <s v="Trabalhador agropecuário em geral"/>
    <n v="2.35"/>
    <s v="H/H"/>
    <n v="13.0666856765747"/>
    <n v="0.11844"/>
    <n v="1.5476182515335075"/>
  </r>
  <r>
    <n v="7976"/>
    <x v="0"/>
    <s v="Floresta Ombrófila Densa"/>
    <s v="Sudeste"/>
    <s v="Campinas"/>
    <s v="ondulado"/>
    <s v="Manual"/>
    <s v="Cereja do rio grande"/>
    <n v="504"/>
    <n v="56"/>
    <s v="fruto"/>
    <x v="0"/>
    <s v="Manutenção"/>
    <x v="2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2"/>
    <x v="8"/>
    <s v="Aplicador manual"/>
    <n v="2.35"/>
    <s v="H/H"/>
    <n v="9.9000000000000005E-2"/>
    <n v="0.11844"/>
    <n v="1.1725560000000001E-2"/>
  </r>
  <r>
    <n v="7976"/>
    <x v="0"/>
    <s v="Floresta Ombrófila Densa"/>
    <s v="Sudeste"/>
    <s v="Campinas"/>
    <s v="ondulado"/>
    <s v="Manual"/>
    <s v="Cereja do rio grande"/>
    <n v="504"/>
    <n v="56"/>
    <s v="fruto"/>
    <x v="0"/>
    <s v="Manutenção"/>
    <x v="22"/>
    <x v="8"/>
    <s v="Sulfluramida"/>
    <n v="2"/>
    <s v="Kg"/>
    <n v="16.2399997711181"/>
    <n v="0.1008"/>
    <n v="1.6369919769287045"/>
  </r>
  <r>
    <n v="7976"/>
    <x v="0"/>
    <s v="Floresta Ombrófila Densa"/>
    <s v="Sudeste"/>
    <s v="Campinas"/>
    <s v="ondulado"/>
    <s v="Manual"/>
    <s v="Cereja do rio grande"/>
    <n v="504"/>
    <n v="56"/>
    <s v="fruto"/>
    <x v="0"/>
    <s v="Manutenção"/>
    <x v="22"/>
    <x v="8"/>
    <s v="Trabalhador agropecuário em geral"/>
    <n v="2.35"/>
    <s v="H/H"/>
    <n v="13.0666856765747"/>
    <n v="0.11844"/>
    <n v="1.5476182515335075"/>
  </r>
  <r>
    <n v="7976"/>
    <x v="0"/>
    <s v="Floresta Ombrófila Densa"/>
    <s v="Sudeste"/>
    <s v="Campinas"/>
    <s v="ondulado"/>
    <s v="Manual"/>
    <s v="Cereja do rio grande"/>
    <n v="504"/>
    <n v="56"/>
    <s v="fruto"/>
    <x v="0"/>
    <s v="Manutenção"/>
    <x v="2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3"/>
    <x v="8"/>
    <s v="Aplicador manual"/>
    <n v="2.35"/>
    <s v="H/H"/>
    <n v="9.9000000000000005E-2"/>
    <n v="0.11844"/>
    <n v="1.1725560000000001E-2"/>
  </r>
  <r>
    <n v="7976"/>
    <x v="0"/>
    <s v="Floresta Ombrófila Densa"/>
    <s v="Sudeste"/>
    <s v="Campinas"/>
    <s v="ondulado"/>
    <s v="Manual"/>
    <s v="Cereja do rio grande"/>
    <n v="504"/>
    <n v="56"/>
    <s v="fruto"/>
    <x v="0"/>
    <s v="Manutenção"/>
    <x v="23"/>
    <x v="8"/>
    <s v="Sulfluramida"/>
    <n v="2"/>
    <s v="Kg"/>
    <n v="16.2399997711181"/>
    <n v="0.1008"/>
    <n v="1.6369919769287045"/>
  </r>
  <r>
    <n v="7976"/>
    <x v="0"/>
    <s v="Floresta Ombrófila Densa"/>
    <s v="Sudeste"/>
    <s v="Campinas"/>
    <s v="ondulado"/>
    <s v="Manual"/>
    <s v="Cereja do rio grande"/>
    <n v="504"/>
    <n v="56"/>
    <s v="fruto"/>
    <x v="0"/>
    <s v="Manutenção"/>
    <x v="23"/>
    <x v="8"/>
    <s v="Trabalhador agropecuário em geral"/>
    <n v="2.35"/>
    <s v="H/H"/>
    <n v="13.0666856765747"/>
    <n v="0.11844"/>
    <n v="1.5476182515335075"/>
  </r>
  <r>
    <n v="7976"/>
    <x v="0"/>
    <s v="Floresta Ombrófila Densa"/>
    <s v="Sudeste"/>
    <s v="Campinas"/>
    <s v="ondulado"/>
    <s v="Manual"/>
    <s v="Cereja do rio grande"/>
    <n v="504"/>
    <n v="56"/>
    <s v="fruto"/>
    <x v="0"/>
    <s v="Manutenção"/>
    <x v="2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4"/>
    <x v="8"/>
    <s v="Aplicador manual"/>
    <n v="2.35"/>
    <s v="H/H"/>
    <n v="9.9000000000000005E-2"/>
    <n v="0.11844"/>
    <n v="1.1725560000000001E-2"/>
  </r>
  <r>
    <n v="7976"/>
    <x v="0"/>
    <s v="Floresta Ombrófila Densa"/>
    <s v="Sudeste"/>
    <s v="Campinas"/>
    <s v="ondulado"/>
    <s v="Manual"/>
    <s v="Cereja do rio grande"/>
    <n v="504"/>
    <n v="56"/>
    <s v="fruto"/>
    <x v="0"/>
    <s v="Manutenção"/>
    <x v="24"/>
    <x v="8"/>
    <s v="Sulfluramida"/>
    <n v="2"/>
    <s v="Kg"/>
    <n v="16.2399997711181"/>
    <n v="0.1008"/>
    <n v="1.6369919769287045"/>
  </r>
  <r>
    <n v="7976"/>
    <x v="0"/>
    <s v="Floresta Ombrófila Densa"/>
    <s v="Sudeste"/>
    <s v="Campinas"/>
    <s v="ondulado"/>
    <s v="Manual"/>
    <s v="Cereja do rio grande"/>
    <n v="504"/>
    <n v="56"/>
    <s v="fruto"/>
    <x v="0"/>
    <s v="Manutenção"/>
    <x v="24"/>
    <x v="8"/>
    <s v="Trabalhador agropecuário em geral"/>
    <n v="2.35"/>
    <s v="H/H"/>
    <n v="13.0666856765747"/>
    <n v="0.11844"/>
    <n v="1.5476182515335075"/>
  </r>
  <r>
    <n v="7976"/>
    <x v="0"/>
    <s v="Floresta Ombrófila Densa"/>
    <s v="Sudeste"/>
    <s v="Campinas"/>
    <s v="ondulado"/>
    <s v="Manual"/>
    <s v="Cereja do rio grande"/>
    <n v="504"/>
    <n v="56"/>
    <s v="fruto"/>
    <x v="0"/>
    <s v="Manutenção"/>
    <x v="2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5"/>
    <x v="8"/>
    <s v="Aplicador manual"/>
    <n v="2.35"/>
    <s v="H/H"/>
    <n v="9.9000000000000005E-2"/>
    <n v="0.11844"/>
    <n v="1.1725560000000001E-2"/>
  </r>
  <r>
    <n v="7976"/>
    <x v="0"/>
    <s v="Floresta Ombrófila Densa"/>
    <s v="Sudeste"/>
    <s v="Campinas"/>
    <s v="ondulado"/>
    <s v="Manual"/>
    <s v="Cereja do rio grande"/>
    <n v="504"/>
    <n v="56"/>
    <s v="fruto"/>
    <x v="0"/>
    <s v="Manutenção"/>
    <x v="25"/>
    <x v="8"/>
    <s v="Sulfluramida"/>
    <n v="2"/>
    <s v="Kg"/>
    <n v="16.2399997711181"/>
    <n v="0.1008"/>
    <n v="1.6369919769287045"/>
  </r>
  <r>
    <n v="7976"/>
    <x v="0"/>
    <s v="Floresta Ombrófila Densa"/>
    <s v="Sudeste"/>
    <s v="Campinas"/>
    <s v="ondulado"/>
    <s v="Manual"/>
    <s v="Cereja do rio grande"/>
    <n v="504"/>
    <n v="56"/>
    <s v="fruto"/>
    <x v="0"/>
    <s v="Manutenção"/>
    <x v="25"/>
    <x v="8"/>
    <s v="Trabalhador agropecuário em geral"/>
    <n v="2.35"/>
    <s v="H/H"/>
    <n v="13.0666856765747"/>
    <n v="0.11844"/>
    <n v="1.5476182515335075"/>
  </r>
  <r>
    <n v="7976"/>
    <x v="0"/>
    <s v="Floresta Ombrófila Densa"/>
    <s v="Sudeste"/>
    <s v="Campinas"/>
    <s v="ondulado"/>
    <s v="Manual"/>
    <s v="Cereja do rio grande"/>
    <n v="504"/>
    <n v="56"/>
    <s v="fruto"/>
    <x v="0"/>
    <s v="Manutenção"/>
    <x v="2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6"/>
    <x v="8"/>
    <s v="Aplicador manual"/>
    <n v="2.35"/>
    <s v="H/H"/>
    <n v="9.9000000000000005E-2"/>
    <n v="0.11844"/>
    <n v="1.1725560000000001E-2"/>
  </r>
  <r>
    <n v="7976"/>
    <x v="0"/>
    <s v="Floresta Ombrófila Densa"/>
    <s v="Sudeste"/>
    <s v="Campinas"/>
    <s v="ondulado"/>
    <s v="Manual"/>
    <s v="Cereja do rio grande"/>
    <n v="504"/>
    <n v="56"/>
    <s v="fruto"/>
    <x v="0"/>
    <s v="Manutenção"/>
    <x v="26"/>
    <x v="8"/>
    <s v="Sulfluramida"/>
    <n v="2"/>
    <s v="Kg"/>
    <n v="16.2399997711181"/>
    <n v="0.1008"/>
    <n v="1.6369919769287045"/>
  </r>
  <r>
    <n v="7976"/>
    <x v="0"/>
    <s v="Floresta Ombrófila Densa"/>
    <s v="Sudeste"/>
    <s v="Campinas"/>
    <s v="ondulado"/>
    <s v="Manual"/>
    <s v="Cereja do rio grande"/>
    <n v="504"/>
    <n v="56"/>
    <s v="fruto"/>
    <x v="0"/>
    <s v="Manutenção"/>
    <x v="26"/>
    <x v="8"/>
    <s v="Trabalhador agropecuário em geral"/>
    <n v="2.35"/>
    <s v="H/H"/>
    <n v="13.0666856765747"/>
    <n v="0.11844"/>
    <n v="1.5476182515335075"/>
  </r>
  <r>
    <n v="7976"/>
    <x v="0"/>
    <s v="Floresta Ombrófila Densa"/>
    <s v="Sudeste"/>
    <s v="Campinas"/>
    <s v="ondulado"/>
    <s v="Manual"/>
    <s v="Cereja do rio grande"/>
    <n v="504"/>
    <n v="56"/>
    <s v="fruto"/>
    <x v="0"/>
    <s v="Manutenção"/>
    <x v="2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7"/>
    <x v="8"/>
    <s v="Aplicador manual"/>
    <n v="2.35"/>
    <s v="H/H"/>
    <n v="9.9000000000000005E-2"/>
    <n v="0.11844"/>
    <n v="1.1725560000000001E-2"/>
  </r>
  <r>
    <n v="7976"/>
    <x v="0"/>
    <s v="Floresta Ombrófila Densa"/>
    <s v="Sudeste"/>
    <s v="Campinas"/>
    <s v="ondulado"/>
    <s v="Manual"/>
    <s v="Cereja do rio grande"/>
    <n v="504"/>
    <n v="56"/>
    <s v="fruto"/>
    <x v="0"/>
    <s v="Manutenção"/>
    <x v="27"/>
    <x v="8"/>
    <s v="Sulfluramida"/>
    <n v="2"/>
    <s v="Kg"/>
    <n v="16.2399997711181"/>
    <n v="0.1008"/>
    <n v="1.6369919769287045"/>
  </r>
  <r>
    <n v="7976"/>
    <x v="0"/>
    <s v="Floresta Ombrófila Densa"/>
    <s v="Sudeste"/>
    <s v="Campinas"/>
    <s v="ondulado"/>
    <s v="Manual"/>
    <s v="Cereja do rio grande"/>
    <n v="504"/>
    <n v="56"/>
    <s v="fruto"/>
    <x v="0"/>
    <s v="Manutenção"/>
    <x v="27"/>
    <x v="8"/>
    <s v="Trabalhador agropecuário em geral"/>
    <n v="2.35"/>
    <s v="H/H"/>
    <n v="13.0666856765747"/>
    <n v="0.11844"/>
    <n v="1.5476182515335075"/>
  </r>
  <r>
    <n v="7976"/>
    <x v="0"/>
    <s v="Floresta Ombrófila Densa"/>
    <s v="Sudeste"/>
    <s v="Campinas"/>
    <s v="ondulado"/>
    <s v="Manual"/>
    <s v="Cereja do rio grande"/>
    <n v="504"/>
    <n v="56"/>
    <s v="fruto"/>
    <x v="0"/>
    <s v="Manutenção"/>
    <x v="2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8"/>
    <x v="8"/>
    <s v="Aplicador manual"/>
    <n v="2.35"/>
    <s v="H/H"/>
    <n v="9.9000000000000005E-2"/>
    <n v="0.11844"/>
    <n v="1.1725560000000001E-2"/>
  </r>
  <r>
    <n v="7976"/>
    <x v="0"/>
    <s v="Floresta Ombrófila Densa"/>
    <s v="Sudeste"/>
    <s v="Campinas"/>
    <s v="ondulado"/>
    <s v="Manual"/>
    <s v="Cereja do rio grande"/>
    <n v="504"/>
    <n v="56"/>
    <s v="fruto"/>
    <x v="0"/>
    <s v="Manutenção"/>
    <x v="28"/>
    <x v="8"/>
    <s v="Sulfluramida"/>
    <n v="2"/>
    <s v="Kg"/>
    <n v="16.2399997711181"/>
    <n v="0.1008"/>
    <n v="1.6369919769287045"/>
  </r>
  <r>
    <n v="7976"/>
    <x v="0"/>
    <s v="Floresta Ombrófila Densa"/>
    <s v="Sudeste"/>
    <s v="Campinas"/>
    <s v="ondulado"/>
    <s v="Manual"/>
    <s v="Cereja do rio grande"/>
    <n v="504"/>
    <n v="56"/>
    <s v="fruto"/>
    <x v="0"/>
    <s v="Manutenção"/>
    <x v="28"/>
    <x v="8"/>
    <s v="Trabalhador agropecuário em geral"/>
    <n v="2.35"/>
    <s v="H/H"/>
    <n v="13.0666856765747"/>
    <n v="0.11844"/>
    <n v="1.5476182515335075"/>
  </r>
  <r>
    <n v="7976"/>
    <x v="0"/>
    <s v="Floresta Ombrófila Densa"/>
    <s v="Sudeste"/>
    <s v="Campinas"/>
    <s v="ondulado"/>
    <s v="Manual"/>
    <s v="Cereja do rio grande"/>
    <n v="504"/>
    <n v="56"/>
    <s v="fruto"/>
    <x v="0"/>
    <s v="Manutenção"/>
    <x v="2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9"/>
    <x v="8"/>
    <s v="Aplicador manual"/>
    <n v="2.35"/>
    <s v="H/H"/>
    <n v="9.9000000000000005E-2"/>
    <n v="0.11844"/>
    <n v="1.1725560000000001E-2"/>
  </r>
  <r>
    <n v="7976"/>
    <x v="0"/>
    <s v="Floresta Ombrófila Densa"/>
    <s v="Sudeste"/>
    <s v="Campinas"/>
    <s v="ondulado"/>
    <s v="Manual"/>
    <s v="Cereja do rio grande"/>
    <n v="504"/>
    <n v="56"/>
    <s v="fruto"/>
    <x v="0"/>
    <s v="Manutenção"/>
    <x v="29"/>
    <x v="8"/>
    <s v="Sulfluramida"/>
    <n v="2"/>
    <s v="Kg"/>
    <n v="16.2399997711181"/>
    <n v="0.1008"/>
    <n v="1.6369919769287045"/>
  </r>
  <r>
    <n v="7976"/>
    <x v="0"/>
    <s v="Floresta Ombrófila Densa"/>
    <s v="Sudeste"/>
    <s v="Campinas"/>
    <s v="ondulado"/>
    <s v="Manual"/>
    <s v="Cereja do rio grande"/>
    <n v="504"/>
    <n v="56"/>
    <s v="fruto"/>
    <x v="0"/>
    <s v="Manutenção"/>
    <x v="29"/>
    <x v="8"/>
    <s v="Trabalhador agropecuário em geral"/>
    <n v="2.35"/>
    <s v="H/H"/>
    <n v="13.0666856765747"/>
    <n v="0.11844"/>
    <n v="1.5476182515335075"/>
  </r>
  <r>
    <n v="7976"/>
    <x v="0"/>
    <s v="Floresta Ombrófila Densa"/>
    <s v="Sudeste"/>
    <s v="Campinas"/>
    <s v="ondulado"/>
    <s v="Manual"/>
    <s v="Cereja do rio grande"/>
    <n v="504"/>
    <n v="56"/>
    <s v="fruto"/>
    <x v="0"/>
    <s v="Manutenção"/>
    <x v="29"/>
    <x v="9"/>
    <s v="Trabalhador agropecuário em geral"/>
    <n v="1.18"/>
    <s v="H/H"/>
    <n v="13.0666856765747"/>
    <n v="5.947199999999999E-2"/>
    <n v="0.77710193055725041"/>
  </r>
  <r>
    <n v="7976"/>
    <x v="0"/>
    <s v="Floresta Ombrófila Densa"/>
    <s v="Sudeste"/>
    <s v="Campinas"/>
    <s v="ondulado"/>
    <s v="Manual"/>
    <s v="Cereja do rio grande"/>
    <n v="504"/>
    <n v="56"/>
    <s v="fruto"/>
    <x v="0"/>
    <s v="Pós-Plantio"/>
    <x v="0"/>
    <x v="7"/>
    <s v="Enxada"/>
    <n v="38.51"/>
    <s v="H/H"/>
    <n v="1.6E-2"/>
    <n v="1.9409039999999997"/>
    <n v="3.1054463999999997E-2"/>
  </r>
  <r>
    <n v="7976"/>
    <x v="0"/>
    <s v="Floresta Ombrófila Densa"/>
    <s v="Sudeste"/>
    <s v="Campinas"/>
    <s v="ondulado"/>
    <s v="Manual"/>
    <s v="Cereja do rio grande"/>
    <n v="504"/>
    <n v="56"/>
    <s v="fruto"/>
    <x v="0"/>
    <s v="Pós-Plantio"/>
    <x v="0"/>
    <x v="7"/>
    <s v="Trabalhador agropecuário em geral"/>
    <n v="38.51"/>
    <s v="H/H"/>
    <n v="13.0666856765747"/>
    <n v="1.9409039999999997"/>
    <n v="25.361182496406538"/>
  </r>
  <r>
    <n v="7976"/>
    <x v="0"/>
    <s v="Floresta Ombrófila Densa"/>
    <s v="Sudeste"/>
    <s v="Campinas"/>
    <s v="ondulado"/>
    <s v="Manual"/>
    <s v="Cereja do rio grande"/>
    <n v="504"/>
    <n v="56"/>
    <s v="fruto"/>
    <x v="0"/>
    <s v="Pós-Plantio"/>
    <x v="0"/>
    <x v="8"/>
    <s v="Aplicador manual"/>
    <n v="2.35"/>
    <s v="H/H"/>
    <n v="9.9000000000000005E-2"/>
    <n v="0.11844"/>
    <n v="1.1725560000000001E-2"/>
  </r>
  <r>
    <n v="7976"/>
    <x v="0"/>
    <s v="Floresta Ombrófila Densa"/>
    <s v="Sudeste"/>
    <s v="Campinas"/>
    <s v="ondulado"/>
    <s v="Manual"/>
    <s v="Cereja do rio grande"/>
    <n v="504"/>
    <n v="56"/>
    <s v="fruto"/>
    <x v="0"/>
    <s v="Pós-Plantio"/>
    <x v="0"/>
    <x v="8"/>
    <s v="Sulfluramida"/>
    <n v="2"/>
    <s v="Kg"/>
    <n v="16.2399997711181"/>
    <n v="0.1008"/>
    <n v="1.6369919769287045"/>
  </r>
  <r>
    <n v="7976"/>
    <x v="0"/>
    <s v="Floresta Ombrófila Densa"/>
    <s v="Sudeste"/>
    <s v="Campinas"/>
    <s v="ondulado"/>
    <s v="Manual"/>
    <s v="Cereja do rio grande"/>
    <n v="504"/>
    <n v="56"/>
    <s v="fruto"/>
    <x v="0"/>
    <s v="Pós-Plantio"/>
    <x v="0"/>
    <x v="8"/>
    <s v="Trabalhador agropecuário em geral"/>
    <n v="2.35"/>
    <s v="H/H"/>
    <n v="13.0666856765747"/>
    <n v="0.11844"/>
    <n v="1.5476182515335075"/>
  </r>
  <r>
    <n v="7976"/>
    <x v="0"/>
    <s v="Floresta Ombrófila Densa"/>
    <s v="Sudeste"/>
    <s v="Campinas"/>
    <s v="ondulado"/>
    <s v="Manual"/>
    <s v="Cereja do rio grande"/>
    <n v="504"/>
    <n v="56"/>
    <s v="fruto"/>
    <x v="0"/>
    <s v="Pós-Plantio"/>
    <x v="0"/>
    <x v="9"/>
    <s v="Trabalhador agropecuário em geral"/>
    <n v="1.18"/>
    <s v="H/H"/>
    <n v="13.0666856765747"/>
    <n v="5.947199999999999E-2"/>
    <n v="0.77710193055725041"/>
  </r>
  <r>
    <n v="7976"/>
    <x v="0"/>
    <s v="Floresta Ombrófila Densa"/>
    <s v="Sudeste"/>
    <s v="Campinas"/>
    <s v="ondulado"/>
    <s v="Manual"/>
    <s v="Cereja do rio grande"/>
    <n v="504"/>
    <n v="56"/>
    <s v="fruto"/>
    <x v="0"/>
    <s v="Pré-Plantio"/>
    <x v="0"/>
    <x v="0"/>
    <s v="Trator 75 - 125 CV + Carreta"/>
    <n v="2.06"/>
    <s v="H/M"/>
    <n v="149.07000732421801"/>
    <n v="0.103824"/>
    <n v="15.47704444042961"/>
  </r>
  <r>
    <n v="7976"/>
    <x v="0"/>
    <s v="Floresta Ombrófila Densa"/>
    <s v="Sudeste"/>
    <s v="Campinas"/>
    <s v="ondulado"/>
    <s v="Manual"/>
    <s v="Cereja do rio grande"/>
    <n v="504"/>
    <n v="56"/>
    <s v="fruto"/>
    <x v="0"/>
    <s v="Pré-Plantio"/>
    <x v="0"/>
    <x v="13"/>
    <s v="Enxadão (alinhamento)"/>
    <n v="28.27"/>
    <s v="H/H"/>
    <n v="1.0999999999999999E-2"/>
    <n v="1.4248080000000001"/>
    <n v="1.5672887999999999E-2"/>
  </r>
  <r>
    <n v="7976"/>
    <x v="0"/>
    <s v="Floresta Ombrófila Densa"/>
    <s v="Sudeste"/>
    <s v="Campinas"/>
    <s v="ondulado"/>
    <s v="Manual"/>
    <s v="Cereja do rio grande"/>
    <n v="504"/>
    <n v="56"/>
    <s v="fruto"/>
    <x v="0"/>
    <s v="Pré-Plantio"/>
    <x v="0"/>
    <x v="13"/>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4"/>
    <s v="Calcário dolomítico"/>
    <n v="0.5"/>
    <s v="t"/>
    <n v="206.169998168945"/>
    <n v="2.52E-2"/>
    <n v="5.1954839538574138"/>
  </r>
  <r>
    <n v="7976"/>
    <x v="0"/>
    <s v="Floresta Ombrófila Densa"/>
    <s v="Sudeste"/>
    <s v="Campinas"/>
    <s v="ondulado"/>
    <s v="Manual"/>
    <s v="Cereja do rio grande"/>
    <n v="504"/>
    <n v="56"/>
    <s v="fruto"/>
    <x v="0"/>
    <s v="Pré-Plantio"/>
    <x v="0"/>
    <x v="14"/>
    <s v="Trabalhador agropecuário em geral"/>
    <n v="11.78"/>
    <s v="H/H"/>
    <n v="13.0666856765747"/>
    <n v="0.59371200000000002"/>
    <n v="7.7578480864105188"/>
  </r>
  <r>
    <n v="7976"/>
    <x v="0"/>
    <s v="Floresta Ombrófila Densa"/>
    <s v="Sudeste"/>
    <s v="Campinas"/>
    <s v="ondulado"/>
    <s v="Manual"/>
    <s v="Cereja do rio grande"/>
    <n v="504"/>
    <n v="56"/>
    <s v="fruto"/>
    <x v="0"/>
    <s v="Pré-Plantio"/>
    <x v="0"/>
    <x v="14"/>
    <s v="Trator 75 - 125 CV + Carreta"/>
    <n v="1.94"/>
    <s v="H/M"/>
    <n v="149.07000732421801"/>
    <n v="9.7776000000000002E-2"/>
    <n v="14.575469036132741"/>
  </r>
  <r>
    <n v="7976"/>
    <x v="0"/>
    <s v="Floresta Ombrófila Densa"/>
    <s v="Sudeste"/>
    <s v="Campinas"/>
    <s v="ondulado"/>
    <s v="Manual"/>
    <s v="Cereja do rio grande"/>
    <n v="504"/>
    <n v="56"/>
    <s v="fruto"/>
    <x v="0"/>
    <s v="Pré-Plantio"/>
    <x v="0"/>
    <x v="8"/>
    <s v="Aplicador manual"/>
    <n v="4.7"/>
    <s v="H/H"/>
    <n v="9.9000000000000005E-2"/>
    <n v="0.23688000000000001"/>
    <n v="2.3451120000000002E-2"/>
  </r>
  <r>
    <n v="7976"/>
    <x v="0"/>
    <s v="Floresta Ombrófila Densa"/>
    <s v="Sudeste"/>
    <s v="Campinas"/>
    <s v="ondulado"/>
    <s v="Manual"/>
    <s v="Cereja do rio grande"/>
    <n v="504"/>
    <n v="56"/>
    <s v="fruto"/>
    <x v="0"/>
    <s v="Pré-Plantio"/>
    <x v="0"/>
    <x v="8"/>
    <s v="Sulfluramida"/>
    <n v="3.5"/>
    <s v="Kg"/>
    <n v="16.2399997711181"/>
    <n v="0.1764"/>
    <n v="2.8647359596252331"/>
  </r>
  <r>
    <n v="7976"/>
    <x v="0"/>
    <s v="Floresta Ombrófila Densa"/>
    <s v="Sudeste"/>
    <s v="Campinas"/>
    <s v="ondulado"/>
    <s v="Manual"/>
    <s v="Cereja do rio grande"/>
    <n v="504"/>
    <n v="56"/>
    <s v="fruto"/>
    <x v="0"/>
    <s v="Pré-Plantio"/>
    <x v="0"/>
    <x v="8"/>
    <s v="Trabalhador agropecuário em geral"/>
    <n v="4.7"/>
    <s v="H/H"/>
    <n v="13.0666856765747"/>
    <n v="0.23688000000000001"/>
    <n v="3.095236503067015"/>
  </r>
  <r>
    <n v="7976"/>
    <x v="0"/>
    <s v="Floresta Ombrófila Densa"/>
    <s v="Sudeste"/>
    <s v="Campinas"/>
    <s v="ondulado"/>
    <s v="Manual"/>
    <s v="Cereja do rio grande"/>
    <n v="504"/>
    <n v="56"/>
    <s v="fruto"/>
    <x v="0"/>
    <s v="Pré-Plantio"/>
    <x v="0"/>
    <x v="15"/>
    <s v="Motocoveadora 2,5 CV"/>
    <n v="28.27"/>
    <s v="H/H"/>
    <n v="6.0519999999999996"/>
    <n v="1.4248080000000001"/>
    <n v="8.6229380159999991"/>
  </r>
  <r>
    <n v="7976"/>
    <x v="0"/>
    <s v="Floresta Ombrófila Densa"/>
    <s v="Sudeste"/>
    <s v="Campinas"/>
    <s v="ondulado"/>
    <s v="Manual"/>
    <s v="Cereja do rio grande"/>
    <n v="504"/>
    <n v="56"/>
    <s v="fruto"/>
    <x v="0"/>
    <s v="Pré-Plantio"/>
    <x v="0"/>
    <x v="15"/>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6"/>
    <s v="Motorroçadeira 2 CV"/>
    <n v="23.55"/>
    <s v="H/H"/>
    <n v="6.4109999999999996"/>
    <n v="1.18692"/>
    <n v="7.6093441199999994"/>
  </r>
  <r>
    <n v="7976"/>
    <x v="0"/>
    <s v="Floresta Ombrófila Densa"/>
    <s v="Sudeste"/>
    <s v="Campinas"/>
    <s v="ondulado"/>
    <s v="Manual"/>
    <s v="Cereja do rio grande"/>
    <n v="504"/>
    <n v="56"/>
    <s v="fruto"/>
    <x v="0"/>
    <s v="Pré-Plantio"/>
    <x v="0"/>
    <x v="16"/>
    <s v="Trabalhador agropecuário em geral"/>
    <n v="23.55"/>
    <s v="H/H"/>
    <n v="13.0666856765747"/>
    <n v="1.18692"/>
    <n v="15.509110563240043"/>
  </r>
  <r>
    <n v="7976"/>
    <x v="0"/>
    <s v="Floresta Ombrófila Densa"/>
    <s v="Sudeste"/>
    <s v="Campinas"/>
    <s v="ondulado"/>
    <s v="Manual"/>
    <s v="Grumixama"/>
    <n v="504"/>
    <n v="56"/>
    <s v="fruto"/>
    <x v="0"/>
    <s v="Implantação"/>
    <x v="0"/>
    <x v="0"/>
    <d v="2006-06-30T00:00:00"/>
    <n v="3.3"/>
    <s v="sc de 50 kg"/>
    <n v="273.079986572265"/>
    <n v="0.16632"/>
    <n v="45.418663366699114"/>
  </r>
  <r>
    <n v="7976"/>
    <x v="0"/>
    <s v="Floresta Ombrófila Densa"/>
    <s v="Sudeste"/>
    <s v="Campinas"/>
    <s v="ondulado"/>
    <s v="Manual"/>
    <s v="Grumixama"/>
    <n v="504"/>
    <n v="56"/>
    <s v="fruto"/>
    <x v="0"/>
    <s v="Implantação"/>
    <x v="0"/>
    <x v="0"/>
    <s v="Copo dosador"/>
    <n v="12.37"/>
    <s v="H/H"/>
    <n v="1.0999999999999999E-2"/>
    <n v="0.623448"/>
    <n v="6.8579279999999992E-3"/>
  </r>
  <r>
    <n v="7976"/>
    <x v="0"/>
    <s v="Floresta Ombrófila Densa"/>
    <s v="Sudeste"/>
    <s v="Campinas"/>
    <s v="ondulado"/>
    <s v="Manual"/>
    <s v="Grumixama"/>
    <n v="504"/>
    <n v="56"/>
    <s v="fruto"/>
    <x v="0"/>
    <s v="Implantação"/>
    <x v="0"/>
    <x v="0"/>
    <s v="Trabalhador agropecuário em geral"/>
    <n v="12.37"/>
    <s v="H/H"/>
    <n v="13.0666856765747"/>
    <n v="0.623448"/>
    <n v="8.1463990516891442"/>
  </r>
  <r>
    <n v="7976"/>
    <x v="0"/>
    <s v="Floresta Ombrófila Densa"/>
    <s v="Sudeste"/>
    <s v="Campinas"/>
    <s v="ondulado"/>
    <s v="Manual"/>
    <s v="Grumixama"/>
    <n v="504"/>
    <n v="56"/>
    <s v="fruto"/>
    <x v="0"/>
    <s v="Implantação"/>
    <x v="0"/>
    <x v="1"/>
    <d v="2010-10-20T00:00:00"/>
    <n v="3.3"/>
    <s v="sc de 50 kg"/>
    <n v="200.47999572753901"/>
    <n v="0.16632"/>
    <n v="33.34383288940429"/>
  </r>
  <r>
    <n v="7976"/>
    <x v="0"/>
    <s v="Floresta Ombrófila Densa"/>
    <s v="Sudeste"/>
    <s v="Campinas"/>
    <s v="ondulado"/>
    <s v="Manual"/>
    <s v="Grumixama"/>
    <n v="504"/>
    <n v="56"/>
    <s v="fruto"/>
    <x v="0"/>
    <s v="Implantação"/>
    <x v="0"/>
    <x v="1"/>
    <s v="Plantadeira (coveta lateral)"/>
    <n v="14.13"/>
    <s v="H/H"/>
    <n v="7.9000000000000001E-2"/>
    <n v="0.71215200000000001"/>
    <n v="5.6260008E-2"/>
  </r>
  <r>
    <n v="7976"/>
    <x v="0"/>
    <s v="Floresta Ombrófila Densa"/>
    <s v="Sudeste"/>
    <s v="Campinas"/>
    <s v="ondulado"/>
    <s v="Manual"/>
    <s v="Grumixama"/>
    <n v="504"/>
    <n v="56"/>
    <s v="fruto"/>
    <x v="0"/>
    <s v="Implantação"/>
    <x v="0"/>
    <x v="1"/>
    <s v="Trabalhador agropecuário em geral"/>
    <n v="14.13"/>
    <s v="H/H"/>
    <n v="13.0666856765747"/>
    <n v="0.71215200000000001"/>
    <n v="9.3054663379440257"/>
  </r>
  <r>
    <n v="7976"/>
    <x v="0"/>
    <s v="Floresta Ombrófila Densa"/>
    <s v="Sudeste"/>
    <s v="Campinas"/>
    <s v="ondulado"/>
    <s v="Manual"/>
    <s v="Grumixama"/>
    <n v="504"/>
    <n v="56"/>
    <s v="fruto"/>
    <x v="0"/>
    <s v="Implantação"/>
    <x v="0"/>
    <x v="1"/>
    <s v="Trator 75 - 125 CV + Carreta"/>
    <n v="2.35"/>
    <s v="H/M"/>
    <n v="149.07000732421801"/>
    <n v="0.11844"/>
    <n v="17.65585166748038"/>
  </r>
  <r>
    <n v="7976"/>
    <x v="0"/>
    <s v="Floresta Ombrófila Densa"/>
    <s v="Sudeste"/>
    <s v="Campinas"/>
    <s v="ondulado"/>
    <s v="Manual"/>
    <s v="Grumixama"/>
    <n v="504"/>
    <n v="56"/>
    <s v="fruto"/>
    <x v="0"/>
    <s v="Implantação"/>
    <x v="0"/>
    <x v="2"/>
    <s v="Trabalhador agropecuário em geral"/>
    <n v="5.88"/>
    <s v="H/H"/>
    <n v="13.0666856765747"/>
    <n v="0.296352"/>
    <n v="3.8723384336242654"/>
  </r>
  <r>
    <n v="7976"/>
    <x v="0"/>
    <s v="Floresta Ombrófila Densa"/>
    <s v="Sudeste"/>
    <s v="Campinas"/>
    <s v="ondulado"/>
    <s v="Manual"/>
    <s v="Grumixama"/>
    <n v="504"/>
    <n v="56"/>
    <s v="fruto"/>
    <x v="0"/>
    <s v="Implantação"/>
    <x v="0"/>
    <x v="2"/>
    <s v="Trator 75 - 125 CV + Tanque para irrigação"/>
    <n v="1.18"/>
    <s v="H/M"/>
    <n v="157.47999572753901"/>
    <n v="5.947199999999999E-2"/>
    <n v="9.3656503059081988"/>
  </r>
  <r>
    <n v="7976"/>
    <x v="0"/>
    <s v="Floresta Ombrófila Densa"/>
    <s v="Sudeste"/>
    <s v="Campinas"/>
    <s v="ondulado"/>
    <s v="Manual"/>
    <s v="Grumixama"/>
    <n v="504"/>
    <n v="56"/>
    <s v="fruto"/>
    <x v="0"/>
    <s v="Implantação"/>
    <x v="0"/>
    <x v="3"/>
    <s v="Hidrogel"/>
    <n v="5"/>
    <s v="Kg"/>
    <n v="25.84"/>
    <n v="0.252"/>
    <n v="6.5116800000000001"/>
  </r>
  <r>
    <n v="7976"/>
    <x v="0"/>
    <s v="Floresta Ombrófila Densa"/>
    <s v="Sudeste"/>
    <s v="Campinas"/>
    <s v="ondulado"/>
    <s v="Manual"/>
    <s v="Grumixama"/>
    <n v="504"/>
    <n v="56"/>
    <s v="fruto"/>
    <x v="0"/>
    <s v="Implantação"/>
    <x v="0"/>
    <x v="3"/>
    <s v="Trabalhador agropecuário em geral"/>
    <n v="14.13"/>
    <s v="H/H"/>
    <n v="13.0666856765747"/>
    <n v="0.71215200000000001"/>
    <n v="9.3054663379440257"/>
  </r>
  <r>
    <n v="7976"/>
    <x v="0"/>
    <s v="Floresta Ombrófila Densa"/>
    <s v="Sudeste"/>
    <s v="Campinas"/>
    <s v="ondulado"/>
    <s v="Manual"/>
    <s v="Grumixama"/>
    <n v="504"/>
    <n v="56"/>
    <s v="fruto"/>
    <x v="0"/>
    <s v="Implantação"/>
    <x v="0"/>
    <x v="3"/>
    <s v="Trator 75 - 125 CV + Tanque para irrigação"/>
    <n v="2.35"/>
    <s v="H/M"/>
    <n v="157.47999572753901"/>
    <n v="0.11844"/>
    <n v="18.651930693969721"/>
  </r>
  <r>
    <n v="7976"/>
    <x v="0"/>
    <s v="Floresta Ombrófila Densa"/>
    <s v="Sudeste"/>
    <s v="Campinas"/>
    <s v="ondulado"/>
    <s v="Manual"/>
    <s v="Grumixama"/>
    <n v="504"/>
    <n v="56"/>
    <s v="fruto"/>
    <x v="0"/>
    <s v="Implantação"/>
    <x v="0"/>
    <x v="4"/>
    <s v="Hidrogel"/>
    <n v="1"/>
    <s v="Kg"/>
    <n v="25.84"/>
    <n v="5.04E-2"/>
    <n v="1.3023359999999999"/>
  </r>
  <r>
    <n v="7976"/>
    <x v="0"/>
    <s v="Floresta Ombrófila Densa"/>
    <s v="Sudeste"/>
    <s v="Campinas"/>
    <s v="ondulado"/>
    <s v="Manual"/>
    <s v="Grumixama"/>
    <n v="504"/>
    <n v="56"/>
    <s v="fruto"/>
    <x v="0"/>
    <s v="Implantação"/>
    <x v="0"/>
    <x v="4"/>
    <s v="Mudas (biodiversidade)"/>
    <n v="109"/>
    <s v="unidade"/>
    <n v="2"/>
    <n v="5.4935999999999998"/>
    <n v="10.9872"/>
  </r>
  <r>
    <n v="7976"/>
    <x v="0"/>
    <s v="Floresta Ombrófila Densa"/>
    <s v="Sudeste"/>
    <s v="Campinas"/>
    <s v="ondulado"/>
    <s v="Manual"/>
    <s v="Grumixama"/>
    <n v="504"/>
    <n v="56"/>
    <s v="fruto"/>
    <x v="0"/>
    <s v="Implantação"/>
    <x v="0"/>
    <x v="4"/>
    <s v="Mudas (econômica)"/>
    <n v="109"/>
    <s v="unidade"/>
    <n v="10"/>
    <n v="5.4935999999999998"/>
    <n v="54.936"/>
  </r>
  <r>
    <n v="7976"/>
    <x v="0"/>
    <s v="Floresta Ombrófila Densa"/>
    <s v="Sudeste"/>
    <s v="Campinas"/>
    <s v="ondulado"/>
    <s v="Manual"/>
    <s v="Grumixama"/>
    <n v="504"/>
    <n v="56"/>
    <s v="fruto"/>
    <x v="0"/>
    <s v="Implantação"/>
    <x v="0"/>
    <x v="4"/>
    <s v="Trabalhador agropecuário em geral"/>
    <n v="4.24"/>
    <s v="H/H"/>
    <n v="13.0666856765747"/>
    <n v="0.213696"/>
    <n v="2.7922984623413072"/>
  </r>
  <r>
    <n v="7976"/>
    <x v="0"/>
    <s v="Floresta Ombrófila Densa"/>
    <s v="Sudeste"/>
    <s v="Campinas"/>
    <s v="ondulado"/>
    <s v="Manual"/>
    <s v="Grumixama"/>
    <n v="504"/>
    <n v="56"/>
    <s v="fruto"/>
    <x v="0"/>
    <s v="Implantação"/>
    <x v="0"/>
    <x v="5"/>
    <s v="Mudas (biodiversidade)"/>
    <n v="545"/>
    <s v="unidade"/>
    <n v="2"/>
    <n v="27.468"/>
    <n v="54.936"/>
  </r>
  <r>
    <n v="7976"/>
    <x v="0"/>
    <s v="Floresta Ombrófila Densa"/>
    <s v="Sudeste"/>
    <s v="Campinas"/>
    <s v="ondulado"/>
    <s v="Manual"/>
    <s v="Grumixama"/>
    <n v="504"/>
    <n v="56"/>
    <s v="fruto"/>
    <x v="0"/>
    <s v="Implantação"/>
    <x v="0"/>
    <x v="5"/>
    <s v="Mudas (econômica)"/>
    <n v="544"/>
    <s v="unidade"/>
    <n v="10"/>
    <n v="27.4176"/>
    <n v="274.17599999999999"/>
  </r>
  <r>
    <n v="7976"/>
    <x v="0"/>
    <s v="Floresta Ombrófila Densa"/>
    <s v="Sudeste"/>
    <s v="Campinas"/>
    <s v="ondulado"/>
    <s v="Manual"/>
    <s v="Grumixama"/>
    <n v="504"/>
    <n v="56"/>
    <s v="fruto"/>
    <x v="0"/>
    <s v="Implantação"/>
    <x v="0"/>
    <x v="5"/>
    <s v="Trabalhador agropecuário em geral"/>
    <n v="10.6"/>
    <s v="H/H"/>
    <n v="13.0666856765747"/>
    <n v="0.53423999999999994"/>
    <n v="6.9807461558532671"/>
  </r>
  <r>
    <n v="7976"/>
    <x v="0"/>
    <s v="Floresta Ombrófila Densa"/>
    <s v="Sudeste"/>
    <s v="Campinas"/>
    <s v="ondulado"/>
    <s v="Manual"/>
    <s v="Grumixama"/>
    <n v="504"/>
    <n v="56"/>
    <s v="fruto"/>
    <x v="0"/>
    <s v="Implantação"/>
    <x v="0"/>
    <x v="5"/>
    <s v="Trator 75 - 125 CV + Carreta"/>
    <n v="1.77"/>
    <s v="H/M"/>
    <n v="149.07000732421801"/>
    <n v="8.920800000000001E-2"/>
    <n v="13.298237213378842"/>
  </r>
  <r>
    <n v="7976"/>
    <x v="0"/>
    <s v="Floresta Ombrófila Densa"/>
    <s v="Sudeste"/>
    <s v="Campinas"/>
    <s v="ondulado"/>
    <s v="Manual"/>
    <s v="Grumixama"/>
    <n v="504"/>
    <n v="56"/>
    <s v="fruto"/>
    <x v="0"/>
    <s v="Manutenção"/>
    <x v="1"/>
    <x v="6"/>
    <s v="18-06-24"/>
    <n v="2.6"/>
    <s v="sc de 50 kg"/>
    <n v="268.25"/>
    <n v="0.13104000000000002"/>
    <n v="35.151480000000006"/>
  </r>
  <r>
    <n v="7976"/>
    <x v="0"/>
    <s v="Floresta Ombrófila Densa"/>
    <s v="Sudeste"/>
    <s v="Campinas"/>
    <s v="ondulado"/>
    <s v="Manual"/>
    <s v="Grumixama"/>
    <n v="504"/>
    <n v="56"/>
    <s v="fruto"/>
    <x v="0"/>
    <s v="Manutenção"/>
    <x v="1"/>
    <x v="6"/>
    <s v="Copo dosador"/>
    <n v="9.42"/>
    <s v="H/H"/>
    <n v="1.0999999999999999E-2"/>
    <n v="0.47476800000000002"/>
    <n v="5.2224480000000002E-3"/>
  </r>
  <r>
    <n v="7976"/>
    <x v="0"/>
    <s v="Floresta Ombrófila Densa"/>
    <s v="Sudeste"/>
    <s v="Campinas"/>
    <s v="ondulado"/>
    <s v="Manual"/>
    <s v="Grumixama"/>
    <n v="504"/>
    <n v="56"/>
    <s v="fruto"/>
    <x v="0"/>
    <s v="Manutenção"/>
    <x v="1"/>
    <x v="6"/>
    <s v="Trabalhador agropecuário em geral"/>
    <n v="9.42"/>
    <s v="H/H"/>
    <n v="13.0666856765747"/>
    <n v="0.47476800000000002"/>
    <n v="6.2036442252960171"/>
  </r>
  <r>
    <n v="7976"/>
    <x v="0"/>
    <s v="Floresta Ombrófila Densa"/>
    <s v="Sudeste"/>
    <s v="Campinas"/>
    <s v="ondulado"/>
    <s v="Manual"/>
    <s v="Grumixama"/>
    <n v="504"/>
    <n v="56"/>
    <s v="fruto"/>
    <x v="0"/>
    <s v="Manutenção"/>
    <x v="1"/>
    <x v="6"/>
    <s v="Trator 75 - 125 CV + Carreta"/>
    <n v="1.18"/>
    <s v="H/M"/>
    <n v="149.07000732421801"/>
    <n v="5.947199999999999E-2"/>
    <n v="8.8654914755858929"/>
  </r>
  <r>
    <n v="7976"/>
    <x v="0"/>
    <s v="Floresta Ombrófila Densa"/>
    <s v="Sudeste"/>
    <s v="Campinas"/>
    <s v="ondulado"/>
    <s v="Manual"/>
    <s v="Grumixama"/>
    <n v="504"/>
    <n v="56"/>
    <s v="fruto"/>
    <x v="0"/>
    <s v="Manutenção"/>
    <x v="1"/>
    <x v="7"/>
    <s v="Enxada"/>
    <n v="38.51"/>
    <s v="H/H"/>
    <n v="1.6E-2"/>
    <n v="1.9409039999999997"/>
    <n v="3.1054463999999997E-2"/>
  </r>
  <r>
    <n v="7976"/>
    <x v="0"/>
    <s v="Floresta Ombrófila Densa"/>
    <s v="Sudeste"/>
    <s v="Campinas"/>
    <s v="ondulado"/>
    <s v="Manual"/>
    <s v="Grumixama"/>
    <n v="504"/>
    <n v="56"/>
    <s v="fruto"/>
    <x v="0"/>
    <s v="Manutenção"/>
    <x v="1"/>
    <x v="7"/>
    <s v="Trabalhador agropecuário em geral"/>
    <n v="38.51"/>
    <s v="H/H"/>
    <n v="13.0666856765747"/>
    <n v="1.9409039999999997"/>
    <n v="25.361182496406538"/>
  </r>
  <r>
    <n v="7976"/>
    <x v="0"/>
    <s v="Floresta Ombrófila Densa"/>
    <s v="Sudeste"/>
    <s v="Campinas"/>
    <s v="ondulado"/>
    <s v="Manual"/>
    <s v="Grumixama"/>
    <n v="504"/>
    <n v="56"/>
    <s v="fruto"/>
    <x v="0"/>
    <s v="Manutenção"/>
    <x v="1"/>
    <x v="8"/>
    <s v="Aplicador manual"/>
    <n v="2.35"/>
    <s v="H/H"/>
    <n v="9.9000000000000005E-2"/>
    <n v="0.11844"/>
    <n v="1.1725560000000001E-2"/>
  </r>
  <r>
    <n v="7976"/>
    <x v="0"/>
    <s v="Floresta Ombrófila Densa"/>
    <s v="Sudeste"/>
    <s v="Campinas"/>
    <s v="ondulado"/>
    <s v="Manual"/>
    <s v="Grumixama"/>
    <n v="504"/>
    <n v="56"/>
    <s v="fruto"/>
    <x v="0"/>
    <s v="Manutenção"/>
    <x v="1"/>
    <x v="8"/>
    <s v="Sulfluramida"/>
    <n v="2"/>
    <s v="Kg"/>
    <n v="16.2399997711181"/>
    <n v="0.1008"/>
    <n v="1.6369919769287045"/>
  </r>
  <r>
    <n v="7976"/>
    <x v="0"/>
    <s v="Floresta Ombrófila Densa"/>
    <s v="Sudeste"/>
    <s v="Campinas"/>
    <s v="ondulado"/>
    <s v="Manual"/>
    <s v="Grumixama"/>
    <n v="504"/>
    <n v="56"/>
    <s v="fruto"/>
    <x v="0"/>
    <s v="Manutenção"/>
    <x v="1"/>
    <x v="8"/>
    <s v="Trabalhador agropecuário em geral"/>
    <n v="2.35"/>
    <s v="H/H"/>
    <n v="13.0666856765747"/>
    <n v="0.11844"/>
    <n v="1.5476182515335075"/>
  </r>
  <r>
    <n v="7976"/>
    <x v="0"/>
    <s v="Floresta Ombrófila Densa"/>
    <s v="Sudeste"/>
    <s v="Campinas"/>
    <s v="ondulado"/>
    <s v="Manual"/>
    <s v="Grumixama"/>
    <n v="504"/>
    <n v="56"/>
    <s v="fruto"/>
    <x v="0"/>
    <s v="Manutenção"/>
    <x v="1"/>
    <x v="9"/>
    <s v="Trabalhador agropecuário em geral"/>
    <n v="1.18"/>
    <s v="H/H"/>
    <n v="13.0666856765747"/>
    <n v="5.947199999999999E-2"/>
    <n v="0.77710193055725041"/>
  </r>
  <r>
    <n v="7976"/>
    <x v="0"/>
    <s v="Floresta Ombrófila Densa"/>
    <s v="Sudeste"/>
    <s v="Campinas"/>
    <s v="ondulado"/>
    <s v="Manual"/>
    <s v="Grumixama"/>
    <n v="504"/>
    <n v="56"/>
    <s v="fruto"/>
    <x v="0"/>
    <s v="Manutenção"/>
    <x v="1"/>
    <x v="10"/>
    <s v="Motorroçadeira 2 CV"/>
    <n v="14.13"/>
    <s v="H/H"/>
    <n v="6.4109999999999996"/>
    <n v="0.71215200000000001"/>
    <n v="4.5656064719999998"/>
  </r>
  <r>
    <n v="7976"/>
    <x v="0"/>
    <s v="Floresta Ombrófila Densa"/>
    <s v="Sudeste"/>
    <s v="Campinas"/>
    <s v="ondulado"/>
    <s v="Manual"/>
    <s v="Grumixama"/>
    <n v="504"/>
    <n v="56"/>
    <s v="fruto"/>
    <x v="0"/>
    <s v="Manutenção"/>
    <x v="1"/>
    <x v="10"/>
    <s v="Trabalhador agropecuário em geral"/>
    <n v="14.13"/>
    <s v="H/H"/>
    <n v="13.0666856765747"/>
    <n v="0.71215200000000001"/>
    <n v="9.3054663379440257"/>
  </r>
  <r>
    <n v="7976"/>
    <x v="0"/>
    <s v="Floresta Ombrófila Densa"/>
    <s v="Sudeste"/>
    <s v="Campinas"/>
    <s v="ondulado"/>
    <s v="Manual"/>
    <s v="Grumixama"/>
    <n v="504"/>
    <n v="56"/>
    <s v="fruto"/>
    <x v="0"/>
    <s v="Manutenção"/>
    <x v="2"/>
    <x v="11"/>
    <s v="18-06-24"/>
    <n v="2.6"/>
    <s v="sc de 50 kg"/>
    <n v="268.25"/>
    <n v="0.13104000000000002"/>
    <n v="35.151480000000006"/>
  </r>
  <r>
    <n v="7976"/>
    <x v="0"/>
    <s v="Floresta Ombrófila Densa"/>
    <s v="Sudeste"/>
    <s v="Campinas"/>
    <s v="ondulado"/>
    <s v="Manual"/>
    <s v="Grumixama"/>
    <n v="504"/>
    <n v="56"/>
    <s v="fruto"/>
    <x v="0"/>
    <s v="Manutenção"/>
    <x v="2"/>
    <x v="11"/>
    <s v="Copo dosador"/>
    <n v="9.42"/>
    <s v="H/H"/>
    <n v="1.0999999999999999E-2"/>
    <n v="0.47476800000000002"/>
    <n v="5.2224480000000002E-3"/>
  </r>
  <r>
    <n v="7976"/>
    <x v="0"/>
    <s v="Floresta Ombrófila Densa"/>
    <s v="Sudeste"/>
    <s v="Campinas"/>
    <s v="ondulado"/>
    <s v="Manual"/>
    <s v="Grumixama"/>
    <n v="504"/>
    <n v="56"/>
    <s v="fruto"/>
    <x v="0"/>
    <s v="Manutenção"/>
    <x v="2"/>
    <x v="11"/>
    <s v="Trabalhador agropecuário em geral"/>
    <n v="9.42"/>
    <s v="H/H"/>
    <n v="13.0666856765747"/>
    <n v="0.47476800000000002"/>
    <n v="6.2036442252960171"/>
  </r>
  <r>
    <n v="7976"/>
    <x v="0"/>
    <s v="Floresta Ombrófila Densa"/>
    <s v="Sudeste"/>
    <s v="Campinas"/>
    <s v="ondulado"/>
    <s v="Manual"/>
    <s v="Grumixama"/>
    <n v="504"/>
    <n v="56"/>
    <s v="fruto"/>
    <x v="0"/>
    <s v="Manutenção"/>
    <x v="2"/>
    <x v="11"/>
    <s v="Trator 75 - 125 CV + Carreta"/>
    <n v="1.18"/>
    <s v="H/M"/>
    <n v="149.07000732421801"/>
    <n v="5.947199999999999E-2"/>
    <n v="8.8654914755858929"/>
  </r>
  <r>
    <n v="7976"/>
    <x v="0"/>
    <s v="Floresta Ombrófila Densa"/>
    <s v="Sudeste"/>
    <s v="Campinas"/>
    <s v="ondulado"/>
    <s v="Manual"/>
    <s v="Grumixama"/>
    <n v="504"/>
    <n v="56"/>
    <s v="fruto"/>
    <x v="0"/>
    <s v="Manutenção"/>
    <x v="2"/>
    <x v="8"/>
    <s v="Aplicador manual"/>
    <n v="2.35"/>
    <s v="H/H"/>
    <n v="9.9000000000000005E-2"/>
    <n v="0.11844"/>
    <n v="1.1725560000000001E-2"/>
  </r>
  <r>
    <n v="7976"/>
    <x v="0"/>
    <s v="Floresta Ombrófila Densa"/>
    <s v="Sudeste"/>
    <s v="Campinas"/>
    <s v="ondulado"/>
    <s v="Manual"/>
    <s v="Grumixama"/>
    <n v="504"/>
    <n v="56"/>
    <s v="fruto"/>
    <x v="0"/>
    <s v="Manutenção"/>
    <x v="2"/>
    <x v="8"/>
    <s v="Sulfluramida"/>
    <n v="2"/>
    <s v="Kg"/>
    <n v="16.2399997711181"/>
    <n v="0.1008"/>
    <n v="1.6369919769287045"/>
  </r>
  <r>
    <n v="7976"/>
    <x v="0"/>
    <s v="Floresta Ombrófila Densa"/>
    <s v="Sudeste"/>
    <s v="Campinas"/>
    <s v="ondulado"/>
    <s v="Manual"/>
    <s v="Grumixama"/>
    <n v="504"/>
    <n v="56"/>
    <s v="fruto"/>
    <x v="0"/>
    <s v="Manutenção"/>
    <x v="2"/>
    <x v="8"/>
    <s v="Trabalhador agropecuário em geral"/>
    <n v="2.35"/>
    <s v="H/H"/>
    <n v="13.0666856765747"/>
    <n v="0.11844"/>
    <n v="1.5476182515335075"/>
  </r>
  <r>
    <n v="7976"/>
    <x v="0"/>
    <s v="Floresta Ombrófila Densa"/>
    <s v="Sudeste"/>
    <s v="Campinas"/>
    <s v="ondulado"/>
    <s v="Manual"/>
    <s v="Grumixama"/>
    <n v="504"/>
    <n v="56"/>
    <s v="fruto"/>
    <x v="0"/>
    <s v="Manutenção"/>
    <x v="2"/>
    <x v="12"/>
    <s v="Técnico florestal"/>
    <n v="23.55"/>
    <s v="H/H"/>
    <n v="5.9209642410278303"/>
    <n v="1.18692"/>
    <n v="7.0277108769607519"/>
  </r>
  <r>
    <n v="7976"/>
    <x v="0"/>
    <s v="Floresta Ombrófila Densa"/>
    <s v="Sudeste"/>
    <s v="Campinas"/>
    <s v="ondulado"/>
    <s v="Manual"/>
    <s v="Grumixama"/>
    <n v="504"/>
    <n v="56"/>
    <s v="fruto"/>
    <x v="0"/>
    <s v="Manutenção"/>
    <x v="2"/>
    <x v="9"/>
    <s v="Trabalhador agropecuário em geral"/>
    <n v="1.18"/>
    <s v="H/H"/>
    <n v="13.0666856765747"/>
    <n v="5.947199999999999E-2"/>
    <n v="0.77710193055725041"/>
  </r>
  <r>
    <n v="7976"/>
    <x v="0"/>
    <s v="Floresta Ombrófila Densa"/>
    <s v="Sudeste"/>
    <s v="Campinas"/>
    <s v="ondulado"/>
    <s v="Manual"/>
    <s v="Grumixama"/>
    <n v="504"/>
    <n v="56"/>
    <s v="fruto"/>
    <x v="0"/>
    <s v="Manutenção"/>
    <x v="3"/>
    <x v="8"/>
    <s v="Aplicador manual"/>
    <n v="2.35"/>
    <s v="H/H"/>
    <n v="9.9000000000000005E-2"/>
    <n v="0.11844"/>
    <n v="1.1725560000000001E-2"/>
  </r>
  <r>
    <n v="7976"/>
    <x v="0"/>
    <s v="Floresta Ombrófila Densa"/>
    <s v="Sudeste"/>
    <s v="Campinas"/>
    <s v="ondulado"/>
    <s v="Manual"/>
    <s v="Grumixama"/>
    <n v="504"/>
    <n v="56"/>
    <s v="fruto"/>
    <x v="0"/>
    <s v="Manutenção"/>
    <x v="3"/>
    <x v="8"/>
    <s v="Sulfluramida"/>
    <n v="2"/>
    <s v="Kg"/>
    <n v="16.2399997711181"/>
    <n v="0.1008"/>
    <n v="1.6369919769287045"/>
  </r>
  <r>
    <n v="7976"/>
    <x v="0"/>
    <s v="Floresta Ombrófila Densa"/>
    <s v="Sudeste"/>
    <s v="Campinas"/>
    <s v="ondulado"/>
    <s v="Manual"/>
    <s v="Grumixama"/>
    <n v="504"/>
    <n v="56"/>
    <s v="fruto"/>
    <x v="0"/>
    <s v="Manutenção"/>
    <x v="3"/>
    <x v="8"/>
    <s v="Trabalhador agropecuário em geral"/>
    <n v="2.35"/>
    <s v="H/H"/>
    <n v="13.0666856765747"/>
    <n v="0.11844"/>
    <n v="1.5476182515335075"/>
  </r>
  <r>
    <n v="7976"/>
    <x v="0"/>
    <s v="Floresta Ombrófila Densa"/>
    <s v="Sudeste"/>
    <s v="Campinas"/>
    <s v="ondulado"/>
    <s v="Manual"/>
    <s v="Grumixama"/>
    <n v="504"/>
    <n v="56"/>
    <s v="fruto"/>
    <x v="0"/>
    <s v="Manutenção"/>
    <x v="3"/>
    <x v="9"/>
    <s v="Trabalhador agropecuário em geral"/>
    <n v="1.18"/>
    <s v="H/H"/>
    <n v="13.0666856765747"/>
    <n v="5.947199999999999E-2"/>
    <n v="0.77710193055725041"/>
  </r>
  <r>
    <n v="7976"/>
    <x v="0"/>
    <s v="Floresta Ombrófila Densa"/>
    <s v="Sudeste"/>
    <s v="Campinas"/>
    <s v="ondulado"/>
    <s v="Manual"/>
    <s v="Grumixama"/>
    <n v="504"/>
    <n v="56"/>
    <s v="fruto"/>
    <x v="0"/>
    <s v="Manutenção"/>
    <x v="4"/>
    <x v="8"/>
    <s v="Aplicador manual"/>
    <n v="2.35"/>
    <s v="H/H"/>
    <n v="9.9000000000000005E-2"/>
    <n v="0.11844"/>
    <n v="1.1725560000000001E-2"/>
  </r>
  <r>
    <n v="7976"/>
    <x v="0"/>
    <s v="Floresta Ombrófila Densa"/>
    <s v="Sudeste"/>
    <s v="Campinas"/>
    <s v="ondulado"/>
    <s v="Manual"/>
    <s v="Grumixama"/>
    <n v="504"/>
    <n v="56"/>
    <s v="fruto"/>
    <x v="0"/>
    <s v="Manutenção"/>
    <x v="4"/>
    <x v="8"/>
    <s v="Sulfluramida"/>
    <n v="2"/>
    <s v="Kg"/>
    <n v="16.2399997711181"/>
    <n v="0.1008"/>
    <n v="1.6369919769287045"/>
  </r>
  <r>
    <n v="7976"/>
    <x v="0"/>
    <s v="Floresta Ombrófila Densa"/>
    <s v="Sudeste"/>
    <s v="Campinas"/>
    <s v="ondulado"/>
    <s v="Manual"/>
    <s v="Grumixama"/>
    <n v="504"/>
    <n v="56"/>
    <s v="fruto"/>
    <x v="0"/>
    <s v="Manutenção"/>
    <x v="4"/>
    <x v="8"/>
    <s v="Trabalhador agropecuário em geral"/>
    <n v="2.35"/>
    <s v="H/H"/>
    <n v="13.0666856765747"/>
    <n v="0.11844"/>
    <n v="1.5476182515335075"/>
  </r>
  <r>
    <n v="7976"/>
    <x v="0"/>
    <s v="Floresta Ombrófila Densa"/>
    <s v="Sudeste"/>
    <s v="Campinas"/>
    <s v="ondulado"/>
    <s v="Manual"/>
    <s v="Grumixama"/>
    <n v="504"/>
    <n v="56"/>
    <s v="fruto"/>
    <x v="0"/>
    <s v="Manutenção"/>
    <x v="4"/>
    <x v="12"/>
    <s v="Técnico florestal"/>
    <n v="23.55"/>
    <s v="H/H"/>
    <n v="5.9209642410278303"/>
    <n v="1.18692"/>
    <n v="7.0277108769607519"/>
  </r>
  <r>
    <n v="7976"/>
    <x v="0"/>
    <s v="Floresta Ombrófila Densa"/>
    <s v="Sudeste"/>
    <s v="Campinas"/>
    <s v="ondulado"/>
    <s v="Manual"/>
    <s v="Grumixama"/>
    <n v="504"/>
    <n v="56"/>
    <s v="fruto"/>
    <x v="0"/>
    <s v="Manutenção"/>
    <x v="4"/>
    <x v="9"/>
    <s v="Trabalhador agropecuário em geral"/>
    <n v="1.18"/>
    <s v="H/H"/>
    <n v="13.0666856765747"/>
    <n v="5.947199999999999E-2"/>
    <n v="0.77710193055725041"/>
  </r>
  <r>
    <n v="7976"/>
    <x v="0"/>
    <s v="Floresta Ombrófila Densa"/>
    <s v="Sudeste"/>
    <s v="Campinas"/>
    <s v="ondulado"/>
    <s v="Manual"/>
    <s v="Grumixama"/>
    <n v="504"/>
    <n v="56"/>
    <s v="fruto"/>
    <x v="0"/>
    <s v="Manutenção"/>
    <x v="5"/>
    <x v="8"/>
    <s v="Aplicador manual"/>
    <n v="2.35"/>
    <s v="H/H"/>
    <n v="9.9000000000000005E-2"/>
    <n v="0.11844"/>
    <n v="1.1725560000000001E-2"/>
  </r>
  <r>
    <n v="7976"/>
    <x v="0"/>
    <s v="Floresta Ombrófila Densa"/>
    <s v="Sudeste"/>
    <s v="Campinas"/>
    <s v="ondulado"/>
    <s v="Manual"/>
    <s v="Grumixama"/>
    <n v="504"/>
    <n v="56"/>
    <s v="fruto"/>
    <x v="0"/>
    <s v="Manutenção"/>
    <x v="5"/>
    <x v="8"/>
    <s v="Sulfluramida"/>
    <n v="2"/>
    <s v="Kg"/>
    <n v="16.2399997711181"/>
    <n v="0.1008"/>
    <n v="1.6369919769287045"/>
  </r>
  <r>
    <n v="7976"/>
    <x v="0"/>
    <s v="Floresta Ombrófila Densa"/>
    <s v="Sudeste"/>
    <s v="Campinas"/>
    <s v="ondulado"/>
    <s v="Manual"/>
    <s v="Grumixama"/>
    <n v="504"/>
    <n v="56"/>
    <s v="fruto"/>
    <x v="0"/>
    <s v="Manutenção"/>
    <x v="5"/>
    <x v="8"/>
    <s v="Trabalhador agropecuário em geral"/>
    <n v="2.35"/>
    <s v="H/H"/>
    <n v="13.0666856765747"/>
    <n v="0.11844"/>
    <n v="1.5476182515335075"/>
  </r>
  <r>
    <n v="7976"/>
    <x v="0"/>
    <s v="Floresta Ombrófila Densa"/>
    <s v="Sudeste"/>
    <s v="Campinas"/>
    <s v="ondulado"/>
    <s v="Manual"/>
    <s v="Grumixama"/>
    <n v="504"/>
    <n v="56"/>
    <s v="fruto"/>
    <x v="0"/>
    <s v="Manutenção"/>
    <x v="5"/>
    <x v="9"/>
    <s v="Trabalhador agropecuário em geral"/>
    <n v="1.18"/>
    <s v="H/H"/>
    <n v="13.0666856765747"/>
    <n v="5.947199999999999E-2"/>
    <n v="0.77710193055725041"/>
  </r>
  <r>
    <n v="7976"/>
    <x v="0"/>
    <s v="Floresta Ombrófila Densa"/>
    <s v="Sudeste"/>
    <s v="Campinas"/>
    <s v="ondulado"/>
    <s v="Manual"/>
    <s v="Grumixama"/>
    <n v="504"/>
    <n v="56"/>
    <s v="fruto"/>
    <x v="0"/>
    <s v="Manutenção"/>
    <x v="6"/>
    <x v="8"/>
    <s v="Aplicador manual"/>
    <n v="2.35"/>
    <s v="H/H"/>
    <n v="9.9000000000000005E-2"/>
    <n v="0.11844"/>
    <n v="1.1725560000000001E-2"/>
  </r>
  <r>
    <n v="7976"/>
    <x v="0"/>
    <s v="Floresta Ombrófila Densa"/>
    <s v="Sudeste"/>
    <s v="Campinas"/>
    <s v="ondulado"/>
    <s v="Manual"/>
    <s v="Grumixama"/>
    <n v="504"/>
    <n v="56"/>
    <s v="fruto"/>
    <x v="0"/>
    <s v="Manutenção"/>
    <x v="6"/>
    <x v="8"/>
    <s v="Sulfluramida"/>
    <n v="2"/>
    <s v="Kg"/>
    <n v="16.2399997711181"/>
    <n v="0.1008"/>
    <n v="1.6369919769287045"/>
  </r>
  <r>
    <n v="7976"/>
    <x v="0"/>
    <s v="Floresta Ombrófila Densa"/>
    <s v="Sudeste"/>
    <s v="Campinas"/>
    <s v="ondulado"/>
    <s v="Manual"/>
    <s v="Grumixama"/>
    <n v="504"/>
    <n v="56"/>
    <s v="fruto"/>
    <x v="0"/>
    <s v="Manutenção"/>
    <x v="6"/>
    <x v="8"/>
    <s v="Trabalhador agropecuário em geral"/>
    <n v="2.35"/>
    <s v="H/H"/>
    <n v="13.0666856765747"/>
    <n v="0.11844"/>
    <n v="1.5476182515335075"/>
  </r>
  <r>
    <n v="7976"/>
    <x v="0"/>
    <s v="Floresta Ombrófila Densa"/>
    <s v="Sudeste"/>
    <s v="Campinas"/>
    <s v="ondulado"/>
    <s v="Manual"/>
    <s v="Grumixama"/>
    <n v="504"/>
    <n v="56"/>
    <s v="fruto"/>
    <x v="0"/>
    <s v="Manutenção"/>
    <x v="6"/>
    <x v="9"/>
    <s v="Trabalhador agropecuário em geral"/>
    <n v="1.18"/>
    <s v="H/H"/>
    <n v="13.0666856765747"/>
    <n v="5.947199999999999E-2"/>
    <n v="0.77710193055725041"/>
  </r>
  <r>
    <n v="7976"/>
    <x v="0"/>
    <s v="Floresta Ombrófila Densa"/>
    <s v="Sudeste"/>
    <s v="Campinas"/>
    <s v="ondulado"/>
    <s v="Manual"/>
    <s v="Grumixama"/>
    <n v="504"/>
    <n v="56"/>
    <s v="fruto"/>
    <x v="0"/>
    <s v="Manutenção"/>
    <x v="7"/>
    <x v="8"/>
    <s v="Aplicador manual"/>
    <n v="2.35"/>
    <s v="H/H"/>
    <n v="9.9000000000000005E-2"/>
    <n v="0.11844"/>
    <n v="1.1725560000000001E-2"/>
  </r>
  <r>
    <n v="7976"/>
    <x v="0"/>
    <s v="Floresta Ombrófila Densa"/>
    <s v="Sudeste"/>
    <s v="Campinas"/>
    <s v="ondulado"/>
    <s v="Manual"/>
    <s v="Grumixama"/>
    <n v="504"/>
    <n v="56"/>
    <s v="fruto"/>
    <x v="0"/>
    <s v="Manutenção"/>
    <x v="7"/>
    <x v="8"/>
    <s v="Sulfluramida"/>
    <n v="2"/>
    <s v="Kg"/>
    <n v="16.2399997711181"/>
    <n v="0.1008"/>
    <n v="1.6369919769287045"/>
  </r>
  <r>
    <n v="7976"/>
    <x v="0"/>
    <s v="Floresta Ombrófila Densa"/>
    <s v="Sudeste"/>
    <s v="Campinas"/>
    <s v="ondulado"/>
    <s v="Manual"/>
    <s v="Grumixama"/>
    <n v="504"/>
    <n v="56"/>
    <s v="fruto"/>
    <x v="0"/>
    <s v="Manutenção"/>
    <x v="7"/>
    <x v="8"/>
    <s v="Trabalhador agropecuário em geral"/>
    <n v="2.35"/>
    <s v="H/H"/>
    <n v="13.0666856765747"/>
    <n v="0.11844"/>
    <n v="1.5476182515335075"/>
  </r>
  <r>
    <n v="7976"/>
    <x v="0"/>
    <s v="Floresta Ombrófila Densa"/>
    <s v="Sudeste"/>
    <s v="Campinas"/>
    <s v="ondulado"/>
    <s v="Manual"/>
    <s v="Grumixama"/>
    <n v="504"/>
    <n v="56"/>
    <s v="fruto"/>
    <x v="0"/>
    <s v="Manutenção"/>
    <x v="7"/>
    <x v="9"/>
    <s v="Trabalhador agropecuário em geral"/>
    <n v="1.18"/>
    <s v="H/H"/>
    <n v="13.0666856765747"/>
    <n v="5.947199999999999E-2"/>
    <n v="0.77710193055725041"/>
  </r>
  <r>
    <n v="7976"/>
    <x v="0"/>
    <s v="Floresta Ombrófila Densa"/>
    <s v="Sudeste"/>
    <s v="Campinas"/>
    <s v="ondulado"/>
    <s v="Manual"/>
    <s v="Grumixama"/>
    <n v="504"/>
    <n v="56"/>
    <s v="fruto"/>
    <x v="0"/>
    <s v="Manutenção"/>
    <x v="8"/>
    <x v="8"/>
    <s v="Aplicador manual"/>
    <n v="2.35"/>
    <s v="H/H"/>
    <n v="9.9000000000000005E-2"/>
    <n v="0.11844"/>
    <n v="1.1725560000000001E-2"/>
  </r>
  <r>
    <n v="7976"/>
    <x v="0"/>
    <s v="Floresta Ombrófila Densa"/>
    <s v="Sudeste"/>
    <s v="Campinas"/>
    <s v="ondulado"/>
    <s v="Manual"/>
    <s v="Grumixama"/>
    <n v="504"/>
    <n v="56"/>
    <s v="fruto"/>
    <x v="0"/>
    <s v="Manutenção"/>
    <x v="8"/>
    <x v="8"/>
    <s v="Sulfluramida"/>
    <n v="2"/>
    <s v="Kg"/>
    <n v="16.2399997711181"/>
    <n v="0.1008"/>
    <n v="1.6369919769287045"/>
  </r>
  <r>
    <n v="7976"/>
    <x v="0"/>
    <s v="Floresta Ombrófila Densa"/>
    <s v="Sudeste"/>
    <s v="Campinas"/>
    <s v="ondulado"/>
    <s v="Manual"/>
    <s v="Grumixama"/>
    <n v="504"/>
    <n v="56"/>
    <s v="fruto"/>
    <x v="0"/>
    <s v="Manutenção"/>
    <x v="8"/>
    <x v="8"/>
    <s v="Trabalhador agropecuário em geral"/>
    <n v="2.35"/>
    <s v="H/H"/>
    <n v="13.0666856765747"/>
    <n v="0.11844"/>
    <n v="1.5476182515335075"/>
  </r>
  <r>
    <n v="7976"/>
    <x v="0"/>
    <s v="Floresta Ombrófila Densa"/>
    <s v="Sudeste"/>
    <s v="Campinas"/>
    <s v="ondulado"/>
    <s v="Manual"/>
    <s v="Grumixama"/>
    <n v="504"/>
    <n v="56"/>
    <s v="fruto"/>
    <x v="0"/>
    <s v="Manutenção"/>
    <x v="8"/>
    <x v="9"/>
    <s v="Trabalhador agropecuário em geral"/>
    <n v="1.18"/>
    <s v="H/H"/>
    <n v="13.0666856765747"/>
    <n v="5.947199999999999E-2"/>
    <n v="0.77710193055725041"/>
  </r>
  <r>
    <n v="7976"/>
    <x v="0"/>
    <s v="Floresta Ombrófila Densa"/>
    <s v="Sudeste"/>
    <s v="Campinas"/>
    <s v="ondulado"/>
    <s v="Manual"/>
    <s v="Grumixama"/>
    <n v="504"/>
    <n v="56"/>
    <s v="fruto"/>
    <x v="0"/>
    <s v="Manutenção"/>
    <x v="9"/>
    <x v="8"/>
    <s v="Aplicador manual"/>
    <n v="2.35"/>
    <s v="H/H"/>
    <n v="9.9000000000000005E-2"/>
    <n v="0.11844"/>
    <n v="1.1725560000000001E-2"/>
  </r>
  <r>
    <n v="7976"/>
    <x v="0"/>
    <s v="Floresta Ombrófila Densa"/>
    <s v="Sudeste"/>
    <s v="Campinas"/>
    <s v="ondulado"/>
    <s v="Manual"/>
    <s v="Grumixama"/>
    <n v="504"/>
    <n v="56"/>
    <s v="fruto"/>
    <x v="0"/>
    <s v="Manutenção"/>
    <x v="9"/>
    <x v="8"/>
    <s v="Sulfluramida"/>
    <n v="2"/>
    <s v="Kg"/>
    <n v="16.2399997711181"/>
    <n v="0.1008"/>
    <n v="1.6369919769287045"/>
  </r>
  <r>
    <n v="7976"/>
    <x v="0"/>
    <s v="Floresta Ombrófila Densa"/>
    <s v="Sudeste"/>
    <s v="Campinas"/>
    <s v="ondulado"/>
    <s v="Manual"/>
    <s v="Grumixama"/>
    <n v="504"/>
    <n v="56"/>
    <s v="fruto"/>
    <x v="0"/>
    <s v="Manutenção"/>
    <x v="9"/>
    <x v="8"/>
    <s v="Trabalhador agropecuário em geral"/>
    <n v="2.35"/>
    <s v="H/H"/>
    <n v="13.0666856765747"/>
    <n v="0.11844"/>
    <n v="1.5476182515335075"/>
  </r>
  <r>
    <n v="7976"/>
    <x v="0"/>
    <s v="Floresta Ombrófila Densa"/>
    <s v="Sudeste"/>
    <s v="Campinas"/>
    <s v="ondulado"/>
    <s v="Manual"/>
    <s v="Grumixama"/>
    <n v="504"/>
    <n v="56"/>
    <s v="fruto"/>
    <x v="0"/>
    <s v="Manutenção"/>
    <x v="9"/>
    <x v="12"/>
    <s v="Técnico florestal"/>
    <n v="23.55"/>
    <s v="H/H"/>
    <n v="5.9209642410278303"/>
    <n v="1.18692"/>
    <n v="7.0277108769607519"/>
  </r>
  <r>
    <n v="7976"/>
    <x v="0"/>
    <s v="Floresta Ombrófila Densa"/>
    <s v="Sudeste"/>
    <s v="Campinas"/>
    <s v="ondulado"/>
    <s v="Manual"/>
    <s v="Grumixama"/>
    <n v="504"/>
    <n v="56"/>
    <s v="fruto"/>
    <x v="0"/>
    <s v="Manutenção"/>
    <x v="9"/>
    <x v="9"/>
    <s v="Trabalhador agropecuário em geral"/>
    <n v="1.18"/>
    <s v="H/H"/>
    <n v="13.0666856765747"/>
    <n v="5.947199999999999E-2"/>
    <n v="0.77710193055725041"/>
  </r>
  <r>
    <n v="7976"/>
    <x v="0"/>
    <s v="Floresta Ombrófila Densa"/>
    <s v="Sudeste"/>
    <s v="Campinas"/>
    <s v="ondulado"/>
    <s v="Manual"/>
    <s v="Grumixama"/>
    <n v="504"/>
    <n v="56"/>
    <s v="fruto"/>
    <x v="0"/>
    <s v="Manutenção"/>
    <x v="10"/>
    <x v="8"/>
    <s v="Aplicador manual"/>
    <n v="2.35"/>
    <s v="H/H"/>
    <n v="9.9000000000000005E-2"/>
    <n v="0.11844"/>
    <n v="1.1725560000000001E-2"/>
  </r>
  <r>
    <n v="7976"/>
    <x v="0"/>
    <s v="Floresta Ombrófila Densa"/>
    <s v="Sudeste"/>
    <s v="Campinas"/>
    <s v="ondulado"/>
    <s v="Manual"/>
    <s v="Grumixama"/>
    <n v="504"/>
    <n v="56"/>
    <s v="fruto"/>
    <x v="0"/>
    <s v="Manutenção"/>
    <x v="10"/>
    <x v="8"/>
    <s v="Sulfluramida"/>
    <n v="2"/>
    <s v="Kg"/>
    <n v="16.2399997711181"/>
    <n v="0.1008"/>
    <n v="1.6369919769287045"/>
  </r>
  <r>
    <n v="7976"/>
    <x v="0"/>
    <s v="Floresta Ombrófila Densa"/>
    <s v="Sudeste"/>
    <s v="Campinas"/>
    <s v="ondulado"/>
    <s v="Manual"/>
    <s v="Grumixama"/>
    <n v="504"/>
    <n v="56"/>
    <s v="fruto"/>
    <x v="0"/>
    <s v="Manutenção"/>
    <x v="10"/>
    <x v="8"/>
    <s v="Trabalhador agropecuário em geral"/>
    <n v="2.35"/>
    <s v="H/H"/>
    <n v="13.0666856765747"/>
    <n v="0.11844"/>
    <n v="1.5476182515335075"/>
  </r>
  <r>
    <n v="7976"/>
    <x v="0"/>
    <s v="Floresta Ombrófila Densa"/>
    <s v="Sudeste"/>
    <s v="Campinas"/>
    <s v="ondulado"/>
    <s v="Manual"/>
    <s v="Grumixama"/>
    <n v="504"/>
    <n v="56"/>
    <s v="fruto"/>
    <x v="0"/>
    <s v="Manutenção"/>
    <x v="10"/>
    <x v="9"/>
    <s v="Trabalhador agropecuário em geral"/>
    <n v="1.18"/>
    <s v="H/H"/>
    <n v="13.0666856765747"/>
    <n v="5.947199999999999E-2"/>
    <n v="0.77710193055725041"/>
  </r>
  <r>
    <n v="7976"/>
    <x v="0"/>
    <s v="Floresta Ombrófila Densa"/>
    <s v="Sudeste"/>
    <s v="Campinas"/>
    <s v="ondulado"/>
    <s v="Manual"/>
    <s v="Grumixama"/>
    <n v="504"/>
    <n v="56"/>
    <s v="fruto"/>
    <x v="0"/>
    <s v="Manutenção"/>
    <x v="11"/>
    <x v="8"/>
    <s v="Aplicador manual"/>
    <n v="2.35"/>
    <s v="H/H"/>
    <n v="9.9000000000000005E-2"/>
    <n v="0.11844"/>
    <n v="1.1725560000000001E-2"/>
  </r>
  <r>
    <n v="7976"/>
    <x v="0"/>
    <s v="Floresta Ombrófila Densa"/>
    <s v="Sudeste"/>
    <s v="Campinas"/>
    <s v="ondulado"/>
    <s v="Manual"/>
    <s v="Grumixama"/>
    <n v="504"/>
    <n v="56"/>
    <s v="fruto"/>
    <x v="0"/>
    <s v="Manutenção"/>
    <x v="11"/>
    <x v="8"/>
    <s v="Sulfluramida"/>
    <n v="2"/>
    <s v="Kg"/>
    <n v="16.2399997711181"/>
    <n v="0.1008"/>
    <n v="1.6369919769287045"/>
  </r>
  <r>
    <n v="7976"/>
    <x v="0"/>
    <s v="Floresta Ombrófila Densa"/>
    <s v="Sudeste"/>
    <s v="Campinas"/>
    <s v="ondulado"/>
    <s v="Manual"/>
    <s v="Grumixama"/>
    <n v="504"/>
    <n v="56"/>
    <s v="fruto"/>
    <x v="0"/>
    <s v="Manutenção"/>
    <x v="11"/>
    <x v="8"/>
    <s v="Trabalhador agropecuário em geral"/>
    <n v="2.35"/>
    <s v="H/H"/>
    <n v="13.0666856765747"/>
    <n v="0.11844"/>
    <n v="1.5476182515335075"/>
  </r>
  <r>
    <n v="7976"/>
    <x v="0"/>
    <s v="Floresta Ombrófila Densa"/>
    <s v="Sudeste"/>
    <s v="Campinas"/>
    <s v="ondulado"/>
    <s v="Manual"/>
    <s v="Grumixama"/>
    <n v="504"/>
    <n v="56"/>
    <s v="fruto"/>
    <x v="0"/>
    <s v="Manutenção"/>
    <x v="11"/>
    <x v="9"/>
    <s v="Trabalhador agropecuário em geral"/>
    <n v="1.18"/>
    <s v="H/H"/>
    <n v="13.0666856765747"/>
    <n v="5.947199999999999E-2"/>
    <n v="0.77710193055725041"/>
  </r>
  <r>
    <n v="7976"/>
    <x v="0"/>
    <s v="Floresta Ombrófila Densa"/>
    <s v="Sudeste"/>
    <s v="Campinas"/>
    <s v="ondulado"/>
    <s v="Manual"/>
    <s v="Grumixama"/>
    <n v="504"/>
    <n v="56"/>
    <s v="fruto"/>
    <x v="0"/>
    <s v="Manutenção"/>
    <x v="12"/>
    <x v="8"/>
    <s v="Aplicador manual"/>
    <n v="2.35"/>
    <s v="H/H"/>
    <n v="9.9000000000000005E-2"/>
    <n v="0.11844"/>
    <n v="1.1725560000000001E-2"/>
  </r>
  <r>
    <n v="7976"/>
    <x v="0"/>
    <s v="Floresta Ombrófila Densa"/>
    <s v="Sudeste"/>
    <s v="Campinas"/>
    <s v="ondulado"/>
    <s v="Manual"/>
    <s v="Grumixama"/>
    <n v="504"/>
    <n v="56"/>
    <s v="fruto"/>
    <x v="0"/>
    <s v="Manutenção"/>
    <x v="12"/>
    <x v="8"/>
    <s v="Sulfluramida"/>
    <n v="2"/>
    <s v="Kg"/>
    <n v="16.2399997711181"/>
    <n v="0.1008"/>
    <n v="1.6369919769287045"/>
  </r>
  <r>
    <n v="7976"/>
    <x v="0"/>
    <s v="Floresta Ombrófila Densa"/>
    <s v="Sudeste"/>
    <s v="Campinas"/>
    <s v="ondulado"/>
    <s v="Manual"/>
    <s v="Grumixama"/>
    <n v="504"/>
    <n v="56"/>
    <s v="fruto"/>
    <x v="0"/>
    <s v="Manutenção"/>
    <x v="12"/>
    <x v="8"/>
    <s v="Trabalhador agropecuário em geral"/>
    <n v="2.35"/>
    <s v="H/H"/>
    <n v="13.0666856765747"/>
    <n v="0.11844"/>
    <n v="1.5476182515335075"/>
  </r>
  <r>
    <n v="7976"/>
    <x v="0"/>
    <s v="Floresta Ombrófila Densa"/>
    <s v="Sudeste"/>
    <s v="Campinas"/>
    <s v="ondulado"/>
    <s v="Manual"/>
    <s v="Grumixama"/>
    <n v="504"/>
    <n v="56"/>
    <s v="fruto"/>
    <x v="0"/>
    <s v="Manutenção"/>
    <x v="12"/>
    <x v="9"/>
    <s v="Trabalhador agropecuário em geral"/>
    <n v="1.18"/>
    <s v="H/H"/>
    <n v="13.0666856765747"/>
    <n v="5.947199999999999E-2"/>
    <n v="0.77710193055725041"/>
  </r>
  <r>
    <n v="7976"/>
    <x v="0"/>
    <s v="Floresta Ombrófila Densa"/>
    <s v="Sudeste"/>
    <s v="Campinas"/>
    <s v="ondulado"/>
    <s v="Manual"/>
    <s v="Grumixama"/>
    <n v="504"/>
    <n v="56"/>
    <s v="fruto"/>
    <x v="0"/>
    <s v="Manutenção"/>
    <x v="13"/>
    <x v="8"/>
    <s v="Aplicador manual"/>
    <n v="2.35"/>
    <s v="H/H"/>
    <n v="9.9000000000000005E-2"/>
    <n v="0.11844"/>
    <n v="1.1725560000000001E-2"/>
  </r>
  <r>
    <n v="7976"/>
    <x v="0"/>
    <s v="Floresta Ombrófila Densa"/>
    <s v="Sudeste"/>
    <s v="Campinas"/>
    <s v="ondulado"/>
    <s v="Manual"/>
    <s v="Grumixama"/>
    <n v="504"/>
    <n v="56"/>
    <s v="fruto"/>
    <x v="0"/>
    <s v="Manutenção"/>
    <x v="13"/>
    <x v="8"/>
    <s v="Sulfluramida"/>
    <n v="2"/>
    <s v="Kg"/>
    <n v="16.2399997711181"/>
    <n v="0.1008"/>
    <n v="1.6369919769287045"/>
  </r>
  <r>
    <n v="7976"/>
    <x v="0"/>
    <s v="Floresta Ombrófila Densa"/>
    <s v="Sudeste"/>
    <s v="Campinas"/>
    <s v="ondulado"/>
    <s v="Manual"/>
    <s v="Grumixama"/>
    <n v="504"/>
    <n v="56"/>
    <s v="fruto"/>
    <x v="0"/>
    <s v="Manutenção"/>
    <x v="13"/>
    <x v="8"/>
    <s v="Trabalhador agropecuário em geral"/>
    <n v="2.35"/>
    <s v="H/H"/>
    <n v="13.0666856765747"/>
    <n v="0.11844"/>
    <n v="1.5476182515335075"/>
  </r>
  <r>
    <n v="7976"/>
    <x v="0"/>
    <s v="Floresta Ombrófila Densa"/>
    <s v="Sudeste"/>
    <s v="Campinas"/>
    <s v="ondulado"/>
    <s v="Manual"/>
    <s v="Grumixama"/>
    <n v="504"/>
    <n v="56"/>
    <s v="fruto"/>
    <x v="0"/>
    <s v="Manutenção"/>
    <x v="13"/>
    <x v="9"/>
    <s v="Trabalhador agropecuário em geral"/>
    <n v="1.18"/>
    <s v="H/H"/>
    <n v="13.0666856765747"/>
    <n v="5.947199999999999E-2"/>
    <n v="0.77710193055725041"/>
  </r>
  <r>
    <n v="7976"/>
    <x v="0"/>
    <s v="Floresta Ombrófila Densa"/>
    <s v="Sudeste"/>
    <s v="Campinas"/>
    <s v="ondulado"/>
    <s v="Manual"/>
    <s v="Grumixama"/>
    <n v="504"/>
    <n v="56"/>
    <s v="fruto"/>
    <x v="0"/>
    <s v="Manutenção"/>
    <x v="14"/>
    <x v="8"/>
    <s v="Aplicador manual"/>
    <n v="2.35"/>
    <s v="H/H"/>
    <n v="9.9000000000000005E-2"/>
    <n v="0.11844"/>
    <n v="1.1725560000000001E-2"/>
  </r>
  <r>
    <n v="7976"/>
    <x v="0"/>
    <s v="Floresta Ombrófila Densa"/>
    <s v="Sudeste"/>
    <s v="Campinas"/>
    <s v="ondulado"/>
    <s v="Manual"/>
    <s v="Grumixama"/>
    <n v="504"/>
    <n v="56"/>
    <s v="fruto"/>
    <x v="0"/>
    <s v="Manutenção"/>
    <x v="14"/>
    <x v="8"/>
    <s v="Sulfluramida"/>
    <n v="2"/>
    <s v="Kg"/>
    <n v="16.2399997711181"/>
    <n v="0.1008"/>
    <n v="1.6369919769287045"/>
  </r>
  <r>
    <n v="7976"/>
    <x v="0"/>
    <s v="Floresta Ombrófila Densa"/>
    <s v="Sudeste"/>
    <s v="Campinas"/>
    <s v="ondulado"/>
    <s v="Manual"/>
    <s v="Grumixama"/>
    <n v="504"/>
    <n v="56"/>
    <s v="fruto"/>
    <x v="0"/>
    <s v="Manutenção"/>
    <x v="14"/>
    <x v="8"/>
    <s v="Trabalhador agropecuário em geral"/>
    <n v="2.35"/>
    <s v="H/H"/>
    <n v="13.0666856765747"/>
    <n v="0.11844"/>
    <n v="1.5476182515335075"/>
  </r>
  <r>
    <n v="7976"/>
    <x v="0"/>
    <s v="Floresta Ombrófila Densa"/>
    <s v="Sudeste"/>
    <s v="Campinas"/>
    <s v="ondulado"/>
    <s v="Manual"/>
    <s v="Grumixama"/>
    <n v="504"/>
    <n v="56"/>
    <s v="fruto"/>
    <x v="0"/>
    <s v="Manutenção"/>
    <x v="14"/>
    <x v="12"/>
    <s v="Técnico florestal"/>
    <n v="23.55"/>
    <s v="H/H"/>
    <n v="5.9209642410278303"/>
    <n v="1.18692"/>
    <n v="7.0277108769607519"/>
  </r>
  <r>
    <n v="7976"/>
    <x v="0"/>
    <s v="Floresta Ombrófila Densa"/>
    <s v="Sudeste"/>
    <s v="Campinas"/>
    <s v="ondulado"/>
    <s v="Manual"/>
    <s v="Grumixama"/>
    <n v="504"/>
    <n v="56"/>
    <s v="fruto"/>
    <x v="0"/>
    <s v="Manutenção"/>
    <x v="14"/>
    <x v="9"/>
    <s v="Trabalhador agropecuário em geral"/>
    <n v="1.18"/>
    <s v="H/H"/>
    <n v="13.0666856765747"/>
    <n v="5.947199999999999E-2"/>
    <n v="0.77710193055725041"/>
  </r>
  <r>
    <n v="7976"/>
    <x v="0"/>
    <s v="Floresta Ombrófila Densa"/>
    <s v="Sudeste"/>
    <s v="Campinas"/>
    <s v="ondulado"/>
    <s v="Manual"/>
    <s v="Grumixama"/>
    <n v="504"/>
    <n v="56"/>
    <s v="fruto"/>
    <x v="0"/>
    <s v="Manutenção"/>
    <x v="15"/>
    <x v="8"/>
    <s v="Aplicador manual"/>
    <n v="2.35"/>
    <s v="H/H"/>
    <n v="9.9000000000000005E-2"/>
    <n v="0.11844"/>
    <n v="1.1725560000000001E-2"/>
  </r>
  <r>
    <n v="7976"/>
    <x v="0"/>
    <s v="Floresta Ombrófila Densa"/>
    <s v="Sudeste"/>
    <s v="Campinas"/>
    <s v="ondulado"/>
    <s v="Manual"/>
    <s v="Grumixama"/>
    <n v="504"/>
    <n v="56"/>
    <s v="fruto"/>
    <x v="0"/>
    <s v="Manutenção"/>
    <x v="15"/>
    <x v="8"/>
    <s v="Sulfluramida"/>
    <n v="2"/>
    <s v="Kg"/>
    <n v="16.2399997711181"/>
    <n v="0.1008"/>
    <n v="1.6369919769287045"/>
  </r>
  <r>
    <n v="7976"/>
    <x v="0"/>
    <s v="Floresta Ombrófila Densa"/>
    <s v="Sudeste"/>
    <s v="Campinas"/>
    <s v="ondulado"/>
    <s v="Manual"/>
    <s v="Grumixama"/>
    <n v="504"/>
    <n v="56"/>
    <s v="fruto"/>
    <x v="0"/>
    <s v="Manutenção"/>
    <x v="15"/>
    <x v="8"/>
    <s v="Trabalhador agropecuário em geral"/>
    <n v="2.35"/>
    <s v="H/H"/>
    <n v="13.0666856765747"/>
    <n v="0.11844"/>
    <n v="1.5476182515335075"/>
  </r>
  <r>
    <n v="7976"/>
    <x v="0"/>
    <s v="Floresta Ombrófila Densa"/>
    <s v="Sudeste"/>
    <s v="Campinas"/>
    <s v="ondulado"/>
    <s v="Manual"/>
    <s v="Grumixama"/>
    <n v="504"/>
    <n v="56"/>
    <s v="fruto"/>
    <x v="0"/>
    <s v="Manutenção"/>
    <x v="15"/>
    <x v="9"/>
    <s v="Trabalhador agropecuário em geral"/>
    <n v="1.18"/>
    <s v="H/H"/>
    <n v="13.0666856765747"/>
    <n v="5.947199999999999E-2"/>
    <n v="0.77710193055725041"/>
  </r>
  <r>
    <n v="7976"/>
    <x v="0"/>
    <s v="Floresta Ombrófila Densa"/>
    <s v="Sudeste"/>
    <s v="Campinas"/>
    <s v="ondulado"/>
    <s v="Manual"/>
    <s v="Grumixama"/>
    <n v="504"/>
    <n v="56"/>
    <s v="fruto"/>
    <x v="0"/>
    <s v="Manutenção"/>
    <x v="16"/>
    <x v="8"/>
    <s v="Aplicador manual"/>
    <n v="2.35"/>
    <s v="H/H"/>
    <n v="9.9000000000000005E-2"/>
    <n v="0.11844"/>
    <n v="1.1725560000000001E-2"/>
  </r>
  <r>
    <n v="7976"/>
    <x v="0"/>
    <s v="Floresta Ombrófila Densa"/>
    <s v="Sudeste"/>
    <s v="Campinas"/>
    <s v="ondulado"/>
    <s v="Manual"/>
    <s v="Grumixama"/>
    <n v="504"/>
    <n v="56"/>
    <s v="fruto"/>
    <x v="0"/>
    <s v="Manutenção"/>
    <x v="16"/>
    <x v="8"/>
    <s v="Sulfluramida"/>
    <n v="2"/>
    <s v="Kg"/>
    <n v="16.2399997711181"/>
    <n v="0.1008"/>
    <n v="1.6369919769287045"/>
  </r>
  <r>
    <n v="7976"/>
    <x v="0"/>
    <s v="Floresta Ombrófila Densa"/>
    <s v="Sudeste"/>
    <s v="Campinas"/>
    <s v="ondulado"/>
    <s v="Manual"/>
    <s v="Grumixama"/>
    <n v="504"/>
    <n v="56"/>
    <s v="fruto"/>
    <x v="0"/>
    <s v="Manutenção"/>
    <x v="16"/>
    <x v="8"/>
    <s v="Trabalhador agropecuário em geral"/>
    <n v="2.35"/>
    <s v="H/H"/>
    <n v="13.0666856765747"/>
    <n v="0.11844"/>
    <n v="1.5476182515335075"/>
  </r>
  <r>
    <n v="7976"/>
    <x v="0"/>
    <s v="Floresta Ombrófila Densa"/>
    <s v="Sudeste"/>
    <s v="Campinas"/>
    <s v="ondulado"/>
    <s v="Manual"/>
    <s v="Grumixama"/>
    <n v="504"/>
    <n v="56"/>
    <s v="fruto"/>
    <x v="0"/>
    <s v="Manutenção"/>
    <x v="16"/>
    <x v="9"/>
    <s v="Trabalhador agropecuário em geral"/>
    <n v="1.18"/>
    <s v="H/H"/>
    <n v="13.0666856765747"/>
    <n v="5.947199999999999E-2"/>
    <n v="0.77710193055725041"/>
  </r>
  <r>
    <n v="7976"/>
    <x v="0"/>
    <s v="Floresta Ombrófila Densa"/>
    <s v="Sudeste"/>
    <s v="Campinas"/>
    <s v="ondulado"/>
    <s v="Manual"/>
    <s v="Grumixama"/>
    <n v="504"/>
    <n v="56"/>
    <s v="fruto"/>
    <x v="0"/>
    <s v="Manutenção"/>
    <x v="17"/>
    <x v="8"/>
    <s v="Aplicador manual"/>
    <n v="2.35"/>
    <s v="H/H"/>
    <n v="9.9000000000000005E-2"/>
    <n v="0.11844"/>
    <n v="1.1725560000000001E-2"/>
  </r>
  <r>
    <n v="7976"/>
    <x v="0"/>
    <s v="Floresta Ombrófila Densa"/>
    <s v="Sudeste"/>
    <s v="Campinas"/>
    <s v="ondulado"/>
    <s v="Manual"/>
    <s v="Grumixama"/>
    <n v="504"/>
    <n v="56"/>
    <s v="fruto"/>
    <x v="0"/>
    <s v="Manutenção"/>
    <x v="17"/>
    <x v="8"/>
    <s v="Sulfluramida"/>
    <n v="2"/>
    <s v="Kg"/>
    <n v="16.2399997711181"/>
    <n v="0.1008"/>
    <n v="1.6369919769287045"/>
  </r>
  <r>
    <n v="7976"/>
    <x v="0"/>
    <s v="Floresta Ombrófila Densa"/>
    <s v="Sudeste"/>
    <s v="Campinas"/>
    <s v="ondulado"/>
    <s v="Manual"/>
    <s v="Grumixama"/>
    <n v="504"/>
    <n v="56"/>
    <s v="fruto"/>
    <x v="0"/>
    <s v="Manutenção"/>
    <x v="17"/>
    <x v="8"/>
    <s v="Trabalhador agropecuário em geral"/>
    <n v="2.35"/>
    <s v="H/H"/>
    <n v="13.0666856765747"/>
    <n v="0.11844"/>
    <n v="1.5476182515335075"/>
  </r>
  <r>
    <n v="7976"/>
    <x v="0"/>
    <s v="Floresta Ombrófila Densa"/>
    <s v="Sudeste"/>
    <s v="Campinas"/>
    <s v="ondulado"/>
    <s v="Manual"/>
    <s v="Grumixama"/>
    <n v="504"/>
    <n v="56"/>
    <s v="fruto"/>
    <x v="0"/>
    <s v="Manutenção"/>
    <x v="17"/>
    <x v="9"/>
    <s v="Trabalhador agropecuário em geral"/>
    <n v="1.18"/>
    <s v="H/H"/>
    <n v="13.0666856765747"/>
    <n v="5.947199999999999E-2"/>
    <n v="0.77710193055725041"/>
  </r>
  <r>
    <n v="7976"/>
    <x v="0"/>
    <s v="Floresta Ombrófila Densa"/>
    <s v="Sudeste"/>
    <s v="Campinas"/>
    <s v="ondulado"/>
    <s v="Manual"/>
    <s v="Grumixama"/>
    <n v="504"/>
    <n v="56"/>
    <s v="fruto"/>
    <x v="0"/>
    <s v="Manutenção"/>
    <x v="18"/>
    <x v="8"/>
    <s v="Aplicador manual"/>
    <n v="2.35"/>
    <s v="H/H"/>
    <n v="9.9000000000000005E-2"/>
    <n v="0.11844"/>
    <n v="1.1725560000000001E-2"/>
  </r>
  <r>
    <n v="7976"/>
    <x v="0"/>
    <s v="Floresta Ombrófila Densa"/>
    <s v="Sudeste"/>
    <s v="Campinas"/>
    <s v="ondulado"/>
    <s v="Manual"/>
    <s v="Grumixama"/>
    <n v="504"/>
    <n v="56"/>
    <s v="fruto"/>
    <x v="0"/>
    <s v="Manutenção"/>
    <x v="18"/>
    <x v="8"/>
    <s v="Sulfluramida"/>
    <n v="2"/>
    <s v="Kg"/>
    <n v="16.2399997711181"/>
    <n v="0.1008"/>
    <n v="1.6369919769287045"/>
  </r>
  <r>
    <n v="7976"/>
    <x v="0"/>
    <s v="Floresta Ombrófila Densa"/>
    <s v="Sudeste"/>
    <s v="Campinas"/>
    <s v="ondulado"/>
    <s v="Manual"/>
    <s v="Grumixama"/>
    <n v="504"/>
    <n v="56"/>
    <s v="fruto"/>
    <x v="0"/>
    <s v="Manutenção"/>
    <x v="18"/>
    <x v="8"/>
    <s v="Trabalhador agropecuário em geral"/>
    <n v="2.35"/>
    <s v="H/H"/>
    <n v="13.0666856765747"/>
    <n v="0.11844"/>
    <n v="1.5476182515335075"/>
  </r>
  <r>
    <n v="7976"/>
    <x v="0"/>
    <s v="Floresta Ombrófila Densa"/>
    <s v="Sudeste"/>
    <s v="Campinas"/>
    <s v="ondulado"/>
    <s v="Manual"/>
    <s v="Grumixama"/>
    <n v="504"/>
    <n v="56"/>
    <s v="fruto"/>
    <x v="0"/>
    <s v="Manutenção"/>
    <x v="18"/>
    <x v="9"/>
    <s v="Trabalhador agropecuário em geral"/>
    <n v="1.18"/>
    <s v="H/H"/>
    <n v="13.0666856765747"/>
    <n v="5.947199999999999E-2"/>
    <n v="0.77710193055725041"/>
  </r>
  <r>
    <n v="7976"/>
    <x v="0"/>
    <s v="Floresta Ombrófila Densa"/>
    <s v="Sudeste"/>
    <s v="Campinas"/>
    <s v="ondulado"/>
    <s v="Manual"/>
    <s v="Grumixama"/>
    <n v="504"/>
    <n v="56"/>
    <s v="fruto"/>
    <x v="0"/>
    <s v="Manutenção"/>
    <x v="19"/>
    <x v="8"/>
    <s v="Aplicador manual"/>
    <n v="2.35"/>
    <s v="H/H"/>
    <n v="9.9000000000000005E-2"/>
    <n v="0.11844"/>
    <n v="1.1725560000000001E-2"/>
  </r>
  <r>
    <n v="7976"/>
    <x v="0"/>
    <s v="Floresta Ombrófila Densa"/>
    <s v="Sudeste"/>
    <s v="Campinas"/>
    <s v="ondulado"/>
    <s v="Manual"/>
    <s v="Grumixama"/>
    <n v="504"/>
    <n v="56"/>
    <s v="fruto"/>
    <x v="0"/>
    <s v="Manutenção"/>
    <x v="19"/>
    <x v="8"/>
    <s v="Sulfluramida"/>
    <n v="2"/>
    <s v="Kg"/>
    <n v="16.2399997711181"/>
    <n v="0.1008"/>
    <n v="1.6369919769287045"/>
  </r>
  <r>
    <n v="7976"/>
    <x v="0"/>
    <s v="Floresta Ombrófila Densa"/>
    <s v="Sudeste"/>
    <s v="Campinas"/>
    <s v="ondulado"/>
    <s v="Manual"/>
    <s v="Grumixama"/>
    <n v="504"/>
    <n v="56"/>
    <s v="fruto"/>
    <x v="0"/>
    <s v="Manutenção"/>
    <x v="19"/>
    <x v="8"/>
    <s v="Trabalhador agropecuário em geral"/>
    <n v="2.35"/>
    <s v="H/H"/>
    <n v="13.0666856765747"/>
    <n v="0.11844"/>
    <n v="1.5476182515335075"/>
  </r>
  <r>
    <n v="7976"/>
    <x v="0"/>
    <s v="Floresta Ombrófila Densa"/>
    <s v="Sudeste"/>
    <s v="Campinas"/>
    <s v="ondulado"/>
    <s v="Manual"/>
    <s v="Grumixama"/>
    <n v="504"/>
    <n v="56"/>
    <s v="fruto"/>
    <x v="0"/>
    <s v="Manutenção"/>
    <x v="19"/>
    <x v="12"/>
    <s v="Técnico florestal"/>
    <n v="23.55"/>
    <s v="H/H"/>
    <n v="5.9209642410278303"/>
    <n v="1.18692"/>
    <n v="7.0277108769607519"/>
  </r>
  <r>
    <n v="7976"/>
    <x v="0"/>
    <s v="Floresta Ombrófila Densa"/>
    <s v="Sudeste"/>
    <s v="Campinas"/>
    <s v="ondulado"/>
    <s v="Manual"/>
    <s v="Grumixama"/>
    <n v="504"/>
    <n v="56"/>
    <s v="fruto"/>
    <x v="0"/>
    <s v="Manutenção"/>
    <x v="19"/>
    <x v="9"/>
    <s v="Trabalhador agropecuário em geral"/>
    <n v="1.18"/>
    <s v="H/H"/>
    <n v="13.0666856765747"/>
    <n v="5.947199999999999E-2"/>
    <n v="0.77710193055725041"/>
  </r>
  <r>
    <n v="7976"/>
    <x v="0"/>
    <s v="Floresta Ombrófila Densa"/>
    <s v="Sudeste"/>
    <s v="Campinas"/>
    <s v="ondulado"/>
    <s v="Manual"/>
    <s v="Grumixama"/>
    <n v="504"/>
    <n v="56"/>
    <s v="fruto"/>
    <x v="0"/>
    <s v="Manutenção"/>
    <x v="20"/>
    <x v="8"/>
    <s v="Aplicador manual"/>
    <n v="2.35"/>
    <s v="H/H"/>
    <n v="9.9000000000000005E-2"/>
    <n v="0.11844"/>
    <n v="1.1725560000000001E-2"/>
  </r>
  <r>
    <n v="7976"/>
    <x v="0"/>
    <s v="Floresta Ombrófila Densa"/>
    <s v="Sudeste"/>
    <s v="Campinas"/>
    <s v="ondulado"/>
    <s v="Manual"/>
    <s v="Grumixama"/>
    <n v="504"/>
    <n v="56"/>
    <s v="fruto"/>
    <x v="0"/>
    <s v="Manutenção"/>
    <x v="20"/>
    <x v="8"/>
    <s v="Sulfluramida"/>
    <n v="2"/>
    <s v="Kg"/>
    <n v="16.2399997711181"/>
    <n v="0.1008"/>
    <n v="1.6369919769287045"/>
  </r>
  <r>
    <n v="7976"/>
    <x v="0"/>
    <s v="Floresta Ombrófila Densa"/>
    <s v="Sudeste"/>
    <s v="Campinas"/>
    <s v="ondulado"/>
    <s v="Manual"/>
    <s v="Grumixama"/>
    <n v="504"/>
    <n v="56"/>
    <s v="fruto"/>
    <x v="0"/>
    <s v="Manutenção"/>
    <x v="20"/>
    <x v="8"/>
    <s v="Trabalhador agropecuário em geral"/>
    <n v="2.35"/>
    <s v="H/H"/>
    <n v="13.0666856765747"/>
    <n v="0.11844"/>
    <n v="1.5476182515335075"/>
  </r>
  <r>
    <n v="7976"/>
    <x v="0"/>
    <s v="Floresta Ombrófila Densa"/>
    <s v="Sudeste"/>
    <s v="Campinas"/>
    <s v="ondulado"/>
    <s v="Manual"/>
    <s v="Grumixama"/>
    <n v="504"/>
    <n v="56"/>
    <s v="fruto"/>
    <x v="0"/>
    <s v="Manutenção"/>
    <x v="20"/>
    <x v="9"/>
    <s v="Trabalhador agropecuário em geral"/>
    <n v="1.18"/>
    <s v="H/H"/>
    <n v="13.0666856765747"/>
    <n v="5.947199999999999E-2"/>
    <n v="0.77710193055725041"/>
  </r>
  <r>
    <n v="7976"/>
    <x v="0"/>
    <s v="Floresta Ombrófila Densa"/>
    <s v="Sudeste"/>
    <s v="Campinas"/>
    <s v="ondulado"/>
    <s v="Manual"/>
    <s v="Grumixama"/>
    <n v="504"/>
    <n v="56"/>
    <s v="fruto"/>
    <x v="0"/>
    <s v="Manutenção"/>
    <x v="21"/>
    <x v="8"/>
    <s v="Aplicador manual"/>
    <n v="2.35"/>
    <s v="H/H"/>
    <n v="9.9000000000000005E-2"/>
    <n v="0.11844"/>
    <n v="1.1725560000000001E-2"/>
  </r>
  <r>
    <n v="7976"/>
    <x v="0"/>
    <s v="Floresta Ombrófila Densa"/>
    <s v="Sudeste"/>
    <s v="Campinas"/>
    <s v="ondulado"/>
    <s v="Manual"/>
    <s v="Grumixama"/>
    <n v="504"/>
    <n v="56"/>
    <s v="fruto"/>
    <x v="0"/>
    <s v="Manutenção"/>
    <x v="21"/>
    <x v="8"/>
    <s v="Sulfluramida"/>
    <n v="2"/>
    <s v="Kg"/>
    <n v="16.2399997711181"/>
    <n v="0.1008"/>
    <n v="1.6369919769287045"/>
  </r>
  <r>
    <n v="7976"/>
    <x v="0"/>
    <s v="Floresta Ombrófila Densa"/>
    <s v="Sudeste"/>
    <s v="Campinas"/>
    <s v="ondulado"/>
    <s v="Manual"/>
    <s v="Grumixama"/>
    <n v="504"/>
    <n v="56"/>
    <s v="fruto"/>
    <x v="0"/>
    <s v="Manutenção"/>
    <x v="21"/>
    <x v="8"/>
    <s v="Trabalhador agropecuário em geral"/>
    <n v="2.35"/>
    <s v="H/H"/>
    <n v="13.0666856765747"/>
    <n v="0.11844"/>
    <n v="1.5476182515335075"/>
  </r>
  <r>
    <n v="7976"/>
    <x v="0"/>
    <s v="Floresta Ombrófila Densa"/>
    <s v="Sudeste"/>
    <s v="Campinas"/>
    <s v="ondulado"/>
    <s v="Manual"/>
    <s v="Grumixama"/>
    <n v="504"/>
    <n v="56"/>
    <s v="fruto"/>
    <x v="0"/>
    <s v="Manutenção"/>
    <x v="21"/>
    <x v="9"/>
    <s v="Trabalhador agropecuário em geral"/>
    <n v="1.18"/>
    <s v="H/H"/>
    <n v="13.0666856765747"/>
    <n v="5.947199999999999E-2"/>
    <n v="0.77710193055725041"/>
  </r>
  <r>
    <n v="7976"/>
    <x v="0"/>
    <s v="Floresta Ombrófila Densa"/>
    <s v="Sudeste"/>
    <s v="Campinas"/>
    <s v="ondulado"/>
    <s v="Manual"/>
    <s v="Grumixama"/>
    <n v="504"/>
    <n v="56"/>
    <s v="fruto"/>
    <x v="0"/>
    <s v="Manutenção"/>
    <x v="22"/>
    <x v="8"/>
    <s v="Aplicador manual"/>
    <n v="2.35"/>
    <s v="H/H"/>
    <n v="9.9000000000000005E-2"/>
    <n v="0.11844"/>
    <n v="1.1725560000000001E-2"/>
  </r>
  <r>
    <n v="7976"/>
    <x v="0"/>
    <s v="Floresta Ombrófila Densa"/>
    <s v="Sudeste"/>
    <s v="Campinas"/>
    <s v="ondulado"/>
    <s v="Manual"/>
    <s v="Grumixama"/>
    <n v="504"/>
    <n v="56"/>
    <s v="fruto"/>
    <x v="0"/>
    <s v="Manutenção"/>
    <x v="22"/>
    <x v="8"/>
    <s v="Sulfluramida"/>
    <n v="2"/>
    <s v="Kg"/>
    <n v="16.2399997711181"/>
    <n v="0.1008"/>
    <n v="1.6369919769287045"/>
  </r>
  <r>
    <n v="7976"/>
    <x v="0"/>
    <s v="Floresta Ombrófila Densa"/>
    <s v="Sudeste"/>
    <s v="Campinas"/>
    <s v="ondulado"/>
    <s v="Manual"/>
    <s v="Grumixama"/>
    <n v="504"/>
    <n v="56"/>
    <s v="fruto"/>
    <x v="0"/>
    <s v="Manutenção"/>
    <x v="22"/>
    <x v="8"/>
    <s v="Trabalhador agropecuário em geral"/>
    <n v="2.35"/>
    <s v="H/H"/>
    <n v="13.0666856765747"/>
    <n v="0.11844"/>
    <n v="1.5476182515335075"/>
  </r>
  <r>
    <n v="7976"/>
    <x v="0"/>
    <s v="Floresta Ombrófila Densa"/>
    <s v="Sudeste"/>
    <s v="Campinas"/>
    <s v="ondulado"/>
    <s v="Manual"/>
    <s v="Grumixama"/>
    <n v="504"/>
    <n v="56"/>
    <s v="fruto"/>
    <x v="0"/>
    <s v="Manutenção"/>
    <x v="22"/>
    <x v="9"/>
    <s v="Trabalhador agropecuário em geral"/>
    <n v="1.18"/>
    <s v="H/H"/>
    <n v="13.0666856765747"/>
    <n v="5.947199999999999E-2"/>
    <n v="0.77710193055725041"/>
  </r>
  <r>
    <n v="7976"/>
    <x v="0"/>
    <s v="Floresta Ombrófila Densa"/>
    <s v="Sudeste"/>
    <s v="Campinas"/>
    <s v="ondulado"/>
    <s v="Manual"/>
    <s v="Grumixama"/>
    <n v="504"/>
    <n v="56"/>
    <s v="fruto"/>
    <x v="0"/>
    <s v="Manutenção"/>
    <x v="23"/>
    <x v="8"/>
    <s v="Aplicador manual"/>
    <n v="2.35"/>
    <s v="H/H"/>
    <n v="9.9000000000000005E-2"/>
    <n v="0.11844"/>
    <n v="1.1725560000000001E-2"/>
  </r>
  <r>
    <n v="7976"/>
    <x v="0"/>
    <s v="Floresta Ombrófila Densa"/>
    <s v="Sudeste"/>
    <s v="Campinas"/>
    <s v="ondulado"/>
    <s v="Manual"/>
    <s v="Grumixama"/>
    <n v="504"/>
    <n v="56"/>
    <s v="fruto"/>
    <x v="0"/>
    <s v="Manutenção"/>
    <x v="23"/>
    <x v="8"/>
    <s v="Sulfluramida"/>
    <n v="2"/>
    <s v="Kg"/>
    <n v="16.2399997711181"/>
    <n v="0.1008"/>
    <n v="1.6369919769287045"/>
  </r>
  <r>
    <n v="7976"/>
    <x v="0"/>
    <s v="Floresta Ombrófila Densa"/>
    <s v="Sudeste"/>
    <s v="Campinas"/>
    <s v="ondulado"/>
    <s v="Manual"/>
    <s v="Grumixama"/>
    <n v="504"/>
    <n v="56"/>
    <s v="fruto"/>
    <x v="0"/>
    <s v="Manutenção"/>
    <x v="23"/>
    <x v="8"/>
    <s v="Trabalhador agropecuário em geral"/>
    <n v="2.35"/>
    <s v="H/H"/>
    <n v="13.0666856765747"/>
    <n v="0.11844"/>
    <n v="1.5476182515335075"/>
  </r>
  <r>
    <n v="7976"/>
    <x v="0"/>
    <s v="Floresta Ombrófila Densa"/>
    <s v="Sudeste"/>
    <s v="Campinas"/>
    <s v="ondulado"/>
    <s v="Manual"/>
    <s v="Grumixama"/>
    <n v="504"/>
    <n v="56"/>
    <s v="fruto"/>
    <x v="0"/>
    <s v="Manutenção"/>
    <x v="23"/>
    <x v="9"/>
    <s v="Trabalhador agropecuário em geral"/>
    <n v="1.18"/>
    <s v="H/H"/>
    <n v="13.0666856765747"/>
    <n v="5.947199999999999E-2"/>
    <n v="0.77710193055725041"/>
  </r>
  <r>
    <n v="7976"/>
    <x v="0"/>
    <s v="Floresta Ombrófila Densa"/>
    <s v="Sudeste"/>
    <s v="Campinas"/>
    <s v="ondulado"/>
    <s v="Manual"/>
    <s v="Grumixama"/>
    <n v="504"/>
    <n v="56"/>
    <s v="fruto"/>
    <x v="0"/>
    <s v="Manutenção"/>
    <x v="24"/>
    <x v="8"/>
    <s v="Aplicador manual"/>
    <n v="2.35"/>
    <s v="H/H"/>
    <n v="9.9000000000000005E-2"/>
    <n v="0.11844"/>
    <n v="1.1725560000000001E-2"/>
  </r>
  <r>
    <n v="7976"/>
    <x v="0"/>
    <s v="Floresta Ombrófila Densa"/>
    <s v="Sudeste"/>
    <s v="Campinas"/>
    <s v="ondulado"/>
    <s v="Manual"/>
    <s v="Grumixama"/>
    <n v="504"/>
    <n v="56"/>
    <s v="fruto"/>
    <x v="0"/>
    <s v="Manutenção"/>
    <x v="24"/>
    <x v="8"/>
    <s v="Sulfluramida"/>
    <n v="2"/>
    <s v="Kg"/>
    <n v="16.2399997711181"/>
    <n v="0.1008"/>
    <n v="1.6369919769287045"/>
  </r>
  <r>
    <n v="7976"/>
    <x v="0"/>
    <s v="Floresta Ombrófila Densa"/>
    <s v="Sudeste"/>
    <s v="Campinas"/>
    <s v="ondulado"/>
    <s v="Manual"/>
    <s v="Grumixama"/>
    <n v="504"/>
    <n v="56"/>
    <s v="fruto"/>
    <x v="0"/>
    <s v="Manutenção"/>
    <x v="24"/>
    <x v="8"/>
    <s v="Trabalhador agropecuário em geral"/>
    <n v="2.35"/>
    <s v="H/H"/>
    <n v="13.0666856765747"/>
    <n v="0.11844"/>
    <n v="1.5476182515335075"/>
  </r>
  <r>
    <n v="7976"/>
    <x v="0"/>
    <s v="Floresta Ombrófila Densa"/>
    <s v="Sudeste"/>
    <s v="Campinas"/>
    <s v="ondulado"/>
    <s v="Manual"/>
    <s v="Grumixama"/>
    <n v="504"/>
    <n v="56"/>
    <s v="fruto"/>
    <x v="0"/>
    <s v="Manutenção"/>
    <x v="24"/>
    <x v="9"/>
    <s v="Trabalhador agropecuário em geral"/>
    <n v="1.18"/>
    <s v="H/H"/>
    <n v="13.0666856765747"/>
    <n v="5.947199999999999E-2"/>
    <n v="0.77710193055725041"/>
  </r>
  <r>
    <n v="7976"/>
    <x v="0"/>
    <s v="Floresta Ombrófila Densa"/>
    <s v="Sudeste"/>
    <s v="Campinas"/>
    <s v="ondulado"/>
    <s v="Manual"/>
    <s v="Grumixama"/>
    <n v="504"/>
    <n v="56"/>
    <s v="fruto"/>
    <x v="0"/>
    <s v="Manutenção"/>
    <x v="25"/>
    <x v="8"/>
    <s v="Aplicador manual"/>
    <n v="2.35"/>
    <s v="H/H"/>
    <n v="9.9000000000000005E-2"/>
    <n v="0.11844"/>
    <n v="1.1725560000000001E-2"/>
  </r>
  <r>
    <n v="7976"/>
    <x v="0"/>
    <s v="Floresta Ombrófila Densa"/>
    <s v="Sudeste"/>
    <s v="Campinas"/>
    <s v="ondulado"/>
    <s v="Manual"/>
    <s v="Grumixama"/>
    <n v="504"/>
    <n v="56"/>
    <s v="fruto"/>
    <x v="0"/>
    <s v="Manutenção"/>
    <x v="25"/>
    <x v="8"/>
    <s v="Sulfluramida"/>
    <n v="2"/>
    <s v="Kg"/>
    <n v="16.2399997711181"/>
    <n v="0.1008"/>
    <n v="1.6369919769287045"/>
  </r>
  <r>
    <n v="7976"/>
    <x v="0"/>
    <s v="Floresta Ombrófila Densa"/>
    <s v="Sudeste"/>
    <s v="Campinas"/>
    <s v="ondulado"/>
    <s v="Manual"/>
    <s v="Grumixama"/>
    <n v="504"/>
    <n v="56"/>
    <s v="fruto"/>
    <x v="0"/>
    <s v="Manutenção"/>
    <x v="25"/>
    <x v="8"/>
    <s v="Trabalhador agropecuário em geral"/>
    <n v="2.35"/>
    <s v="H/H"/>
    <n v="13.0666856765747"/>
    <n v="0.11844"/>
    <n v="1.5476182515335075"/>
  </r>
  <r>
    <n v="7976"/>
    <x v="0"/>
    <s v="Floresta Ombrófila Densa"/>
    <s v="Sudeste"/>
    <s v="Campinas"/>
    <s v="ondulado"/>
    <s v="Manual"/>
    <s v="Grumixama"/>
    <n v="504"/>
    <n v="56"/>
    <s v="fruto"/>
    <x v="0"/>
    <s v="Manutenção"/>
    <x v="25"/>
    <x v="9"/>
    <s v="Trabalhador agropecuário em geral"/>
    <n v="1.18"/>
    <s v="H/H"/>
    <n v="13.0666856765747"/>
    <n v="5.947199999999999E-2"/>
    <n v="0.77710193055725041"/>
  </r>
  <r>
    <n v="7976"/>
    <x v="0"/>
    <s v="Floresta Ombrófila Densa"/>
    <s v="Sudeste"/>
    <s v="Campinas"/>
    <s v="ondulado"/>
    <s v="Manual"/>
    <s v="Grumixama"/>
    <n v="504"/>
    <n v="56"/>
    <s v="fruto"/>
    <x v="0"/>
    <s v="Manutenção"/>
    <x v="26"/>
    <x v="8"/>
    <s v="Aplicador manual"/>
    <n v="2.35"/>
    <s v="H/H"/>
    <n v="9.9000000000000005E-2"/>
    <n v="0.11844"/>
    <n v="1.1725560000000001E-2"/>
  </r>
  <r>
    <n v="7976"/>
    <x v="0"/>
    <s v="Floresta Ombrófila Densa"/>
    <s v="Sudeste"/>
    <s v="Campinas"/>
    <s v="ondulado"/>
    <s v="Manual"/>
    <s v="Grumixama"/>
    <n v="504"/>
    <n v="56"/>
    <s v="fruto"/>
    <x v="0"/>
    <s v="Manutenção"/>
    <x v="26"/>
    <x v="8"/>
    <s v="Sulfluramida"/>
    <n v="2"/>
    <s v="Kg"/>
    <n v="16.2399997711181"/>
    <n v="0.1008"/>
    <n v="1.6369919769287045"/>
  </r>
  <r>
    <n v="7976"/>
    <x v="0"/>
    <s v="Floresta Ombrófila Densa"/>
    <s v="Sudeste"/>
    <s v="Campinas"/>
    <s v="ondulado"/>
    <s v="Manual"/>
    <s v="Grumixama"/>
    <n v="504"/>
    <n v="56"/>
    <s v="fruto"/>
    <x v="0"/>
    <s v="Manutenção"/>
    <x v="26"/>
    <x v="8"/>
    <s v="Trabalhador agropecuário em geral"/>
    <n v="2.35"/>
    <s v="H/H"/>
    <n v="13.0666856765747"/>
    <n v="0.11844"/>
    <n v="1.5476182515335075"/>
  </r>
  <r>
    <n v="7976"/>
    <x v="0"/>
    <s v="Floresta Ombrófila Densa"/>
    <s v="Sudeste"/>
    <s v="Campinas"/>
    <s v="ondulado"/>
    <s v="Manual"/>
    <s v="Grumixama"/>
    <n v="504"/>
    <n v="56"/>
    <s v="fruto"/>
    <x v="0"/>
    <s v="Manutenção"/>
    <x v="26"/>
    <x v="9"/>
    <s v="Trabalhador agropecuário em geral"/>
    <n v="1.18"/>
    <s v="H/H"/>
    <n v="13.0666856765747"/>
    <n v="5.947199999999999E-2"/>
    <n v="0.77710193055725041"/>
  </r>
  <r>
    <n v="7976"/>
    <x v="0"/>
    <s v="Floresta Ombrófila Densa"/>
    <s v="Sudeste"/>
    <s v="Campinas"/>
    <s v="ondulado"/>
    <s v="Manual"/>
    <s v="Grumixama"/>
    <n v="504"/>
    <n v="56"/>
    <s v="fruto"/>
    <x v="0"/>
    <s v="Manutenção"/>
    <x v="27"/>
    <x v="8"/>
    <s v="Aplicador manual"/>
    <n v="2.35"/>
    <s v="H/H"/>
    <n v="9.9000000000000005E-2"/>
    <n v="0.11844"/>
    <n v="1.1725560000000001E-2"/>
  </r>
  <r>
    <n v="7976"/>
    <x v="0"/>
    <s v="Floresta Ombrófila Densa"/>
    <s v="Sudeste"/>
    <s v="Campinas"/>
    <s v="ondulado"/>
    <s v="Manual"/>
    <s v="Grumixama"/>
    <n v="504"/>
    <n v="56"/>
    <s v="fruto"/>
    <x v="0"/>
    <s v="Manutenção"/>
    <x v="27"/>
    <x v="8"/>
    <s v="Sulfluramida"/>
    <n v="2"/>
    <s v="Kg"/>
    <n v="16.2399997711181"/>
    <n v="0.1008"/>
    <n v="1.6369919769287045"/>
  </r>
  <r>
    <n v="7976"/>
    <x v="0"/>
    <s v="Floresta Ombrófila Densa"/>
    <s v="Sudeste"/>
    <s v="Campinas"/>
    <s v="ondulado"/>
    <s v="Manual"/>
    <s v="Grumixama"/>
    <n v="504"/>
    <n v="56"/>
    <s v="fruto"/>
    <x v="0"/>
    <s v="Manutenção"/>
    <x v="27"/>
    <x v="8"/>
    <s v="Trabalhador agropecuário em geral"/>
    <n v="2.35"/>
    <s v="H/H"/>
    <n v="13.0666856765747"/>
    <n v="0.11844"/>
    <n v="1.5476182515335075"/>
  </r>
  <r>
    <n v="7976"/>
    <x v="0"/>
    <s v="Floresta Ombrófila Densa"/>
    <s v="Sudeste"/>
    <s v="Campinas"/>
    <s v="ondulado"/>
    <s v="Manual"/>
    <s v="Grumixama"/>
    <n v="504"/>
    <n v="56"/>
    <s v="fruto"/>
    <x v="0"/>
    <s v="Manutenção"/>
    <x v="27"/>
    <x v="9"/>
    <s v="Trabalhador agropecuário em geral"/>
    <n v="1.18"/>
    <s v="H/H"/>
    <n v="13.0666856765747"/>
    <n v="5.947199999999999E-2"/>
    <n v="0.77710193055725041"/>
  </r>
  <r>
    <n v="7976"/>
    <x v="0"/>
    <s v="Floresta Ombrófila Densa"/>
    <s v="Sudeste"/>
    <s v="Campinas"/>
    <s v="ondulado"/>
    <s v="Manual"/>
    <s v="Grumixama"/>
    <n v="504"/>
    <n v="56"/>
    <s v="fruto"/>
    <x v="0"/>
    <s v="Manutenção"/>
    <x v="28"/>
    <x v="8"/>
    <s v="Aplicador manual"/>
    <n v="2.35"/>
    <s v="H/H"/>
    <n v="9.9000000000000005E-2"/>
    <n v="0.11844"/>
    <n v="1.1725560000000001E-2"/>
  </r>
  <r>
    <n v="7976"/>
    <x v="0"/>
    <s v="Floresta Ombrófila Densa"/>
    <s v="Sudeste"/>
    <s v="Campinas"/>
    <s v="ondulado"/>
    <s v="Manual"/>
    <s v="Grumixama"/>
    <n v="504"/>
    <n v="56"/>
    <s v="fruto"/>
    <x v="0"/>
    <s v="Manutenção"/>
    <x v="28"/>
    <x v="8"/>
    <s v="Sulfluramida"/>
    <n v="2"/>
    <s v="Kg"/>
    <n v="16.2399997711181"/>
    <n v="0.1008"/>
    <n v="1.6369919769287045"/>
  </r>
  <r>
    <n v="7976"/>
    <x v="0"/>
    <s v="Floresta Ombrófila Densa"/>
    <s v="Sudeste"/>
    <s v="Campinas"/>
    <s v="ondulado"/>
    <s v="Manual"/>
    <s v="Grumixama"/>
    <n v="504"/>
    <n v="56"/>
    <s v="fruto"/>
    <x v="0"/>
    <s v="Manutenção"/>
    <x v="28"/>
    <x v="8"/>
    <s v="Trabalhador agropecuário em geral"/>
    <n v="2.35"/>
    <s v="H/H"/>
    <n v="13.0666856765747"/>
    <n v="0.11844"/>
    <n v="1.5476182515335075"/>
  </r>
  <r>
    <n v="7976"/>
    <x v="0"/>
    <s v="Floresta Ombrófila Densa"/>
    <s v="Sudeste"/>
    <s v="Campinas"/>
    <s v="ondulado"/>
    <s v="Manual"/>
    <s v="Grumixama"/>
    <n v="504"/>
    <n v="56"/>
    <s v="fruto"/>
    <x v="0"/>
    <s v="Manutenção"/>
    <x v="28"/>
    <x v="9"/>
    <s v="Trabalhador agropecuário em geral"/>
    <n v="1.18"/>
    <s v="H/H"/>
    <n v="13.0666856765747"/>
    <n v="5.947199999999999E-2"/>
    <n v="0.77710193055725041"/>
  </r>
  <r>
    <n v="7976"/>
    <x v="0"/>
    <s v="Floresta Ombrófila Densa"/>
    <s v="Sudeste"/>
    <s v="Campinas"/>
    <s v="ondulado"/>
    <s v="Manual"/>
    <s v="Grumixama"/>
    <n v="504"/>
    <n v="56"/>
    <s v="fruto"/>
    <x v="0"/>
    <s v="Manutenção"/>
    <x v="29"/>
    <x v="8"/>
    <s v="Aplicador manual"/>
    <n v="2.35"/>
    <s v="H/H"/>
    <n v="9.9000000000000005E-2"/>
    <n v="0.11844"/>
    <n v="1.1725560000000001E-2"/>
  </r>
  <r>
    <n v="7976"/>
    <x v="0"/>
    <s v="Floresta Ombrófila Densa"/>
    <s v="Sudeste"/>
    <s v="Campinas"/>
    <s v="ondulado"/>
    <s v="Manual"/>
    <s v="Grumixama"/>
    <n v="504"/>
    <n v="56"/>
    <s v="fruto"/>
    <x v="0"/>
    <s v="Manutenção"/>
    <x v="29"/>
    <x v="8"/>
    <s v="Sulfluramida"/>
    <n v="2"/>
    <s v="Kg"/>
    <n v="16.2399997711181"/>
    <n v="0.1008"/>
    <n v="1.6369919769287045"/>
  </r>
  <r>
    <n v="7976"/>
    <x v="0"/>
    <s v="Floresta Ombrófila Densa"/>
    <s v="Sudeste"/>
    <s v="Campinas"/>
    <s v="ondulado"/>
    <s v="Manual"/>
    <s v="Grumixama"/>
    <n v="504"/>
    <n v="56"/>
    <s v="fruto"/>
    <x v="0"/>
    <s v="Manutenção"/>
    <x v="29"/>
    <x v="8"/>
    <s v="Trabalhador agropecuário em geral"/>
    <n v="2.35"/>
    <s v="H/H"/>
    <n v="13.0666856765747"/>
    <n v="0.11844"/>
    <n v="1.5476182515335075"/>
  </r>
  <r>
    <n v="7976"/>
    <x v="0"/>
    <s v="Floresta Ombrófila Densa"/>
    <s v="Sudeste"/>
    <s v="Campinas"/>
    <s v="ondulado"/>
    <s v="Manual"/>
    <s v="Grumixama"/>
    <n v="504"/>
    <n v="56"/>
    <s v="fruto"/>
    <x v="0"/>
    <s v="Manutenção"/>
    <x v="29"/>
    <x v="9"/>
    <s v="Trabalhador agropecuário em geral"/>
    <n v="1.18"/>
    <s v="H/H"/>
    <n v="13.0666856765747"/>
    <n v="5.947199999999999E-2"/>
    <n v="0.77710193055725041"/>
  </r>
  <r>
    <n v="7976"/>
    <x v="0"/>
    <s v="Floresta Ombrófila Densa"/>
    <s v="Sudeste"/>
    <s v="Campinas"/>
    <s v="ondulado"/>
    <s v="Manual"/>
    <s v="Grumixama"/>
    <n v="504"/>
    <n v="56"/>
    <s v="fruto"/>
    <x v="0"/>
    <s v="Pós-Plantio"/>
    <x v="0"/>
    <x v="7"/>
    <s v="Enxada"/>
    <n v="38.51"/>
    <s v="H/H"/>
    <n v="1.6E-2"/>
    <n v="1.9409039999999997"/>
    <n v="3.1054463999999997E-2"/>
  </r>
  <r>
    <n v="7976"/>
    <x v="0"/>
    <s v="Floresta Ombrófila Densa"/>
    <s v="Sudeste"/>
    <s v="Campinas"/>
    <s v="ondulado"/>
    <s v="Manual"/>
    <s v="Grumixama"/>
    <n v="504"/>
    <n v="56"/>
    <s v="fruto"/>
    <x v="0"/>
    <s v="Pós-Plantio"/>
    <x v="0"/>
    <x v="7"/>
    <s v="Trabalhador agropecuário em geral"/>
    <n v="38.51"/>
    <s v="H/H"/>
    <n v="13.0666856765747"/>
    <n v="1.9409039999999997"/>
    <n v="25.361182496406538"/>
  </r>
  <r>
    <n v="7976"/>
    <x v="0"/>
    <s v="Floresta Ombrófila Densa"/>
    <s v="Sudeste"/>
    <s v="Campinas"/>
    <s v="ondulado"/>
    <s v="Manual"/>
    <s v="Grumixama"/>
    <n v="504"/>
    <n v="56"/>
    <s v="fruto"/>
    <x v="0"/>
    <s v="Pós-Plantio"/>
    <x v="0"/>
    <x v="8"/>
    <s v="Aplicador manual"/>
    <n v="2.35"/>
    <s v="H/H"/>
    <n v="9.9000000000000005E-2"/>
    <n v="0.11844"/>
    <n v="1.1725560000000001E-2"/>
  </r>
  <r>
    <n v="7976"/>
    <x v="0"/>
    <s v="Floresta Ombrófila Densa"/>
    <s v="Sudeste"/>
    <s v="Campinas"/>
    <s v="ondulado"/>
    <s v="Manual"/>
    <s v="Grumixama"/>
    <n v="504"/>
    <n v="56"/>
    <s v="fruto"/>
    <x v="0"/>
    <s v="Pós-Plantio"/>
    <x v="0"/>
    <x v="8"/>
    <s v="Sulfluramida"/>
    <n v="2"/>
    <s v="Kg"/>
    <n v="16.2399997711181"/>
    <n v="0.1008"/>
    <n v="1.6369919769287045"/>
  </r>
  <r>
    <n v="7976"/>
    <x v="0"/>
    <s v="Floresta Ombrófila Densa"/>
    <s v="Sudeste"/>
    <s v="Campinas"/>
    <s v="ondulado"/>
    <s v="Manual"/>
    <s v="Grumixama"/>
    <n v="504"/>
    <n v="56"/>
    <s v="fruto"/>
    <x v="0"/>
    <s v="Pós-Plantio"/>
    <x v="0"/>
    <x v="8"/>
    <s v="Trabalhador agropecuário em geral"/>
    <n v="2.35"/>
    <s v="H/H"/>
    <n v="13.0666856765747"/>
    <n v="0.11844"/>
    <n v="1.5476182515335075"/>
  </r>
  <r>
    <n v="7976"/>
    <x v="0"/>
    <s v="Floresta Ombrófila Densa"/>
    <s v="Sudeste"/>
    <s v="Campinas"/>
    <s v="ondulado"/>
    <s v="Manual"/>
    <s v="Grumixama"/>
    <n v="504"/>
    <n v="56"/>
    <s v="fruto"/>
    <x v="0"/>
    <s v="Pós-Plantio"/>
    <x v="0"/>
    <x v="9"/>
    <s v="Trabalhador agropecuário em geral"/>
    <n v="1.18"/>
    <s v="H/H"/>
    <n v="13.0666856765747"/>
    <n v="5.947199999999999E-2"/>
    <n v="0.77710193055725041"/>
  </r>
  <r>
    <n v="7976"/>
    <x v="0"/>
    <s v="Floresta Ombrófila Densa"/>
    <s v="Sudeste"/>
    <s v="Campinas"/>
    <s v="ondulado"/>
    <s v="Manual"/>
    <s v="Grumixama"/>
    <n v="504"/>
    <n v="56"/>
    <s v="fruto"/>
    <x v="0"/>
    <s v="Pré-Plantio"/>
    <x v="0"/>
    <x v="0"/>
    <s v="Trator 75 - 125 CV + Carreta"/>
    <n v="2.06"/>
    <s v="H/M"/>
    <n v="149.07000732421801"/>
    <n v="0.103824"/>
    <n v="15.47704444042961"/>
  </r>
  <r>
    <n v="7976"/>
    <x v="0"/>
    <s v="Floresta Ombrófila Densa"/>
    <s v="Sudeste"/>
    <s v="Campinas"/>
    <s v="ondulado"/>
    <s v="Manual"/>
    <s v="Grumixama"/>
    <n v="504"/>
    <n v="56"/>
    <s v="fruto"/>
    <x v="0"/>
    <s v="Pré-Plantio"/>
    <x v="0"/>
    <x v="13"/>
    <s v="Enxadão (alinhamento)"/>
    <n v="28.27"/>
    <s v="H/H"/>
    <n v="1.0999999999999999E-2"/>
    <n v="1.4248080000000001"/>
    <n v="1.5672887999999999E-2"/>
  </r>
  <r>
    <n v="7976"/>
    <x v="0"/>
    <s v="Floresta Ombrófila Densa"/>
    <s v="Sudeste"/>
    <s v="Campinas"/>
    <s v="ondulado"/>
    <s v="Manual"/>
    <s v="Grumixama"/>
    <n v="504"/>
    <n v="56"/>
    <s v="fruto"/>
    <x v="0"/>
    <s v="Pré-Plantio"/>
    <x v="0"/>
    <x v="13"/>
    <s v="Trabalhador agropecuário em geral"/>
    <n v="28.27"/>
    <s v="H/H"/>
    <n v="13.0666856765747"/>
    <n v="1.4248080000000001"/>
    <n v="18.617518285469046"/>
  </r>
  <r>
    <n v="7976"/>
    <x v="0"/>
    <s v="Floresta Ombrófila Densa"/>
    <s v="Sudeste"/>
    <s v="Campinas"/>
    <s v="ondulado"/>
    <s v="Manual"/>
    <s v="Grumixama"/>
    <n v="504"/>
    <n v="56"/>
    <s v="fruto"/>
    <x v="0"/>
    <s v="Pré-Plantio"/>
    <x v="0"/>
    <x v="14"/>
    <s v="Calcário dolomítico"/>
    <n v="0.5"/>
    <s v="t"/>
    <n v="206.169998168945"/>
    <n v="2.52E-2"/>
    <n v="5.1954839538574138"/>
  </r>
  <r>
    <n v="7976"/>
    <x v="0"/>
    <s v="Floresta Ombrófila Densa"/>
    <s v="Sudeste"/>
    <s v="Campinas"/>
    <s v="ondulado"/>
    <s v="Manual"/>
    <s v="Grumixama"/>
    <n v="504"/>
    <n v="56"/>
    <s v="fruto"/>
    <x v="0"/>
    <s v="Pré-Plantio"/>
    <x v="0"/>
    <x v="14"/>
    <s v="Trabalhador agropecuário em geral"/>
    <n v="11.78"/>
    <s v="H/H"/>
    <n v="13.0666856765747"/>
    <n v="0.59371200000000002"/>
    <n v="7.7578480864105188"/>
  </r>
  <r>
    <n v="7976"/>
    <x v="0"/>
    <s v="Floresta Ombrófila Densa"/>
    <s v="Sudeste"/>
    <s v="Campinas"/>
    <s v="ondulado"/>
    <s v="Manual"/>
    <s v="Grumixama"/>
    <n v="504"/>
    <n v="56"/>
    <s v="fruto"/>
    <x v="0"/>
    <s v="Pré-Plantio"/>
    <x v="0"/>
    <x v="14"/>
    <s v="Trator 75 - 125 CV + Carreta"/>
    <n v="1.94"/>
    <s v="H/M"/>
    <n v="149.07000732421801"/>
    <n v="9.7776000000000002E-2"/>
    <n v="14.575469036132741"/>
  </r>
  <r>
    <n v="7976"/>
    <x v="0"/>
    <s v="Floresta Ombrófila Densa"/>
    <s v="Sudeste"/>
    <s v="Campinas"/>
    <s v="ondulado"/>
    <s v="Manual"/>
    <s v="Grumixama"/>
    <n v="504"/>
    <n v="56"/>
    <s v="fruto"/>
    <x v="0"/>
    <s v="Pré-Plantio"/>
    <x v="0"/>
    <x v="8"/>
    <s v="Aplicador manual"/>
    <n v="4.7"/>
    <s v="H/H"/>
    <n v="9.9000000000000005E-2"/>
    <n v="0.23688000000000001"/>
    <n v="2.3451120000000002E-2"/>
  </r>
  <r>
    <n v="7976"/>
    <x v="0"/>
    <s v="Floresta Ombrófila Densa"/>
    <s v="Sudeste"/>
    <s v="Campinas"/>
    <s v="ondulado"/>
    <s v="Manual"/>
    <s v="Grumixama"/>
    <n v="504"/>
    <n v="56"/>
    <s v="fruto"/>
    <x v="0"/>
    <s v="Pré-Plantio"/>
    <x v="0"/>
    <x v="8"/>
    <s v="Sulfluramida"/>
    <n v="3.5"/>
    <s v="Kg"/>
    <n v="16.2399997711181"/>
    <n v="0.1764"/>
    <n v="2.8647359596252331"/>
  </r>
  <r>
    <n v="7976"/>
    <x v="0"/>
    <s v="Floresta Ombrófila Densa"/>
    <s v="Sudeste"/>
    <s v="Campinas"/>
    <s v="ondulado"/>
    <s v="Manual"/>
    <s v="Grumixama"/>
    <n v="504"/>
    <n v="56"/>
    <s v="fruto"/>
    <x v="0"/>
    <s v="Pré-Plantio"/>
    <x v="0"/>
    <x v="8"/>
    <s v="Trabalhador agropecuário em geral"/>
    <n v="4.7"/>
    <s v="H/H"/>
    <n v="13.0666856765747"/>
    <n v="0.23688000000000001"/>
    <n v="3.095236503067015"/>
  </r>
  <r>
    <n v="7976"/>
    <x v="0"/>
    <s v="Floresta Ombrófila Densa"/>
    <s v="Sudeste"/>
    <s v="Campinas"/>
    <s v="ondulado"/>
    <s v="Manual"/>
    <s v="Grumixama"/>
    <n v="504"/>
    <n v="56"/>
    <s v="fruto"/>
    <x v="0"/>
    <s v="Pré-Plantio"/>
    <x v="0"/>
    <x v="15"/>
    <s v="Motocoveadora 2,5 CV"/>
    <n v="28.27"/>
    <s v="H/H"/>
    <n v="6.0519999999999996"/>
    <n v="1.4248080000000001"/>
    <n v="8.6229380159999991"/>
  </r>
  <r>
    <n v="7976"/>
    <x v="0"/>
    <s v="Floresta Ombrófila Densa"/>
    <s v="Sudeste"/>
    <s v="Campinas"/>
    <s v="ondulado"/>
    <s v="Manual"/>
    <s v="Grumixama"/>
    <n v="504"/>
    <n v="56"/>
    <s v="fruto"/>
    <x v="0"/>
    <s v="Pré-Plantio"/>
    <x v="0"/>
    <x v="15"/>
    <s v="Trabalhador agropecuário em geral"/>
    <n v="28.27"/>
    <s v="H/H"/>
    <n v="13.0666856765747"/>
    <n v="1.4248080000000001"/>
    <n v="18.617518285469046"/>
  </r>
  <r>
    <n v="7976"/>
    <x v="0"/>
    <s v="Floresta Ombrófila Densa"/>
    <s v="Sudeste"/>
    <s v="Campinas"/>
    <s v="ondulado"/>
    <s v="Manual"/>
    <s v="Grumixama"/>
    <n v="504"/>
    <n v="56"/>
    <s v="fruto"/>
    <x v="0"/>
    <s v="Pré-Plantio"/>
    <x v="0"/>
    <x v="16"/>
    <s v="Motorroçadeira 2 CV"/>
    <n v="23.55"/>
    <s v="H/H"/>
    <n v="6.4109999999999996"/>
    <n v="1.18692"/>
    <n v="7.6093441199999994"/>
  </r>
  <r>
    <n v="7976"/>
    <x v="0"/>
    <s v="Floresta Ombrófila Densa"/>
    <s v="Sudeste"/>
    <s v="Campinas"/>
    <s v="ondulado"/>
    <s v="Manual"/>
    <s v="Grumixama"/>
    <n v="504"/>
    <n v="56"/>
    <s v="fruto"/>
    <x v="0"/>
    <s v="Pré-Plantio"/>
    <x v="0"/>
    <x v="16"/>
    <s v="Trabalhador agropecuário em geral"/>
    <n v="23.55"/>
    <s v="H/H"/>
    <n v="13.0666856765747"/>
    <n v="1.18692"/>
    <n v="15.509110563240043"/>
  </r>
  <r>
    <n v="7976"/>
    <x v="0"/>
    <s v="Floresta Ombrófila Densa"/>
    <s v="Sudeste"/>
    <s v="Campinas"/>
    <s v="ondulado"/>
    <s v="Manual"/>
    <s v="Jabuticaba"/>
    <n v="504"/>
    <n v="56"/>
    <s v="fruto"/>
    <x v="0"/>
    <s v="Implantação"/>
    <x v="0"/>
    <x v="0"/>
    <d v="2006-06-30T00:00:00"/>
    <n v="3.3"/>
    <s v="sc de 50 kg"/>
    <n v="273.079986572265"/>
    <n v="0.16632"/>
    <n v="45.418663366699114"/>
  </r>
  <r>
    <n v="7976"/>
    <x v="0"/>
    <s v="Floresta Ombrófila Densa"/>
    <s v="Sudeste"/>
    <s v="Campinas"/>
    <s v="ondulado"/>
    <s v="Manual"/>
    <s v="Jabuticaba"/>
    <n v="504"/>
    <n v="56"/>
    <s v="fruto"/>
    <x v="0"/>
    <s v="Implantação"/>
    <x v="0"/>
    <x v="0"/>
    <s v="Copo dosador"/>
    <n v="12.37"/>
    <s v="H/H"/>
    <n v="1.0999999999999999E-2"/>
    <n v="0.623448"/>
    <n v="6.8579279999999992E-3"/>
  </r>
  <r>
    <n v="7976"/>
    <x v="0"/>
    <s v="Floresta Ombrófila Densa"/>
    <s v="Sudeste"/>
    <s v="Campinas"/>
    <s v="ondulado"/>
    <s v="Manual"/>
    <s v="Jabuticaba"/>
    <n v="504"/>
    <n v="56"/>
    <s v="fruto"/>
    <x v="0"/>
    <s v="Implantação"/>
    <x v="0"/>
    <x v="0"/>
    <s v="Trabalhador agropecuário em geral"/>
    <n v="12.37"/>
    <s v="H/H"/>
    <n v="13.0666856765747"/>
    <n v="0.623448"/>
    <n v="8.1463990516891442"/>
  </r>
  <r>
    <n v="7976"/>
    <x v="0"/>
    <s v="Floresta Ombrófila Densa"/>
    <s v="Sudeste"/>
    <s v="Campinas"/>
    <s v="ondulado"/>
    <s v="Manual"/>
    <s v="Jabuticaba"/>
    <n v="504"/>
    <n v="56"/>
    <s v="fruto"/>
    <x v="0"/>
    <s v="Implantação"/>
    <x v="0"/>
    <x v="1"/>
    <d v="2010-10-20T00:00:00"/>
    <n v="3.3"/>
    <s v="sc de 50 kg"/>
    <n v="200.47999572753901"/>
    <n v="0.16632"/>
    <n v="33.34383288940429"/>
  </r>
  <r>
    <n v="7976"/>
    <x v="0"/>
    <s v="Floresta Ombrófila Densa"/>
    <s v="Sudeste"/>
    <s v="Campinas"/>
    <s v="ondulado"/>
    <s v="Manual"/>
    <s v="Jabuticaba"/>
    <n v="504"/>
    <n v="56"/>
    <s v="fruto"/>
    <x v="0"/>
    <s v="Implantação"/>
    <x v="0"/>
    <x v="1"/>
    <s v="Plantadeira (coveta lateral)"/>
    <n v="14.13"/>
    <s v="H/H"/>
    <n v="7.9000000000000001E-2"/>
    <n v="0.71215200000000001"/>
    <n v="5.6260008E-2"/>
  </r>
  <r>
    <n v="7976"/>
    <x v="0"/>
    <s v="Floresta Ombrófila Densa"/>
    <s v="Sudeste"/>
    <s v="Campinas"/>
    <s v="ondulado"/>
    <s v="Manual"/>
    <s v="Jabuticaba"/>
    <n v="504"/>
    <n v="56"/>
    <s v="fruto"/>
    <x v="0"/>
    <s v="Implantação"/>
    <x v="0"/>
    <x v="1"/>
    <s v="Trabalhador agropecuário em geral"/>
    <n v="14.13"/>
    <s v="H/H"/>
    <n v="13.0666856765747"/>
    <n v="0.71215200000000001"/>
    <n v="9.3054663379440257"/>
  </r>
  <r>
    <n v="7976"/>
    <x v="0"/>
    <s v="Floresta Ombrófila Densa"/>
    <s v="Sudeste"/>
    <s v="Campinas"/>
    <s v="ondulado"/>
    <s v="Manual"/>
    <s v="Jabuticaba"/>
    <n v="504"/>
    <n v="56"/>
    <s v="fruto"/>
    <x v="0"/>
    <s v="Implantação"/>
    <x v="0"/>
    <x v="1"/>
    <s v="Trator 75 - 125 CV + Carreta"/>
    <n v="2.35"/>
    <s v="H/M"/>
    <n v="149.07000732421801"/>
    <n v="0.11844"/>
    <n v="17.65585166748038"/>
  </r>
  <r>
    <n v="7976"/>
    <x v="0"/>
    <s v="Floresta Ombrófila Densa"/>
    <s v="Sudeste"/>
    <s v="Campinas"/>
    <s v="ondulado"/>
    <s v="Manual"/>
    <s v="Jabuticaba"/>
    <n v="504"/>
    <n v="56"/>
    <s v="fruto"/>
    <x v="0"/>
    <s v="Implantação"/>
    <x v="0"/>
    <x v="2"/>
    <s v="Trabalhador agropecuário em geral"/>
    <n v="5.88"/>
    <s v="H/H"/>
    <n v="13.0666856765747"/>
    <n v="0.296352"/>
    <n v="3.8723384336242654"/>
  </r>
  <r>
    <n v="7976"/>
    <x v="0"/>
    <s v="Floresta Ombrófila Densa"/>
    <s v="Sudeste"/>
    <s v="Campinas"/>
    <s v="ondulado"/>
    <s v="Manual"/>
    <s v="Jabuticaba"/>
    <n v="504"/>
    <n v="56"/>
    <s v="fruto"/>
    <x v="0"/>
    <s v="Implantação"/>
    <x v="0"/>
    <x v="2"/>
    <s v="Trator 75 - 125 CV + Tanque para irrigação"/>
    <n v="1.18"/>
    <s v="H/M"/>
    <n v="157.47999572753901"/>
    <n v="5.947199999999999E-2"/>
    <n v="9.3656503059081988"/>
  </r>
  <r>
    <n v="7976"/>
    <x v="0"/>
    <s v="Floresta Ombrófila Densa"/>
    <s v="Sudeste"/>
    <s v="Campinas"/>
    <s v="ondulado"/>
    <s v="Manual"/>
    <s v="Jabuticaba"/>
    <n v="504"/>
    <n v="56"/>
    <s v="fruto"/>
    <x v="0"/>
    <s v="Implantação"/>
    <x v="0"/>
    <x v="3"/>
    <s v="Hidrogel"/>
    <n v="5"/>
    <s v="Kg"/>
    <n v="25.84"/>
    <n v="0.252"/>
    <n v="6.5116800000000001"/>
  </r>
  <r>
    <n v="7976"/>
    <x v="0"/>
    <s v="Floresta Ombrófila Densa"/>
    <s v="Sudeste"/>
    <s v="Campinas"/>
    <s v="ondulado"/>
    <s v="Manual"/>
    <s v="Jabuticaba"/>
    <n v="504"/>
    <n v="56"/>
    <s v="fruto"/>
    <x v="0"/>
    <s v="Implantação"/>
    <x v="0"/>
    <x v="3"/>
    <s v="Trabalhador agropecuário em geral"/>
    <n v="14.13"/>
    <s v="H/H"/>
    <n v="13.0666856765747"/>
    <n v="0.71215200000000001"/>
    <n v="9.3054663379440257"/>
  </r>
  <r>
    <n v="7976"/>
    <x v="0"/>
    <s v="Floresta Ombrófila Densa"/>
    <s v="Sudeste"/>
    <s v="Campinas"/>
    <s v="ondulado"/>
    <s v="Manual"/>
    <s v="Jabuticaba"/>
    <n v="504"/>
    <n v="56"/>
    <s v="fruto"/>
    <x v="0"/>
    <s v="Implantação"/>
    <x v="0"/>
    <x v="3"/>
    <s v="Trator 75 - 125 CV + Tanque para irrigação"/>
    <n v="2.35"/>
    <s v="H/M"/>
    <n v="157.47999572753901"/>
    <n v="0.11844"/>
    <n v="18.651930693969721"/>
  </r>
  <r>
    <n v="7976"/>
    <x v="0"/>
    <s v="Floresta Ombrófila Densa"/>
    <s v="Sudeste"/>
    <s v="Campinas"/>
    <s v="ondulado"/>
    <s v="Manual"/>
    <s v="Jabuticaba"/>
    <n v="504"/>
    <n v="56"/>
    <s v="fruto"/>
    <x v="0"/>
    <s v="Implantação"/>
    <x v="0"/>
    <x v="4"/>
    <s v="Hidrogel"/>
    <n v="1"/>
    <s v="Kg"/>
    <n v="25.84"/>
    <n v="5.04E-2"/>
    <n v="1.3023359999999999"/>
  </r>
  <r>
    <n v="7976"/>
    <x v="0"/>
    <s v="Floresta Ombrófila Densa"/>
    <s v="Sudeste"/>
    <s v="Campinas"/>
    <s v="ondulado"/>
    <s v="Manual"/>
    <s v="Jabuticaba"/>
    <n v="504"/>
    <n v="56"/>
    <s v="fruto"/>
    <x v="0"/>
    <s v="Implantação"/>
    <x v="0"/>
    <x v="4"/>
    <s v="Mudas (biodiversidade)"/>
    <n v="109"/>
    <s v="unidade"/>
    <n v="2"/>
    <n v="5.4935999999999998"/>
    <n v="10.9872"/>
  </r>
  <r>
    <n v="7976"/>
    <x v="0"/>
    <s v="Floresta Ombrófila Densa"/>
    <s v="Sudeste"/>
    <s v="Campinas"/>
    <s v="ondulado"/>
    <s v="Manual"/>
    <s v="Jabuticaba"/>
    <n v="504"/>
    <n v="56"/>
    <s v="fruto"/>
    <x v="0"/>
    <s v="Implantação"/>
    <x v="0"/>
    <x v="4"/>
    <s v="Mudas (econômica)"/>
    <n v="109"/>
    <s v="unidade"/>
    <n v="10"/>
    <n v="5.4935999999999998"/>
    <n v="54.936"/>
  </r>
  <r>
    <n v="7976"/>
    <x v="0"/>
    <s v="Floresta Ombrófila Densa"/>
    <s v="Sudeste"/>
    <s v="Campinas"/>
    <s v="ondulado"/>
    <s v="Manual"/>
    <s v="Jabuticaba"/>
    <n v="504"/>
    <n v="56"/>
    <s v="fruto"/>
    <x v="0"/>
    <s v="Implantação"/>
    <x v="0"/>
    <x v="4"/>
    <s v="Trabalhador agropecuário em geral"/>
    <n v="4.24"/>
    <s v="H/H"/>
    <n v="13.0666856765747"/>
    <n v="0.213696"/>
    <n v="2.7922984623413072"/>
  </r>
  <r>
    <n v="7976"/>
    <x v="0"/>
    <s v="Floresta Ombrófila Densa"/>
    <s v="Sudeste"/>
    <s v="Campinas"/>
    <s v="ondulado"/>
    <s v="Manual"/>
    <s v="Jabuticaba"/>
    <n v="504"/>
    <n v="56"/>
    <s v="fruto"/>
    <x v="0"/>
    <s v="Implantação"/>
    <x v="0"/>
    <x v="5"/>
    <s v="Mudas (biodiversidade)"/>
    <n v="545"/>
    <s v="unidade"/>
    <n v="2"/>
    <n v="27.468"/>
    <n v="54.936"/>
  </r>
  <r>
    <n v="7976"/>
    <x v="0"/>
    <s v="Floresta Ombrófila Densa"/>
    <s v="Sudeste"/>
    <s v="Campinas"/>
    <s v="ondulado"/>
    <s v="Manual"/>
    <s v="Jabuticaba"/>
    <n v="504"/>
    <n v="56"/>
    <s v="fruto"/>
    <x v="0"/>
    <s v="Implantação"/>
    <x v="0"/>
    <x v="5"/>
    <s v="Mudas (econômica)"/>
    <n v="544"/>
    <s v="unidade"/>
    <n v="10"/>
    <n v="27.4176"/>
    <n v="274.17599999999999"/>
  </r>
  <r>
    <n v="7976"/>
    <x v="0"/>
    <s v="Floresta Ombrófila Densa"/>
    <s v="Sudeste"/>
    <s v="Campinas"/>
    <s v="ondulado"/>
    <s v="Manual"/>
    <s v="Jabuticaba"/>
    <n v="504"/>
    <n v="56"/>
    <s v="fruto"/>
    <x v="0"/>
    <s v="Implantação"/>
    <x v="0"/>
    <x v="5"/>
    <s v="Trabalhador agropecuário em geral"/>
    <n v="10.6"/>
    <s v="H/H"/>
    <n v="13.0666856765747"/>
    <n v="0.53423999999999994"/>
    <n v="6.9807461558532671"/>
  </r>
  <r>
    <n v="7976"/>
    <x v="0"/>
    <s v="Floresta Ombrófila Densa"/>
    <s v="Sudeste"/>
    <s v="Campinas"/>
    <s v="ondulado"/>
    <s v="Manual"/>
    <s v="Jabuticaba"/>
    <n v="504"/>
    <n v="56"/>
    <s v="fruto"/>
    <x v="0"/>
    <s v="Implantação"/>
    <x v="0"/>
    <x v="5"/>
    <s v="Trator 75 - 125 CV + Carreta"/>
    <n v="1.77"/>
    <s v="H/M"/>
    <n v="149.07000732421801"/>
    <n v="8.920800000000001E-2"/>
    <n v="13.298237213378842"/>
  </r>
  <r>
    <n v="7976"/>
    <x v="0"/>
    <s v="Floresta Ombrófila Densa"/>
    <s v="Sudeste"/>
    <s v="Campinas"/>
    <s v="ondulado"/>
    <s v="Manual"/>
    <s v="Jabuticaba"/>
    <n v="504"/>
    <n v="56"/>
    <s v="fruto"/>
    <x v="0"/>
    <s v="Manutenção"/>
    <x v="1"/>
    <x v="6"/>
    <s v="18-06-24"/>
    <n v="2.6"/>
    <s v="sc de 50 kg"/>
    <n v="268.25"/>
    <n v="0.13104000000000002"/>
    <n v="35.151480000000006"/>
  </r>
  <r>
    <n v="7976"/>
    <x v="0"/>
    <s v="Floresta Ombrófila Densa"/>
    <s v="Sudeste"/>
    <s v="Campinas"/>
    <s v="ondulado"/>
    <s v="Manual"/>
    <s v="Jabuticaba"/>
    <n v="504"/>
    <n v="56"/>
    <s v="fruto"/>
    <x v="0"/>
    <s v="Manutenção"/>
    <x v="1"/>
    <x v="6"/>
    <s v="Copo dosador"/>
    <n v="9.42"/>
    <s v="H/H"/>
    <n v="1.0999999999999999E-2"/>
    <n v="0.47476800000000002"/>
    <n v="5.2224480000000002E-3"/>
  </r>
  <r>
    <n v="7976"/>
    <x v="0"/>
    <s v="Floresta Ombrófila Densa"/>
    <s v="Sudeste"/>
    <s v="Campinas"/>
    <s v="ondulado"/>
    <s v="Manual"/>
    <s v="Jabuticaba"/>
    <n v="504"/>
    <n v="56"/>
    <s v="fruto"/>
    <x v="0"/>
    <s v="Manutenção"/>
    <x v="1"/>
    <x v="6"/>
    <s v="Trabalhador agropecuário em geral"/>
    <n v="9.42"/>
    <s v="H/H"/>
    <n v="13.0666856765747"/>
    <n v="0.47476800000000002"/>
    <n v="6.2036442252960171"/>
  </r>
  <r>
    <n v="7976"/>
    <x v="0"/>
    <s v="Floresta Ombrófila Densa"/>
    <s v="Sudeste"/>
    <s v="Campinas"/>
    <s v="ondulado"/>
    <s v="Manual"/>
    <s v="Jabuticaba"/>
    <n v="504"/>
    <n v="56"/>
    <s v="fruto"/>
    <x v="0"/>
    <s v="Manutenção"/>
    <x v="1"/>
    <x v="6"/>
    <s v="Trator 75 - 125 CV + Carreta"/>
    <n v="1.18"/>
    <s v="H/M"/>
    <n v="149.07000732421801"/>
    <n v="5.947199999999999E-2"/>
    <n v="8.8654914755858929"/>
  </r>
  <r>
    <n v="7976"/>
    <x v="0"/>
    <s v="Floresta Ombrófila Densa"/>
    <s v="Sudeste"/>
    <s v="Campinas"/>
    <s v="ondulado"/>
    <s v="Manual"/>
    <s v="Jabuticaba"/>
    <n v="504"/>
    <n v="56"/>
    <s v="fruto"/>
    <x v="0"/>
    <s v="Manutenção"/>
    <x v="1"/>
    <x v="7"/>
    <s v="Enxada"/>
    <n v="38.51"/>
    <s v="H/H"/>
    <n v="1.6E-2"/>
    <n v="1.9409039999999997"/>
    <n v="3.1054463999999997E-2"/>
  </r>
  <r>
    <n v="7976"/>
    <x v="0"/>
    <s v="Floresta Ombrófila Densa"/>
    <s v="Sudeste"/>
    <s v="Campinas"/>
    <s v="ondulado"/>
    <s v="Manual"/>
    <s v="Jabuticaba"/>
    <n v="504"/>
    <n v="56"/>
    <s v="fruto"/>
    <x v="0"/>
    <s v="Manutenção"/>
    <x v="1"/>
    <x v="7"/>
    <s v="Trabalhador agropecuário em geral"/>
    <n v="38.51"/>
    <s v="H/H"/>
    <n v="13.0666856765747"/>
    <n v="1.9409039999999997"/>
    <n v="25.361182496406538"/>
  </r>
  <r>
    <n v="7976"/>
    <x v="0"/>
    <s v="Floresta Ombrófila Densa"/>
    <s v="Sudeste"/>
    <s v="Campinas"/>
    <s v="ondulado"/>
    <s v="Manual"/>
    <s v="Jabuticaba"/>
    <n v="504"/>
    <n v="56"/>
    <s v="fruto"/>
    <x v="0"/>
    <s v="Manutenção"/>
    <x v="1"/>
    <x v="8"/>
    <s v="Aplicador manual"/>
    <n v="2.35"/>
    <s v="H/H"/>
    <n v="9.9000000000000005E-2"/>
    <n v="0.11844"/>
    <n v="1.1725560000000001E-2"/>
  </r>
  <r>
    <n v="7976"/>
    <x v="0"/>
    <s v="Floresta Ombrófila Densa"/>
    <s v="Sudeste"/>
    <s v="Campinas"/>
    <s v="ondulado"/>
    <s v="Manual"/>
    <s v="Jabuticaba"/>
    <n v="504"/>
    <n v="56"/>
    <s v="fruto"/>
    <x v="0"/>
    <s v="Manutenção"/>
    <x v="1"/>
    <x v="8"/>
    <s v="Sulfluramida"/>
    <n v="2"/>
    <s v="Kg"/>
    <n v="16.2399997711181"/>
    <n v="0.1008"/>
    <n v="1.6369919769287045"/>
  </r>
  <r>
    <n v="7976"/>
    <x v="0"/>
    <s v="Floresta Ombrófila Densa"/>
    <s v="Sudeste"/>
    <s v="Campinas"/>
    <s v="ondulado"/>
    <s v="Manual"/>
    <s v="Jabuticaba"/>
    <n v="504"/>
    <n v="56"/>
    <s v="fruto"/>
    <x v="0"/>
    <s v="Manutenção"/>
    <x v="1"/>
    <x v="8"/>
    <s v="Trabalhador agropecuário em geral"/>
    <n v="2.35"/>
    <s v="H/H"/>
    <n v="13.0666856765747"/>
    <n v="0.11844"/>
    <n v="1.5476182515335075"/>
  </r>
  <r>
    <n v="7976"/>
    <x v="0"/>
    <s v="Floresta Ombrófila Densa"/>
    <s v="Sudeste"/>
    <s v="Campinas"/>
    <s v="ondulado"/>
    <s v="Manual"/>
    <s v="Jabuticaba"/>
    <n v="504"/>
    <n v="56"/>
    <s v="fruto"/>
    <x v="0"/>
    <s v="Manutenção"/>
    <x v="1"/>
    <x v="9"/>
    <s v="Trabalhador agropecuário em geral"/>
    <n v="1.18"/>
    <s v="H/H"/>
    <n v="13.0666856765747"/>
    <n v="5.947199999999999E-2"/>
    <n v="0.77710193055725041"/>
  </r>
  <r>
    <n v="7976"/>
    <x v="0"/>
    <s v="Floresta Ombrófila Densa"/>
    <s v="Sudeste"/>
    <s v="Campinas"/>
    <s v="ondulado"/>
    <s v="Manual"/>
    <s v="Jabuticaba"/>
    <n v="504"/>
    <n v="56"/>
    <s v="fruto"/>
    <x v="0"/>
    <s v="Manutenção"/>
    <x v="1"/>
    <x v="10"/>
    <s v="Motorroçadeira 2 CV"/>
    <n v="14.13"/>
    <s v="H/H"/>
    <n v="6.4109999999999996"/>
    <n v="0.71215200000000001"/>
    <n v="4.5656064719999998"/>
  </r>
  <r>
    <n v="7976"/>
    <x v="0"/>
    <s v="Floresta Ombrófila Densa"/>
    <s v="Sudeste"/>
    <s v="Campinas"/>
    <s v="ondulado"/>
    <s v="Manual"/>
    <s v="Jabuticaba"/>
    <n v="504"/>
    <n v="56"/>
    <s v="fruto"/>
    <x v="0"/>
    <s v="Manutenção"/>
    <x v="1"/>
    <x v="10"/>
    <s v="Trabalhador agropecuário em geral"/>
    <n v="14.13"/>
    <s v="H/H"/>
    <n v="13.0666856765747"/>
    <n v="0.71215200000000001"/>
    <n v="9.3054663379440257"/>
  </r>
  <r>
    <n v="7976"/>
    <x v="0"/>
    <s v="Floresta Ombrófila Densa"/>
    <s v="Sudeste"/>
    <s v="Campinas"/>
    <s v="ondulado"/>
    <s v="Manual"/>
    <s v="Jabuticaba"/>
    <n v="504"/>
    <n v="56"/>
    <s v="fruto"/>
    <x v="0"/>
    <s v="Manutenção"/>
    <x v="2"/>
    <x v="11"/>
    <s v="18-06-24"/>
    <n v="2.6"/>
    <s v="sc de 50 kg"/>
    <n v="268.25"/>
    <n v="0.13104000000000002"/>
    <n v="35.151480000000006"/>
  </r>
  <r>
    <n v="7976"/>
    <x v="0"/>
    <s v="Floresta Ombrófila Densa"/>
    <s v="Sudeste"/>
    <s v="Campinas"/>
    <s v="ondulado"/>
    <s v="Manual"/>
    <s v="Jabuticaba"/>
    <n v="504"/>
    <n v="56"/>
    <s v="fruto"/>
    <x v="0"/>
    <s v="Manutenção"/>
    <x v="2"/>
    <x v="11"/>
    <s v="Copo dosador"/>
    <n v="9.42"/>
    <s v="H/H"/>
    <n v="1.0999999999999999E-2"/>
    <n v="0.47476800000000002"/>
    <n v="5.2224480000000002E-3"/>
  </r>
  <r>
    <n v="7976"/>
    <x v="0"/>
    <s v="Floresta Ombrófila Densa"/>
    <s v="Sudeste"/>
    <s v="Campinas"/>
    <s v="ondulado"/>
    <s v="Manual"/>
    <s v="Jabuticaba"/>
    <n v="504"/>
    <n v="56"/>
    <s v="fruto"/>
    <x v="0"/>
    <s v="Manutenção"/>
    <x v="2"/>
    <x v="11"/>
    <s v="Trabalhador agropecuário em geral"/>
    <n v="9.42"/>
    <s v="H/H"/>
    <n v="13.0666856765747"/>
    <n v="0.47476800000000002"/>
    <n v="6.2036442252960171"/>
  </r>
  <r>
    <n v="7976"/>
    <x v="0"/>
    <s v="Floresta Ombrófila Densa"/>
    <s v="Sudeste"/>
    <s v="Campinas"/>
    <s v="ondulado"/>
    <s v="Manual"/>
    <s v="Jabuticaba"/>
    <n v="504"/>
    <n v="56"/>
    <s v="fruto"/>
    <x v="0"/>
    <s v="Manutenção"/>
    <x v="2"/>
    <x v="11"/>
    <s v="Trator 75 - 125 CV + Carreta"/>
    <n v="1.18"/>
    <s v="H/M"/>
    <n v="149.07000732421801"/>
    <n v="5.947199999999999E-2"/>
    <n v="8.8654914755858929"/>
  </r>
  <r>
    <n v="7976"/>
    <x v="0"/>
    <s v="Floresta Ombrófila Densa"/>
    <s v="Sudeste"/>
    <s v="Campinas"/>
    <s v="ondulado"/>
    <s v="Manual"/>
    <s v="Jabuticaba"/>
    <n v="504"/>
    <n v="56"/>
    <s v="fruto"/>
    <x v="0"/>
    <s v="Manutenção"/>
    <x v="2"/>
    <x v="8"/>
    <s v="Aplicador manual"/>
    <n v="2.35"/>
    <s v="H/H"/>
    <n v="9.9000000000000005E-2"/>
    <n v="0.11844"/>
    <n v="1.1725560000000001E-2"/>
  </r>
  <r>
    <n v="7976"/>
    <x v="0"/>
    <s v="Floresta Ombrófila Densa"/>
    <s v="Sudeste"/>
    <s v="Campinas"/>
    <s v="ondulado"/>
    <s v="Manual"/>
    <s v="Jabuticaba"/>
    <n v="504"/>
    <n v="56"/>
    <s v="fruto"/>
    <x v="0"/>
    <s v="Manutenção"/>
    <x v="2"/>
    <x v="8"/>
    <s v="Sulfluramida"/>
    <n v="2"/>
    <s v="Kg"/>
    <n v="16.2399997711181"/>
    <n v="0.1008"/>
    <n v="1.6369919769287045"/>
  </r>
  <r>
    <n v="7976"/>
    <x v="0"/>
    <s v="Floresta Ombrófila Densa"/>
    <s v="Sudeste"/>
    <s v="Campinas"/>
    <s v="ondulado"/>
    <s v="Manual"/>
    <s v="Jabuticaba"/>
    <n v="504"/>
    <n v="56"/>
    <s v="fruto"/>
    <x v="0"/>
    <s v="Manutenção"/>
    <x v="2"/>
    <x v="8"/>
    <s v="Trabalhador agropecuário em geral"/>
    <n v="2.35"/>
    <s v="H/H"/>
    <n v="13.0666856765747"/>
    <n v="0.11844"/>
    <n v="1.5476182515335075"/>
  </r>
  <r>
    <n v="7976"/>
    <x v="0"/>
    <s v="Floresta Ombrófila Densa"/>
    <s v="Sudeste"/>
    <s v="Campinas"/>
    <s v="ondulado"/>
    <s v="Manual"/>
    <s v="Jabuticaba"/>
    <n v="504"/>
    <n v="56"/>
    <s v="fruto"/>
    <x v="0"/>
    <s v="Manutenção"/>
    <x v="2"/>
    <x v="12"/>
    <s v="Técnico florestal"/>
    <n v="23.55"/>
    <s v="H/H"/>
    <n v="5.9209642410278303"/>
    <n v="1.18692"/>
    <n v="7.0277108769607519"/>
  </r>
  <r>
    <n v="7976"/>
    <x v="0"/>
    <s v="Floresta Ombrófila Densa"/>
    <s v="Sudeste"/>
    <s v="Campinas"/>
    <s v="ondulado"/>
    <s v="Manual"/>
    <s v="Jabuticaba"/>
    <n v="504"/>
    <n v="56"/>
    <s v="fruto"/>
    <x v="0"/>
    <s v="Manutenção"/>
    <x v="2"/>
    <x v="9"/>
    <s v="Trabalhador agropecuário em geral"/>
    <n v="1.18"/>
    <s v="H/H"/>
    <n v="13.0666856765747"/>
    <n v="5.947199999999999E-2"/>
    <n v="0.77710193055725041"/>
  </r>
  <r>
    <n v="7976"/>
    <x v="0"/>
    <s v="Floresta Ombrófila Densa"/>
    <s v="Sudeste"/>
    <s v="Campinas"/>
    <s v="ondulado"/>
    <s v="Manual"/>
    <s v="Jabuticaba"/>
    <n v="504"/>
    <n v="56"/>
    <s v="fruto"/>
    <x v="0"/>
    <s v="Manutenção"/>
    <x v="3"/>
    <x v="8"/>
    <s v="Aplicador manual"/>
    <n v="2.35"/>
    <s v="H/H"/>
    <n v="9.9000000000000005E-2"/>
    <n v="0.11844"/>
    <n v="1.1725560000000001E-2"/>
  </r>
  <r>
    <n v="7976"/>
    <x v="0"/>
    <s v="Floresta Ombrófila Densa"/>
    <s v="Sudeste"/>
    <s v="Campinas"/>
    <s v="ondulado"/>
    <s v="Manual"/>
    <s v="Jabuticaba"/>
    <n v="504"/>
    <n v="56"/>
    <s v="fruto"/>
    <x v="0"/>
    <s v="Manutenção"/>
    <x v="3"/>
    <x v="8"/>
    <s v="Sulfluramida"/>
    <n v="2"/>
    <s v="Kg"/>
    <n v="16.2399997711181"/>
    <n v="0.1008"/>
    <n v="1.6369919769287045"/>
  </r>
  <r>
    <n v="7976"/>
    <x v="0"/>
    <s v="Floresta Ombrófila Densa"/>
    <s v="Sudeste"/>
    <s v="Campinas"/>
    <s v="ondulado"/>
    <s v="Manual"/>
    <s v="Jabuticaba"/>
    <n v="504"/>
    <n v="56"/>
    <s v="fruto"/>
    <x v="0"/>
    <s v="Manutenção"/>
    <x v="3"/>
    <x v="8"/>
    <s v="Trabalhador agropecuário em geral"/>
    <n v="2.35"/>
    <s v="H/H"/>
    <n v="13.0666856765747"/>
    <n v="0.11844"/>
    <n v="1.5476182515335075"/>
  </r>
  <r>
    <n v="7976"/>
    <x v="0"/>
    <s v="Floresta Ombrófila Densa"/>
    <s v="Sudeste"/>
    <s v="Campinas"/>
    <s v="ondulado"/>
    <s v="Manual"/>
    <s v="Jabuticaba"/>
    <n v="504"/>
    <n v="56"/>
    <s v="fruto"/>
    <x v="0"/>
    <s v="Manutenção"/>
    <x v="3"/>
    <x v="9"/>
    <s v="Trabalhador agropecuário em geral"/>
    <n v="1.18"/>
    <s v="H/H"/>
    <n v="13.0666856765747"/>
    <n v="5.947199999999999E-2"/>
    <n v="0.77710193055725041"/>
  </r>
  <r>
    <n v="7976"/>
    <x v="0"/>
    <s v="Floresta Ombrófila Densa"/>
    <s v="Sudeste"/>
    <s v="Campinas"/>
    <s v="ondulado"/>
    <s v="Manual"/>
    <s v="Jabuticaba"/>
    <n v="504"/>
    <n v="56"/>
    <s v="fruto"/>
    <x v="0"/>
    <s v="Manutenção"/>
    <x v="4"/>
    <x v="8"/>
    <s v="Aplicador manual"/>
    <n v="2.35"/>
    <s v="H/H"/>
    <n v="9.9000000000000005E-2"/>
    <n v="0.11844"/>
    <n v="1.1725560000000001E-2"/>
  </r>
  <r>
    <n v="7976"/>
    <x v="0"/>
    <s v="Floresta Ombrófila Densa"/>
    <s v="Sudeste"/>
    <s v="Campinas"/>
    <s v="ondulado"/>
    <s v="Manual"/>
    <s v="Jabuticaba"/>
    <n v="504"/>
    <n v="56"/>
    <s v="fruto"/>
    <x v="0"/>
    <s v="Manutenção"/>
    <x v="4"/>
    <x v="8"/>
    <s v="Sulfluramida"/>
    <n v="2"/>
    <s v="Kg"/>
    <n v="16.2399997711181"/>
    <n v="0.1008"/>
    <n v="1.6369919769287045"/>
  </r>
  <r>
    <n v="7976"/>
    <x v="0"/>
    <s v="Floresta Ombrófila Densa"/>
    <s v="Sudeste"/>
    <s v="Campinas"/>
    <s v="ondulado"/>
    <s v="Manual"/>
    <s v="Jabuticaba"/>
    <n v="504"/>
    <n v="56"/>
    <s v="fruto"/>
    <x v="0"/>
    <s v="Manutenção"/>
    <x v="4"/>
    <x v="8"/>
    <s v="Trabalhador agropecuário em geral"/>
    <n v="2.35"/>
    <s v="H/H"/>
    <n v="13.0666856765747"/>
    <n v="0.11844"/>
    <n v="1.5476182515335075"/>
  </r>
  <r>
    <n v="7976"/>
    <x v="0"/>
    <s v="Floresta Ombrófila Densa"/>
    <s v="Sudeste"/>
    <s v="Campinas"/>
    <s v="ondulado"/>
    <s v="Manual"/>
    <s v="Jabuticaba"/>
    <n v="504"/>
    <n v="56"/>
    <s v="fruto"/>
    <x v="0"/>
    <s v="Manutenção"/>
    <x v="4"/>
    <x v="12"/>
    <s v="Técnico florestal"/>
    <n v="23.55"/>
    <s v="H/H"/>
    <n v="5.9209642410278303"/>
    <n v="1.18692"/>
    <n v="7.0277108769607519"/>
  </r>
  <r>
    <n v="7976"/>
    <x v="0"/>
    <s v="Floresta Ombrófila Densa"/>
    <s v="Sudeste"/>
    <s v="Campinas"/>
    <s v="ondulado"/>
    <s v="Manual"/>
    <s v="Jabuticaba"/>
    <n v="504"/>
    <n v="56"/>
    <s v="fruto"/>
    <x v="0"/>
    <s v="Manutenção"/>
    <x v="4"/>
    <x v="9"/>
    <s v="Trabalhador agropecuário em geral"/>
    <n v="1.18"/>
    <s v="H/H"/>
    <n v="13.0666856765747"/>
    <n v="5.947199999999999E-2"/>
    <n v="0.77710193055725041"/>
  </r>
  <r>
    <n v="7976"/>
    <x v="0"/>
    <s v="Floresta Ombrófila Densa"/>
    <s v="Sudeste"/>
    <s v="Campinas"/>
    <s v="ondulado"/>
    <s v="Manual"/>
    <s v="Jabuticaba"/>
    <n v="504"/>
    <n v="56"/>
    <s v="fruto"/>
    <x v="0"/>
    <s v="Manutenção"/>
    <x v="5"/>
    <x v="8"/>
    <s v="Aplicador manual"/>
    <n v="2.35"/>
    <s v="H/H"/>
    <n v="9.9000000000000005E-2"/>
    <n v="0.11844"/>
    <n v="1.1725560000000001E-2"/>
  </r>
  <r>
    <n v="7976"/>
    <x v="0"/>
    <s v="Floresta Ombrófila Densa"/>
    <s v="Sudeste"/>
    <s v="Campinas"/>
    <s v="ondulado"/>
    <s v="Manual"/>
    <s v="Jabuticaba"/>
    <n v="504"/>
    <n v="56"/>
    <s v="fruto"/>
    <x v="0"/>
    <s v="Manutenção"/>
    <x v="5"/>
    <x v="8"/>
    <s v="Sulfluramida"/>
    <n v="2"/>
    <s v="Kg"/>
    <n v="16.2399997711181"/>
    <n v="0.1008"/>
    <n v="1.6369919769287045"/>
  </r>
  <r>
    <n v="7976"/>
    <x v="0"/>
    <s v="Floresta Ombrófila Densa"/>
    <s v="Sudeste"/>
    <s v="Campinas"/>
    <s v="ondulado"/>
    <s v="Manual"/>
    <s v="Jabuticaba"/>
    <n v="504"/>
    <n v="56"/>
    <s v="fruto"/>
    <x v="0"/>
    <s v="Manutenção"/>
    <x v="5"/>
    <x v="8"/>
    <s v="Trabalhador agropecuário em geral"/>
    <n v="2.35"/>
    <s v="H/H"/>
    <n v="13.0666856765747"/>
    <n v="0.11844"/>
    <n v="1.5476182515335075"/>
  </r>
  <r>
    <n v="7976"/>
    <x v="0"/>
    <s v="Floresta Ombrófila Densa"/>
    <s v="Sudeste"/>
    <s v="Campinas"/>
    <s v="ondulado"/>
    <s v="Manual"/>
    <s v="Jabuticaba"/>
    <n v="504"/>
    <n v="56"/>
    <s v="fruto"/>
    <x v="0"/>
    <s v="Manutenção"/>
    <x v="5"/>
    <x v="9"/>
    <s v="Trabalhador agropecuário em geral"/>
    <n v="1.18"/>
    <s v="H/H"/>
    <n v="13.0666856765747"/>
    <n v="5.947199999999999E-2"/>
    <n v="0.77710193055725041"/>
  </r>
  <r>
    <n v="7976"/>
    <x v="0"/>
    <s v="Floresta Ombrófila Densa"/>
    <s v="Sudeste"/>
    <s v="Campinas"/>
    <s v="ondulado"/>
    <s v="Manual"/>
    <s v="Jabuticaba"/>
    <n v="504"/>
    <n v="56"/>
    <s v="fruto"/>
    <x v="0"/>
    <s v="Manutenção"/>
    <x v="6"/>
    <x v="8"/>
    <s v="Aplicador manual"/>
    <n v="2.35"/>
    <s v="H/H"/>
    <n v="9.9000000000000005E-2"/>
    <n v="0.11844"/>
    <n v="1.1725560000000001E-2"/>
  </r>
  <r>
    <n v="7976"/>
    <x v="0"/>
    <s v="Floresta Ombrófila Densa"/>
    <s v="Sudeste"/>
    <s v="Campinas"/>
    <s v="ondulado"/>
    <s v="Manual"/>
    <s v="Jabuticaba"/>
    <n v="504"/>
    <n v="56"/>
    <s v="fruto"/>
    <x v="0"/>
    <s v="Manutenção"/>
    <x v="6"/>
    <x v="8"/>
    <s v="Sulfluramida"/>
    <n v="2"/>
    <s v="Kg"/>
    <n v="16.2399997711181"/>
    <n v="0.1008"/>
    <n v="1.6369919769287045"/>
  </r>
  <r>
    <n v="7976"/>
    <x v="0"/>
    <s v="Floresta Ombrófila Densa"/>
    <s v="Sudeste"/>
    <s v="Campinas"/>
    <s v="ondulado"/>
    <s v="Manual"/>
    <s v="Jabuticaba"/>
    <n v="504"/>
    <n v="56"/>
    <s v="fruto"/>
    <x v="0"/>
    <s v="Manutenção"/>
    <x v="6"/>
    <x v="8"/>
    <s v="Trabalhador agropecuário em geral"/>
    <n v="2.35"/>
    <s v="H/H"/>
    <n v="13.0666856765747"/>
    <n v="0.11844"/>
    <n v="1.5476182515335075"/>
  </r>
  <r>
    <n v="7976"/>
    <x v="0"/>
    <s v="Floresta Ombrófila Densa"/>
    <s v="Sudeste"/>
    <s v="Campinas"/>
    <s v="ondulado"/>
    <s v="Manual"/>
    <s v="Jabuticaba"/>
    <n v="504"/>
    <n v="56"/>
    <s v="fruto"/>
    <x v="0"/>
    <s v="Manutenção"/>
    <x v="6"/>
    <x v="9"/>
    <s v="Trabalhador agropecuário em geral"/>
    <n v="1.18"/>
    <s v="H/H"/>
    <n v="13.0666856765747"/>
    <n v="5.947199999999999E-2"/>
    <n v="0.77710193055725041"/>
  </r>
  <r>
    <n v="7976"/>
    <x v="0"/>
    <s v="Floresta Ombrófila Densa"/>
    <s v="Sudeste"/>
    <s v="Campinas"/>
    <s v="ondulado"/>
    <s v="Manual"/>
    <s v="Jabuticaba"/>
    <n v="504"/>
    <n v="56"/>
    <s v="fruto"/>
    <x v="0"/>
    <s v="Manutenção"/>
    <x v="7"/>
    <x v="8"/>
    <s v="Aplicador manual"/>
    <n v="2.35"/>
    <s v="H/H"/>
    <n v="9.9000000000000005E-2"/>
    <n v="0.11844"/>
    <n v="1.1725560000000001E-2"/>
  </r>
  <r>
    <n v="7976"/>
    <x v="0"/>
    <s v="Floresta Ombrófila Densa"/>
    <s v="Sudeste"/>
    <s v="Campinas"/>
    <s v="ondulado"/>
    <s v="Manual"/>
    <s v="Jabuticaba"/>
    <n v="504"/>
    <n v="56"/>
    <s v="fruto"/>
    <x v="0"/>
    <s v="Manutenção"/>
    <x v="7"/>
    <x v="8"/>
    <s v="Sulfluramida"/>
    <n v="2"/>
    <s v="Kg"/>
    <n v="16.2399997711181"/>
    <n v="0.1008"/>
    <n v="1.6369919769287045"/>
  </r>
  <r>
    <n v="7976"/>
    <x v="0"/>
    <s v="Floresta Ombrófila Densa"/>
    <s v="Sudeste"/>
    <s v="Campinas"/>
    <s v="ondulado"/>
    <s v="Manual"/>
    <s v="Jabuticaba"/>
    <n v="504"/>
    <n v="56"/>
    <s v="fruto"/>
    <x v="0"/>
    <s v="Manutenção"/>
    <x v="7"/>
    <x v="8"/>
    <s v="Trabalhador agropecuário em geral"/>
    <n v="2.35"/>
    <s v="H/H"/>
    <n v="13.0666856765747"/>
    <n v="0.11844"/>
    <n v="1.5476182515335075"/>
  </r>
  <r>
    <n v="7976"/>
    <x v="0"/>
    <s v="Floresta Ombrófila Densa"/>
    <s v="Sudeste"/>
    <s v="Campinas"/>
    <s v="ondulado"/>
    <s v="Manual"/>
    <s v="Jabuticaba"/>
    <n v="504"/>
    <n v="56"/>
    <s v="fruto"/>
    <x v="0"/>
    <s v="Manutenção"/>
    <x v="7"/>
    <x v="9"/>
    <s v="Trabalhador agropecuário em geral"/>
    <n v="1.18"/>
    <s v="H/H"/>
    <n v="13.0666856765747"/>
    <n v="5.947199999999999E-2"/>
    <n v="0.77710193055725041"/>
  </r>
  <r>
    <n v="7976"/>
    <x v="0"/>
    <s v="Floresta Ombrófila Densa"/>
    <s v="Sudeste"/>
    <s v="Campinas"/>
    <s v="ondulado"/>
    <s v="Manual"/>
    <s v="Jabuticaba"/>
    <n v="504"/>
    <n v="56"/>
    <s v="fruto"/>
    <x v="0"/>
    <s v="Manutenção"/>
    <x v="8"/>
    <x v="8"/>
    <s v="Aplicador manual"/>
    <n v="2.35"/>
    <s v="H/H"/>
    <n v="9.9000000000000005E-2"/>
    <n v="0.11844"/>
    <n v="1.1725560000000001E-2"/>
  </r>
  <r>
    <n v="7976"/>
    <x v="0"/>
    <s v="Floresta Ombrófila Densa"/>
    <s v="Sudeste"/>
    <s v="Campinas"/>
    <s v="ondulado"/>
    <s v="Manual"/>
    <s v="Jabuticaba"/>
    <n v="504"/>
    <n v="56"/>
    <s v="fruto"/>
    <x v="0"/>
    <s v="Manutenção"/>
    <x v="8"/>
    <x v="8"/>
    <s v="Sulfluramida"/>
    <n v="2"/>
    <s v="Kg"/>
    <n v="16.2399997711181"/>
    <n v="0.1008"/>
    <n v="1.6369919769287045"/>
  </r>
  <r>
    <n v="7976"/>
    <x v="0"/>
    <s v="Floresta Ombrófila Densa"/>
    <s v="Sudeste"/>
    <s v="Campinas"/>
    <s v="ondulado"/>
    <s v="Manual"/>
    <s v="Jabuticaba"/>
    <n v="504"/>
    <n v="56"/>
    <s v="fruto"/>
    <x v="0"/>
    <s v="Manutenção"/>
    <x v="8"/>
    <x v="8"/>
    <s v="Trabalhador agropecuário em geral"/>
    <n v="2.35"/>
    <s v="H/H"/>
    <n v="13.0666856765747"/>
    <n v="0.11844"/>
    <n v="1.5476182515335075"/>
  </r>
  <r>
    <n v="7976"/>
    <x v="0"/>
    <s v="Floresta Ombrófila Densa"/>
    <s v="Sudeste"/>
    <s v="Campinas"/>
    <s v="ondulado"/>
    <s v="Manual"/>
    <s v="Jabuticaba"/>
    <n v="504"/>
    <n v="56"/>
    <s v="fruto"/>
    <x v="0"/>
    <s v="Manutenção"/>
    <x v="8"/>
    <x v="9"/>
    <s v="Trabalhador agropecuário em geral"/>
    <n v="1.18"/>
    <s v="H/H"/>
    <n v="13.0666856765747"/>
    <n v="5.947199999999999E-2"/>
    <n v="0.77710193055725041"/>
  </r>
  <r>
    <n v="7976"/>
    <x v="0"/>
    <s v="Floresta Ombrófila Densa"/>
    <s v="Sudeste"/>
    <s v="Campinas"/>
    <s v="ondulado"/>
    <s v="Manual"/>
    <s v="Jabuticaba"/>
    <n v="504"/>
    <n v="56"/>
    <s v="fruto"/>
    <x v="0"/>
    <s v="Manutenção"/>
    <x v="9"/>
    <x v="8"/>
    <s v="Aplicador manual"/>
    <n v="2.35"/>
    <s v="H/H"/>
    <n v="9.9000000000000005E-2"/>
    <n v="0.11844"/>
    <n v="1.1725560000000001E-2"/>
  </r>
  <r>
    <n v="7976"/>
    <x v="0"/>
    <s v="Floresta Ombrófila Densa"/>
    <s v="Sudeste"/>
    <s v="Campinas"/>
    <s v="ondulado"/>
    <s v="Manual"/>
    <s v="Jabuticaba"/>
    <n v="504"/>
    <n v="56"/>
    <s v="fruto"/>
    <x v="0"/>
    <s v="Manutenção"/>
    <x v="9"/>
    <x v="8"/>
    <s v="Sulfluramida"/>
    <n v="2"/>
    <s v="Kg"/>
    <n v="16.2399997711181"/>
    <n v="0.1008"/>
    <n v="1.6369919769287045"/>
  </r>
  <r>
    <n v="7976"/>
    <x v="0"/>
    <s v="Floresta Ombrófila Densa"/>
    <s v="Sudeste"/>
    <s v="Campinas"/>
    <s v="ondulado"/>
    <s v="Manual"/>
    <s v="Jabuticaba"/>
    <n v="504"/>
    <n v="56"/>
    <s v="fruto"/>
    <x v="0"/>
    <s v="Manutenção"/>
    <x v="9"/>
    <x v="8"/>
    <s v="Trabalhador agropecuário em geral"/>
    <n v="2.35"/>
    <s v="H/H"/>
    <n v="13.0666856765747"/>
    <n v="0.11844"/>
    <n v="1.5476182515335075"/>
  </r>
  <r>
    <n v="7976"/>
    <x v="0"/>
    <s v="Floresta Ombrófila Densa"/>
    <s v="Sudeste"/>
    <s v="Campinas"/>
    <s v="ondulado"/>
    <s v="Manual"/>
    <s v="Jabuticaba"/>
    <n v="504"/>
    <n v="56"/>
    <s v="fruto"/>
    <x v="0"/>
    <s v="Manutenção"/>
    <x v="9"/>
    <x v="12"/>
    <s v="Técnico florestal"/>
    <n v="23.55"/>
    <s v="H/H"/>
    <n v="5.9209642410278303"/>
    <n v="1.18692"/>
    <n v="7.0277108769607519"/>
  </r>
  <r>
    <n v="7976"/>
    <x v="0"/>
    <s v="Floresta Ombrófila Densa"/>
    <s v="Sudeste"/>
    <s v="Campinas"/>
    <s v="ondulado"/>
    <s v="Manual"/>
    <s v="Jabuticaba"/>
    <n v="504"/>
    <n v="56"/>
    <s v="fruto"/>
    <x v="0"/>
    <s v="Manutenção"/>
    <x v="9"/>
    <x v="9"/>
    <s v="Trabalhador agropecuário em geral"/>
    <n v="1.18"/>
    <s v="H/H"/>
    <n v="13.0666856765747"/>
    <n v="5.947199999999999E-2"/>
    <n v="0.77710193055725041"/>
  </r>
  <r>
    <n v="7976"/>
    <x v="0"/>
    <s v="Floresta Ombrófila Densa"/>
    <s v="Sudeste"/>
    <s v="Campinas"/>
    <s v="ondulado"/>
    <s v="Manual"/>
    <s v="Jabuticaba"/>
    <n v="504"/>
    <n v="56"/>
    <s v="fruto"/>
    <x v="0"/>
    <s v="Manutenção"/>
    <x v="10"/>
    <x v="8"/>
    <s v="Aplicador manual"/>
    <n v="2.35"/>
    <s v="H/H"/>
    <n v="9.9000000000000005E-2"/>
    <n v="0.11844"/>
    <n v="1.1725560000000001E-2"/>
  </r>
  <r>
    <n v="7976"/>
    <x v="0"/>
    <s v="Floresta Ombrófila Densa"/>
    <s v="Sudeste"/>
    <s v="Campinas"/>
    <s v="ondulado"/>
    <s v="Manual"/>
    <s v="Jabuticaba"/>
    <n v="504"/>
    <n v="56"/>
    <s v="fruto"/>
    <x v="0"/>
    <s v="Manutenção"/>
    <x v="10"/>
    <x v="8"/>
    <s v="Sulfluramida"/>
    <n v="2"/>
    <s v="Kg"/>
    <n v="16.2399997711181"/>
    <n v="0.1008"/>
    <n v="1.6369919769287045"/>
  </r>
  <r>
    <n v="7976"/>
    <x v="0"/>
    <s v="Floresta Ombrófila Densa"/>
    <s v="Sudeste"/>
    <s v="Campinas"/>
    <s v="ondulado"/>
    <s v="Manual"/>
    <s v="Jabuticaba"/>
    <n v="504"/>
    <n v="56"/>
    <s v="fruto"/>
    <x v="0"/>
    <s v="Manutenção"/>
    <x v="10"/>
    <x v="8"/>
    <s v="Trabalhador agropecuário em geral"/>
    <n v="2.35"/>
    <s v="H/H"/>
    <n v="13.0666856765747"/>
    <n v="0.11844"/>
    <n v="1.5476182515335075"/>
  </r>
  <r>
    <n v="7976"/>
    <x v="0"/>
    <s v="Floresta Ombrófila Densa"/>
    <s v="Sudeste"/>
    <s v="Campinas"/>
    <s v="ondulado"/>
    <s v="Manual"/>
    <s v="Jabuticaba"/>
    <n v="504"/>
    <n v="56"/>
    <s v="fruto"/>
    <x v="0"/>
    <s v="Manutenção"/>
    <x v="10"/>
    <x v="9"/>
    <s v="Trabalhador agropecuário em geral"/>
    <n v="1.18"/>
    <s v="H/H"/>
    <n v="13.0666856765747"/>
    <n v="5.947199999999999E-2"/>
    <n v="0.77710193055725041"/>
  </r>
  <r>
    <n v="7976"/>
    <x v="0"/>
    <s v="Floresta Ombrófila Densa"/>
    <s v="Sudeste"/>
    <s v="Campinas"/>
    <s v="ondulado"/>
    <s v="Manual"/>
    <s v="Jabuticaba"/>
    <n v="504"/>
    <n v="56"/>
    <s v="fruto"/>
    <x v="0"/>
    <s v="Manutenção"/>
    <x v="11"/>
    <x v="8"/>
    <s v="Aplicador manual"/>
    <n v="2.35"/>
    <s v="H/H"/>
    <n v="9.9000000000000005E-2"/>
    <n v="0.11844"/>
    <n v="1.1725560000000001E-2"/>
  </r>
  <r>
    <n v="7976"/>
    <x v="0"/>
    <s v="Floresta Ombrófila Densa"/>
    <s v="Sudeste"/>
    <s v="Campinas"/>
    <s v="ondulado"/>
    <s v="Manual"/>
    <s v="Jabuticaba"/>
    <n v="504"/>
    <n v="56"/>
    <s v="fruto"/>
    <x v="0"/>
    <s v="Manutenção"/>
    <x v="11"/>
    <x v="8"/>
    <s v="Sulfluramida"/>
    <n v="2"/>
    <s v="Kg"/>
    <n v="16.2399997711181"/>
    <n v="0.1008"/>
    <n v="1.6369919769287045"/>
  </r>
  <r>
    <n v="7976"/>
    <x v="0"/>
    <s v="Floresta Ombrófila Densa"/>
    <s v="Sudeste"/>
    <s v="Campinas"/>
    <s v="ondulado"/>
    <s v="Manual"/>
    <s v="Jabuticaba"/>
    <n v="504"/>
    <n v="56"/>
    <s v="fruto"/>
    <x v="0"/>
    <s v="Manutenção"/>
    <x v="11"/>
    <x v="8"/>
    <s v="Trabalhador agropecuário em geral"/>
    <n v="2.35"/>
    <s v="H/H"/>
    <n v="13.0666856765747"/>
    <n v="0.11844"/>
    <n v="1.5476182515335075"/>
  </r>
  <r>
    <n v="7976"/>
    <x v="0"/>
    <s v="Floresta Ombrófila Densa"/>
    <s v="Sudeste"/>
    <s v="Campinas"/>
    <s v="ondulado"/>
    <s v="Manual"/>
    <s v="Jabuticaba"/>
    <n v="504"/>
    <n v="56"/>
    <s v="fruto"/>
    <x v="0"/>
    <s v="Manutenção"/>
    <x v="11"/>
    <x v="9"/>
    <s v="Trabalhador agropecuário em geral"/>
    <n v="1.18"/>
    <s v="H/H"/>
    <n v="13.0666856765747"/>
    <n v="5.947199999999999E-2"/>
    <n v="0.77710193055725041"/>
  </r>
  <r>
    <n v="7976"/>
    <x v="0"/>
    <s v="Floresta Ombrófila Densa"/>
    <s v="Sudeste"/>
    <s v="Campinas"/>
    <s v="ondulado"/>
    <s v="Manual"/>
    <s v="Jabuticaba"/>
    <n v="504"/>
    <n v="56"/>
    <s v="fruto"/>
    <x v="0"/>
    <s v="Manutenção"/>
    <x v="12"/>
    <x v="8"/>
    <s v="Aplicador manual"/>
    <n v="2.35"/>
    <s v="H/H"/>
    <n v="9.9000000000000005E-2"/>
    <n v="0.11844"/>
    <n v="1.1725560000000001E-2"/>
  </r>
  <r>
    <n v="7976"/>
    <x v="0"/>
    <s v="Floresta Ombrófila Densa"/>
    <s v="Sudeste"/>
    <s v="Campinas"/>
    <s v="ondulado"/>
    <s v="Manual"/>
    <s v="Jabuticaba"/>
    <n v="504"/>
    <n v="56"/>
    <s v="fruto"/>
    <x v="0"/>
    <s v="Manutenção"/>
    <x v="12"/>
    <x v="8"/>
    <s v="Sulfluramida"/>
    <n v="2"/>
    <s v="Kg"/>
    <n v="16.2399997711181"/>
    <n v="0.1008"/>
    <n v="1.6369919769287045"/>
  </r>
  <r>
    <n v="7976"/>
    <x v="0"/>
    <s v="Floresta Ombrófila Densa"/>
    <s v="Sudeste"/>
    <s v="Campinas"/>
    <s v="ondulado"/>
    <s v="Manual"/>
    <s v="Jabuticaba"/>
    <n v="504"/>
    <n v="56"/>
    <s v="fruto"/>
    <x v="0"/>
    <s v="Manutenção"/>
    <x v="12"/>
    <x v="8"/>
    <s v="Trabalhador agropecuário em geral"/>
    <n v="2.35"/>
    <s v="H/H"/>
    <n v="13.0666856765747"/>
    <n v="0.11844"/>
    <n v="1.5476182515335075"/>
  </r>
  <r>
    <n v="7976"/>
    <x v="0"/>
    <s v="Floresta Ombrófila Densa"/>
    <s v="Sudeste"/>
    <s v="Campinas"/>
    <s v="ondulado"/>
    <s v="Manual"/>
    <s v="Jabuticaba"/>
    <n v="504"/>
    <n v="56"/>
    <s v="fruto"/>
    <x v="0"/>
    <s v="Manutenção"/>
    <x v="12"/>
    <x v="9"/>
    <s v="Trabalhador agropecuário em geral"/>
    <n v="1.18"/>
    <s v="H/H"/>
    <n v="13.0666856765747"/>
    <n v="5.947199999999999E-2"/>
    <n v="0.77710193055725041"/>
  </r>
  <r>
    <n v="7976"/>
    <x v="0"/>
    <s v="Floresta Ombrófila Densa"/>
    <s v="Sudeste"/>
    <s v="Campinas"/>
    <s v="ondulado"/>
    <s v="Manual"/>
    <s v="Jabuticaba"/>
    <n v="504"/>
    <n v="56"/>
    <s v="fruto"/>
    <x v="0"/>
    <s v="Manutenção"/>
    <x v="13"/>
    <x v="8"/>
    <s v="Aplicador manual"/>
    <n v="2.35"/>
    <s v="H/H"/>
    <n v="9.9000000000000005E-2"/>
    <n v="0.11844"/>
    <n v="1.1725560000000001E-2"/>
  </r>
  <r>
    <n v="7976"/>
    <x v="0"/>
    <s v="Floresta Ombrófila Densa"/>
    <s v="Sudeste"/>
    <s v="Campinas"/>
    <s v="ondulado"/>
    <s v="Manual"/>
    <s v="Jabuticaba"/>
    <n v="504"/>
    <n v="56"/>
    <s v="fruto"/>
    <x v="0"/>
    <s v="Manutenção"/>
    <x v="13"/>
    <x v="8"/>
    <s v="Sulfluramida"/>
    <n v="2"/>
    <s v="Kg"/>
    <n v="16.2399997711181"/>
    <n v="0.1008"/>
    <n v="1.6369919769287045"/>
  </r>
  <r>
    <n v="7976"/>
    <x v="0"/>
    <s v="Floresta Ombrófila Densa"/>
    <s v="Sudeste"/>
    <s v="Campinas"/>
    <s v="ondulado"/>
    <s v="Manual"/>
    <s v="Jabuticaba"/>
    <n v="504"/>
    <n v="56"/>
    <s v="fruto"/>
    <x v="0"/>
    <s v="Manutenção"/>
    <x v="13"/>
    <x v="8"/>
    <s v="Trabalhador agropecuário em geral"/>
    <n v="2.35"/>
    <s v="H/H"/>
    <n v="13.0666856765747"/>
    <n v="0.11844"/>
    <n v="1.5476182515335075"/>
  </r>
  <r>
    <n v="7976"/>
    <x v="0"/>
    <s v="Floresta Ombrófila Densa"/>
    <s v="Sudeste"/>
    <s v="Campinas"/>
    <s v="ondulado"/>
    <s v="Manual"/>
    <s v="Jabuticaba"/>
    <n v="504"/>
    <n v="56"/>
    <s v="fruto"/>
    <x v="0"/>
    <s v="Manutenção"/>
    <x v="13"/>
    <x v="9"/>
    <s v="Trabalhador agropecuário em geral"/>
    <n v="1.18"/>
    <s v="H/H"/>
    <n v="13.0666856765747"/>
    <n v="5.947199999999999E-2"/>
    <n v="0.77710193055725041"/>
  </r>
  <r>
    <n v="7976"/>
    <x v="0"/>
    <s v="Floresta Ombrófila Densa"/>
    <s v="Sudeste"/>
    <s v="Campinas"/>
    <s v="ondulado"/>
    <s v="Manual"/>
    <s v="Jabuticaba"/>
    <n v="504"/>
    <n v="56"/>
    <s v="fruto"/>
    <x v="0"/>
    <s v="Manutenção"/>
    <x v="14"/>
    <x v="8"/>
    <s v="Aplicador manual"/>
    <n v="2.35"/>
    <s v="H/H"/>
    <n v="9.9000000000000005E-2"/>
    <n v="0.11844"/>
    <n v="1.1725560000000001E-2"/>
  </r>
  <r>
    <n v="7976"/>
    <x v="0"/>
    <s v="Floresta Ombrófila Densa"/>
    <s v="Sudeste"/>
    <s v="Campinas"/>
    <s v="ondulado"/>
    <s v="Manual"/>
    <s v="Jabuticaba"/>
    <n v="504"/>
    <n v="56"/>
    <s v="fruto"/>
    <x v="0"/>
    <s v="Manutenção"/>
    <x v="14"/>
    <x v="8"/>
    <s v="Sulfluramida"/>
    <n v="2"/>
    <s v="Kg"/>
    <n v="16.2399997711181"/>
    <n v="0.1008"/>
    <n v="1.6369919769287045"/>
  </r>
  <r>
    <n v="7976"/>
    <x v="0"/>
    <s v="Floresta Ombrófila Densa"/>
    <s v="Sudeste"/>
    <s v="Campinas"/>
    <s v="ondulado"/>
    <s v="Manual"/>
    <s v="Jabuticaba"/>
    <n v="504"/>
    <n v="56"/>
    <s v="fruto"/>
    <x v="0"/>
    <s v="Manutenção"/>
    <x v="14"/>
    <x v="8"/>
    <s v="Trabalhador agropecuário em geral"/>
    <n v="2.35"/>
    <s v="H/H"/>
    <n v="13.0666856765747"/>
    <n v="0.11844"/>
    <n v="1.5476182515335075"/>
  </r>
  <r>
    <n v="7976"/>
    <x v="0"/>
    <s v="Floresta Ombrófila Densa"/>
    <s v="Sudeste"/>
    <s v="Campinas"/>
    <s v="ondulado"/>
    <s v="Manual"/>
    <s v="Jabuticaba"/>
    <n v="504"/>
    <n v="56"/>
    <s v="fruto"/>
    <x v="0"/>
    <s v="Manutenção"/>
    <x v="14"/>
    <x v="12"/>
    <s v="Técnico florestal"/>
    <n v="23.55"/>
    <s v="H/H"/>
    <n v="5.9209642410278303"/>
    <n v="1.18692"/>
    <n v="7.0277108769607519"/>
  </r>
  <r>
    <n v="7976"/>
    <x v="0"/>
    <s v="Floresta Ombrófila Densa"/>
    <s v="Sudeste"/>
    <s v="Campinas"/>
    <s v="ondulado"/>
    <s v="Manual"/>
    <s v="Jabuticaba"/>
    <n v="504"/>
    <n v="56"/>
    <s v="fruto"/>
    <x v="0"/>
    <s v="Manutenção"/>
    <x v="14"/>
    <x v="9"/>
    <s v="Trabalhador agropecuário em geral"/>
    <n v="1.18"/>
    <s v="H/H"/>
    <n v="13.0666856765747"/>
    <n v="5.947199999999999E-2"/>
    <n v="0.77710193055725041"/>
  </r>
  <r>
    <n v="7976"/>
    <x v="0"/>
    <s v="Floresta Ombrófila Densa"/>
    <s v="Sudeste"/>
    <s v="Campinas"/>
    <s v="ondulado"/>
    <s v="Manual"/>
    <s v="Jabuticaba"/>
    <n v="504"/>
    <n v="56"/>
    <s v="fruto"/>
    <x v="0"/>
    <s v="Manutenção"/>
    <x v="15"/>
    <x v="8"/>
    <s v="Aplicador manual"/>
    <n v="2.35"/>
    <s v="H/H"/>
    <n v="9.9000000000000005E-2"/>
    <n v="0.11844"/>
    <n v="1.1725560000000001E-2"/>
  </r>
  <r>
    <n v="7976"/>
    <x v="0"/>
    <s v="Floresta Ombrófila Densa"/>
    <s v="Sudeste"/>
    <s v="Campinas"/>
    <s v="ondulado"/>
    <s v="Manual"/>
    <s v="Jabuticaba"/>
    <n v="504"/>
    <n v="56"/>
    <s v="fruto"/>
    <x v="0"/>
    <s v="Manutenção"/>
    <x v="15"/>
    <x v="8"/>
    <s v="Sulfluramida"/>
    <n v="2"/>
    <s v="Kg"/>
    <n v="16.2399997711181"/>
    <n v="0.1008"/>
    <n v="1.6369919769287045"/>
  </r>
  <r>
    <n v="7976"/>
    <x v="0"/>
    <s v="Floresta Ombrófila Densa"/>
    <s v="Sudeste"/>
    <s v="Campinas"/>
    <s v="ondulado"/>
    <s v="Manual"/>
    <s v="Jabuticaba"/>
    <n v="504"/>
    <n v="56"/>
    <s v="fruto"/>
    <x v="0"/>
    <s v="Manutenção"/>
    <x v="15"/>
    <x v="8"/>
    <s v="Trabalhador agropecuário em geral"/>
    <n v="2.35"/>
    <s v="H/H"/>
    <n v="13.0666856765747"/>
    <n v="0.11844"/>
    <n v="1.5476182515335075"/>
  </r>
  <r>
    <n v="7976"/>
    <x v="0"/>
    <s v="Floresta Ombrófila Densa"/>
    <s v="Sudeste"/>
    <s v="Campinas"/>
    <s v="ondulado"/>
    <s v="Manual"/>
    <s v="Jabuticaba"/>
    <n v="504"/>
    <n v="56"/>
    <s v="fruto"/>
    <x v="0"/>
    <s v="Manutenção"/>
    <x v="15"/>
    <x v="9"/>
    <s v="Trabalhador agropecuário em geral"/>
    <n v="1.18"/>
    <s v="H/H"/>
    <n v="13.0666856765747"/>
    <n v="5.947199999999999E-2"/>
    <n v="0.77710193055725041"/>
  </r>
  <r>
    <n v="7976"/>
    <x v="0"/>
    <s v="Floresta Ombrófila Densa"/>
    <s v="Sudeste"/>
    <s v="Campinas"/>
    <s v="ondulado"/>
    <s v="Manual"/>
    <s v="Jabuticaba"/>
    <n v="504"/>
    <n v="56"/>
    <s v="fruto"/>
    <x v="0"/>
    <s v="Manutenção"/>
    <x v="16"/>
    <x v="8"/>
    <s v="Aplicador manual"/>
    <n v="2.35"/>
    <s v="H/H"/>
    <n v="9.9000000000000005E-2"/>
    <n v="0.11844"/>
    <n v="1.1725560000000001E-2"/>
  </r>
  <r>
    <n v="7976"/>
    <x v="0"/>
    <s v="Floresta Ombrófila Densa"/>
    <s v="Sudeste"/>
    <s v="Campinas"/>
    <s v="ondulado"/>
    <s v="Manual"/>
    <s v="Jabuticaba"/>
    <n v="504"/>
    <n v="56"/>
    <s v="fruto"/>
    <x v="0"/>
    <s v="Manutenção"/>
    <x v="16"/>
    <x v="8"/>
    <s v="Sulfluramida"/>
    <n v="2"/>
    <s v="Kg"/>
    <n v="16.2399997711181"/>
    <n v="0.1008"/>
    <n v="1.6369919769287045"/>
  </r>
  <r>
    <n v="7976"/>
    <x v="0"/>
    <s v="Floresta Ombrófila Densa"/>
    <s v="Sudeste"/>
    <s v="Campinas"/>
    <s v="ondulado"/>
    <s v="Manual"/>
    <s v="Jabuticaba"/>
    <n v="504"/>
    <n v="56"/>
    <s v="fruto"/>
    <x v="0"/>
    <s v="Manutenção"/>
    <x v="16"/>
    <x v="8"/>
    <s v="Trabalhador agropecuário em geral"/>
    <n v="2.35"/>
    <s v="H/H"/>
    <n v="13.0666856765747"/>
    <n v="0.11844"/>
    <n v="1.5476182515335075"/>
  </r>
  <r>
    <n v="7976"/>
    <x v="0"/>
    <s v="Floresta Ombrófila Densa"/>
    <s v="Sudeste"/>
    <s v="Campinas"/>
    <s v="ondulado"/>
    <s v="Manual"/>
    <s v="Jabuticaba"/>
    <n v="504"/>
    <n v="56"/>
    <s v="fruto"/>
    <x v="0"/>
    <s v="Manutenção"/>
    <x v="16"/>
    <x v="9"/>
    <s v="Trabalhador agropecuário em geral"/>
    <n v="1.18"/>
    <s v="H/H"/>
    <n v="13.0666856765747"/>
    <n v="5.947199999999999E-2"/>
    <n v="0.77710193055725041"/>
  </r>
  <r>
    <n v="7976"/>
    <x v="0"/>
    <s v="Floresta Ombrófila Densa"/>
    <s v="Sudeste"/>
    <s v="Campinas"/>
    <s v="ondulado"/>
    <s v="Manual"/>
    <s v="Jabuticaba"/>
    <n v="504"/>
    <n v="56"/>
    <s v="fruto"/>
    <x v="0"/>
    <s v="Manutenção"/>
    <x v="17"/>
    <x v="8"/>
    <s v="Aplicador manual"/>
    <n v="2.35"/>
    <s v="H/H"/>
    <n v="9.9000000000000005E-2"/>
    <n v="0.11844"/>
    <n v="1.1725560000000001E-2"/>
  </r>
  <r>
    <n v="7976"/>
    <x v="0"/>
    <s v="Floresta Ombrófila Densa"/>
    <s v="Sudeste"/>
    <s v="Campinas"/>
    <s v="ondulado"/>
    <s v="Manual"/>
    <s v="Jabuticaba"/>
    <n v="504"/>
    <n v="56"/>
    <s v="fruto"/>
    <x v="0"/>
    <s v="Manutenção"/>
    <x v="17"/>
    <x v="8"/>
    <s v="Sulfluramida"/>
    <n v="2"/>
    <s v="Kg"/>
    <n v="16.2399997711181"/>
    <n v="0.1008"/>
    <n v="1.6369919769287045"/>
  </r>
  <r>
    <n v="7976"/>
    <x v="0"/>
    <s v="Floresta Ombrófila Densa"/>
    <s v="Sudeste"/>
    <s v="Campinas"/>
    <s v="ondulado"/>
    <s v="Manual"/>
    <s v="Jabuticaba"/>
    <n v="504"/>
    <n v="56"/>
    <s v="fruto"/>
    <x v="0"/>
    <s v="Manutenção"/>
    <x v="17"/>
    <x v="8"/>
    <s v="Trabalhador agropecuário em geral"/>
    <n v="2.35"/>
    <s v="H/H"/>
    <n v="13.0666856765747"/>
    <n v="0.11844"/>
    <n v="1.5476182515335075"/>
  </r>
  <r>
    <n v="7976"/>
    <x v="0"/>
    <s v="Floresta Ombrófila Densa"/>
    <s v="Sudeste"/>
    <s v="Campinas"/>
    <s v="ondulado"/>
    <s v="Manual"/>
    <s v="Jabuticaba"/>
    <n v="504"/>
    <n v="56"/>
    <s v="fruto"/>
    <x v="0"/>
    <s v="Manutenção"/>
    <x v="17"/>
    <x v="9"/>
    <s v="Trabalhador agropecuário em geral"/>
    <n v="1.18"/>
    <s v="H/H"/>
    <n v="13.0666856765747"/>
    <n v="5.947199999999999E-2"/>
    <n v="0.77710193055725041"/>
  </r>
  <r>
    <n v="7976"/>
    <x v="0"/>
    <s v="Floresta Ombrófila Densa"/>
    <s v="Sudeste"/>
    <s v="Campinas"/>
    <s v="ondulado"/>
    <s v="Manual"/>
    <s v="Jabuticaba"/>
    <n v="504"/>
    <n v="56"/>
    <s v="fruto"/>
    <x v="0"/>
    <s v="Manutenção"/>
    <x v="18"/>
    <x v="8"/>
    <s v="Aplicador manual"/>
    <n v="2.35"/>
    <s v="H/H"/>
    <n v="9.9000000000000005E-2"/>
    <n v="0.11844"/>
    <n v="1.1725560000000001E-2"/>
  </r>
  <r>
    <n v="7976"/>
    <x v="0"/>
    <s v="Floresta Ombrófila Densa"/>
    <s v="Sudeste"/>
    <s v="Campinas"/>
    <s v="ondulado"/>
    <s v="Manual"/>
    <s v="Jabuticaba"/>
    <n v="504"/>
    <n v="56"/>
    <s v="fruto"/>
    <x v="0"/>
    <s v="Manutenção"/>
    <x v="18"/>
    <x v="8"/>
    <s v="Sulfluramida"/>
    <n v="2"/>
    <s v="Kg"/>
    <n v="16.2399997711181"/>
    <n v="0.1008"/>
    <n v="1.6369919769287045"/>
  </r>
  <r>
    <n v="7976"/>
    <x v="0"/>
    <s v="Floresta Ombrófila Densa"/>
    <s v="Sudeste"/>
    <s v="Campinas"/>
    <s v="ondulado"/>
    <s v="Manual"/>
    <s v="Jabuticaba"/>
    <n v="504"/>
    <n v="56"/>
    <s v="fruto"/>
    <x v="0"/>
    <s v="Manutenção"/>
    <x v="18"/>
    <x v="8"/>
    <s v="Trabalhador agropecuário em geral"/>
    <n v="2.35"/>
    <s v="H/H"/>
    <n v="13.0666856765747"/>
    <n v="0.11844"/>
    <n v="1.5476182515335075"/>
  </r>
  <r>
    <n v="7976"/>
    <x v="0"/>
    <s v="Floresta Ombrófila Densa"/>
    <s v="Sudeste"/>
    <s v="Campinas"/>
    <s v="ondulado"/>
    <s v="Manual"/>
    <s v="Jabuticaba"/>
    <n v="504"/>
    <n v="56"/>
    <s v="fruto"/>
    <x v="0"/>
    <s v="Manutenção"/>
    <x v="18"/>
    <x v="9"/>
    <s v="Trabalhador agropecuário em geral"/>
    <n v="1.18"/>
    <s v="H/H"/>
    <n v="13.0666856765747"/>
    <n v="5.947199999999999E-2"/>
    <n v="0.77710193055725041"/>
  </r>
  <r>
    <n v="7976"/>
    <x v="0"/>
    <s v="Floresta Ombrófila Densa"/>
    <s v="Sudeste"/>
    <s v="Campinas"/>
    <s v="ondulado"/>
    <s v="Manual"/>
    <s v="Jabuticaba"/>
    <n v="504"/>
    <n v="56"/>
    <s v="fruto"/>
    <x v="0"/>
    <s v="Manutenção"/>
    <x v="19"/>
    <x v="8"/>
    <s v="Aplicador manual"/>
    <n v="2.35"/>
    <s v="H/H"/>
    <n v="9.9000000000000005E-2"/>
    <n v="0.11844"/>
    <n v="1.1725560000000001E-2"/>
  </r>
  <r>
    <n v="7976"/>
    <x v="0"/>
    <s v="Floresta Ombrófila Densa"/>
    <s v="Sudeste"/>
    <s v="Campinas"/>
    <s v="ondulado"/>
    <s v="Manual"/>
    <s v="Jabuticaba"/>
    <n v="504"/>
    <n v="56"/>
    <s v="fruto"/>
    <x v="0"/>
    <s v="Manutenção"/>
    <x v="19"/>
    <x v="8"/>
    <s v="Sulfluramida"/>
    <n v="2"/>
    <s v="Kg"/>
    <n v="16.2399997711181"/>
    <n v="0.1008"/>
    <n v="1.6369919769287045"/>
  </r>
  <r>
    <n v="7976"/>
    <x v="0"/>
    <s v="Floresta Ombrófila Densa"/>
    <s v="Sudeste"/>
    <s v="Campinas"/>
    <s v="ondulado"/>
    <s v="Manual"/>
    <s v="Jabuticaba"/>
    <n v="504"/>
    <n v="56"/>
    <s v="fruto"/>
    <x v="0"/>
    <s v="Manutenção"/>
    <x v="19"/>
    <x v="8"/>
    <s v="Trabalhador agropecuário em geral"/>
    <n v="2.35"/>
    <s v="H/H"/>
    <n v="13.0666856765747"/>
    <n v="0.11844"/>
    <n v="1.5476182515335075"/>
  </r>
  <r>
    <n v="7976"/>
    <x v="0"/>
    <s v="Floresta Ombrófila Densa"/>
    <s v="Sudeste"/>
    <s v="Campinas"/>
    <s v="ondulado"/>
    <s v="Manual"/>
    <s v="Jabuticaba"/>
    <n v="504"/>
    <n v="56"/>
    <s v="fruto"/>
    <x v="0"/>
    <s v="Manutenção"/>
    <x v="19"/>
    <x v="12"/>
    <s v="Técnico florestal"/>
    <n v="23.55"/>
    <s v="H/H"/>
    <n v="5.9209642410278303"/>
    <n v="1.18692"/>
    <n v="7.0277108769607519"/>
  </r>
  <r>
    <n v="7976"/>
    <x v="0"/>
    <s v="Floresta Ombrófila Densa"/>
    <s v="Sudeste"/>
    <s v="Campinas"/>
    <s v="ondulado"/>
    <s v="Manual"/>
    <s v="Jabuticaba"/>
    <n v="504"/>
    <n v="56"/>
    <s v="fruto"/>
    <x v="0"/>
    <s v="Manutenção"/>
    <x v="19"/>
    <x v="9"/>
    <s v="Trabalhador agropecuário em geral"/>
    <n v="1.18"/>
    <s v="H/H"/>
    <n v="13.0666856765747"/>
    <n v="5.947199999999999E-2"/>
    <n v="0.77710193055725041"/>
  </r>
  <r>
    <n v="7976"/>
    <x v="0"/>
    <s v="Floresta Ombrófila Densa"/>
    <s v="Sudeste"/>
    <s v="Campinas"/>
    <s v="ondulado"/>
    <s v="Manual"/>
    <s v="Jabuticaba"/>
    <n v="504"/>
    <n v="56"/>
    <s v="fruto"/>
    <x v="0"/>
    <s v="Manutenção"/>
    <x v="20"/>
    <x v="8"/>
    <s v="Aplicador manual"/>
    <n v="2.35"/>
    <s v="H/H"/>
    <n v="9.9000000000000005E-2"/>
    <n v="0.11844"/>
    <n v="1.1725560000000001E-2"/>
  </r>
  <r>
    <n v="7976"/>
    <x v="0"/>
    <s v="Floresta Ombrófila Densa"/>
    <s v="Sudeste"/>
    <s v="Campinas"/>
    <s v="ondulado"/>
    <s v="Manual"/>
    <s v="Jabuticaba"/>
    <n v="504"/>
    <n v="56"/>
    <s v="fruto"/>
    <x v="0"/>
    <s v="Manutenção"/>
    <x v="20"/>
    <x v="8"/>
    <s v="Sulfluramida"/>
    <n v="2"/>
    <s v="Kg"/>
    <n v="16.2399997711181"/>
    <n v="0.1008"/>
    <n v="1.6369919769287045"/>
  </r>
  <r>
    <n v="7976"/>
    <x v="0"/>
    <s v="Floresta Ombrófila Densa"/>
    <s v="Sudeste"/>
    <s v="Campinas"/>
    <s v="ondulado"/>
    <s v="Manual"/>
    <s v="Jabuticaba"/>
    <n v="504"/>
    <n v="56"/>
    <s v="fruto"/>
    <x v="0"/>
    <s v="Manutenção"/>
    <x v="20"/>
    <x v="8"/>
    <s v="Trabalhador agropecuário em geral"/>
    <n v="2.35"/>
    <s v="H/H"/>
    <n v="13.0666856765747"/>
    <n v="0.11844"/>
    <n v="1.5476182515335075"/>
  </r>
  <r>
    <n v="7976"/>
    <x v="0"/>
    <s v="Floresta Ombrófila Densa"/>
    <s v="Sudeste"/>
    <s v="Campinas"/>
    <s v="ondulado"/>
    <s v="Manual"/>
    <s v="Jabuticaba"/>
    <n v="504"/>
    <n v="56"/>
    <s v="fruto"/>
    <x v="0"/>
    <s v="Manutenção"/>
    <x v="20"/>
    <x v="9"/>
    <s v="Trabalhador agropecuário em geral"/>
    <n v="1.18"/>
    <s v="H/H"/>
    <n v="13.0666856765747"/>
    <n v="5.947199999999999E-2"/>
    <n v="0.77710193055725041"/>
  </r>
  <r>
    <n v="7976"/>
    <x v="0"/>
    <s v="Floresta Ombrófila Densa"/>
    <s v="Sudeste"/>
    <s v="Campinas"/>
    <s v="ondulado"/>
    <s v="Manual"/>
    <s v="Jabuticaba"/>
    <n v="504"/>
    <n v="56"/>
    <s v="fruto"/>
    <x v="0"/>
    <s v="Manutenção"/>
    <x v="21"/>
    <x v="8"/>
    <s v="Aplicador manual"/>
    <n v="2.35"/>
    <s v="H/H"/>
    <n v="9.9000000000000005E-2"/>
    <n v="0.11844"/>
    <n v="1.1725560000000001E-2"/>
  </r>
  <r>
    <n v="7976"/>
    <x v="0"/>
    <s v="Floresta Ombrófila Densa"/>
    <s v="Sudeste"/>
    <s v="Campinas"/>
    <s v="ondulado"/>
    <s v="Manual"/>
    <s v="Jabuticaba"/>
    <n v="504"/>
    <n v="56"/>
    <s v="fruto"/>
    <x v="0"/>
    <s v="Manutenção"/>
    <x v="21"/>
    <x v="8"/>
    <s v="Sulfluramida"/>
    <n v="2"/>
    <s v="Kg"/>
    <n v="16.2399997711181"/>
    <n v="0.1008"/>
    <n v="1.6369919769287045"/>
  </r>
  <r>
    <n v="7976"/>
    <x v="0"/>
    <s v="Floresta Ombrófila Densa"/>
    <s v="Sudeste"/>
    <s v="Campinas"/>
    <s v="ondulado"/>
    <s v="Manual"/>
    <s v="Jabuticaba"/>
    <n v="504"/>
    <n v="56"/>
    <s v="fruto"/>
    <x v="0"/>
    <s v="Manutenção"/>
    <x v="21"/>
    <x v="8"/>
    <s v="Trabalhador agropecuário em geral"/>
    <n v="2.35"/>
    <s v="H/H"/>
    <n v="13.0666856765747"/>
    <n v="0.11844"/>
    <n v="1.5476182515335075"/>
  </r>
  <r>
    <n v="7976"/>
    <x v="0"/>
    <s v="Floresta Ombrófila Densa"/>
    <s v="Sudeste"/>
    <s v="Campinas"/>
    <s v="ondulado"/>
    <s v="Manual"/>
    <s v="Jabuticaba"/>
    <n v="504"/>
    <n v="56"/>
    <s v="fruto"/>
    <x v="0"/>
    <s v="Manutenção"/>
    <x v="21"/>
    <x v="9"/>
    <s v="Trabalhador agropecuário em geral"/>
    <n v="1.18"/>
    <s v="H/H"/>
    <n v="13.0666856765747"/>
    <n v="5.947199999999999E-2"/>
    <n v="0.77710193055725041"/>
  </r>
  <r>
    <n v="7976"/>
    <x v="0"/>
    <s v="Floresta Ombrófila Densa"/>
    <s v="Sudeste"/>
    <s v="Campinas"/>
    <s v="ondulado"/>
    <s v="Manual"/>
    <s v="Jabuticaba"/>
    <n v="504"/>
    <n v="56"/>
    <s v="fruto"/>
    <x v="0"/>
    <s v="Manutenção"/>
    <x v="22"/>
    <x v="8"/>
    <s v="Aplicador manual"/>
    <n v="2.35"/>
    <s v="H/H"/>
    <n v="9.9000000000000005E-2"/>
    <n v="0.11844"/>
    <n v="1.1725560000000001E-2"/>
  </r>
  <r>
    <n v="7976"/>
    <x v="0"/>
    <s v="Floresta Ombrófila Densa"/>
    <s v="Sudeste"/>
    <s v="Campinas"/>
    <s v="ondulado"/>
    <s v="Manual"/>
    <s v="Jabuticaba"/>
    <n v="504"/>
    <n v="56"/>
    <s v="fruto"/>
    <x v="0"/>
    <s v="Manutenção"/>
    <x v="22"/>
    <x v="8"/>
    <s v="Sulfluramida"/>
    <n v="2"/>
    <s v="Kg"/>
    <n v="16.2399997711181"/>
    <n v="0.1008"/>
    <n v="1.6369919769287045"/>
  </r>
  <r>
    <n v="7976"/>
    <x v="0"/>
    <s v="Floresta Ombrófila Densa"/>
    <s v="Sudeste"/>
    <s v="Campinas"/>
    <s v="ondulado"/>
    <s v="Manual"/>
    <s v="Jabuticaba"/>
    <n v="504"/>
    <n v="56"/>
    <s v="fruto"/>
    <x v="0"/>
    <s v="Manutenção"/>
    <x v="22"/>
    <x v="8"/>
    <s v="Trabalhador agropecuário em geral"/>
    <n v="2.35"/>
    <s v="H/H"/>
    <n v="13.0666856765747"/>
    <n v="0.11844"/>
    <n v="1.5476182515335075"/>
  </r>
  <r>
    <n v="7976"/>
    <x v="0"/>
    <s v="Floresta Ombrófila Densa"/>
    <s v="Sudeste"/>
    <s v="Campinas"/>
    <s v="ondulado"/>
    <s v="Manual"/>
    <s v="Jabuticaba"/>
    <n v="504"/>
    <n v="56"/>
    <s v="fruto"/>
    <x v="0"/>
    <s v="Manutenção"/>
    <x v="22"/>
    <x v="9"/>
    <s v="Trabalhador agropecuário em geral"/>
    <n v="1.18"/>
    <s v="H/H"/>
    <n v="13.0666856765747"/>
    <n v="5.947199999999999E-2"/>
    <n v="0.77710193055725041"/>
  </r>
  <r>
    <n v="7976"/>
    <x v="0"/>
    <s v="Floresta Ombrófila Densa"/>
    <s v="Sudeste"/>
    <s v="Campinas"/>
    <s v="ondulado"/>
    <s v="Manual"/>
    <s v="Jabuticaba"/>
    <n v="504"/>
    <n v="56"/>
    <s v="fruto"/>
    <x v="0"/>
    <s v="Manutenção"/>
    <x v="23"/>
    <x v="8"/>
    <s v="Aplicador manual"/>
    <n v="2.35"/>
    <s v="H/H"/>
    <n v="9.9000000000000005E-2"/>
    <n v="0.11844"/>
    <n v="1.1725560000000001E-2"/>
  </r>
  <r>
    <n v="7976"/>
    <x v="0"/>
    <s v="Floresta Ombrófila Densa"/>
    <s v="Sudeste"/>
    <s v="Campinas"/>
    <s v="ondulado"/>
    <s v="Manual"/>
    <s v="Jabuticaba"/>
    <n v="504"/>
    <n v="56"/>
    <s v="fruto"/>
    <x v="0"/>
    <s v="Manutenção"/>
    <x v="23"/>
    <x v="8"/>
    <s v="Sulfluramida"/>
    <n v="2"/>
    <s v="Kg"/>
    <n v="16.2399997711181"/>
    <n v="0.1008"/>
    <n v="1.6369919769287045"/>
  </r>
  <r>
    <n v="7976"/>
    <x v="0"/>
    <s v="Floresta Ombrófila Densa"/>
    <s v="Sudeste"/>
    <s v="Campinas"/>
    <s v="ondulado"/>
    <s v="Manual"/>
    <s v="Jabuticaba"/>
    <n v="504"/>
    <n v="56"/>
    <s v="fruto"/>
    <x v="0"/>
    <s v="Manutenção"/>
    <x v="23"/>
    <x v="8"/>
    <s v="Trabalhador agropecuário em geral"/>
    <n v="2.35"/>
    <s v="H/H"/>
    <n v="13.0666856765747"/>
    <n v="0.11844"/>
    <n v="1.5476182515335075"/>
  </r>
  <r>
    <n v="7976"/>
    <x v="0"/>
    <s v="Floresta Ombrófila Densa"/>
    <s v="Sudeste"/>
    <s v="Campinas"/>
    <s v="ondulado"/>
    <s v="Manual"/>
    <s v="Jabuticaba"/>
    <n v="504"/>
    <n v="56"/>
    <s v="fruto"/>
    <x v="0"/>
    <s v="Manutenção"/>
    <x v="23"/>
    <x v="9"/>
    <s v="Trabalhador agropecuário em geral"/>
    <n v="1.18"/>
    <s v="H/H"/>
    <n v="13.0666856765747"/>
    <n v="5.947199999999999E-2"/>
    <n v="0.77710193055725041"/>
  </r>
  <r>
    <n v="7976"/>
    <x v="0"/>
    <s v="Floresta Ombrófila Densa"/>
    <s v="Sudeste"/>
    <s v="Campinas"/>
    <s v="ondulado"/>
    <s v="Manual"/>
    <s v="Jabuticaba"/>
    <n v="504"/>
    <n v="56"/>
    <s v="fruto"/>
    <x v="0"/>
    <s v="Manutenção"/>
    <x v="24"/>
    <x v="8"/>
    <s v="Aplicador manual"/>
    <n v="2.35"/>
    <s v="H/H"/>
    <n v="9.9000000000000005E-2"/>
    <n v="0.11844"/>
    <n v="1.1725560000000001E-2"/>
  </r>
  <r>
    <n v="7976"/>
    <x v="0"/>
    <s v="Floresta Ombrófila Densa"/>
    <s v="Sudeste"/>
    <s v="Campinas"/>
    <s v="ondulado"/>
    <s v="Manual"/>
    <s v="Jabuticaba"/>
    <n v="504"/>
    <n v="56"/>
    <s v="fruto"/>
    <x v="0"/>
    <s v="Manutenção"/>
    <x v="24"/>
    <x v="8"/>
    <s v="Sulfluramida"/>
    <n v="2"/>
    <s v="Kg"/>
    <n v="16.2399997711181"/>
    <n v="0.1008"/>
    <n v="1.6369919769287045"/>
  </r>
  <r>
    <n v="7976"/>
    <x v="0"/>
    <s v="Floresta Ombrófila Densa"/>
    <s v="Sudeste"/>
    <s v="Campinas"/>
    <s v="ondulado"/>
    <s v="Manual"/>
    <s v="Jabuticaba"/>
    <n v="504"/>
    <n v="56"/>
    <s v="fruto"/>
    <x v="0"/>
    <s v="Manutenção"/>
    <x v="24"/>
    <x v="8"/>
    <s v="Trabalhador agropecuário em geral"/>
    <n v="2.35"/>
    <s v="H/H"/>
    <n v="13.0666856765747"/>
    <n v="0.11844"/>
    <n v="1.5476182515335075"/>
  </r>
  <r>
    <n v="7976"/>
    <x v="0"/>
    <s v="Floresta Ombrófila Densa"/>
    <s v="Sudeste"/>
    <s v="Campinas"/>
    <s v="ondulado"/>
    <s v="Manual"/>
    <s v="Jabuticaba"/>
    <n v="504"/>
    <n v="56"/>
    <s v="fruto"/>
    <x v="0"/>
    <s v="Manutenção"/>
    <x v="24"/>
    <x v="9"/>
    <s v="Trabalhador agropecuário em geral"/>
    <n v="1.18"/>
    <s v="H/H"/>
    <n v="13.0666856765747"/>
    <n v="5.947199999999999E-2"/>
    <n v="0.77710193055725041"/>
  </r>
  <r>
    <n v="7976"/>
    <x v="0"/>
    <s v="Floresta Ombrófila Densa"/>
    <s v="Sudeste"/>
    <s v="Campinas"/>
    <s v="ondulado"/>
    <s v="Manual"/>
    <s v="Jabuticaba"/>
    <n v="504"/>
    <n v="56"/>
    <s v="fruto"/>
    <x v="0"/>
    <s v="Manutenção"/>
    <x v="25"/>
    <x v="8"/>
    <s v="Aplicador manual"/>
    <n v="2.35"/>
    <s v="H/H"/>
    <n v="9.9000000000000005E-2"/>
    <n v="0.11844"/>
    <n v="1.1725560000000001E-2"/>
  </r>
  <r>
    <n v="7976"/>
    <x v="0"/>
    <s v="Floresta Ombrófila Densa"/>
    <s v="Sudeste"/>
    <s v="Campinas"/>
    <s v="ondulado"/>
    <s v="Manual"/>
    <s v="Jabuticaba"/>
    <n v="504"/>
    <n v="56"/>
    <s v="fruto"/>
    <x v="0"/>
    <s v="Manutenção"/>
    <x v="25"/>
    <x v="8"/>
    <s v="Sulfluramida"/>
    <n v="2"/>
    <s v="Kg"/>
    <n v="16.2399997711181"/>
    <n v="0.1008"/>
    <n v="1.6369919769287045"/>
  </r>
  <r>
    <n v="7976"/>
    <x v="0"/>
    <s v="Floresta Ombrófila Densa"/>
    <s v="Sudeste"/>
    <s v="Campinas"/>
    <s v="ondulado"/>
    <s v="Manual"/>
    <s v="Jabuticaba"/>
    <n v="504"/>
    <n v="56"/>
    <s v="fruto"/>
    <x v="0"/>
    <s v="Manutenção"/>
    <x v="25"/>
    <x v="8"/>
    <s v="Trabalhador agropecuário em geral"/>
    <n v="2.35"/>
    <s v="H/H"/>
    <n v="13.0666856765747"/>
    <n v="0.11844"/>
    <n v="1.5476182515335075"/>
  </r>
  <r>
    <n v="7976"/>
    <x v="0"/>
    <s v="Floresta Ombrófila Densa"/>
    <s v="Sudeste"/>
    <s v="Campinas"/>
    <s v="ondulado"/>
    <s v="Manual"/>
    <s v="Jabuticaba"/>
    <n v="504"/>
    <n v="56"/>
    <s v="fruto"/>
    <x v="0"/>
    <s v="Manutenção"/>
    <x v="25"/>
    <x v="9"/>
    <s v="Trabalhador agropecuário em geral"/>
    <n v="1.18"/>
    <s v="H/H"/>
    <n v="13.0666856765747"/>
    <n v="5.947199999999999E-2"/>
    <n v="0.77710193055725041"/>
  </r>
  <r>
    <n v="7976"/>
    <x v="0"/>
    <s v="Floresta Ombrófila Densa"/>
    <s v="Sudeste"/>
    <s v="Campinas"/>
    <s v="ondulado"/>
    <s v="Manual"/>
    <s v="Jabuticaba"/>
    <n v="504"/>
    <n v="56"/>
    <s v="fruto"/>
    <x v="0"/>
    <s v="Manutenção"/>
    <x v="26"/>
    <x v="8"/>
    <s v="Aplicador manual"/>
    <n v="2.35"/>
    <s v="H/H"/>
    <n v="9.9000000000000005E-2"/>
    <n v="0.11844"/>
    <n v="1.1725560000000001E-2"/>
  </r>
  <r>
    <n v="7976"/>
    <x v="0"/>
    <s v="Floresta Ombrófila Densa"/>
    <s v="Sudeste"/>
    <s v="Campinas"/>
    <s v="ondulado"/>
    <s v="Manual"/>
    <s v="Jabuticaba"/>
    <n v="504"/>
    <n v="56"/>
    <s v="fruto"/>
    <x v="0"/>
    <s v="Manutenção"/>
    <x v="26"/>
    <x v="8"/>
    <s v="Sulfluramida"/>
    <n v="2"/>
    <s v="Kg"/>
    <n v="16.2399997711181"/>
    <n v="0.1008"/>
    <n v="1.6369919769287045"/>
  </r>
  <r>
    <n v="7976"/>
    <x v="0"/>
    <s v="Floresta Ombrófila Densa"/>
    <s v="Sudeste"/>
    <s v="Campinas"/>
    <s v="ondulado"/>
    <s v="Manual"/>
    <s v="Jabuticaba"/>
    <n v="504"/>
    <n v="56"/>
    <s v="fruto"/>
    <x v="0"/>
    <s v="Manutenção"/>
    <x v="26"/>
    <x v="8"/>
    <s v="Trabalhador agropecuário em geral"/>
    <n v="2.35"/>
    <s v="H/H"/>
    <n v="13.0666856765747"/>
    <n v="0.11844"/>
    <n v="1.5476182515335075"/>
  </r>
  <r>
    <n v="7976"/>
    <x v="0"/>
    <s v="Floresta Ombrófila Densa"/>
    <s v="Sudeste"/>
    <s v="Campinas"/>
    <s v="ondulado"/>
    <s v="Manual"/>
    <s v="Jabuticaba"/>
    <n v="504"/>
    <n v="56"/>
    <s v="fruto"/>
    <x v="0"/>
    <s v="Manutenção"/>
    <x v="26"/>
    <x v="9"/>
    <s v="Trabalhador agropecuário em geral"/>
    <n v="1.18"/>
    <s v="H/H"/>
    <n v="13.0666856765747"/>
    <n v="5.947199999999999E-2"/>
    <n v="0.77710193055725041"/>
  </r>
  <r>
    <n v="7976"/>
    <x v="0"/>
    <s v="Floresta Ombrófila Densa"/>
    <s v="Sudeste"/>
    <s v="Campinas"/>
    <s v="ondulado"/>
    <s v="Manual"/>
    <s v="Jabuticaba"/>
    <n v="504"/>
    <n v="56"/>
    <s v="fruto"/>
    <x v="0"/>
    <s v="Manutenção"/>
    <x v="27"/>
    <x v="8"/>
    <s v="Aplicador manual"/>
    <n v="2.35"/>
    <s v="H/H"/>
    <n v="9.9000000000000005E-2"/>
    <n v="0.11844"/>
    <n v="1.1725560000000001E-2"/>
  </r>
  <r>
    <n v="7976"/>
    <x v="0"/>
    <s v="Floresta Ombrófila Densa"/>
    <s v="Sudeste"/>
    <s v="Campinas"/>
    <s v="ondulado"/>
    <s v="Manual"/>
    <s v="Jabuticaba"/>
    <n v="504"/>
    <n v="56"/>
    <s v="fruto"/>
    <x v="0"/>
    <s v="Manutenção"/>
    <x v="27"/>
    <x v="8"/>
    <s v="Sulfluramida"/>
    <n v="2"/>
    <s v="Kg"/>
    <n v="16.2399997711181"/>
    <n v="0.1008"/>
    <n v="1.6369919769287045"/>
  </r>
  <r>
    <n v="7976"/>
    <x v="0"/>
    <s v="Floresta Ombrófila Densa"/>
    <s v="Sudeste"/>
    <s v="Campinas"/>
    <s v="ondulado"/>
    <s v="Manual"/>
    <s v="Jabuticaba"/>
    <n v="504"/>
    <n v="56"/>
    <s v="fruto"/>
    <x v="0"/>
    <s v="Manutenção"/>
    <x v="27"/>
    <x v="8"/>
    <s v="Trabalhador agropecuário em geral"/>
    <n v="2.35"/>
    <s v="H/H"/>
    <n v="13.0666856765747"/>
    <n v="0.11844"/>
    <n v="1.5476182515335075"/>
  </r>
  <r>
    <n v="7976"/>
    <x v="0"/>
    <s v="Floresta Ombrófila Densa"/>
    <s v="Sudeste"/>
    <s v="Campinas"/>
    <s v="ondulado"/>
    <s v="Manual"/>
    <s v="Jabuticaba"/>
    <n v="504"/>
    <n v="56"/>
    <s v="fruto"/>
    <x v="0"/>
    <s v="Manutenção"/>
    <x v="27"/>
    <x v="9"/>
    <s v="Trabalhador agropecuário em geral"/>
    <n v="1.18"/>
    <s v="H/H"/>
    <n v="13.0666856765747"/>
    <n v="5.947199999999999E-2"/>
    <n v="0.77710193055725041"/>
  </r>
  <r>
    <n v="7976"/>
    <x v="0"/>
    <s v="Floresta Ombrófila Densa"/>
    <s v="Sudeste"/>
    <s v="Campinas"/>
    <s v="ondulado"/>
    <s v="Manual"/>
    <s v="Jabuticaba"/>
    <n v="504"/>
    <n v="56"/>
    <s v="fruto"/>
    <x v="0"/>
    <s v="Manutenção"/>
    <x v="28"/>
    <x v="8"/>
    <s v="Aplicador manual"/>
    <n v="2.35"/>
    <s v="H/H"/>
    <n v="9.9000000000000005E-2"/>
    <n v="0.11844"/>
    <n v="1.1725560000000001E-2"/>
  </r>
  <r>
    <n v="7976"/>
    <x v="0"/>
    <s v="Floresta Ombrófila Densa"/>
    <s v="Sudeste"/>
    <s v="Campinas"/>
    <s v="ondulado"/>
    <s v="Manual"/>
    <s v="Jabuticaba"/>
    <n v="504"/>
    <n v="56"/>
    <s v="fruto"/>
    <x v="0"/>
    <s v="Manutenção"/>
    <x v="28"/>
    <x v="8"/>
    <s v="Sulfluramida"/>
    <n v="2"/>
    <s v="Kg"/>
    <n v="16.2399997711181"/>
    <n v="0.1008"/>
    <n v="1.6369919769287045"/>
  </r>
  <r>
    <n v="7976"/>
    <x v="0"/>
    <s v="Floresta Ombrófila Densa"/>
    <s v="Sudeste"/>
    <s v="Campinas"/>
    <s v="ondulado"/>
    <s v="Manual"/>
    <s v="Jabuticaba"/>
    <n v="504"/>
    <n v="56"/>
    <s v="fruto"/>
    <x v="0"/>
    <s v="Manutenção"/>
    <x v="28"/>
    <x v="8"/>
    <s v="Trabalhador agropecuário em geral"/>
    <n v="2.35"/>
    <s v="H/H"/>
    <n v="13.0666856765747"/>
    <n v="0.11844"/>
    <n v="1.5476182515335075"/>
  </r>
  <r>
    <n v="7976"/>
    <x v="0"/>
    <s v="Floresta Ombrófila Densa"/>
    <s v="Sudeste"/>
    <s v="Campinas"/>
    <s v="ondulado"/>
    <s v="Manual"/>
    <s v="Jabuticaba"/>
    <n v="504"/>
    <n v="56"/>
    <s v="fruto"/>
    <x v="0"/>
    <s v="Manutenção"/>
    <x v="28"/>
    <x v="9"/>
    <s v="Trabalhador agropecuário em geral"/>
    <n v="1.18"/>
    <s v="H/H"/>
    <n v="13.0666856765747"/>
    <n v="5.947199999999999E-2"/>
    <n v="0.77710193055725041"/>
  </r>
  <r>
    <n v="7976"/>
    <x v="0"/>
    <s v="Floresta Ombrófila Densa"/>
    <s v="Sudeste"/>
    <s v="Campinas"/>
    <s v="ondulado"/>
    <s v="Manual"/>
    <s v="Jabuticaba"/>
    <n v="504"/>
    <n v="56"/>
    <s v="fruto"/>
    <x v="0"/>
    <s v="Manutenção"/>
    <x v="29"/>
    <x v="8"/>
    <s v="Aplicador manual"/>
    <n v="2.35"/>
    <s v="H/H"/>
    <n v="9.9000000000000005E-2"/>
    <n v="0.11844"/>
    <n v="1.1725560000000001E-2"/>
  </r>
  <r>
    <n v="7976"/>
    <x v="0"/>
    <s v="Floresta Ombrófila Densa"/>
    <s v="Sudeste"/>
    <s v="Campinas"/>
    <s v="ondulado"/>
    <s v="Manual"/>
    <s v="Jabuticaba"/>
    <n v="504"/>
    <n v="56"/>
    <s v="fruto"/>
    <x v="0"/>
    <s v="Manutenção"/>
    <x v="29"/>
    <x v="8"/>
    <s v="Sulfluramida"/>
    <n v="2"/>
    <s v="Kg"/>
    <n v="16.2399997711181"/>
    <n v="0.1008"/>
    <n v="1.6369919769287045"/>
  </r>
  <r>
    <n v="7976"/>
    <x v="0"/>
    <s v="Floresta Ombrófila Densa"/>
    <s v="Sudeste"/>
    <s v="Campinas"/>
    <s v="ondulado"/>
    <s v="Manual"/>
    <s v="Jabuticaba"/>
    <n v="504"/>
    <n v="56"/>
    <s v="fruto"/>
    <x v="0"/>
    <s v="Manutenção"/>
    <x v="29"/>
    <x v="8"/>
    <s v="Trabalhador agropecuário em geral"/>
    <n v="2.35"/>
    <s v="H/H"/>
    <n v="13.0666856765747"/>
    <n v="0.11844"/>
    <n v="1.5476182515335075"/>
  </r>
  <r>
    <n v="7976"/>
    <x v="0"/>
    <s v="Floresta Ombrófila Densa"/>
    <s v="Sudeste"/>
    <s v="Campinas"/>
    <s v="ondulado"/>
    <s v="Manual"/>
    <s v="Jabuticaba"/>
    <n v="504"/>
    <n v="56"/>
    <s v="fruto"/>
    <x v="0"/>
    <s v="Manutenção"/>
    <x v="29"/>
    <x v="9"/>
    <s v="Trabalhador agropecuário em geral"/>
    <n v="1.18"/>
    <s v="H/H"/>
    <n v="13.0666856765747"/>
    <n v="5.947199999999999E-2"/>
    <n v="0.77710193055725041"/>
  </r>
  <r>
    <n v="7976"/>
    <x v="0"/>
    <s v="Floresta Ombrófila Densa"/>
    <s v="Sudeste"/>
    <s v="Campinas"/>
    <s v="ondulado"/>
    <s v="Manual"/>
    <s v="Jabuticaba"/>
    <n v="504"/>
    <n v="56"/>
    <s v="fruto"/>
    <x v="0"/>
    <s v="Pós-Plantio"/>
    <x v="0"/>
    <x v="7"/>
    <s v="Enxada"/>
    <n v="38.51"/>
    <s v="H/H"/>
    <n v="1.6E-2"/>
    <n v="1.9409039999999997"/>
    <n v="3.1054463999999997E-2"/>
  </r>
  <r>
    <n v="7976"/>
    <x v="0"/>
    <s v="Floresta Ombrófila Densa"/>
    <s v="Sudeste"/>
    <s v="Campinas"/>
    <s v="ondulado"/>
    <s v="Manual"/>
    <s v="Jabuticaba"/>
    <n v="504"/>
    <n v="56"/>
    <s v="fruto"/>
    <x v="0"/>
    <s v="Pós-Plantio"/>
    <x v="0"/>
    <x v="7"/>
    <s v="Trabalhador agropecuário em geral"/>
    <n v="38.51"/>
    <s v="H/H"/>
    <n v="13.0666856765747"/>
    <n v="1.9409039999999997"/>
    <n v="25.361182496406538"/>
  </r>
  <r>
    <n v="7976"/>
    <x v="0"/>
    <s v="Floresta Ombrófila Densa"/>
    <s v="Sudeste"/>
    <s v="Campinas"/>
    <s v="ondulado"/>
    <s v="Manual"/>
    <s v="Jabuticaba"/>
    <n v="504"/>
    <n v="56"/>
    <s v="fruto"/>
    <x v="0"/>
    <s v="Pós-Plantio"/>
    <x v="0"/>
    <x v="8"/>
    <s v="Aplicador manual"/>
    <n v="2.35"/>
    <s v="H/H"/>
    <n v="9.9000000000000005E-2"/>
    <n v="0.11844"/>
    <n v="1.1725560000000001E-2"/>
  </r>
  <r>
    <n v="7976"/>
    <x v="0"/>
    <s v="Floresta Ombrófila Densa"/>
    <s v="Sudeste"/>
    <s v="Campinas"/>
    <s v="ondulado"/>
    <s v="Manual"/>
    <s v="Jabuticaba"/>
    <n v="504"/>
    <n v="56"/>
    <s v="fruto"/>
    <x v="0"/>
    <s v="Pós-Plantio"/>
    <x v="0"/>
    <x v="8"/>
    <s v="Sulfluramida"/>
    <n v="2"/>
    <s v="Kg"/>
    <n v="16.2399997711181"/>
    <n v="0.1008"/>
    <n v="1.6369919769287045"/>
  </r>
  <r>
    <n v="7976"/>
    <x v="0"/>
    <s v="Floresta Ombrófila Densa"/>
    <s v="Sudeste"/>
    <s v="Campinas"/>
    <s v="ondulado"/>
    <s v="Manual"/>
    <s v="Jabuticaba"/>
    <n v="504"/>
    <n v="56"/>
    <s v="fruto"/>
    <x v="0"/>
    <s v="Pós-Plantio"/>
    <x v="0"/>
    <x v="8"/>
    <s v="Trabalhador agropecuário em geral"/>
    <n v="2.35"/>
    <s v="H/H"/>
    <n v="13.0666856765747"/>
    <n v="0.11844"/>
    <n v="1.5476182515335075"/>
  </r>
  <r>
    <n v="7976"/>
    <x v="0"/>
    <s v="Floresta Ombrófila Densa"/>
    <s v="Sudeste"/>
    <s v="Campinas"/>
    <s v="ondulado"/>
    <s v="Manual"/>
    <s v="Jabuticaba"/>
    <n v="504"/>
    <n v="56"/>
    <s v="fruto"/>
    <x v="0"/>
    <s v="Pós-Plantio"/>
    <x v="0"/>
    <x v="9"/>
    <s v="Trabalhador agropecuário em geral"/>
    <n v="1.18"/>
    <s v="H/H"/>
    <n v="13.0666856765747"/>
    <n v="5.947199999999999E-2"/>
    <n v="0.77710193055725041"/>
  </r>
  <r>
    <n v="7976"/>
    <x v="0"/>
    <s v="Floresta Ombrófila Densa"/>
    <s v="Sudeste"/>
    <s v="Campinas"/>
    <s v="ondulado"/>
    <s v="Manual"/>
    <s v="Jabuticaba"/>
    <n v="504"/>
    <n v="56"/>
    <s v="fruto"/>
    <x v="0"/>
    <s v="Pré-Plantio"/>
    <x v="0"/>
    <x v="0"/>
    <s v="Trator 75 - 125 CV + Carreta"/>
    <n v="2.06"/>
    <s v="H/M"/>
    <n v="149.07000732421801"/>
    <n v="0.103824"/>
    <n v="15.47704444042961"/>
  </r>
  <r>
    <n v="7976"/>
    <x v="0"/>
    <s v="Floresta Ombrófila Densa"/>
    <s v="Sudeste"/>
    <s v="Campinas"/>
    <s v="ondulado"/>
    <s v="Manual"/>
    <s v="Jabuticaba"/>
    <n v="504"/>
    <n v="56"/>
    <s v="fruto"/>
    <x v="0"/>
    <s v="Pré-Plantio"/>
    <x v="0"/>
    <x v="13"/>
    <s v="Enxadão (alinhamento)"/>
    <n v="28.27"/>
    <s v="H/H"/>
    <n v="1.0999999999999999E-2"/>
    <n v="1.4248080000000001"/>
    <n v="1.5672887999999999E-2"/>
  </r>
  <r>
    <n v="7976"/>
    <x v="0"/>
    <s v="Floresta Ombrófila Densa"/>
    <s v="Sudeste"/>
    <s v="Campinas"/>
    <s v="ondulado"/>
    <s v="Manual"/>
    <s v="Jabuticaba"/>
    <n v="504"/>
    <n v="56"/>
    <s v="fruto"/>
    <x v="0"/>
    <s v="Pré-Plantio"/>
    <x v="0"/>
    <x v="13"/>
    <s v="Trabalhador agropecuário em geral"/>
    <n v="28.27"/>
    <s v="H/H"/>
    <n v="13.0666856765747"/>
    <n v="1.4248080000000001"/>
    <n v="18.617518285469046"/>
  </r>
  <r>
    <n v="7976"/>
    <x v="0"/>
    <s v="Floresta Ombrófila Densa"/>
    <s v="Sudeste"/>
    <s v="Campinas"/>
    <s v="ondulado"/>
    <s v="Manual"/>
    <s v="Jabuticaba"/>
    <n v="504"/>
    <n v="56"/>
    <s v="fruto"/>
    <x v="0"/>
    <s v="Pré-Plantio"/>
    <x v="0"/>
    <x v="14"/>
    <s v="Calcário dolomítico"/>
    <n v="0.5"/>
    <s v="t"/>
    <n v="206.169998168945"/>
    <n v="2.52E-2"/>
    <n v="5.1954839538574138"/>
  </r>
  <r>
    <n v="7976"/>
    <x v="0"/>
    <s v="Floresta Ombrófila Densa"/>
    <s v="Sudeste"/>
    <s v="Campinas"/>
    <s v="ondulado"/>
    <s v="Manual"/>
    <s v="Jabuticaba"/>
    <n v="504"/>
    <n v="56"/>
    <s v="fruto"/>
    <x v="0"/>
    <s v="Pré-Plantio"/>
    <x v="0"/>
    <x v="14"/>
    <s v="Trabalhador agropecuário em geral"/>
    <n v="11.78"/>
    <s v="H/H"/>
    <n v="13.0666856765747"/>
    <n v="0.59371200000000002"/>
    <n v="7.7578480864105188"/>
  </r>
  <r>
    <n v="7976"/>
    <x v="0"/>
    <s v="Floresta Ombrófila Densa"/>
    <s v="Sudeste"/>
    <s v="Campinas"/>
    <s v="ondulado"/>
    <s v="Manual"/>
    <s v="Jabuticaba"/>
    <n v="504"/>
    <n v="56"/>
    <s v="fruto"/>
    <x v="0"/>
    <s v="Pré-Plantio"/>
    <x v="0"/>
    <x v="14"/>
    <s v="Trator 75 - 125 CV + Carreta"/>
    <n v="1.94"/>
    <s v="H/M"/>
    <n v="149.07000732421801"/>
    <n v="9.7776000000000002E-2"/>
    <n v="14.575469036132741"/>
  </r>
  <r>
    <n v="7976"/>
    <x v="0"/>
    <s v="Floresta Ombrófila Densa"/>
    <s v="Sudeste"/>
    <s v="Campinas"/>
    <s v="ondulado"/>
    <s v="Manual"/>
    <s v="Jabuticaba"/>
    <n v="504"/>
    <n v="56"/>
    <s v="fruto"/>
    <x v="0"/>
    <s v="Pré-Plantio"/>
    <x v="0"/>
    <x v="8"/>
    <s v="Aplicador manual"/>
    <n v="4.7"/>
    <s v="H/H"/>
    <n v="9.9000000000000005E-2"/>
    <n v="0.23688000000000001"/>
    <n v="2.3451120000000002E-2"/>
  </r>
  <r>
    <n v="7976"/>
    <x v="0"/>
    <s v="Floresta Ombrófila Densa"/>
    <s v="Sudeste"/>
    <s v="Campinas"/>
    <s v="ondulado"/>
    <s v="Manual"/>
    <s v="Jabuticaba"/>
    <n v="504"/>
    <n v="56"/>
    <s v="fruto"/>
    <x v="0"/>
    <s v="Pré-Plantio"/>
    <x v="0"/>
    <x v="8"/>
    <s v="Sulfluramida"/>
    <n v="3.5"/>
    <s v="Kg"/>
    <n v="16.2399997711181"/>
    <n v="0.1764"/>
    <n v="2.8647359596252331"/>
  </r>
  <r>
    <n v="7976"/>
    <x v="0"/>
    <s v="Floresta Ombrófila Densa"/>
    <s v="Sudeste"/>
    <s v="Campinas"/>
    <s v="ondulado"/>
    <s v="Manual"/>
    <s v="Jabuticaba"/>
    <n v="504"/>
    <n v="56"/>
    <s v="fruto"/>
    <x v="0"/>
    <s v="Pré-Plantio"/>
    <x v="0"/>
    <x v="8"/>
    <s v="Trabalhador agropecuário em geral"/>
    <n v="4.7"/>
    <s v="H/H"/>
    <n v="13.0666856765747"/>
    <n v="0.23688000000000001"/>
    <n v="3.095236503067015"/>
  </r>
  <r>
    <n v="7976"/>
    <x v="0"/>
    <s v="Floresta Ombrófila Densa"/>
    <s v="Sudeste"/>
    <s v="Campinas"/>
    <s v="ondulado"/>
    <s v="Manual"/>
    <s v="Jabuticaba"/>
    <n v="504"/>
    <n v="56"/>
    <s v="fruto"/>
    <x v="0"/>
    <s v="Pré-Plantio"/>
    <x v="0"/>
    <x v="15"/>
    <s v="Motocoveadora 2,5 CV"/>
    <n v="28.27"/>
    <s v="H/H"/>
    <n v="6.0519999999999996"/>
    <n v="1.4248080000000001"/>
    <n v="8.6229380159999991"/>
  </r>
  <r>
    <n v="7976"/>
    <x v="0"/>
    <s v="Floresta Ombrófila Densa"/>
    <s v="Sudeste"/>
    <s v="Campinas"/>
    <s v="ondulado"/>
    <s v="Manual"/>
    <s v="Jabuticaba"/>
    <n v="504"/>
    <n v="56"/>
    <s v="fruto"/>
    <x v="0"/>
    <s v="Pré-Plantio"/>
    <x v="0"/>
    <x v="15"/>
    <s v="Trabalhador agropecuário em geral"/>
    <n v="28.27"/>
    <s v="H/H"/>
    <n v="13.0666856765747"/>
    <n v="1.4248080000000001"/>
    <n v="18.617518285469046"/>
  </r>
  <r>
    <n v="7976"/>
    <x v="0"/>
    <s v="Floresta Ombrófila Densa"/>
    <s v="Sudeste"/>
    <s v="Campinas"/>
    <s v="ondulado"/>
    <s v="Manual"/>
    <s v="Jabuticaba"/>
    <n v="504"/>
    <n v="56"/>
    <s v="fruto"/>
    <x v="0"/>
    <s v="Pré-Plantio"/>
    <x v="0"/>
    <x v="16"/>
    <s v="Motorroçadeira 2 CV"/>
    <n v="23.55"/>
    <s v="H/H"/>
    <n v="6.4109999999999996"/>
    <n v="1.18692"/>
    <n v="7.6093441199999994"/>
  </r>
  <r>
    <n v="7976"/>
    <x v="0"/>
    <s v="Floresta Ombrófila Densa"/>
    <s v="Sudeste"/>
    <s v="Campinas"/>
    <s v="ondulado"/>
    <s v="Manual"/>
    <s v="Jabuticaba"/>
    <n v="504"/>
    <n v="56"/>
    <s v="fruto"/>
    <x v="0"/>
    <s v="Pré-Plantio"/>
    <x v="0"/>
    <x v="16"/>
    <s v="Trabalhador agropecuário em geral"/>
    <n v="23.55"/>
    <s v="H/H"/>
    <n v="13.0666856765747"/>
    <n v="1.18692"/>
    <n v="15.509110563240043"/>
  </r>
  <r>
    <n v="7976"/>
    <x v="0"/>
    <s v="Floresta Ombrófila Densa"/>
    <s v="Sudeste"/>
    <s v="Campinas"/>
    <s v="ondulado"/>
    <s v="Manual"/>
    <s v="Macaúba"/>
    <n v="151"/>
    <n v="16"/>
    <s v="fruto"/>
    <x v="0"/>
    <s v="Implantação"/>
    <x v="0"/>
    <x v="0"/>
    <d v="2006-06-30T00:00:00"/>
    <n v="3.3"/>
    <s v="sc de 50 kg"/>
    <n v="273.079986572265"/>
    <n v="4.9829999999999992E-2"/>
    <n v="13.607575730895963"/>
  </r>
  <r>
    <n v="7976"/>
    <x v="0"/>
    <s v="Floresta Ombrófila Densa"/>
    <s v="Sudeste"/>
    <s v="Campinas"/>
    <s v="ondulado"/>
    <s v="Manual"/>
    <s v="Macaúba"/>
    <n v="151"/>
    <n v="16"/>
    <s v="fruto"/>
    <x v="0"/>
    <s v="Implantação"/>
    <x v="0"/>
    <x v="0"/>
    <s v="Copo dosador"/>
    <n v="12.37"/>
    <s v="H/H"/>
    <n v="1.0999999999999999E-2"/>
    <n v="0.18678699999999998"/>
    <n v="2.0546569999999997E-3"/>
  </r>
  <r>
    <n v="7976"/>
    <x v="0"/>
    <s v="Floresta Ombrófila Densa"/>
    <s v="Sudeste"/>
    <s v="Campinas"/>
    <s v="ondulado"/>
    <s v="Manual"/>
    <s v="Macaúba"/>
    <n v="151"/>
    <n v="16"/>
    <s v="fruto"/>
    <x v="0"/>
    <s v="Implantação"/>
    <x v="0"/>
    <x v="0"/>
    <s v="Trabalhador agropecuário em geral"/>
    <n v="12.37"/>
    <s v="H/H"/>
    <n v="13.0666856765747"/>
    <n v="0.18678699999999998"/>
    <n v="2.4406870174703581"/>
  </r>
  <r>
    <n v="7976"/>
    <x v="0"/>
    <s v="Floresta Ombrófila Densa"/>
    <s v="Sudeste"/>
    <s v="Campinas"/>
    <s v="ondulado"/>
    <s v="Manual"/>
    <s v="Macaúba"/>
    <n v="151"/>
    <n v="16"/>
    <s v="fruto"/>
    <x v="0"/>
    <s v="Implantação"/>
    <x v="0"/>
    <x v="1"/>
    <d v="2010-10-20T00:00:00"/>
    <n v="3.3"/>
    <s v="sc de 50 kg"/>
    <n v="200.47999572753901"/>
    <n v="4.9829999999999992E-2"/>
    <n v="9.9899181871032674"/>
  </r>
  <r>
    <n v="7976"/>
    <x v="0"/>
    <s v="Floresta Ombrófila Densa"/>
    <s v="Sudeste"/>
    <s v="Campinas"/>
    <s v="ondulado"/>
    <s v="Manual"/>
    <s v="Macaúba"/>
    <n v="151"/>
    <n v="16"/>
    <s v="fruto"/>
    <x v="0"/>
    <s v="Implantação"/>
    <x v="0"/>
    <x v="1"/>
    <s v="Plantadeira (coveta lateral)"/>
    <n v="14.13"/>
    <s v="H/H"/>
    <n v="7.9000000000000001E-2"/>
    <n v="0.213363"/>
    <n v="1.6855676999999999E-2"/>
  </r>
  <r>
    <n v="7976"/>
    <x v="0"/>
    <s v="Floresta Ombrófila Densa"/>
    <s v="Sudeste"/>
    <s v="Campinas"/>
    <s v="ondulado"/>
    <s v="Manual"/>
    <s v="Macaúba"/>
    <n v="151"/>
    <n v="16"/>
    <s v="fruto"/>
    <x v="0"/>
    <s v="Implantação"/>
    <x v="0"/>
    <x v="1"/>
    <s v="Trabalhador agropecuário em geral"/>
    <n v="14.13"/>
    <s v="H/H"/>
    <n v="13.0666856765747"/>
    <n v="0.213363"/>
    <n v="2.7879472560110075"/>
  </r>
  <r>
    <n v="7976"/>
    <x v="0"/>
    <s v="Floresta Ombrófila Densa"/>
    <s v="Sudeste"/>
    <s v="Campinas"/>
    <s v="ondulado"/>
    <s v="Manual"/>
    <s v="Macaúba"/>
    <n v="151"/>
    <n v="16"/>
    <s v="fruto"/>
    <x v="0"/>
    <s v="Implantação"/>
    <x v="0"/>
    <x v="1"/>
    <s v="Trator 75 - 125 CV + Carreta"/>
    <n v="2.35"/>
    <s v="H/M"/>
    <n v="149.07000732421801"/>
    <n v="3.5485000000000003E-2"/>
    <n v="5.2897492098998766"/>
  </r>
  <r>
    <n v="7976"/>
    <x v="0"/>
    <s v="Floresta Ombrófila Densa"/>
    <s v="Sudeste"/>
    <s v="Campinas"/>
    <s v="ondulado"/>
    <s v="Manual"/>
    <s v="Macaúba"/>
    <n v="151"/>
    <n v="16"/>
    <s v="fruto"/>
    <x v="0"/>
    <s v="Implantação"/>
    <x v="0"/>
    <x v="2"/>
    <s v="Trabalhador agropecuário em geral"/>
    <n v="5.88"/>
    <s v="H/H"/>
    <n v="13.0666856765747"/>
    <n v="8.8788000000000006E-2"/>
    <n v="1.1601648878517146"/>
  </r>
  <r>
    <n v="7976"/>
    <x v="0"/>
    <s v="Floresta Ombrófila Densa"/>
    <s v="Sudeste"/>
    <s v="Campinas"/>
    <s v="ondulado"/>
    <s v="Manual"/>
    <s v="Macaúba"/>
    <n v="151"/>
    <n v="16"/>
    <s v="fruto"/>
    <x v="0"/>
    <s v="Implantação"/>
    <x v="0"/>
    <x v="2"/>
    <s v="Trator 75 - 125 CV + Tanque para irrigação"/>
    <n v="1.18"/>
    <s v="H/M"/>
    <n v="157.47999572753901"/>
    <n v="1.7817999999999997E-2"/>
    <n v="2.8059785638732895"/>
  </r>
  <r>
    <n v="7976"/>
    <x v="0"/>
    <s v="Floresta Ombrófila Densa"/>
    <s v="Sudeste"/>
    <s v="Campinas"/>
    <s v="ondulado"/>
    <s v="Manual"/>
    <s v="Macaúba"/>
    <n v="151"/>
    <n v="16"/>
    <s v="fruto"/>
    <x v="0"/>
    <s v="Implantação"/>
    <x v="0"/>
    <x v="3"/>
    <s v="Hidrogel"/>
    <n v="5"/>
    <s v="Kg"/>
    <n v="25.84"/>
    <n v="7.5499999999999998E-2"/>
    <n v="1.95092"/>
  </r>
  <r>
    <n v="7976"/>
    <x v="0"/>
    <s v="Floresta Ombrófila Densa"/>
    <s v="Sudeste"/>
    <s v="Campinas"/>
    <s v="ondulado"/>
    <s v="Manual"/>
    <s v="Macaúba"/>
    <n v="151"/>
    <n v="16"/>
    <s v="fruto"/>
    <x v="0"/>
    <s v="Implantação"/>
    <x v="0"/>
    <x v="3"/>
    <s v="Trabalhador agropecuário em geral"/>
    <n v="14.13"/>
    <s v="H/H"/>
    <n v="13.0666856765747"/>
    <n v="0.213363"/>
    <n v="2.7879472560110075"/>
  </r>
  <r>
    <n v="7976"/>
    <x v="0"/>
    <s v="Floresta Ombrófila Densa"/>
    <s v="Sudeste"/>
    <s v="Campinas"/>
    <s v="ondulado"/>
    <s v="Manual"/>
    <s v="Macaúba"/>
    <n v="151"/>
    <n v="16"/>
    <s v="fruto"/>
    <x v="0"/>
    <s v="Implantação"/>
    <x v="0"/>
    <x v="3"/>
    <s v="Trator 75 - 125 CV + Tanque para irrigação"/>
    <n v="2.35"/>
    <s v="H/M"/>
    <n v="157.47999572753901"/>
    <n v="3.5485000000000003E-2"/>
    <n v="5.5881776483917216"/>
  </r>
  <r>
    <n v="7976"/>
    <x v="0"/>
    <s v="Floresta Ombrófila Densa"/>
    <s v="Sudeste"/>
    <s v="Campinas"/>
    <s v="ondulado"/>
    <s v="Manual"/>
    <s v="Macaúba"/>
    <n v="151"/>
    <n v="16"/>
    <s v="fruto"/>
    <x v="0"/>
    <s v="Implantação"/>
    <x v="0"/>
    <x v="4"/>
    <s v="Hidrogel"/>
    <n v="1"/>
    <s v="Kg"/>
    <n v="25.84"/>
    <n v="1.5100000000000001E-2"/>
    <n v="0.39018400000000003"/>
  </r>
  <r>
    <n v="7976"/>
    <x v="0"/>
    <s v="Floresta Ombrófila Densa"/>
    <s v="Sudeste"/>
    <s v="Campinas"/>
    <s v="ondulado"/>
    <s v="Manual"/>
    <s v="Macaúba"/>
    <n v="151"/>
    <n v="16"/>
    <s v="fruto"/>
    <x v="0"/>
    <s v="Implantação"/>
    <x v="0"/>
    <x v="4"/>
    <s v="Mudas (biodiversidade)"/>
    <n v="109"/>
    <s v="unidade"/>
    <n v="2"/>
    <n v="1.6458999999999999"/>
    <n v="3.2917999999999998"/>
  </r>
  <r>
    <n v="7976"/>
    <x v="0"/>
    <s v="Floresta Ombrófila Densa"/>
    <s v="Sudeste"/>
    <s v="Campinas"/>
    <s v="ondulado"/>
    <s v="Manual"/>
    <s v="Macaúba"/>
    <n v="151"/>
    <n v="16"/>
    <s v="fruto"/>
    <x v="0"/>
    <s v="Implantação"/>
    <x v="0"/>
    <x v="4"/>
    <s v="Mudas (econômica)"/>
    <n v="109"/>
    <s v="unidade"/>
    <n v="10"/>
    <n v="1.6458999999999999"/>
    <n v="16.459"/>
  </r>
  <r>
    <n v="7976"/>
    <x v="0"/>
    <s v="Floresta Ombrófila Densa"/>
    <s v="Sudeste"/>
    <s v="Campinas"/>
    <s v="ondulado"/>
    <s v="Manual"/>
    <s v="Macaúba"/>
    <n v="151"/>
    <n v="16"/>
    <s v="fruto"/>
    <x v="0"/>
    <s v="Implantação"/>
    <x v="0"/>
    <x v="4"/>
    <s v="Trabalhador agropecuário em geral"/>
    <n v="4.24"/>
    <s v="H/H"/>
    <n v="13.0666856765747"/>
    <n v="6.4023999999999998E-2"/>
    <n v="0.83658148375701857"/>
  </r>
  <r>
    <n v="7976"/>
    <x v="0"/>
    <s v="Floresta Ombrófila Densa"/>
    <s v="Sudeste"/>
    <s v="Campinas"/>
    <s v="ondulado"/>
    <s v="Manual"/>
    <s v="Macaúba"/>
    <n v="151"/>
    <n v="16"/>
    <s v="fruto"/>
    <x v="0"/>
    <s v="Implantação"/>
    <x v="0"/>
    <x v="5"/>
    <s v="Mudas (biodiversidade)"/>
    <n v="545"/>
    <s v="unidade"/>
    <n v="2"/>
    <n v="8.2294999999999998"/>
    <n v="16.459"/>
  </r>
  <r>
    <n v="7976"/>
    <x v="0"/>
    <s v="Floresta Ombrófila Densa"/>
    <s v="Sudeste"/>
    <s v="Campinas"/>
    <s v="ondulado"/>
    <s v="Manual"/>
    <s v="Macaúba"/>
    <n v="151"/>
    <n v="16"/>
    <s v="fruto"/>
    <x v="0"/>
    <s v="Implantação"/>
    <x v="0"/>
    <x v="5"/>
    <s v="Mudas (econômica)"/>
    <n v="544"/>
    <s v="unidade"/>
    <n v="10"/>
    <n v="8.2143999999999995"/>
    <n v="82.143999999999991"/>
  </r>
  <r>
    <n v="7976"/>
    <x v="0"/>
    <s v="Floresta Ombrófila Densa"/>
    <s v="Sudeste"/>
    <s v="Campinas"/>
    <s v="ondulado"/>
    <s v="Manual"/>
    <s v="Macaúba"/>
    <n v="151"/>
    <n v="16"/>
    <s v="fruto"/>
    <x v="0"/>
    <s v="Implantação"/>
    <x v="0"/>
    <x v="5"/>
    <s v="Trabalhador agropecuário em geral"/>
    <n v="10.6"/>
    <s v="H/H"/>
    <n v="13.0666856765747"/>
    <n v="0.16005999999999998"/>
    <n v="2.091453709392546"/>
  </r>
  <r>
    <n v="7976"/>
    <x v="0"/>
    <s v="Floresta Ombrófila Densa"/>
    <s v="Sudeste"/>
    <s v="Campinas"/>
    <s v="ondulado"/>
    <s v="Manual"/>
    <s v="Macaúba"/>
    <n v="151"/>
    <n v="16"/>
    <s v="fruto"/>
    <x v="0"/>
    <s v="Implantação"/>
    <x v="0"/>
    <x v="5"/>
    <s v="Trator 75 - 125 CV + Carreta"/>
    <n v="1.77"/>
    <s v="H/M"/>
    <n v="149.07000732421801"/>
    <n v="2.6726999999999997E-2"/>
    <n v="3.9841940857543743"/>
  </r>
  <r>
    <n v="7976"/>
    <x v="0"/>
    <s v="Floresta Ombrófila Densa"/>
    <s v="Sudeste"/>
    <s v="Campinas"/>
    <s v="ondulado"/>
    <s v="Manual"/>
    <s v="Macaúba"/>
    <n v="151"/>
    <n v="16"/>
    <s v="fruto"/>
    <x v="0"/>
    <s v="Manutenção"/>
    <x v="1"/>
    <x v="6"/>
    <s v="18-06-24"/>
    <n v="2.6"/>
    <s v="sc de 50 kg"/>
    <n v="268.25"/>
    <n v="3.9260000000000003E-2"/>
    <n v="10.531495000000001"/>
  </r>
  <r>
    <n v="7976"/>
    <x v="0"/>
    <s v="Floresta Ombrófila Densa"/>
    <s v="Sudeste"/>
    <s v="Campinas"/>
    <s v="ondulado"/>
    <s v="Manual"/>
    <s v="Macaúba"/>
    <n v="151"/>
    <n v="16"/>
    <s v="fruto"/>
    <x v="0"/>
    <s v="Manutenção"/>
    <x v="1"/>
    <x v="6"/>
    <s v="Copo dosador"/>
    <n v="9.42"/>
    <s v="H/H"/>
    <n v="1.0999999999999999E-2"/>
    <n v="0.14224200000000001"/>
    <n v="1.5646620000000001E-3"/>
  </r>
  <r>
    <n v="7976"/>
    <x v="0"/>
    <s v="Floresta Ombrófila Densa"/>
    <s v="Sudeste"/>
    <s v="Campinas"/>
    <s v="ondulado"/>
    <s v="Manual"/>
    <s v="Macaúba"/>
    <n v="151"/>
    <n v="16"/>
    <s v="fruto"/>
    <x v="0"/>
    <s v="Manutenção"/>
    <x v="1"/>
    <x v="6"/>
    <s v="Trabalhador agropecuário em geral"/>
    <n v="9.42"/>
    <s v="H/H"/>
    <n v="13.0666856765747"/>
    <n v="0.14224200000000001"/>
    <n v="1.8586315040073385"/>
  </r>
  <r>
    <n v="7976"/>
    <x v="0"/>
    <s v="Floresta Ombrófila Densa"/>
    <s v="Sudeste"/>
    <s v="Campinas"/>
    <s v="ondulado"/>
    <s v="Manual"/>
    <s v="Macaúba"/>
    <n v="151"/>
    <n v="16"/>
    <s v="fruto"/>
    <x v="0"/>
    <s v="Manutenção"/>
    <x v="1"/>
    <x v="6"/>
    <s v="Trator 75 - 125 CV + Carreta"/>
    <n v="1.18"/>
    <s v="H/M"/>
    <n v="149.07000732421801"/>
    <n v="1.7817999999999997E-2"/>
    <n v="2.6561293905029162"/>
  </r>
  <r>
    <n v="7976"/>
    <x v="0"/>
    <s v="Floresta Ombrófila Densa"/>
    <s v="Sudeste"/>
    <s v="Campinas"/>
    <s v="ondulado"/>
    <s v="Manual"/>
    <s v="Macaúba"/>
    <n v="151"/>
    <n v="16"/>
    <s v="fruto"/>
    <x v="0"/>
    <s v="Manutenção"/>
    <x v="1"/>
    <x v="7"/>
    <s v="Enxada"/>
    <n v="38.51"/>
    <s v="H/H"/>
    <n v="1.6E-2"/>
    <n v="0.58150099999999993"/>
    <n v="9.3040159999999983E-3"/>
  </r>
  <r>
    <n v="7976"/>
    <x v="0"/>
    <s v="Floresta Ombrófila Densa"/>
    <s v="Sudeste"/>
    <s v="Campinas"/>
    <s v="ondulado"/>
    <s v="Manual"/>
    <s v="Macaúba"/>
    <n v="151"/>
    <n v="16"/>
    <s v="fruto"/>
    <x v="0"/>
    <s v="Manutenção"/>
    <x v="1"/>
    <x v="7"/>
    <s v="Trabalhador agropecuário em geral"/>
    <n v="38.51"/>
    <s v="H/H"/>
    <n v="13.0666856765747"/>
    <n v="0.58150099999999993"/>
    <n v="7.5982907876138635"/>
  </r>
  <r>
    <n v="7976"/>
    <x v="0"/>
    <s v="Floresta Ombrófila Densa"/>
    <s v="Sudeste"/>
    <s v="Campinas"/>
    <s v="ondulado"/>
    <s v="Manual"/>
    <s v="Macaúba"/>
    <n v="151"/>
    <n v="16"/>
    <s v="fruto"/>
    <x v="0"/>
    <s v="Manutenção"/>
    <x v="1"/>
    <x v="8"/>
    <s v="Aplicador manual"/>
    <n v="2.35"/>
    <s v="H/H"/>
    <n v="9.9000000000000005E-2"/>
    <n v="3.5485000000000003E-2"/>
    <n v="3.5130150000000004E-3"/>
  </r>
  <r>
    <n v="7976"/>
    <x v="0"/>
    <s v="Floresta Ombrófila Densa"/>
    <s v="Sudeste"/>
    <s v="Campinas"/>
    <s v="ondulado"/>
    <s v="Manual"/>
    <s v="Macaúba"/>
    <n v="151"/>
    <n v="16"/>
    <s v="fruto"/>
    <x v="0"/>
    <s v="Manutenção"/>
    <x v="1"/>
    <x v="8"/>
    <s v="Sulfluramida"/>
    <n v="2"/>
    <s v="Kg"/>
    <n v="16.2399997711181"/>
    <n v="3.0200000000000001E-2"/>
    <n v="0.49044799308776665"/>
  </r>
  <r>
    <n v="7976"/>
    <x v="0"/>
    <s v="Floresta Ombrófila Densa"/>
    <s v="Sudeste"/>
    <s v="Campinas"/>
    <s v="ondulado"/>
    <s v="Manual"/>
    <s v="Macaúba"/>
    <n v="151"/>
    <n v="16"/>
    <s v="fruto"/>
    <x v="0"/>
    <s v="Manutenção"/>
    <x v="1"/>
    <x v="8"/>
    <s v="Trabalhador agropecuário em geral"/>
    <n v="2.35"/>
    <s v="H/H"/>
    <n v="13.0666856765747"/>
    <n v="3.5485000000000003E-2"/>
    <n v="0.46367134123325326"/>
  </r>
  <r>
    <n v="7976"/>
    <x v="0"/>
    <s v="Floresta Ombrófila Densa"/>
    <s v="Sudeste"/>
    <s v="Campinas"/>
    <s v="ondulado"/>
    <s v="Manual"/>
    <s v="Macaúba"/>
    <n v="151"/>
    <n v="16"/>
    <s v="fruto"/>
    <x v="0"/>
    <s v="Manutenção"/>
    <x v="1"/>
    <x v="9"/>
    <s v="Trabalhador agropecuário em geral"/>
    <n v="1.18"/>
    <s v="H/H"/>
    <n v="13.0666856765747"/>
    <n v="1.7817999999999997E-2"/>
    <n v="0.23282220538520795"/>
  </r>
  <r>
    <n v="7976"/>
    <x v="0"/>
    <s v="Floresta Ombrófila Densa"/>
    <s v="Sudeste"/>
    <s v="Campinas"/>
    <s v="ondulado"/>
    <s v="Manual"/>
    <s v="Macaúba"/>
    <n v="151"/>
    <n v="16"/>
    <s v="fruto"/>
    <x v="0"/>
    <s v="Manutenção"/>
    <x v="1"/>
    <x v="10"/>
    <s v="Motorroçadeira 2 CV"/>
    <n v="14.13"/>
    <s v="H/H"/>
    <n v="6.4109999999999996"/>
    <n v="0.213363"/>
    <n v="1.3678701929999999"/>
  </r>
  <r>
    <n v="7976"/>
    <x v="0"/>
    <s v="Floresta Ombrófila Densa"/>
    <s v="Sudeste"/>
    <s v="Campinas"/>
    <s v="ondulado"/>
    <s v="Manual"/>
    <s v="Macaúba"/>
    <n v="151"/>
    <n v="16"/>
    <s v="fruto"/>
    <x v="0"/>
    <s v="Manutenção"/>
    <x v="1"/>
    <x v="10"/>
    <s v="Trabalhador agropecuário em geral"/>
    <n v="14.13"/>
    <s v="H/H"/>
    <n v="13.0666856765747"/>
    <n v="0.213363"/>
    <n v="2.7879472560110075"/>
  </r>
  <r>
    <n v="7976"/>
    <x v="0"/>
    <s v="Floresta Ombrófila Densa"/>
    <s v="Sudeste"/>
    <s v="Campinas"/>
    <s v="ondulado"/>
    <s v="Manual"/>
    <s v="Macaúba"/>
    <n v="151"/>
    <n v="16"/>
    <s v="fruto"/>
    <x v="0"/>
    <s v="Manutenção"/>
    <x v="2"/>
    <x v="11"/>
    <s v="18-06-24"/>
    <n v="2.6"/>
    <s v="sc de 50 kg"/>
    <n v="268.25"/>
    <n v="3.9260000000000003E-2"/>
    <n v="10.531495000000001"/>
  </r>
  <r>
    <n v="7976"/>
    <x v="0"/>
    <s v="Floresta Ombrófila Densa"/>
    <s v="Sudeste"/>
    <s v="Campinas"/>
    <s v="ondulado"/>
    <s v="Manual"/>
    <s v="Macaúba"/>
    <n v="151"/>
    <n v="16"/>
    <s v="fruto"/>
    <x v="0"/>
    <s v="Manutenção"/>
    <x v="2"/>
    <x v="11"/>
    <s v="Copo dosador"/>
    <n v="9.42"/>
    <s v="H/H"/>
    <n v="1.0999999999999999E-2"/>
    <n v="0.14224200000000001"/>
    <n v="1.5646620000000001E-3"/>
  </r>
  <r>
    <n v="7976"/>
    <x v="0"/>
    <s v="Floresta Ombrófila Densa"/>
    <s v="Sudeste"/>
    <s v="Campinas"/>
    <s v="ondulado"/>
    <s v="Manual"/>
    <s v="Macaúba"/>
    <n v="151"/>
    <n v="16"/>
    <s v="fruto"/>
    <x v="0"/>
    <s v="Manutenção"/>
    <x v="2"/>
    <x v="11"/>
    <s v="Trabalhador agropecuário em geral"/>
    <n v="9.42"/>
    <s v="H/H"/>
    <n v="13.0666856765747"/>
    <n v="0.14224200000000001"/>
    <n v="1.8586315040073385"/>
  </r>
  <r>
    <n v="7976"/>
    <x v="0"/>
    <s v="Floresta Ombrófila Densa"/>
    <s v="Sudeste"/>
    <s v="Campinas"/>
    <s v="ondulado"/>
    <s v="Manual"/>
    <s v="Macaúba"/>
    <n v="151"/>
    <n v="16"/>
    <s v="fruto"/>
    <x v="0"/>
    <s v="Manutenção"/>
    <x v="2"/>
    <x v="11"/>
    <s v="Trator 75 - 125 CV + Carreta"/>
    <n v="1.18"/>
    <s v="H/M"/>
    <n v="149.07000732421801"/>
    <n v="1.7817999999999997E-2"/>
    <n v="2.6561293905029162"/>
  </r>
  <r>
    <n v="7976"/>
    <x v="0"/>
    <s v="Floresta Ombrófila Densa"/>
    <s v="Sudeste"/>
    <s v="Campinas"/>
    <s v="ondulado"/>
    <s v="Manual"/>
    <s v="Macaúba"/>
    <n v="151"/>
    <n v="16"/>
    <s v="fruto"/>
    <x v="0"/>
    <s v="Manutenção"/>
    <x v="2"/>
    <x v="8"/>
    <s v="Aplicador manual"/>
    <n v="2.35"/>
    <s v="H/H"/>
    <n v="9.9000000000000005E-2"/>
    <n v="3.5485000000000003E-2"/>
    <n v="3.5130150000000004E-3"/>
  </r>
  <r>
    <n v="7976"/>
    <x v="0"/>
    <s v="Floresta Ombrófila Densa"/>
    <s v="Sudeste"/>
    <s v="Campinas"/>
    <s v="ondulado"/>
    <s v="Manual"/>
    <s v="Macaúba"/>
    <n v="151"/>
    <n v="16"/>
    <s v="fruto"/>
    <x v="0"/>
    <s v="Manutenção"/>
    <x v="2"/>
    <x v="8"/>
    <s v="Sulfluramida"/>
    <n v="2"/>
    <s v="Kg"/>
    <n v="16.2399997711181"/>
    <n v="3.0200000000000001E-2"/>
    <n v="0.49044799308776665"/>
  </r>
  <r>
    <n v="7976"/>
    <x v="0"/>
    <s v="Floresta Ombrófila Densa"/>
    <s v="Sudeste"/>
    <s v="Campinas"/>
    <s v="ondulado"/>
    <s v="Manual"/>
    <s v="Macaúba"/>
    <n v="151"/>
    <n v="16"/>
    <s v="fruto"/>
    <x v="0"/>
    <s v="Manutenção"/>
    <x v="2"/>
    <x v="8"/>
    <s v="Trabalhador agropecuário em geral"/>
    <n v="2.35"/>
    <s v="H/H"/>
    <n v="13.0666856765747"/>
    <n v="3.5485000000000003E-2"/>
    <n v="0.46367134123325326"/>
  </r>
  <r>
    <n v="7976"/>
    <x v="0"/>
    <s v="Floresta Ombrófila Densa"/>
    <s v="Sudeste"/>
    <s v="Campinas"/>
    <s v="ondulado"/>
    <s v="Manual"/>
    <s v="Macaúba"/>
    <n v="151"/>
    <n v="16"/>
    <s v="fruto"/>
    <x v="0"/>
    <s v="Manutenção"/>
    <x v="2"/>
    <x v="12"/>
    <s v="Técnico florestal"/>
    <n v="23.55"/>
    <s v="H/H"/>
    <n v="5.9209642410278303"/>
    <n v="0.355605"/>
    <n v="2.1055244889307017"/>
  </r>
  <r>
    <n v="7976"/>
    <x v="0"/>
    <s v="Floresta Ombrófila Densa"/>
    <s v="Sudeste"/>
    <s v="Campinas"/>
    <s v="ondulado"/>
    <s v="Manual"/>
    <s v="Macaúba"/>
    <n v="151"/>
    <n v="16"/>
    <s v="fruto"/>
    <x v="0"/>
    <s v="Manutenção"/>
    <x v="2"/>
    <x v="9"/>
    <s v="Trabalhador agropecuário em geral"/>
    <n v="1.18"/>
    <s v="H/H"/>
    <n v="13.0666856765747"/>
    <n v="1.7817999999999997E-2"/>
    <n v="0.23282220538520795"/>
  </r>
  <r>
    <n v="7976"/>
    <x v="0"/>
    <s v="Floresta Ombrófila Densa"/>
    <s v="Sudeste"/>
    <s v="Campinas"/>
    <s v="ondulado"/>
    <s v="Manual"/>
    <s v="Macaúba"/>
    <n v="151"/>
    <n v="16"/>
    <s v="fruto"/>
    <x v="0"/>
    <s v="Manutenção"/>
    <x v="3"/>
    <x v="8"/>
    <s v="Aplicador manual"/>
    <n v="2.35"/>
    <s v="H/H"/>
    <n v="9.9000000000000005E-2"/>
    <n v="3.5485000000000003E-2"/>
    <n v="3.5130150000000004E-3"/>
  </r>
  <r>
    <n v="7976"/>
    <x v="0"/>
    <s v="Floresta Ombrófila Densa"/>
    <s v="Sudeste"/>
    <s v="Campinas"/>
    <s v="ondulado"/>
    <s v="Manual"/>
    <s v="Macaúba"/>
    <n v="151"/>
    <n v="16"/>
    <s v="fruto"/>
    <x v="0"/>
    <s v="Manutenção"/>
    <x v="3"/>
    <x v="8"/>
    <s v="Sulfluramida"/>
    <n v="2"/>
    <s v="Kg"/>
    <n v="16.2399997711181"/>
    <n v="3.0200000000000001E-2"/>
    <n v="0.49044799308776665"/>
  </r>
  <r>
    <n v="7976"/>
    <x v="0"/>
    <s v="Floresta Ombrófila Densa"/>
    <s v="Sudeste"/>
    <s v="Campinas"/>
    <s v="ondulado"/>
    <s v="Manual"/>
    <s v="Macaúba"/>
    <n v="151"/>
    <n v="16"/>
    <s v="fruto"/>
    <x v="0"/>
    <s v="Manutenção"/>
    <x v="3"/>
    <x v="8"/>
    <s v="Trabalhador agropecuário em geral"/>
    <n v="2.35"/>
    <s v="H/H"/>
    <n v="13.0666856765747"/>
    <n v="3.5485000000000003E-2"/>
    <n v="0.46367134123325326"/>
  </r>
  <r>
    <n v="7976"/>
    <x v="0"/>
    <s v="Floresta Ombrófila Densa"/>
    <s v="Sudeste"/>
    <s v="Campinas"/>
    <s v="ondulado"/>
    <s v="Manual"/>
    <s v="Macaúba"/>
    <n v="151"/>
    <n v="16"/>
    <s v="fruto"/>
    <x v="0"/>
    <s v="Manutenção"/>
    <x v="3"/>
    <x v="9"/>
    <s v="Trabalhador agropecuário em geral"/>
    <n v="1.18"/>
    <s v="H/H"/>
    <n v="13.0666856765747"/>
    <n v="1.7817999999999997E-2"/>
    <n v="0.23282220538520795"/>
  </r>
  <r>
    <n v="7976"/>
    <x v="0"/>
    <s v="Floresta Ombrófila Densa"/>
    <s v="Sudeste"/>
    <s v="Campinas"/>
    <s v="ondulado"/>
    <s v="Manual"/>
    <s v="Macaúba"/>
    <n v="151"/>
    <n v="16"/>
    <s v="fruto"/>
    <x v="0"/>
    <s v="Manutenção"/>
    <x v="4"/>
    <x v="8"/>
    <s v="Aplicador manual"/>
    <n v="2.35"/>
    <s v="H/H"/>
    <n v="9.9000000000000005E-2"/>
    <n v="3.5485000000000003E-2"/>
    <n v="3.5130150000000004E-3"/>
  </r>
  <r>
    <n v="7976"/>
    <x v="0"/>
    <s v="Floresta Ombrófila Densa"/>
    <s v="Sudeste"/>
    <s v="Campinas"/>
    <s v="ondulado"/>
    <s v="Manual"/>
    <s v="Macaúba"/>
    <n v="151"/>
    <n v="16"/>
    <s v="fruto"/>
    <x v="0"/>
    <s v="Manutenção"/>
    <x v="4"/>
    <x v="8"/>
    <s v="Sulfluramida"/>
    <n v="2"/>
    <s v="Kg"/>
    <n v="16.2399997711181"/>
    <n v="3.0200000000000001E-2"/>
    <n v="0.49044799308776665"/>
  </r>
  <r>
    <n v="7976"/>
    <x v="0"/>
    <s v="Floresta Ombrófila Densa"/>
    <s v="Sudeste"/>
    <s v="Campinas"/>
    <s v="ondulado"/>
    <s v="Manual"/>
    <s v="Macaúba"/>
    <n v="151"/>
    <n v="16"/>
    <s v="fruto"/>
    <x v="0"/>
    <s v="Manutenção"/>
    <x v="4"/>
    <x v="8"/>
    <s v="Trabalhador agropecuário em geral"/>
    <n v="2.35"/>
    <s v="H/H"/>
    <n v="13.0666856765747"/>
    <n v="3.5485000000000003E-2"/>
    <n v="0.46367134123325326"/>
  </r>
  <r>
    <n v="7976"/>
    <x v="0"/>
    <s v="Floresta Ombrófila Densa"/>
    <s v="Sudeste"/>
    <s v="Campinas"/>
    <s v="ondulado"/>
    <s v="Manual"/>
    <s v="Macaúba"/>
    <n v="151"/>
    <n v="16"/>
    <s v="fruto"/>
    <x v="0"/>
    <s v="Manutenção"/>
    <x v="4"/>
    <x v="12"/>
    <s v="Técnico florestal"/>
    <n v="23.55"/>
    <s v="H/H"/>
    <n v="5.9209642410278303"/>
    <n v="0.355605"/>
    <n v="2.1055244889307017"/>
  </r>
  <r>
    <n v="7976"/>
    <x v="0"/>
    <s v="Floresta Ombrófila Densa"/>
    <s v="Sudeste"/>
    <s v="Campinas"/>
    <s v="ondulado"/>
    <s v="Manual"/>
    <s v="Macaúba"/>
    <n v="151"/>
    <n v="16"/>
    <s v="fruto"/>
    <x v="0"/>
    <s v="Manutenção"/>
    <x v="4"/>
    <x v="9"/>
    <s v="Trabalhador agropecuário em geral"/>
    <n v="1.18"/>
    <s v="H/H"/>
    <n v="13.0666856765747"/>
    <n v="1.7817999999999997E-2"/>
    <n v="0.23282220538520795"/>
  </r>
  <r>
    <n v="7976"/>
    <x v="0"/>
    <s v="Floresta Ombrófila Densa"/>
    <s v="Sudeste"/>
    <s v="Campinas"/>
    <s v="ondulado"/>
    <s v="Manual"/>
    <s v="Macaúba"/>
    <n v="151"/>
    <n v="16"/>
    <s v="fruto"/>
    <x v="0"/>
    <s v="Manutenção"/>
    <x v="5"/>
    <x v="8"/>
    <s v="Aplicador manual"/>
    <n v="2.35"/>
    <s v="H/H"/>
    <n v="9.9000000000000005E-2"/>
    <n v="3.5485000000000003E-2"/>
    <n v="3.5130150000000004E-3"/>
  </r>
  <r>
    <n v="7976"/>
    <x v="0"/>
    <s v="Floresta Ombrófila Densa"/>
    <s v="Sudeste"/>
    <s v="Campinas"/>
    <s v="ondulado"/>
    <s v="Manual"/>
    <s v="Macaúba"/>
    <n v="151"/>
    <n v="16"/>
    <s v="fruto"/>
    <x v="0"/>
    <s v="Manutenção"/>
    <x v="5"/>
    <x v="8"/>
    <s v="Sulfluramida"/>
    <n v="2"/>
    <s v="Kg"/>
    <n v="16.2399997711181"/>
    <n v="3.0200000000000001E-2"/>
    <n v="0.49044799308776665"/>
  </r>
  <r>
    <n v="7976"/>
    <x v="0"/>
    <s v="Floresta Ombrófila Densa"/>
    <s v="Sudeste"/>
    <s v="Campinas"/>
    <s v="ondulado"/>
    <s v="Manual"/>
    <s v="Macaúba"/>
    <n v="151"/>
    <n v="16"/>
    <s v="fruto"/>
    <x v="0"/>
    <s v="Manutenção"/>
    <x v="5"/>
    <x v="8"/>
    <s v="Trabalhador agropecuário em geral"/>
    <n v="2.35"/>
    <s v="H/H"/>
    <n v="13.0666856765747"/>
    <n v="3.5485000000000003E-2"/>
    <n v="0.46367134123325326"/>
  </r>
  <r>
    <n v="7976"/>
    <x v="0"/>
    <s v="Floresta Ombrófila Densa"/>
    <s v="Sudeste"/>
    <s v="Campinas"/>
    <s v="ondulado"/>
    <s v="Manual"/>
    <s v="Macaúba"/>
    <n v="151"/>
    <n v="16"/>
    <s v="fruto"/>
    <x v="0"/>
    <s v="Manutenção"/>
    <x v="5"/>
    <x v="9"/>
    <s v="Trabalhador agropecuário em geral"/>
    <n v="1.18"/>
    <s v="H/H"/>
    <n v="13.0666856765747"/>
    <n v="1.7817999999999997E-2"/>
    <n v="0.23282220538520795"/>
  </r>
  <r>
    <n v="7976"/>
    <x v="0"/>
    <s v="Floresta Ombrófila Densa"/>
    <s v="Sudeste"/>
    <s v="Campinas"/>
    <s v="ondulado"/>
    <s v="Manual"/>
    <s v="Macaúba"/>
    <n v="151"/>
    <n v="16"/>
    <s v="fruto"/>
    <x v="0"/>
    <s v="Manutenção"/>
    <x v="6"/>
    <x v="8"/>
    <s v="Aplicador manual"/>
    <n v="2.35"/>
    <s v="H/H"/>
    <n v="9.9000000000000005E-2"/>
    <n v="3.5485000000000003E-2"/>
    <n v="3.5130150000000004E-3"/>
  </r>
  <r>
    <n v="7976"/>
    <x v="0"/>
    <s v="Floresta Ombrófila Densa"/>
    <s v="Sudeste"/>
    <s v="Campinas"/>
    <s v="ondulado"/>
    <s v="Manual"/>
    <s v="Macaúba"/>
    <n v="151"/>
    <n v="16"/>
    <s v="fruto"/>
    <x v="0"/>
    <s v="Manutenção"/>
    <x v="6"/>
    <x v="8"/>
    <s v="Sulfluramida"/>
    <n v="2"/>
    <s v="Kg"/>
    <n v="16.2399997711181"/>
    <n v="3.0200000000000001E-2"/>
    <n v="0.49044799308776665"/>
  </r>
  <r>
    <n v="7976"/>
    <x v="0"/>
    <s v="Floresta Ombrófila Densa"/>
    <s v="Sudeste"/>
    <s v="Campinas"/>
    <s v="ondulado"/>
    <s v="Manual"/>
    <s v="Macaúba"/>
    <n v="151"/>
    <n v="16"/>
    <s v="fruto"/>
    <x v="0"/>
    <s v="Manutenção"/>
    <x v="6"/>
    <x v="8"/>
    <s v="Trabalhador agropecuário em geral"/>
    <n v="2.35"/>
    <s v="H/H"/>
    <n v="13.0666856765747"/>
    <n v="3.5485000000000003E-2"/>
    <n v="0.46367134123325326"/>
  </r>
  <r>
    <n v="7976"/>
    <x v="0"/>
    <s v="Floresta Ombrófila Densa"/>
    <s v="Sudeste"/>
    <s v="Campinas"/>
    <s v="ondulado"/>
    <s v="Manual"/>
    <s v="Macaúba"/>
    <n v="151"/>
    <n v="16"/>
    <s v="fruto"/>
    <x v="0"/>
    <s v="Manutenção"/>
    <x v="6"/>
    <x v="9"/>
    <s v="Trabalhador agropecuário em geral"/>
    <n v="1.18"/>
    <s v="H/H"/>
    <n v="13.0666856765747"/>
    <n v="1.7817999999999997E-2"/>
    <n v="0.23282220538520795"/>
  </r>
  <r>
    <n v="7976"/>
    <x v="0"/>
    <s v="Floresta Ombrófila Densa"/>
    <s v="Sudeste"/>
    <s v="Campinas"/>
    <s v="ondulado"/>
    <s v="Manual"/>
    <s v="Macaúba"/>
    <n v="151"/>
    <n v="16"/>
    <s v="fruto"/>
    <x v="0"/>
    <s v="Manutenção"/>
    <x v="7"/>
    <x v="8"/>
    <s v="Aplicador manual"/>
    <n v="2.35"/>
    <s v="H/H"/>
    <n v="9.9000000000000005E-2"/>
    <n v="3.5485000000000003E-2"/>
    <n v="3.5130150000000004E-3"/>
  </r>
  <r>
    <n v="7976"/>
    <x v="0"/>
    <s v="Floresta Ombrófila Densa"/>
    <s v="Sudeste"/>
    <s v="Campinas"/>
    <s v="ondulado"/>
    <s v="Manual"/>
    <s v="Macaúba"/>
    <n v="151"/>
    <n v="16"/>
    <s v="fruto"/>
    <x v="0"/>
    <s v="Manutenção"/>
    <x v="7"/>
    <x v="8"/>
    <s v="Sulfluramida"/>
    <n v="2"/>
    <s v="Kg"/>
    <n v="16.2399997711181"/>
    <n v="3.0200000000000001E-2"/>
    <n v="0.49044799308776665"/>
  </r>
  <r>
    <n v="7976"/>
    <x v="0"/>
    <s v="Floresta Ombrófila Densa"/>
    <s v="Sudeste"/>
    <s v="Campinas"/>
    <s v="ondulado"/>
    <s v="Manual"/>
    <s v="Macaúba"/>
    <n v="151"/>
    <n v="16"/>
    <s v="fruto"/>
    <x v="0"/>
    <s v="Manutenção"/>
    <x v="7"/>
    <x v="8"/>
    <s v="Trabalhador agropecuário em geral"/>
    <n v="2.35"/>
    <s v="H/H"/>
    <n v="13.0666856765747"/>
    <n v="3.5485000000000003E-2"/>
    <n v="0.46367134123325326"/>
  </r>
  <r>
    <n v="7976"/>
    <x v="0"/>
    <s v="Floresta Ombrófila Densa"/>
    <s v="Sudeste"/>
    <s v="Campinas"/>
    <s v="ondulado"/>
    <s v="Manual"/>
    <s v="Macaúba"/>
    <n v="151"/>
    <n v="16"/>
    <s v="fruto"/>
    <x v="0"/>
    <s v="Manutenção"/>
    <x v="7"/>
    <x v="9"/>
    <s v="Trabalhador agropecuário em geral"/>
    <n v="1.18"/>
    <s v="H/H"/>
    <n v="13.0666856765747"/>
    <n v="1.7817999999999997E-2"/>
    <n v="0.23282220538520795"/>
  </r>
  <r>
    <n v="7976"/>
    <x v="0"/>
    <s v="Floresta Ombrófila Densa"/>
    <s v="Sudeste"/>
    <s v="Campinas"/>
    <s v="ondulado"/>
    <s v="Manual"/>
    <s v="Macaúba"/>
    <n v="151"/>
    <n v="16"/>
    <s v="fruto"/>
    <x v="0"/>
    <s v="Manutenção"/>
    <x v="8"/>
    <x v="8"/>
    <s v="Aplicador manual"/>
    <n v="2.35"/>
    <s v="H/H"/>
    <n v="9.9000000000000005E-2"/>
    <n v="3.5485000000000003E-2"/>
    <n v="3.5130150000000004E-3"/>
  </r>
  <r>
    <n v="7976"/>
    <x v="0"/>
    <s v="Floresta Ombrófila Densa"/>
    <s v="Sudeste"/>
    <s v="Campinas"/>
    <s v="ondulado"/>
    <s v="Manual"/>
    <s v="Macaúba"/>
    <n v="151"/>
    <n v="16"/>
    <s v="fruto"/>
    <x v="0"/>
    <s v="Manutenção"/>
    <x v="8"/>
    <x v="8"/>
    <s v="Sulfluramida"/>
    <n v="2"/>
    <s v="Kg"/>
    <n v="16.2399997711181"/>
    <n v="3.0200000000000001E-2"/>
    <n v="0.49044799308776665"/>
  </r>
  <r>
    <n v="7976"/>
    <x v="0"/>
    <s v="Floresta Ombrófila Densa"/>
    <s v="Sudeste"/>
    <s v="Campinas"/>
    <s v="ondulado"/>
    <s v="Manual"/>
    <s v="Macaúba"/>
    <n v="151"/>
    <n v="16"/>
    <s v="fruto"/>
    <x v="0"/>
    <s v="Manutenção"/>
    <x v="8"/>
    <x v="8"/>
    <s v="Trabalhador agropecuário em geral"/>
    <n v="2.35"/>
    <s v="H/H"/>
    <n v="13.0666856765747"/>
    <n v="3.5485000000000003E-2"/>
    <n v="0.46367134123325326"/>
  </r>
  <r>
    <n v="7976"/>
    <x v="0"/>
    <s v="Floresta Ombrófila Densa"/>
    <s v="Sudeste"/>
    <s v="Campinas"/>
    <s v="ondulado"/>
    <s v="Manual"/>
    <s v="Macaúba"/>
    <n v="151"/>
    <n v="16"/>
    <s v="fruto"/>
    <x v="0"/>
    <s v="Manutenção"/>
    <x v="8"/>
    <x v="9"/>
    <s v="Trabalhador agropecuário em geral"/>
    <n v="1.18"/>
    <s v="H/H"/>
    <n v="13.0666856765747"/>
    <n v="1.7817999999999997E-2"/>
    <n v="0.23282220538520795"/>
  </r>
  <r>
    <n v="7976"/>
    <x v="0"/>
    <s v="Floresta Ombrófila Densa"/>
    <s v="Sudeste"/>
    <s v="Campinas"/>
    <s v="ondulado"/>
    <s v="Manual"/>
    <s v="Macaúba"/>
    <n v="151"/>
    <n v="16"/>
    <s v="fruto"/>
    <x v="0"/>
    <s v="Manutenção"/>
    <x v="9"/>
    <x v="8"/>
    <s v="Aplicador manual"/>
    <n v="2.35"/>
    <s v="H/H"/>
    <n v="9.9000000000000005E-2"/>
    <n v="3.5485000000000003E-2"/>
    <n v="3.5130150000000004E-3"/>
  </r>
  <r>
    <n v="7976"/>
    <x v="0"/>
    <s v="Floresta Ombrófila Densa"/>
    <s v="Sudeste"/>
    <s v="Campinas"/>
    <s v="ondulado"/>
    <s v="Manual"/>
    <s v="Macaúba"/>
    <n v="151"/>
    <n v="16"/>
    <s v="fruto"/>
    <x v="0"/>
    <s v="Manutenção"/>
    <x v="9"/>
    <x v="8"/>
    <s v="Sulfluramida"/>
    <n v="2"/>
    <s v="Kg"/>
    <n v="16.2399997711181"/>
    <n v="3.0200000000000001E-2"/>
    <n v="0.49044799308776665"/>
  </r>
  <r>
    <n v="7976"/>
    <x v="0"/>
    <s v="Floresta Ombrófila Densa"/>
    <s v="Sudeste"/>
    <s v="Campinas"/>
    <s v="ondulado"/>
    <s v="Manual"/>
    <s v="Macaúba"/>
    <n v="151"/>
    <n v="16"/>
    <s v="fruto"/>
    <x v="0"/>
    <s v="Manutenção"/>
    <x v="9"/>
    <x v="8"/>
    <s v="Trabalhador agropecuário em geral"/>
    <n v="2.35"/>
    <s v="H/H"/>
    <n v="13.0666856765747"/>
    <n v="3.5485000000000003E-2"/>
    <n v="0.46367134123325326"/>
  </r>
  <r>
    <n v="7976"/>
    <x v="0"/>
    <s v="Floresta Ombrófila Densa"/>
    <s v="Sudeste"/>
    <s v="Campinas"/>
    <s v="ondulado"/>
    <s v="Manual"/>
    <s v="Macaúba"/>
    <n v="151"/>
    <n v="16"/>
    <s v="fruto"/>
    <x v="0"/>
    <s v="Manutenção"/>
    <x v="9"/>
    <x v="12"/>
    <s v="Técnico florestal"/>
    <n v="23.55"/>
    <s v="H/H"/>
    <n v="5.9209642410278303"/>
    <n v="0.355605"/>
    <n v="2.1055244889307017"/>
  </r>
  <r>
    <n v="7976"/>
    <x v="0"/>
    <s v="Floresta Ombrófila Densa"/>
    <s v="Sudeste"/>
    <s v="Campinas"/>
    <s v="ondulado"/>
    <s v="Manual"/>
    <s v="Macaúba"/>
    <n v="151"/>
    <n v="16"/>
    <s v="fruto"/>
    <x v="0"/>
    <s v="Manutenção"/>
    <x v="9"/>
    <x v="9"/>
    <s v="Trabalhador agropecuário em geral"/>
    <n v="1.18"/>
    <s v="H/H"/>
    <n v="13.0666856765747"/>
    <n v="1.7817999999999997E-2"/>
    <n v="0.23282220538520795"/>
  </r>
  <r>
    <n v="7976"/>
    <x v="0"/>
    <s v="Floresta Ombrófila Densa"/>
    <s v="Sudeste"/>
    <s v="Campinas"/>
    <s v="ondulado"/>
    <s v="Manual"/>
    <s v="Macaúba"/>
    <n v="151"/>
    <n v="16"/>
    <s v="fruto"/>
    <x v="0"/>
    <s v="Manutenção"/>
    <x v="10"/>
    <x v="8"/>
    <s v="Aplicador manual"/>
    <n v="2.35"/>
    <s v="H/H"/>
    <n v="9.9000000000000005E-2"/>
    <n v="3.5485000000000003E-2"/>
    <n v="3.5130150000000004E-3"/>
  </r>
  <r>
    <n v="7976"/>
    <x v="0"/>
    <s v="Floresta Ombrófila Densa"/>
    <s v="Sudeste"/>
    <s v="Campinas"/>
    <s v="ondulado"/>
    <s v="Manual"/>
    <s v="Macaúba"/>
    <n v="151"/>
    <n v="16"/>
    <s v="fruto"/>
    <x v="0"/>
    <s v="Manutenção"/>
    <x v="10"/>
    <x v="8"/>
    <s v="Sulfluramida"/>
    <n v="2"/>
    <s v="Kg"/>
    <n v="16.2399997711181"/>
    <n v="3.0200000000000001E-2"/>
    <n v="0.49044799308776665"/>
  </r>
  <r>
    <n v="7976"/>
    <x v="0"/>
    <s v="Floresta Ombrófila Densa"/>
    <s v="Sudeste"/>
    <s v="Campinas"/>
    <s v="ondulado"/>
    <s v="Manual"/>
    <s v="Macaúba"/>
    <n v="151"/>
    <n v="16"/>
    <s v="fruto"/>
    <x v="0"/>
    <s v="Manutenção"/>
    <x v="10"/>
    <x v="8"/>
    <s v="Trabalhador agropecuário em geral"/>
    <n v="2.35"/>
    <s v="H/H"/>
    <n v="13.0666856765747"/>
    <n v="3.5485000000000003E-2"/>
    <n v="0.46367134123325326"/>
  </r>
  <r>
    <n v="7976"/>
    <x v="0"/>
    <s v="Floresta Ombrófila Densa"/>
    <s v="Sudeste"/>
    <s v="Campinas"/>
    <s v="ondulado"/>
    <s v="Manual"/>
    <s v="Macaúba"/>
    <n v="151"/>
    <n v="16"/>
    <s v="fruto"/>
    <x v="0"/>
    <s v="Manutenção"/>
    <x v="10"/>
    <x v="9"/>
    <s v="Trabalhador agropecuário em geral"/>
    <n v="1.18"/>
    <s v="H/H"/>
    <n v="13.0666856765747"/>
    <n v="1.7817999999999997E-2"/>
    <n v="0.23282220538520795"/>
  </r>
  <r>
    <n v="7976"/>
    <x v="0"/>
    <s v="Floresta Ombrófila Densa"/>
    <s v="Sudeste"/>
    <s v="Campinas"/>
    <s v="ondulado"/>
    <s v="Manual"/>
    <s v="Macaúba"/>
    <n v="151"/>
    <n v="16"/>
    <s v="fruto"/>
    <x v="0"/>
    <s v="Manutenção"/>
    <x v="11"/>
    <x v="8"/>
    <s v="Aplicador manual"/>
    <n v="2.35"/>
    <s v="H/H"/>
    <n v="9.9000000000000005E-2"/>
    <n v="3.5485000000000003E-2"/>
    <n v="3.5130150000000004E-3"/>
  </r>
  <r>
    <n v="7976"/>
    <x v="0"/>
    <s v="Floresta Ombrófila Densa"/>
    <s v="Sudeste"/>
    <s v="Campinas"/>
    <s v="ondulado"/>
    <s v="Manual"/>
    <s v="Macaúba"/>
    <n v="151"/>
    <n v="16"/>
    <s v="fruto"/>
    <x v="0"/>
    <s v="Manutenção"/>
    <x v="11"/>
    <x v="8"/>
    <s v="Sulfluramida"/>
    <n v="2"/>
    <s v="Kg"/>
    <n v="16.2399997711181"/>
    <n v="3.0200000000000001E-2"/>
    <n v="0.49044799308776665"/>
  </r>
  <r>
    <n v="7976"/>
    <x v="0"/>
    <s v="Floresta Ombrófila Densa"/>
    <s v="Sudeste"/>
    <s v="Campinas"/>
    <s v="ondulado"/>
    <s v="Manual"/>
    <s v="Macaúba"/>
    <n v="151"/>
    <n v="16"/>
    <s v="fruto"/>
    <x v="0"/>
    <s v="Manutenção"/>
    <x v="11"/>
    <x v="8"/>
    <s v="Trabalhador agropecuário em geral"/>
    <n v="2.35"/>
    <s v="H/H"/>
    <n v="13.0666856765747"/>
    <n v="3.5485000000000003E-2"/>
    <n v="0.46367134123325326"/>
  </r>
  <r>
    <n v="7976"/>
    <x v="0"/>
    <s v="Floresta Ombrófila Densa"/>
    <s v="Sudeste"/>
    <s v="Campinas"/>
    <s v="ondulado"/>
    <s v="Manual"/>
    <s v="Macaúba"/>
    <n v="151"/>
    <n v="16"/>
    <s v="fruto"/>
    <x v="0"/>
    <s v="Manutenção"/>
    <x v="11"/>
    <x v="9"/>
    <s v="Trabalhador agropecuário em geral"/>
    <n v="1.18"/>
    <s v="H/H"/>
    <n v="13.0666856765747"/>
    <n v="1.7817999999999997E-2"/>
    <n v="0.23282220538520795"/>
  </r>
  <r>
    <n v="7976"/>
    <x v="0"/>
    <s v="Floresta Ombrófila Densa"/>
    <s v="Sudeste"/>
    <s v="Campinas"/>
    <s v="ondulado"/>
    <s v="Manual"/>
    <s v="Macaúba"/>
    <n v="151"/>
    <n v="16"/>
    <s v="fruto"/>
    <x v="0"/>
    <s v="Manutenção"/>
    <x v="12"/>
    <x v="8"/>
    <s v="Aplicador manual"/>
    <n v="2.35"/>
    <s v="H/H"/>
    <n v="9.9000000000000005E-2"/>
    <n v="3.5485000000000003E-2"/>
    <n v="3.5130150000000004E-3"/>
  </r>
  <r>
    <n v="7976"/>
    <x v="0"/>
    <s v="Floresta Ombrófila Densa"/>
    <s v="Sudeste"/>
    <s v="Campinas"/>
    <s v="ondulado"/>
    <s v="Manual"/>
    <s v="Macaúba"/>
    <n v="151"/>
    <n v="16"/>
    <s v="fruto"/>
    <x v="0"/>
    <s v="Manutenção"/>
    <x v="12"/>
    <x v="8"/>
    <s v="Sulfluramida"/>
    <n v="2"/>
    <s v="Kg"/>
    <n v="16.2399997711181"/>
    <n v="3.0200000000000001E-2"/>
    <n v="0.49044799308776665"/>
  </r>
  <r>
    <n v="7976"/>
    <x v="0"/>
    <s v="Floresta Ombrófila Densa"/>
    <s v="Sudeste"/>
    <s v="Campinas"/>
    <s v="ondulado"/>
    <s v="Manual"/>
    <s v="Macaúba"/>
    <n v="151"/>
    <n v="16"/>
    <s v="fruto"/>
    <x v="0"/>
    <s v="Manutenção"/>
    <x v="12"/>
    <x v="8"/>
    <s v="Trabalhador agropecuário em geral"/>
    <n v="2.35"/>
    <s v="H/H"/>
    <n v="13.0666856765747"/>
    <n v="3.5485000000000003E-2"/>
    <n v="0.46367134123325326"/>
  </r>
  <r>
    <n v="7976"/>
    <x v="0"/>
    <s v="Floresta Ombrófila Densa"/>
    <s v="Sudeste"/>
    <s v="Campinas"/>
    <s v="ondulado"/>
    <s v="Manual"/>
    <s v="Macaúba"/>
    <n v="151"/>
    <n v="16"/>
    <s v="fruto"/>
    <x v="0"/>
    <s v="Manutenção"/>
    <x v="12"/>
    <x v="9"/>
    <s v="Trabalhador agropecuário em geral"/>
    <n v="1.18"/>
    <s v="H/H"/>
    <n v="13.0666856765747"/>
    <n v="1.7817999999999997E-2"/>
    <n v="0.23282220538520795"/>
  </r>
  <r>
    <n v="7976"/>
    <x v="0"/>
    <s v="Floresta Ombrófila Densa"/>
    <s v="Sudeste"/>
    <s v="Campinas"/>
    <s v="ondulado"/>
    <s v="Manual"/>
    <s v="Macaúba"/>
    <n v="151"/>
    <n v="16"/>
    <s v="fruto"/>
    <x v="0"/>
    <s v="Manutenção"/>
    <x v="13"/>
    <x v="8"/>
    <s v="Aplicador manual"/>
    <n v="2.35"/>
    <s v="H/H"/>
    <n v="9.9000000000000005E-2"/>
    <n v="3.5485000000000003E-2"/>
    <n v="3.5130150000000004E-3"/>
  </r>
  <r>
    <n v="7976"/>
    <x v="0"/>
    <s v="Floresta Ombrófila Densa"/>
    <s v="Sudeste"/>
    <s v="Campinas"/>
    <s v="ondulado"/>
    <s v="Manual"/>
    <s v="Macaúba"/>
    <n v="151"/>
    <n v="16"/>
    <s v="fruto"/>
    <x v="0"/>
    <s v="Manutenção"/>
    <x v="13"/>
    <x v="8"/>
    <s v="Sulfluramida"/>
    <n v="2"/>
    <s v="Kg"/>
    <n v="16.2399997711181"/>
    <n v="3.0200000000000001E-2"/>
    <n v="0.49044799308776665"/>
  </r>
  <r>
    <n v="7976"/>
    <x v="0"/>
    <s v="Floresta Ombrófila Densa"/>
    <s v="Sudeste"/>
    <s v="Campinas"/>
    <s v="ondulado"/>
    <s v="Manual"/>
    <s v="Macaúba"/>
    <n v="151"/>
    <n v="16"/>
    <s v="fruto"/>
    <x v="0"/>
    <s v="Manutenção"/>
    <x v="13"/>
    <x v="8"/>
    <s v="Trabalhador agropecuário em geral"/>
    <n v="2.35"/>
    <s v="H/H"/>
    <n v="13.0666856765747"/>
    <n v="3.5485000000000003E-2"/>
    <n v="0.46367134123325326"/>
  </r>
  <r>
    <n v="7976"/>
    <x v="0"/>
    <s v="Floresta Ombrófila Densa"/>
    <s v="Sudeste"/>
    <s v="Campinas"/>
    <s v="ondulado"/>
    <s v="Manual"/>
    <s v="Macaúba"/>
    <n v="151"/>
    <n v="16"/>
    <s v="fruto"/>
    <x v="0"/>
    <s v="Manutenção"/>
    <x v="13"/>
    <x v="9"/>
    <s v="Trabalhador agropecuário em geral"/>
    <n v="1.18"/>
    <s v="H/H"/>
    <n v="13.0666856765747"/>
    <n v="1.7817999999999997E-2"/>
    <n v="0.23282220538520795"/>
  </r>
  <r>
    <n v="7976"/>
    <x v="0"/>
    <s v="Floresta Ombrófila Densa"/>
    <s v="Sudeste"/>
    <s v="Campinas"/>
    <s v="ondulado"/>
    <s v="Manual"/>
    <s v="Macaúba"/>
    <n v="151"/>
    <n v="16"/>
    <s v="fruto"/>
    <x v="0"/>
    <s v="Manutenção"/>
    <x v="14"/>
    <x v="8"/>
    <s v="Aplicador manual"/>
    <n v="2.35"/>
    <s v="H/H"/>
    <n v="9.9000000000000005E-2"/>
    <n v="3.5485000000000003E-2"/>
    <n v="3.5130150000000004E-3"/>
  </r>
  <r>
    <n v="7976"/>
    <x v="0"/>
    <s v="Floresta Ombrófila Densa"/>
    <s v="Sudeste"/>
    <s v="Campinas"/>
    <s v="ondulado"/>
    <s v="Manual"/>
    <s v="Macaúba"/>
    <n v="151"/>
    <n v="16"/>
    <s v="fruto"/>
    <x v="0"/>
    <s v="Manutenção"/>
    <x v="14"/>
    <x v="8"/>
    <s v="Sulfluramida"/>
    <n v="2"/>
    <s v="Kg"/>
    <n v="16.2399997711181"/>
    <n v="3.0200000000000001E-2"/>
    <n v="0.49044799308776665"/>
  </r>
  <r>
    <n v="7976"/>
    <x v="0"/>
    <s v="Floresta Ombrófila Densa"/>
    <s v="Sudeste"/>
    <s v="Campinas"/>
    <s v="ondulado"/>
    <s v="Manual"/>
    <s v="Macaúba"/>
    <n v="151"/>
    <n v="16"/>
    <s v="fruto"/>
    <x v="0"/>
    <s v="Manutenção"/>
    <x v="14"/>
    <x v="8"/>
    <s v="Trabalhador agropecuário em geral"/>
    <n v="2.35"/>
    <s v="H/H"/>
    <n v="13.0666856765747"/>
    <n v="3.5485000000000003E-2"/>
    <n v="0.46367134123325326"/>
  </r>
  <r>
    <n v="7976"/>
    <x v="0"/>
    <s v="Floresta Ombrófila Densa"/>
    <s v="Sudeste"/>
    <s v="Campinas"/>
    <s v="ondulado"/>
    <s v="Manual"/>
    <s v="Macaúba"/>
    <n v="151"/>
    <n v="16"/>
    <s v="fruto"/>
    <x v="0"/>
    <s v="Manutenção"/>
    <x v="14"/>
    <x v="12"/>
    <s v="Técnico florestal"/>
    <n v="23.55"/>
    <s v="H/H"/>
    <n v="5.9209642410278303"/>
    <n v="0.355605"/>
    <n v="2.1055244889307017"/>
  </r>
  <r>
    <n v="7976"/>
    <x v="0"/>
    <s v="Floresta Ombrófila Densa"/>
    <s v="Sudeste"/>
    <s v="Campinas"/>
    <s v="ondulado"/>
    <s v="Manual"/>
    <s v="Macaúba"/>
    <n v="151"/>
    <n v="16"/>
    <s v="fruto"/>
    <x v="0"/>
    <s v="Manutenção"/>
    <x v="14"/>
    <x v="9"/>
    <s v="Trabalhador agropecuário em geral"/>
    <n v="1.18"/>
    <s v="H/H"/>
    <n v="13.0666856765747"/>
    <n v="1.7817999999999997E-2"/>
    <n v="0.23282220538520795"/>
  </r>
  <r>
    <n v="7976"/>
    <x v="0"/>
    <s v="Floresta Ombrófila Densa"/>
    <s v="Sudeste"/>
    <s v="Campinas"/>
    <s v="ondulado"/>
    <s v="Manual"/>
    <s v="Macaúba"/>
    <n v="151"/>
    <n v="16"/>
    <s v="fruto"/>
    <x v="0"/>
    <s v="Manutenção"/>
    <x v="15"/>
    <x v="8"/>
    <s v="Aplicador manual"/>
    <n v="2.35"/>
    <s v="H/H"/>
    <n v="9.9000000000000005E-2"/>
    <n v="3.5485000000000003E-2"/>
    <n v="3.5130150000000004E-3"/>
  </r>
  <r>
    <n v="7976"/>
    <x v="0"/>
    <s v="Floresta Ombrófila Densa"/>
    <s v="Sudeste"/>
    <s v="Campinas"/>
    <s v="ondulado"/>
    <s v="Manual"/>
    <s v="Macaúba"/>
    <n v="151"/>
    <n v="16"/>
    <s v="fruto"/>
    <x v="0"/>
    <s v="Manutenção"/>
    <x v="15"/>
    <x v="8"/>
    <s v="Sulfluramida"/>
    <n v="2"/>
    <s v="Kg"/>
    <n v="16.2399997711181"/>
    <n v="3.0200000000000001E-2"/>
    <n v="0.49044799308776665"/>
  </r>
  <r>
    <n v="7976"/>
    <x v="0"/>
    <s v="Floresta Ombrófila Densa"/>
    <s v="Sudeste"/>
    <s v="Campinas"/>
    <s v="ondulado"/>
    <s v="Manual"/>
    <s v="Macaúba"/>
    <n v="151"/>
    <n v="16"/>
    <s v="fruto"/>
    <x v="0"/>
    <s v="Manutenção"/>
    <x v="15"/>
    <x v="8"/>
    <s v="Trabalhador agropecuário em geral"/>
    <n v="2.35"/>
    <s v="H/H"/>
    <n v="13.0666856765747"/>
    <n v="3.5485000000000003E-2"/>
    <n v="0.46367134123325326"/>
  </r>
  <r>
    <n v="7976"/>
    <x v="0"/>
    <s v="Floresta Ombrófila Densa"/>
    <s v="Sudeste"/>
    <s v="Campinas"/>
    <s v="ondulado"/>
    <s v="Manual"/>
    <s v="Macaúba"/>
    <n v="151"/>
    <n v="16"/>
    <s v="fruto"/>
    <x v="0"/>
    <s v="Manutenção"/>
    <x v="15"/>
    <x v="9"/>
    <s v="Trabalhador agropecuário em geral"/>
    <n v="1.18"/>
    <s v="H/H"/>
    <n v="13.0666856765747"/>
    <n v="1.7817999999999997E-2"/>
    <n v="0.23282220538520795"/>
  </r>
  <r>
    <n v="7976"/>
    <x v="0"/>
    <s v="Floresta Ombrófila Densa"/>
    <s v="Sudeste"/>
    <s v="Campinas"/>
    <s v="ondulado"/>
    <s v="Manual"/>
    <s v="Macaúba"/>
    <n v="151"/>
    <n v="16"/>
    <s v="fruto"/>
    <x v="0"/>
    <s v="Manutenção"/>
    <x v="16"/>
    <x v="8"/>
    <s v="Aplicador manual"/>
    <n v="2.35"/>
    <s v="H/H"/>
    <n v="9.9000000000000005E-2"/>
    <n v="3.5485000000000003E-2"/>
    <n v="3.5130150000000004E-3"/>
  </r>
  <r>
    <n v="7976"/>
    <x v="0"/>
    <s v="Floresta Ombrófila Densa"/>
    <s v="Sudeste"/>
    <s v="Campinas"/>
    <s v="ondulado"/>
    <s v="Manual"/>
    <s v="Macaúba"/>
    <n v="151"/>
    <n v="16"/>
    <s v="fruto"/>
    <x v="0"/>
    <s v="Manutenção"/>
    <x v="16"/>
    <x v="8"/>
    <s v="Sulfluramida"/>
    <n v="2"/>
    <s v="Kg"/>
    <n v="16.2399997711181"/>
    <n v="3.0200000000000001E-2"/>
    <n v="0.49044799308776665"/>
  </r>
  <r>
    <n v="7976"/>
    <x v="0"/>
    <s v="Floresta Ombrófila Densa"/>
    <s v="Sudeste"/>
    <s v="Campinas"/>
    <s v="ondulado"/>
    <s v="Manual"/>
    <s v="Macaúba"/>
    <n v="151"/>
    <n v="16"/>
    <s v="fruto"/>
    <x v="0"/>
    <s v="Manutenção"/>
    <x v="16"/>
    <x v="8"/>
    <s v="Trabalhador agropecuário em geral"/>
    <n v="2.35"/>
    <s v="H/H"/>
    <n v="13.0666856765747"/>
    <n v="3.5485000000000003E-2"/>
    <n v="0.46367134123325326"/>
  </r>
  <r>
    <n v="7976"/>
    <x v="0"/>
    <s v="Floresta Ombrófila Densa"/>
    <s v="Sudeste"/>
    <s v="Campinas"/>
    <s v="ondulado"/>
    <s v="Manual"/>
    <s v="Macaúba"/>
    <n v="151"/>
    <n v="16"/>
    <s v="fruto"/>
    <x v="0"/>
    <s v="Manutenção"/>
    <x v="16"/>
    <x v="9"/>
    <s v="Trabalhador agropecuário em geral"/>
    <n v="1.18"/>
    <s v="H/H"/>
    <n v="13.0666856765747"/>
    <n v="1.7817999999999997E-2"/>
    <n v="0.23282220538520795"/>
  </r>
  <r>
    <n v="7976"/>
    <x v="0"/>
    <s v="Floresta Ombrófila Densa"/>
    <s v="Sudeste"/>
    <s v="Campinas"/>
    <s v="ondulado"/>
    <s v="Manual"/>
    <s v="Macaúba"/>
    <n v="151"/>
    <n v="16"/>
    <s v="fruto"/>
    <x v="0"/>
    <s v="Manutenção"/>
    <x v="17"/>
    <x v="8"/>
    <s v="Aplicador manual"/>
    <n v="2.35"/>
    <s v="H/H"/>
    <n v="9.9000000000000005E-2"/>
    <n v="3.5485000000000003E-2"/>
    <n v="3.5130150000000004E-3"/>
  </r>
  <r>
    <n v="7976"/>
    <x v="0"/>
    <s v="Floresta Ombrófila Densa"/>
    <s v="Sudeste"/>
    <s v="Campinas"/>
    <s v="ondulado"/>
    <s v="Manual"/>
    <s v="Macaúba"/>
    <n v="151"/>
    <n v="16"/>
    <s v="fruto"/>
    <x v="0"/>
    <s v="Manutenção"/>
    <x v="17"/>
    <x v="8"/>
    <s v="Sulfluramida"/>
    <n v="2"/>
    <s v="Kg"/>
    <n v="16.2399997711181"/>
    <n v="3.0200000000000001E-2"/>
    <n v="0.49044799308776665"/>
  </r>
  <r>
    <n v="7976"/>
    <x v="0"/>
    <s v="Floresta Ombrófila Densa"/>
    <s v="Sudeste"/>
    <s v="Campinas"/>
    <s v="ondulado"/>
    <s v="Manual"/>
    <s v="Macaúba"/>
    <n v="151"/>
    <n v="16"/>
    <s v="fruto"/>
    <x v="0"/>
    <s v="Manutenção"/>
    <x v="17"/>
    <x v="8"/>
    <s v="Trabalhador agropecuário em geral"/>
    <n v="2.35"/>
    <s v="H/H"/>
    <n v="13.0666856765747"/>
    <n v="3.5485000000000003E-2"/>
    <n v="0.46367134123325326"/>
  </r>
  <r>
    <n v="7976"/>
    <x v="0"/>
    <s v="Floresta Ombrófila Densa"/>
    <s v="Sudeste"/>
    <s v="Campinas"/>
    <s v="ondulado"/>
    <s v="Manual"/>
    <s v="Macaúba"/>
    <n v="151"/>
    <n v="16"/>
    <s v="fruto"/>
    <x v="0"/>
    <s v="Manutenção"/>
    <x v="17"/>
    <x v="9"/>
    <s v="Trabalhador agropecuário em geral"/>
    <n v="1.18"/>
    <s v="H/H"/>
    <n v="13.0666856765747"/>
    <n v="1.7817999999999997E-2"/>
    <n v="0.23282220538520795"/>
  </r>
  <r>
    <n v="7976"/>
    <x v="0"/>
    <s v="Floresta Ombrófila Densa"/>
    <s v="Sudeste"/>
    <s v="Campinas"/>
    <s v="ondulado"/>
    <s v="Manual"/>
    <s v="Macaúba"/>
    <n v="151"/>
    <n v="16"/>
    <s v="fruto"/>
    <x v="0"/>
    <s v="Manutenção"/>
    <x v="18"/>
    <x v="8"/>
    <s v="Aplicador manual"/>
    <n v="2.35"/>
    <s v="H/H"/>
    <n v="9.9000000000000005E-2"/>
    <n v="3.5485000000000003E-2"/>
    <n v="3.5130150000000004E-3"/>
  </r>
  <r>
    <n v="7976"/>
    <x v="0"/>
    <s v="Floresta Ombrófila Densa"/>
    <s v="Sudeste"/>
    <s v="Campinas"/>
    <s v="ondulado"/>
    <s v="Manual"/>
    <s v="Macaúba"/>
    <n v="151"/>
    <n v="16"/>
    <s v="fruto"/>
    <x v="0"/>
    <s v="Manutenção"/>
    <x v="18"/>
    <x v="8"/>
    <s v="Sulfluramida"/>
    <n v="2"/>
    <s v="Kg"/>
    <n v="16.2399997711181"/>
    <n v="3.0200000000000001E-2"/>
    <n v="0.49044799308776665"/>
  </r>
  <r>
    <n v="7976"/>
    <x v="0"/>
    <s v="Floresta Ombrófila Densa"/>
    <s v="Sudeste"/>
    <s v="Campinas"/>
    <s v="ondulado"/>
    <s v="Manual"/>
    <s v="Macaúba"/>
    <n v="151"/>
    <n v="16"/>
    <s v="fruto"/>
    <x v="0"/>
    <s v="Manutenção"/>
    <x v="18"/>
    <x v="8"/>
    <s v="Trabalhador agropecuário em geral"/>
    <n v="2.35"/>
    <s v="H/H"/>
    <n v="13.0666856765747"/>
    <n v="3.5485000000000003E-2"/>
    <n v="0.46367134123325326"/>
  </r>
  <r>
    <n v="7976"/>
    <x v="0"/>
    <s v="Floresta Ombrófila Densa"/>
    <s v="Sudeste"/>
    <s v="Campinas"/>
    <s v="ondulado"/>
    <s v="Manual"/>
    <s v="Macaúba"/>
    <n v="151"/>
    <n v="16"/>
    <s v="fruto"/>
    <x v="0"/>
    <s v="Manutenção"/>
    <x v="18"/>
    <x v="9"/>
    <s v="Trabalhador agropecuário em geral"/>
    <n v="1.18"/>
    <s v="H/H"/>
    <n v="13.0666856765747"/>
    <n v="1.7817999999999997E-2"/>
    <n v="0.23282220538520795"/>
  </r>
  <r>
    <n v="7976"/>
    <x v="0"/>
    <s v="Floresta Ombrófila Densa"/>
    <s v="Sudeste"/>
    <s v="Campinas"/>
    <s v="ondulado"/>
    <s v="Manual"/>
    <s v="Macaúba"/>
    <n v="151"/>
    <n v="16"/>
    <s v="fruto"/>
    <x v="0"/>
    <s v="Manutenção"/>
    <x v="19"/>
    <x v="8"/>
    <s v="Aplicador manual"/>
    <n v="2.35"/>
    <s v="H/H"/>
    <n v="9.9000000000000005E-2"/>
    <n v="3.5485000000000003E-2"/>
    <n v="3.5130150000000004E-3"/>
  </r>
  <r>
    <n v="7976"/>
    <x v="0"/>
    <s v="Floresta Ombrófila Densa"/>
    <s v="Sudeste"/>
    <s v="Campinas"/>
    <s v="ondulado"/>
    <s v="Manual"/>
    <s v="Macaúba"/>
    <n v="151"/>
    <n v="16"/>
    <s v="fruto"/>
    <x v="0"/>
    <s v="Manutenção"/>
    <x v="19"/>
    <x v="8"/>
    <s v="Sulfluramida"/>
    <n v="2"/>
    <s v="Kg"/>
    <n v="16.2399997711181"/>
    <n v="3.0200000000000001E-2"/>
    <n v="0.49044799308776665"/>
  </r>
  <r>
    <n v="7976"/>
    <x v="0"/>
    <s v="Floresta Ombrófila Densa"/>
    <s v="Sudeste"/>
    <s v="Campinas"/>
    <s v="ondulado"/>
    <s v="Manual"/>
    <s v="Macaúba"/>
    <n v="151"/>
    <n v="16"/>
    <s v="fruto"/>
    <x v="0"/>
    <s v="Manutenção"/>
    <x v="19"/>
    <x v="8"/>
    <s v="Trabalhador agropecuário em geral"/>
    <n v="2.35"/>
    <s v="H/H"/>
    <n v="13.0666856765747"/>
    <n v="3.5485000000000003E-2"/>
    <n v="0.46367134123325326"/>
  </r>
  <r>
    <n v="7976"/>
    <x v="0"/>
    <s v="Floresta Ombrófila Densa"/>
    <s v="Sudeste"/>
    <s v="Campinas"/>
    <s v="ondulado"/>
    <s v="Manual"/>
    <s v="Macaúba"/>
    <n v="151"/>
    <n v="16"/>
    <s v="fruto"/>
    <x v="0"/>
    <s v="Manutenção"/>
    <x v="19"/>
    <x v="12"/>
    <s v="Técnico florestal"/>
    <n v="23.55"/>
    <s v="H/H"/>
    <n v="5.9209642410278303"/>
    <n v="0.355605"/>
    <n v="2.1055244889307017"/>
  </r>
  <r>
    <n v="7976"/>
    <x v="0"/>
    <s v="Floresta Ombrófila Densa"/>
    <s v="Sudeste"/>
    <s v="Campinas"/>
    <s v="ondulado"/>
    <s v="Manual"/>
    <s v="Macaúba"/>
    <n v="151"/>
    <n v="16"/>
    <s v="fruto"/>
    <x v="0"/>
    <s v="Manutenção"/>
    <x v="19"/>
    <x v="9"/>
    <s v="Trabalhador agropecuário em geral"/>
    <n v="1.18"/>
    <s v="H/H"/>
    <n v="13.0666856765747"/>
    <n v="1.7817999999999997E-2"/>
    <n v="0.23282220538520795"/>
  </r>
  <r>
    <n v="7976"/>
    <x v="0"/>
    <s v="Floresta Ombrófila Densa"/>
    <s v="Sudeste"/>
    <s v="Campinas"/>
    <s v="ondulado"/>
    <s v="Manual"/>
    <s v="Macaúba"/>
    <n v="151"/>
    <n v="16"/>
    <s v="fruto"/>
    <x v="0"/>
    <s v="Manutenção"/>
    <x v="20"/>
    <x v="8"/>
    <s v="Aplicador manual"/>
    <n v="2.35"/>
    <s v="H/H"/>
    <n v="9.9000000000000005E-2"/>
    <n v="3.5485000000000003E-2"/>
    <n v="3.5130150000000004E-3"/>
  </r>
  <r>
    <n v="7976"/>
    <x v="0"/>
    <s v="Floresta Ombrófila Densa"/>
    <s v="Sudeste"/>
    <s v="Campinas"/>
    <s v="ondulado"/>
    <s v="Manual"/>
    <s v="Macaúba"/>
    <n v="151"/>
    <n v="16"/>
    <s v="fruto"/>
    <x v="0"/>
    <s v="Manutenção"/>
    <x v="20"/>
    <x v="8"/>
    <s v="Sulfluramida"/>
    <n v="2"/>
    <s v="Kg"/>
    <n v="16.2399997711181"/>
    <n v="3.0200000000000001E-2"/>
    <n v="0.49044799308776665"/>
  </r>
  <r>
    <n v="7976"/>
    <x v="0"/>
    <s v="Floresta Ombrófila Densa"/>
    <s v="Sudeste"/>
    <s v="Campinas"/>
    <s v="ondulado"/>
    <s v="Manual"/>
    <s v="Macaúba"/>
    <n v="151"/>
    <n v="16"/>
    <s v="fruto"/>
    <x v="0"/>
    <s v="Manutenção"/>
    <x v="20"/>
    <x v="8"/>
    <s v="Trabalhador agropecuário em geral"/>
    <n v="2.35"/>
    <s v="H/H"/>
    <n v="13.0666856765747"/>
    <n v="3.5485000000000003E-2"/>
    <n v="0.46367134123325326"/>
  </r>
  <r>
    <n v="7976"/>
    <x v="0"/>
    <s v="Floresta Ombrófila Densa"/>
    <s v="Sudeste"/>
    <s v="Campinas"/>
    <s v="ondulado"/>
    <s v="Manual"/>
    <s v="Macaúba"/>
    <n v="151"/>
    <n v="16"/>
    <s v="fruto"/>
    <x v="0"/>
    <s v="Manutenção"/>
    <x v="20"/>
    <x v="9"/>
    <s v="Trabalhador agropecuário em geral"/>
    <n v="1.18"/>
    <s v="H/H"/>
    <n v="13.0666856765747"/>
    <n v="1.7817999999999997E-2"/>
    <n v="0.23282220538520795"/>
  </r>
  <r>
    <n v="7976"/>
    <x v="0"/>
    <s v="Floresta Ombrófila Densa"/>
    <s v="Sudeste"/>
    <s v="Campinas"/>
    <s v="ondulado"/>
    <s v="Manual"/>
    <s v="Macaúba"/>
    <n v="151"/>
    <n v="16"/>
    <s v="fruto"/>
    <x v="0"/>
    <s v="Manutenção"/>
    <x v="21"/>
    <x v="8"/>
    <s v="Aplicador manual"/>
    <n v="2.35"/>
    <s v="H/H"/>
    <n v="9.9000000000000005E-2"/>
    <n v="3.5485000000000003E-2"/>
    <n v="3.5130150000000004E-3"/>
  </r>
  <r>
    <n v="7976"/>
    <x v="0"/>
    <s v="Floresta Ombrófila Densa"/>
    <s v="Sudeste"/>
    <s v="Campinas"/>
    <s v="ondulado"/>
    <s v="Manual"/>
    <s v="Macaúba"/>
    <n v="151"/>
    <n v="16"/>
    <s v="fruto"/>
    <x v="0"/>
    <s v="Manutenção"/>
    <x v="21"/>
    <x v="8"/>
    <s v="Sulfluramida"/>
    <n v="2"/>
    <s v="Kg"/>
    <n v="16.2399997711181"/>
    <n v="3.0200000000000001E-2"/>
    <n v="0.49044799308776665"/>
  </r>
  <r>
    <n v="7976"/>
    <x v="0"/>
    <s v="Floresta Ombrófila Densa"/>
    <s v="Sudeste"/>
    <s v="Campinas"/>
    <s v="ondulado"/>
    <s v="Manual"/>
    <s v="Macaúba"/>
    <n v="151"/>
    <n v="16"/>
    <s v="fruto"/>
    <x v="0"/>
    <s v="Manutenção"/>
    <x v="21"/>
    <x v="8"/>
    <s v="Trabalhador agropecuário em geral"/>
    <n v="2.35"/>
    <s v="H/H"/>
    <n v="13.0666856765747"/>
    <n v="3.5485000000000003E-2"/>
    <n v="0.46367134123325326"/>
  </r>
  <r>
    <n v="7976"/>
    <x v="0"/>
    <s v="Floresta Ombrófila Densa"/>
    <s v="Sudeste"/>
    <s v="Campinas"/>
    <s v="ondulado"/>
    <s v="Manual"/>
    <s v="Macaúba"/>
    <n v="151"/>
    <n v="16"/>
    <s v="fruto"/>
    <x v="0"/>
    <s v="Manutenção"/>
    <x v="21"/>
    <x v="9"/>
    <s v="Trabalhador agropecuário em geral"/>
    <n v="1.18"/>
    <s v="H/H"/>
    <n v="13.0666856765747"/>
    <n v="1.7817999999999997E-2"/>
    <n v="0.23282220538520795"/>
  </r>
  <r>
    <n v="7976"/>
    <x v="0"/>
    <s v="Floresta Ombrófila Densa"/>
    <s v="Sudeste"/>
    <s v="Campinas"/>
    <s v="ondulado"/>
    <s v="Manual"/>
    <s v="Macaúba"/>
    <n v="151"/>
    <n v="16"/>
    <s v="fruto"/>
    <x v="0"/>
    <s v="Manutenção"/>
    <x v="22"/>
    <x v="8"/>
    <s v="Aplicador manual"/>
    <n v="2.35"/>
    <s v="H/H"/>
    <n v="9.9000000000000005E-2"/>
    <n v="3.5485000000000003E-2"/>
    <n v="3.5130150000000004E-3"/>
  </r>
  <r>
    <n v="7976"/>
    <x v="0"/>
    <s v="Floresta Ombrófila Densa"/>
    <s v="Sudeste"/>
    <s v="Campinas"/>
    <s v="ondulado"/>
    <s v="Manual"/>
    <s v="Macaúba"/>
    <n v="151"/>
    <n v="16"/>
    <s v="fruto"/>
    <x v="0"/>
    <s v="Manutenção"/>
    <x v="22"/>
    <x v="8"/>
    <s v="Sulfluramida"/>
    <n v="2"/>
    <s v="Kg"/>
    <n v="16.2399997711181"/>
    <n v="3.0200000000000001E-2"/>
    <n v="0.49044799308776665"/>
  </r>
  <r>
    <n v="7976"/>
    <x v="0"/>
    <s v="Floresta Ombrófila Densa"/>
    <s v="Sudeste"/>
    <s v="Campinas"/>
    <s v="ondulado"/>
    <s v="Manual"/>
    <s v="Macaúba"/>
    <n v="151"/>
    <n v="16"/>
    <s v="fruto"/>
    <x v="0"/>
    <s v="Manutenção"/>
    <x v="22"/>
    <x v="8"/>
    <s v="Trabalhador agropecuário em geral"/>
    <n v="2.35"/>
    <s v="H/H"/>
    <n v="13.0666856765747"/>
    <n v="3.5485000000000003E-2"/>
    <n v="0.46367134123325326"/>
  </r>
  <r>
    <n v="7976"/>
    <x v="0"/>
    <s v="Floresta Ombrófila Densa"/>
    <s v="Sudeste"/>
    <s v="Campinas"/>
    <s v="ondulado"/>
    <s v="Manual"/>
    <s v="Macaúba"/>
    <n v="151"/>
    <n v="16"/>
    <s v="fruto"/>
    <x v="0"/>
    <s v="Manutenção"/>
    <x v="22"/>
    <x v="9"/>
    <s v="Trabalhador agropecuário em geral"/>
    <n v="1.18"/>
    <s v="H/H"/>
    <n v="13.0666856765747"/>
    <n v="1.7817999999999997E-2"/>
    <n v="0.23282220538520795"/>
  </r>
  <r>
    <n v="7976"/>
    <x v="0"/>
    <s v="Floresta Ombrófila Densa"/>
    <s v="Sudeste"/>
    <s v="Campinas"/>
    <s v="ondulado"/>
    <s v="Manual"/>
    <s v="Macaúba"/>
    <n v="151"/>
    <n v="16"/>
    <s v="fruto"/>
    <x v="0"/>
    <s v="Manutenção"/>
    <x v="23"/>
    <x v="8"/>
    <s v="Aplicador manual"/>
    <n v="2.35"/>
    <s v="H/H"/>
    <n v="9.9000000000000005E-2"/>
    <n v="3.5485000000000003E-2"/>
    <n v="3.5130150000000004E-3"/>
  </r>
  <r>
    <n v="7976"/>
    <x v="0"/>
    <s v="Floresta Ombrófila Densa"/>
    <s v="Sudeste"/>
    <s v="Campinas"/>
    <s v="ondulado"/>
    <s v="Manual"/>
    <s v="Macaúba"/>
    <n v="151"/>
    <n v="16"/>
    <s v="fruto"/>
    <x v="0"/>
    <s v="Manutenção"/>
    <x v="23"/>
    <x v="8"/>
    <s v="Sulfluramida"/>
    <n v="2"/>
    <s v="Kg"/>
    <n v="16.2399997711181"/>
    <n v="3.0200000000000001E-2"/>
    <n v="0.49044799308776665"/>
  </r>
  <r>
    <n v="7976"/>
    <x v="0"/>
    <s v="Floresta Ombrófila Densa"/>
    <s v="Sudeste"/>
    <s v="Campinas"/>
    <s v="ondulado"/>
    <s v="Manual"/>
    <s v="Macaúba"/>
    <n v="151"/>
    <n v="16"/>
    <s v="fruto"/>
    <x v="0"/>
    <s v="Manutenção"/>
    <x v="23"/>
    <x v="8"/>
    <s v="Trabalhador agropecuário em geral"/>
    <n v="2.35"/>
    <s v="H/H"/>
    <n v="13.0666856765747"/>
    <n v="3.5485000000000003E-2"/>
    <n v="0.46367134123325326"/>
  </r>
  <r>
    <n v="7976"/>
    <x v="0"/>
    <s v="Floresta Ombrófila Densa"/>
    <s v="Sudeste"/>
    <s v="Campinas"/>
    <s v="ondulado"/>
    <s v="Manual"/>
    <s v="Macaúba"/>
    <n v="151"/>
    <n v="16"/>
    <s v="fruto"/>
    <x v="0"/>
    <s v="Manutenção"/>
    <x v="23"/>
    <x v="9"/>
    <s v="Trabalhador agropecuário em geral"/>
    <n v="1.18"/>
    <s v="H/H"/>
    <n v="13.0666856765747"/>
    <n v="1.7817999999999997E-2"/>
    <n v="0.23282220538520795"/>
  </r>
  <r>
    <n v="7976"/>
    <x v="0"/>
    <s v="Floresta Ombrófila Densa"/>
    <s v="Sudeste"/>
    <s v="Campinas"/>
    <s v="ondulado"/>
    <s v="Manual"/>
    <s v="Macaúba"/>
    <n v="151"/>
    <n v="16"/>
    <s v="fruto"/>
    <x v="0"/>
    <s v="Manutenção"/>
    <x v="24"/>
    <x v="8"/>
    <s v="Aplicador manual"/>
    <n v="2.35"/>
    <s v="H/H"/>
    <n v="9.9000000000000005E-2"/>
    <n v="3.5485000000000003E-2"/>
    <n v="3.5130150000000004E-3"/>
  </r>
  <r>
    <n v="7976"/>
    <x v="0"/>
    <s v="Floresta Ombrófila Densa"/>
    <s v="Sudeste"/>
    <s v="Campinas"/>
    <s v="ondulado"/>
    <s v="Manual"/>
    <s v="Macaúba"/>
    <n v="151"/>
    <n v="16"/>
    <s v="fruto"/>
    <x v="0"/>
    <s v="Manutenção"/>
    <x v="24"/>
    <x v="8"/>
    <s v="Sulfluramida"/>
    <n v="2"/>
    <s v="Kg"/>
    <n v="16.2399997711181"/>
    <n v="3.0200000000000001E-2"/>
    <n v="0.49044799308776665"/>
  </r>
  <r>
    <n v="7976"/>
    <x v="0"/>
    <s v="Floresta Ombrófila Densa"/>
    <s v="Sudeste"/>
    <s v="Campinas"/>
    <s v="ondulado"/>
    <s v="Manual"/>
    <s v="Macaúba"/>
    <n v="151"/>
    <n v="16"/>
    <s v="fruto"/>
    <x v="0"/>
    <s v="Manutenção"/>
    <x v="24"/>
    <x v="8"/>
    <s v="Trabalhador agropecuário em geral"/>
    <n v="2.35"/>
    <s v="H/H"/>
    <n v="13.0666856765747"/>
    <n v="3.5485000000000003E-2"/>
    <n v="0.46367134123325326"/>
  </r>
  <r>
    <n v="7976"/>
    <x v="0"/>
    <s v="Floresta Ombrófila Densa"/>
    <s v="Sudeste"/>
    <s v="Campinas"/>
    <s v="ondulado"/>
    <s v="Manual"/>
    <s v="Macaúba"/>
    <n v="151"/>
    <n v="16"/>
    <s v="fruto"/>
    <x v="0"/>
    <s v="Manutenção"/>
    <x v="24"/>
    <x v="9"/>
    <s v="Trabalhador agropecuário em geral"/>
    <n v="1.18"/>
    <s v="H/H"/>
    <n v="13.0666856765747"/>
    <n v="1.7817999999999997E-2"/>
    <n v="0.23282220538520795"/>
  </r>
  <r>
    <n v="7976"/>
    <x v="0"/>
    <s v="Floresta Ombrófila Densa"/>
    <s v="Sudeste"/>
    <s v="Campinas"/>
    <s v="ondulado"/>
    <s v="Manual"/>
    <s v="Macaúba"/>
    <n v="151"/>
    <n v="16"/>
    <s v="fruto"/>
    <x v="0"/>
    <s v="Manutenção"/>
    <x v="25"/>
    <x v="8"/>
    <s v="Aplicador manual"/>
    <n v="2.35"/>
    <s v="H/H"/>
    <n v="9.9000000000000005E-2"/>
    <n v="3.5485000000000003E-2"/>
    <n v="3.5130150000000004E-3"/>
  </r>
  <r>
    <n v="7976"/>
    <x v="0"/>
    <s v="Floresta Ombrófila Densa"/>
    <s v="Sudeste"/>
    <s v="Campinas"/>
    <s v="ondulado"/>
    <s v="Manual"/>
    <s v="Macaúba"/>
    <n v="151"/>
    <n v="16"/>
    <s v="fruto"/>
    <x v="0"/>
    <s v="Manutenção"/>
    <x v="25"/>
    <x v="8"/>
    <s v="Sulfluramida"/>
    <n v="2"/>
    <s v="Kg"/>
    <n v="16.2399997711181"/>
    <n v="3.0200000000000001E-2"/>
    <n v="0.49044799308776665"/>
  </r>
  <r>
    <n v="7976"/>
    <x v="0"/>
    <s v="Floresta Ombrófila Densa"/>
    <s v="Sudeste"/>
    <s v="Campinas"/>
    <s v="ondulado"/>
    <s v="Manual"/>
    <s v="Macaúba"/>
    <n v="151"/>
    <n v="16"/>
    <s v="fruto"/>
    <x v="0"/>
    <s v="Manutenção"/>
    <x v="25"/>
    <x v="8"/>
    <s v="Trabalhador agropecuário em geral"/>
    <n v="2.35"/>
    <s v="H/H"/>
    <n v="13.0666856765747"/>
    <n v="3.5485000000000003E-2"/>
    <n v="0.46367134123325326"/>
  </r>
  <r>
    <n v="7976"/>
    <x v="0"/>
    <s v="Floresta Ombrófila Densa"/>
    <s v="Sudeste"/>
    <s v="Campinas"/>
    <s v="ondulado"/>
    <s v="Manual"/>
    <s v="Macaúba"/>
    <n v="151"/>
    <n v="16"/>
    <s v="fruto"/>
    <x v="0"/>
    <s v="Manutenção"/>
    <x v="25"/>
    <x v="9"/>
    <s v="Trabalhador agropecuário em geral"/>
    <n v="1.18"/>
    <s v="H/H"/>
    <n v="13.0666856765747"/>
    <n v="1.7817999999999997E-2"/>
    <n v="0.23282220538520795"/>
  </r>
  <r>
    <n v="7976"/>
    <x v="0"/>
    <s v="Floresta Ombrófila Densa"/>
    <s v="Sudeste"/>
    <s v="Campinas"/>
    <s v="ondulado"/>
    <s v="Manual"/>
    <s v="Macaúba"/>
    <n v="151"/>
    <n v="16"/>
    <s v="fruto"/>
    <x v="0"/>
    <s v="Manutenção"/>
    <x v="26"/>
    <x v="8"/>
    <s v="Aplicador manual"/>
    <n v="2.35"/>
    <s v="H/H"/>
    <n v="9.9000000000000005E-2"/>
    <n v="3.5485000000000003E-2"/>
    <n v="3.5130150000000004E-3"/>
  </r>
  <r>
    <n v="7976"/>
    <x v="0"/>
    <s v="Floresta Ombrófila Densa"/>
    <s v="Sudeste"/>
    <s v="Campinas"/>
    <s v="ondulado"/>
    <s v="Manual"/>
    <s v="Macaúba"/>
    <n v="151"/>
    <n v="16"/>
    <s v="fruto"/>
    <x v="0"/>
    <s v="Manutenção"/>
    <x v="26"/>
    <x v="8"/>
    <s v="Sulfluramida"/>
    <n v="2"/>
    <s v="Kg"/>
    <n v="16.2399997711181"/>
    <n v="3.0200000000000001E-2"/>
    <n v="0.49044799308776665"/>
  </r>
  <r>
    <n v="7976"/>
    <x v="0"/>
    <s v="Floresta Ombrófila Densa"/>
    <s v="Sudeste"/>
    <s v="Campinas"/>
    <s v="ondulado"/>
    <s v="Manual"/>
    <s v="Macaúba"/>
    <n v="151"/>
    <n v="16"/>
    <s v="fruto"/>
    <x v="0"/>
    <s v="Manutenção"/>
    <x v="26"/>
    <x v="8"/>
    <s v="Trabalhador agropecuário em geral"/>
    <n v="2.35"/>
    <s v="H/H"/>
    <n v="13.0666856765747"/>
    <n v="3.5485000000000003E-2"/>
    <n v="0.46367134123325326"/>
  </r>
  <r>
    <n v="7976"/>
    <x v="0"/>
    <s v="Floresta Ombrófila Densa"/>
    <s v="Sudeste"/>
    <s v="Campinas"/>
    <s v="ondulado"/>
    <s v="Manual"/>
    <s v="Macaúba"/>
    <n v="151"/>
    <n v="16"/>
    <s v="fruto"/>
    <x v="0"/>
    <s v="Manutenção"/>
    <x v="26"/>
    <x v="9"/>
    <s v="Trabalhador agropecuário em geral"/>
    <n v="1.18"/>
    <s v="H/H"/>
    <n v="13.0666856765747"/>
    <n v="1.7817999999999997E-2"/>
    <n v="0.23282220538520795"/>
  </r>
  <r>
    <n v="7976"/>
    <x v="0"/>
    <s v="Floresta Ombrófila Densa"/>
    <s v="Sudeste"/>
    <s v="Campinas"/>
    <s v="ondulado"/>
    <s v="Manual"/>
    <s v="Macaúba"/>
    <n v="151"/>
    <n v="16"/>
    <s v="fruto"/>
    <x v="0"/>
    <s v="Manutenção"/>
    <x v="27"/>
    <x v="8"/>
    <s v="Aplicador manual"/>
    <n v="2.35"/>
    <s v="H/H"/>
    <n v="9.9000000000000005E-2"/>
    <n v="3.5485000000000003E-2"/>
    <n v="3.5130150000000004E-3"/>
  </r>
  <r>
    <n v="7976"/>
    <x v="0"/>
    <s v="Floresta Ombrófila Densa"/>
    <s v="Sudeste"/>
    <s v="Campinas"/>
    <s v="ondulado"/>
    <s v="Manual"/>
    <s v="Macaúba"/>
    <n v="151"/>
    <n v="16"/>
    <s v="fruto"/>
    <x v="0"/>
    <s v="Manutenção"/>
    <x v="27"/>
    <x v="8"/>
    <s v="Sulfluramida"/>
    <n v="2"/>
    <s v="Kg"/>
    <n v="16.2399997711181"/>
    <n v="3.0200000000000001E-2"/>
    <n v="0.49044799308776665"/>
  </r>
  <r>
    <n v="7976"/>
    <x v="0"/>
    <s v="Floresta Ombrófila Densa"/>
    <s v="Sudeste"/>
    <s v="Campinas"/>
    <s v="ondulado"/>
    <s v="Manual"/>
    <s v="Macaúba"/>
    <n v="151"/>
    <n v="16"/>
    <s v="fruto"/>
    <x v="0"/>
    <s v="Manutenção"/>
    <x v="27"/>
    <x v="8"/>
    <s v="Trabalhador agropecuário em geral"/>
    <n v="2.35"/>
    <s v="H/H"/>
    <n v="13.0666856765747"/>
    <n v="3.5485000000000003E-2"/>
    <n v="0.46367134123325326"/>
  </r>
  <r>
    <n v="7976"/>
    <x v="0"/>
    <s v="Floresta Ombrófila Densa"/>
    <s v="Sudeste"/>
    <s v="Campinas"/>
    <s v="ondulado"/>
    <s v="Manual"/>
    <s v="Macaúba"/>
    <n v="151"/>
    <n v="16"/>
    <s v="fruto"/>
    <x v="0"/>
    <s v="Manutenção"/>
    <x v="27"/>
    <x v="9"/>
    <s v="Trabalhador agropecuário em geral"/>
    <n v="1.18"/>
    <s v="H/H"/>
    <n v="13.0666856765747"/>
    <n v="1.7817999999999997E-2"/>
    <n v="0.23282220538520795"/>
  </r>
  <r>
    <n v="7976"/>
    <x v="0"/>
    <s v="Floresta Ombrófila Densa"/>
    <s v="Sudeste"/>
    <s v="Campinas"/>
    <s v="ondulado"/>
    <s v="Manual"/>
    <s v="Macaúba"/>
    <n v="151"/>
    <n v="16"/>
    <s v="fruto"/>
    <x v="0"/>
    <s v="Manutenção"/>
    <x v="28"/>
    <x v="8"/>
    <s v="Aplicador manual"/>
    <n v="2.35"/>
    <s v="H/H"/>
    <n v="9.9000000000000005E-2"/>
    <n v="3.5485000000000003E-2"/>
    <n v="3.5130150000000004E-3"/>
  </r>
  <r>
    <n v="7976"/>
    <x v="0"/>
    <s v="Floresta Ombrófila Densa"/>
    <s v="Sudeste"/>
    <s v="Campinas"/>
    <s v="ondulado"/>
    <s v="Manual"/>
    <s v="Macaúba"/>
    <n v="151"/>
    <n v="16"/>
    <s v="fruto"/>
    <x v="0"/>
    <s v="Manutenção"/>
    <x v="28"/>
    <x v="8"/>
    <s v="Sulfluramida"/>
    <n v="2"/>
    <s v="Kg"/>
    <n v="16.2399997711181"/>
    <n v="3.0200000000000001E-2"/>
    <n v="0.49044799308776665"/>
  </r>
  <r>
    <n v="7976"/>
    <x v="0"/>
    <s v="Floresta Ombrófila Densa"/>
    <s v="Sudeste"/>
    <s v="Campinas"/>
    <s v="ondulado"/>
    <s v="Manual"/>
    <s v="Macaúba"/>
    <n v="151"/>
    <n v="16"/>
    <s v="fruto"/>
    <x v="0"/>
    <s v="Manutenção"/>
    <x v="28"/>
    <x v="8"/>
    <s v="Trabalhador agropecuário em geral"/>
    <n v="2.35"/>
    <s v="H/H"/>
    <n v="13.0666856765747"/>
    <n v="3.5485000000000003E-2"/>
    <n v="0.46367134123325326"/>
  </r>
  <r>
    <n v="7976"/>
    <x v="0"/>
    <s v="Floresta Ombrófila Densa"/>
    <s v="Sudeste"/>
    <s v="Campinas"/>
    <s v="ondulado"/>
    <s v="Manual"/>
    <s v="Macaúba"/>
    <n v="151"/>
    <n v="16"/>
    <s v="fruto"/>
    <x v="0"/>
    <s v="Manutenção"/>
    <x v="28"/>
    <x v="9"/>
    <s v="Trabalhador agropecuário em geral"/>
    <n v="1.18"/>
    <s v="H/H"/>
    <n v="13.0666856765747"/>
    <n v="1.7817999999999997E-2"/>
    <n v="0.23282220538520795"/>
  </r>
  <r>
    <n v="7976"/>
    <x v="0"/>
    <s v="Floresta Ombrófila Densa"/>
    <s v="Sudeste"/>
    <s v="Campinas"/>
    <s v="ondulado"/>
    <s v="Manual"/>
    <s v="Macaúba"/>
    <n v="151"/>
    <n v="16"/>
    <s v="fruto"/>
    <x v="0"/>
    <s v="Manutenção"/>
    <x v="29"/>
    <x v="8"/>
    <s v="Aplicador manual"/>
    <n v="2.35"/>
    <s v="H/H"/>
    <n v="9.9000000000000005E-2"/>
    <n v="3.5485000000000003E-2"/>
    <n v="3.5130150000000004E-3"/>
  </r>
  <r>
    <n v="7976"/>
    <x v="0"/>
    <s v="Floresta Ombrófila Densa"/>
    <s v="Sudeste"/>
    <s v="Campinas"/>
    <s v="ondulado"/>
    <s v="Manual"/>
    <s v="Macaúba"/>
    <n v="151"/>
    <n v="16"/>
    <s v="fruto"/>
    <x v="0"/>
    <s v="Manutenção"/>
    <x v="29"/>
    <x v="8"/>
    <s v="Sulfluramida"/>
    <n v="2"/>
    <s v="Kg"/>
    <n v="16.2399997711181"/>
    <n v="3.0200000000000001E-2"/>
    <n v="0.49044799308776665"/>
  </r>
  <r>
    <n v="7976"/>
    <x v="0"/>
    <s v="Floresta Ombrófila Densa"/>
    <s v="Sudeste"/>
    <s v="Campinas"/>
    <s v="ondulado"/>
    <s v="Manual"/>
    <s v="Macaúba"/>
    <n v="151"/>
    <n v="16"/>
    <s v="fruto"/>
    <x v="0"/>
    <s v="Manutenção"/>
    <x v="29"/>
    <x v="8"/>
    <s v="Trabalhador agropecuário em geral"/>
    <n v="2.35"/>
    <s v="H/H"/>
    <n v="13.0666856765747"/>
    <n v="3.5485000000000003E-2"/>
    <n v="0.46367134123325326"/>
  </r>
  <r>
    <n v="7976"/>
    <x v="0"/>
    <s v="Floresta Ombrófila Densa"/>
    <s v="Sudeste"/>
    <s v="Campinas"/>
    <s v="ondulado"/>
    <s v="Manual"/>
    <s v="Macaúba"/>
    <n v="151"/>
    <n v="16"/>
    <s v="fruto"/>
    <x v="0"/>
    <s v="Manutenção"/>
    <x v="29"/>
    <x v="9"/>
    <s v="Trabalhador agropecuário em geral"/>
    <n v="1.18"/>
    <s v="H/H"/>
    <n v="13.0666856765747"/>
    <n v="1.7817999999999997E-2"/>
    <n v="0.23282220538520795"/>
  </r>
  <r>
    <n v="7976"/>
    <x v="0"/>
    <s v="Floresta Ombrófila Densa"/>
    <s v="Sudeste"/>
    <s v="Campinas"/>
    <s v="ondulado"/>
    <s v="Manual"/>
    <s v="Macaúba"/>
    <n v="151"/>
    <n v="16"/>
    <s v="fruto"/>
    <x v="0"/>
    <s v="Pós-Plantio"/>
    <x v="0"/>
    <x v="7"/>
    <s v="Enxada"/>
    <n v="38.51"/>
    <s v="H/H"/>
    <n v="1.6E-2"/>
    <n v="0.58150099999999993"/>
    <n v="9.3040159999999983E-3"/>
  </r>
  <r>
    <n v="7976"/>
    <x v="0"/>
    <s v="Floresta Ombrófila Densa"/>
    <s v="Sudeste"/>
    <s v="Campinas"/>
    <s v="ondulado"/>
    <s v="Manual"/>
    <s v="Macaúba"/>
    <n v="151"/>
    <n v="16"/>
    <s v="fruto"/>
    <x v="0"/>
    <s v="Pós-Plantio"/>
    <x v="0"/>
    <x v="7"/>
    <s v="Trabalhador agropecuário em geral"/>
    <n v="38.51"/>
    <s v="H/H"/>
    <n v="13.0666856765747"/>
    <n v="0.58150099999999993"/>
    <n v="7.5982907876138635"/>
  </r>
  <r>
    <n v="7976"/>
    <x v="0"/>
    <s v="Floresta Ombrófila Densa"/>
    <s v="Sudeste"/>
    <s v="Campinas"/>
    <s v="ondulado"/>
    <s v="Manual"/>
    <s v="Macaúba"/>
    <n v="151"/>
    <n v="16"/>
    <s v="fruto"/>
    <x v="0"/>
    <s v="Pós-Plantio"/>
    <x v="0"/>
    <x v="8"/>
    <s v="Aplicador manual"/>
    <n v="2.35"/>
    <s v="H/H"/>
    <n v="9.9000000000000005E-2"/>
    <n v="3.5485000000000003E-2"/>
    <n v="3.5130150000000004E-3"/>
  </r>
  <r>
    <n v="7976"/>
    <x v="0"/>
    <s v="Floresta Ombrófila Densa"/>
    <s v="Sudeste"/>
    <s v="Campinas"/>
    <s v="ondulado"/>
    <s v="Manual"/>
    <s v="Macaúba"/>
    <n v="151"/>
    <n v="16"/>
    <s v="fruto"/>
    <x v="0"/>
    <s v="Pós-Plantio"/>
    <x v="0"/>
    <x v="8"/>
    <s v="Sulfluramida"/>
    <n v="2"/>
    <s v="Kg"/>
    <n v="16.2399997711181"/>
    <n v="3.0200000000000001E-2"/>
    <n v="0.49044799308776665"/>
  </r>
  <r>
    <n v="7976"/>
    <x v="0"/>
    <s v="Floresta Ombrófila Densa"/>
    <s v="Sudeste"/>
    <s v="Campinas"/>
    <s v="ondulado"/>
    <s v="Manual"/>
    <s v="Macaúba"/>
    <n v="151"/>
    <n v="16"/>
    <s v="fruto"/>
    <x v="0"/>
    <s v="Pós-Plantio"/>
    <x v="0"/>
    <x v="8"/>
    <s v="Trabalhador agropecuário em geral"/>
    <n v="2.35"/>
    <s v="H/H"/>
    <n v="13.0666856765747"/>
    <n v="3.5485000000000003E-2"/>
    <n v="0.46367134123325326"/>
  </r>
  <r>
    <n v="7976"/>
    <x v="0"/>
    <s v="Floresta Ombrófila Densa"/>
    <s v="Sudeste"/>
    <s v="Campinas"/>
    <s v="ondulado"/>
    <s v="Manual"/>
    <s v="Macaúba"/>
    <n v="151"/>
    <n v="16"/>
    <s v="fruto"/>
    <x v="0"/>
    <s v="Pós-Plantio"/>
    <x v="0"/>
    <x v="9"/>
    <s v="Trabalhador agropecuário em geral"/>
    <n v="1.18"/>
    <s v="H/H"/>
    <n v="13.0666856765747"/>
    <n v="1.7817999999999997E-2"/>
    <n v="0.23282220538520795"/>
  </r>
  <r>
    <n v="7976"/>
    <x v="0"/>
    <s v="Floresta Ombrófila Densa"/>
    <s v="Sudeste"/>
    <s v="Campinas"/>
    <s v="ondulado"/>
    <s v="Manual"/>
    <s v="Macaúba"/>
    <n v="151"/>
    <n v="16"/>
    <s v="fruto"/>
    <x v="0"/>
    <s v="Pré-Plantio"/>
    <x v="0"/>
    <x v="0"/>
    <s v="Trator 75 - 125 CV + Carreta"/>
    <n v="2.06"/>
    <s v="H/M"/>
    <n v="149.07000732421801"/>
    <n v="3.1106000000000002E-2"/>
    <n v="4.6369716478271261"/>
  </r>
  <r>
    <n v="7976"/>
    <x v="0"/>
    <s v="Floresta Ombrófila Densa"/>
    <s v="Sudeste"/>
    <s v="Campinas"/>
    <s v="ondulado"/>
    <s v="Manual"/>
    <s v="Macaúba"/>
    <n v="151"/>
    <n v="16"/>
    <s v="fruto"/>
    <x v="0"/>
    <s v="Pré-Plantio"/>
    <x v="0"/>
    <x v="13"/>
    <s v="Enxadão (alinhamento)"/>
    <n v="28.27"/>
    <s v="H/H"/>
    <n v="1.0999999999999999E-2"/>
    <n v="0.42687699999999995"/>
    <n v="4.695646999999999E-3"/>
  </r>
  <r>
    <n v="7976"/>
    <x v="0"/>
    <s v="Floresta Ombrófila Densa"/>
    <s v="Sudeste"/>
    <s v="Campinas"/>
    <s v="ondulado"/>
    <s v="Manual"/>
    <s v="Macaúba"/>
    <n v="151"/>
    <n v="16"/>
    <s v="fruto"/>
    <x v="0"/>
    <s v="Pré-Plantio"/>
    <x v="0"/>
    <x v="13"/>
    <s v="Trabalhador agropecuário em geral"/>
    <n v="28.27"/>
    <s v="H/H"/>
    <n v="13.0666856765747"/>
    <n v="0.42687699999999995"/>
    <n v="5.5778675815591772"/>
  </r>
  <r>
    <n v="7976"/>
    <x v="0"/>
    <s v="Floresta Ombrófila Densa"/>
    <s v="Sudeste"/>
    <s v="Campinas"/>
    <s v="ondulado"/>
    <s v="Manual"/>
    <s v="Macaúba"/>
    <n v="151"/>
    <n v="16"/>
    <s v="fruto"/>
    <x v="0"/>
    <s v="Pré-Plantio"/>
    <x v="0"/>
    <x v="14"/>
    <s v="Calcário dolomítico"/>
    <n v="0.5"/>
    <s v="t"/>
    <n v="206.169998168945"/>
    <n v="7.5500000000000003E-3"/>
    <n v="1.5565834861755348"/>
  </r>
  <r>
    <n v="7976"/>
    <x v="0"/>
    <s v="Floresta Ombrófila Densa"/>
    <s v="Sudeste"/>
    <s v="Campinas"/>
    <s v="ondulado"/>
    <s v="Manual"/>
    <s v="Macaúba"/>
    <n v="151"/>
    <n v="16"/>
    <s v="fruto"/>
    <x v="0"/>
    <s v="Pré-Plantio"/>
    <x v="0"/>
    <x v="14"/>
    <s v="Trabalhador agropecuário em geral"/>
    <n v="11.78"/>
    <s v="H/H"/>
    <n v="13.0666856765747"/>
    <n v="0.17787800000000001"/>
    <n v="2.3242759147777545"/>
  </r>
  <r>
    <n v="7976"/>
    <x v="0"/>
    <s v="Floresta Ombrófila Densa"/>
    <s v="Sudeste"/>
    <s v="Campinas"/>
    <s v="ondulado"/>
    <s v="Manual"/>
    <s v="Macaúba"/>
    <n v="151"/>
    <n v="16"/>
    <s v="fruto"/>
    <x v="0"/>
    <s v="Pré-Plantio"/>
    <x v="0"/>
    <x v="14"/>
    <s v="Trator 75 - 125 CV + Carreta"/>
    <n v="1.94"/>
    <s v="H/M"/>
    <n v="149.07000732421801"/>
    <n v="2.9294000000000001E-2"/>
    <n v="4.3668567945556429"/>
  </r>
  <r>
    <n v="7976"/>
    <x v="0"/>
    <s v="Floresta Ombrófila Densa"/>
    <s v="Sudeste"/>
    <s v="Campinas"/>
    <s v="ondulado"/>
    <s v="Manual"/>
    <s v="Macaúba"/>
    <n v="151"/>
    <n v="16"/>
    <s v="fruto"/>
    <x v="0"/>
    <s v="Pré-Plantio"/>
    <x v="0"/>
    <x v="8"/>
    <s v="Aplicador manual"/>
    <n v="4.7"/>
    <s v="H/H"/>
    <n v="9.9000000000000005E-2"/>
    <n v="7.0970000000000005E-2"/>
    <n v="7.0260300000000008E-3"/>
  </r>
  <r>
    <n v="7976"/>
    <x v="0"/>
    <s v="Floresta Ombrófila Densa"/>
    <s v="Sudeste"/>
    <s v="Campinas"/>
    <s v="ondulado"/>
    <s v="Manual"/>
    <s v="Macaúba"/>
    <n v="151"/>
    <n v="16"/>
    <s v="fruto"/>
    <x v="0"/>
    <s v="Pré-Plantio"/>
    <x v="0"/>
    <x v="8"/>
    <s v="Sulfluramida"/>
    <n v="3.5"/>
    <s v="Kg"/>
    <n v="16.2399997711181"/>
    <n v="5.2850000000000001E-2"/>
    <n v="0.85828398790359162"/>
  </r>
  <r>
    <n v="7976"/>
    <x v="0"/>
    <s v="Floresta Ombrófila Densa"/>
    <s v="Sudeste"/>
    <s v="Campinas"/>
    <s v="ondulado"/>
    <s v="Manual"/>
    <s v="Macaúba"/>
    <n v="151"/>
    <n v="16"/>
    <s v="fruto"/>
    <x v="0"/>
    <s v="Pré-Plantio"/>
    <x v="0"/>
    <x v="8"/>
    <s v="Trabalhador agropecuário em geral"/>
    <n v="4.7"/>
    <s v="H/H"/>
    <n v="13.0666856765747"/>
    <n v="7.0970000000000005E-2"/>
    <n v="0.92734268246650653"/>
  </r>
  <r>
    <n v="7976"/>
    <x v="0"/>
    <s v="Floresta Ombrófila Densa"/>
    <s v="Sudeste"/>
    <s v="Campinas"/>
    <s v="ondulado"/>
    <s v="Manual"/>
    <s v="Macaúba"/>
    <n v="151"/>
    <n v="16"/>
    <s v="fruto"/>
    <x v="0"/>
    <s v="Pré-Plantio"/>
    <x v="0"/>
    <x v="15"/>
    <s v="Motocoveadora 2,5 CV"/>
    <n v="28.27"/>
    <s v="H/H"/>
    <n v="6.0519999999999996"/>
    <n v="0.42687699999999995"/>
    <n v="2.5834596039999997"/>
  </r>
  <r>
    <n v="7976"/>
    <x v="0"/>
    <s v="Floresta Ombrófila Densa"/>
    <s v="Sudeste"/>
    <s v="Campinas"/>
    <s v="ondulado"/>
    <s v="Manual"/>
    <s v="Macaúba"/>
    <n v="151"/>
    <n v="16"/>
    <s v="fruto"/>
    <x v="0"/>
    <s v="Pré-Plantio"/>
    <x v="0"/>
    <x v="15"/>
    <s v="Trabalhador agropecuário em geral"/>
    <n v="28.27"/>
    <s v="H/H"/>
    <n v="13.0666856765747"/>
    <n v="0.42687699999999995"/>
    <n v="5.5778675815591772"/>
  </r>
  <r>
    <n v="7976"/>
    <x v="0"/>
    <s v="Floresta Ombrófila Densa"/>
    <s v="Sudeste"/>
    <s v="Campinas"/>
    <s v="ondulado"/>
    <s v="Manual"/>
    <s v="Macaúba"/>
    <n v="151"/>
    <n v="16"/>
    <s v="fruto"/>
    <x v="0"/>
    <s v="Pré-Plantio"/>
    <x v="0"/>
    <x v="16"/>
    <s v="Motorroçadeira 2 CV"/>
    <n v="23.55"/>
    <s v="H/H"/>
    <n v="6.4109999999999996"/>
    <n v="0.355605"/>
    <n v="2.2797836549999997"/>
  </r>
  <r>
    <n v="7976"/>
    <x v="0"/>
    <s v="Floresta Ombrófila Densa"/>
    <s v="Sudeste"/>
    <s v="Campinas"/>
    <s v="ondulado"/>
    <s v="Manual"/>
    <s v="Macaúba"/>
    <n v="151"/>
    <n v="16"/>
    <s v="fruto"/>
    <x v="0"/>
    <s v="Pré-Plantio"/>
    <x v="0"/>
    <x v="16"/>
    <s v="Trabalhador agropecuário em geral"/>
    <n v="23.55"/>
    <s v="H/H"/>
    <n v="13.0666856765747"/>
    <n v="0.355605"/>
    <n v="4.6465787600183459"/>
  </r>
  <r>
    <n v="8108"/>
    <x v="1"/>
    <s v="Floresta Ombrófila Densa"/>
    <s v="Sudeste"/>
    <s v="Campinas"/>
    <s v="ondulado"/>
    <s v="Manual"/>
    <s v="Abacate"/>
    <n v="225"/>
    <n v="25"/>
    <s v="fruto"/>
    <x v="0"/>
    <s v="Implantação"/>
    <x v="0"/>
    <x v="0"/>
    <d v="2006-06-30T00:00:00"/>
    <n v="3.3"/>
    <s v="sc de 50 kg"/>
    <n v="273.079986572265"/>
    <n v="7.4249999999999997E-2"/>
    <n v="20.276189002990677"/>
  </r>
  <r>
    <n v="8108"/>
    <x v="1"/>
    <s v="Floresta Ombrófila Densa"/>
    <s v="Sudeste"/>
    <s v="Campinas"/>
    <s v="ondulado"/>
    <s v="Manual"/>
    <s v="Abacate"/>
    <n v="225"/>
    <n v="25"/>
    <s v="fruto"/>
    <x v="0"/>
    <s v="Implantação"/>
    <x v="0"/>
    <x v="0"/>
    <s v="Copo dosador"/>
    <n v="12.37"/>
    <s v="H/H"/>
    <n v="1.0999999999999999E-2"/>
    <n v="0.27832499999999999"/>
    <n v="3.0615749999999995E-3"/>
  </r>
  <r>
    <n v="8108"/>
    <x v="1"/>
    <s v="Floresta Ombrófila Densa"/>
    <s v="Sudeste"/>
    <s v="Campinas"/>
    <s v="ondulado"/>
    <s v="Manual"/>
    <s v="Abacate"/>
    <n v="225"/>
    <n v="25"/>
    <s v="fruto"/>
    <x v="0"/>
    <s v="Implantação"/>
    <x v="0"/>
    <x v="0"/>
    <s v="Trabalhador agropecuário em geral"/>
    <n v="12.37"/>
    <s v="H/H"/>
    <n v="13.0666856765747"/>
    <n v="0.27832499999999999"/>
    <n v="3.6367852909326532"/>
  </r>
  <r>
    <n v="8108"/>
    <x v="1"/>
    <s v="Floresta Ombrófila Densa"/>
    <s v="Sudeste"/>
    <s v="Campinas"/>
    <s v="ondulado"/>
    <s v="Manual"/>
    <s v="Abacate"/>
    <n v="225"/>
    <n v="25"/>
    <s v="fruto"/>
    <x v="0"/>
    <s v="Implantação"/>
    <x v="0"/>
    <x v="1"/>
    <d v="2010-10-20T00:00:00"/>
    <n v="3.3"/>
    <s v="sc de 50 kg"/>
    <n v="200.47999572753901"/>
    <n v="7.4249999999999997E-2"/>
    <n v="14.885639682769771"/>
  </r>
  <r>
    <n v="8108"/>
    <x v="1"/>
    <s v="Floresta Ombrófila Densa"/>
    <s v="Sudeste"/>
    <s v="Campinas"/>
    <s v="ondulado"/>
    <s v="Manual"/>
    <s v="Abacate"/>
    <n v="225"/>
    <n v="25"/>
    <s v="fruto"/>
    <x v="0"/>
    <s v="Implantação"/>
    <x v="0"/>
    <x v="1"/>
    <s v="Plantadeira (coveta lateral)"/>
    <n v="14.13"/>
    <s v="H/H"/>
    <n v="7.9000000000000001E-2"/>
    <n v="0.31792500000000001"/>
    <n v="2.5116075000000002E-2"/>
  </r>
  <r>
    <n v="8108"/>
    <x v="1"/>
    <s v="Floresta Ombrófila Densa"/>
    <s v="Sudeste"/>
    <s v="Campinas"/>
    <s v="ondulado"/>
    <s v="Manual"/>
    <s v="Abacate"/>
    <n v="225"/>
    <n v="25"/>
    <s v="fruto"/>
    <x v="0"/>
    <s v="Implantação"/>
    <x v="0"/>
    <x v="1"/>
    <s v="Trabalhador agropecuário em geral"/>
    <n v="14.13"/>
    <s v="H/H"/>
    <n v="13.0666856765747"/>
    <n v="0.31792500000000001"/>
    <n v="4.1542260437250116"/>
  </r>
  <r>
    <n v="8108"/>
    <x v="1"/>
    <s v="Floresta Ombrófila Densa"/>
    <s v="Sudeste"/>
    <s v="Campinas"/>
    <s v="ondulado"/>
    <s v="Manual"/>
    <s v="Abacate"/>
    <n v="225"/>
    <n v="25"/>
    <s v="fruto"/>
    <x v="0"/>
    <s v="Implantação"/>
    <x v="0"/>
    <x v="1"/>
    <s v="Trator 75 - 125 CV + Carreta"/>
    <n v="2.35"/>
    <s v="H/M"/>
    <n v="149.07000732421801"/>
    <n v="5.2874999999999998E-2"/>
    <n v="7.8820766372680273"/>
  </r>
  <r>
    <n v="8108"/>
    <x v="1"/>
    <s v="Floresta Ombrófila Densa"/>
    <s v="Sudeste"/>
    <s v="Campinas"/>
    <s v="ondulado"/>
    <s v="Manual"/>
    <s v="Abacate"/>
    <n v="225"/>
    <n v="25"/>
    <s v="fruto"/>
    <x v="0"/>
    <s v="Implantação"/>
    <x v="0"/>
    <x v="2"/>
    <s v="Trabalhador agropecuário em geral"/>
    <n v="5.88"/>
    <s v="H/H"/>
    <n v="13.0666856765747"/>
    <n v="0.1323"/>
    <n v="1.7287225150108327"/>
  </r>
  <r>
    <n v="8108"/>
    <x v="1"/>
    <s v="Floresta Ombrófila Densa"/>
    <s v="Sudeste"/>
    <s v="Campinas"/>
    <s v="ondulado"/>
    <s v="Manual"/>
    <s v="Abacate"/>
    <n v="225"/>
    <n v="25"/>
    <s v="fruto"/>
    <x v="0"/>
    <s v="Implantação"/>
    <x v="0"/>
    <x v="2"/>
    <s v="Trator 75 - 125 CV + Tanque para irrigação"/>
    <n v="1.18"/>
    <s v="H/M"/>
    <n v="157.47999572753901"/>
    <n v="2.6550000000000001E-2"/>
    <n v="4.1810938865661607"/>
  </r>
  <r>
    <n v="8108"/>
    <x v="1"/>
    <s v="Floresta Ombrófila Densa"/>
    <s v="Sudeste"/>
    <s v="Campinas"/>
    <s v="ondulado"/>
    <s v="Manual"/>
    <s v="Abacate"/>
    <n v="225"/>
    <n v="25"/>
    <s v="fruto"/>
    <x v="0"/>
    <s v="Implantação"/>
    <x v="0"/>
    <x v="3"/>
    <s v="Hidrogel"/>
    <n v="5"/>
    <s v="Kg"/>
    <n v="25.84"/>
    <n v="0.1125"/>
    <n v="2.907"/>
  </r>
  <r>
    <n v="8108"/>
    <x v="1"/>
    <s v="Floresta Ombrófila Densa"/>
    <s v="Sudeste"/>
    <s v="Campinas"/>
    <s v="ondulado"/>
    <s v="Manual"/>
    <s v="Abacate"/>
    <n v="225"/>
    <n v="25"/>
    <s v="fruto"/>
    <x v="0"/>
    <s v="Implantação"/>
    <x v="0"/>
    <x v="3"/>
    <s v="Trabalhador agropecuário em geral"/>
    <n v="14.13"/>
    <s v="H/H"/>
    <n v="13.0666856765747"/>
    <n v="0.31792500000000001"/>
    <n v="4.1542260437250116"/>
  </r>
  <r>
    <n v="8108"/>
    <x v="1"/>
    <s v="Floresta Ombrófila Densa"/>
    <s v="Sudeste"/>
    <s v="Campinas"/>
    <s v="ondulado"/>
    <s v="Manual"/>
    <s v="Abacate"/>
    <n v="225"/>
    <n v="25"/>
    <s v="fruto"/>
    <x v="0"/>
    <s v="Implantação"/>
    <x v="0"/>
    <x v="3"/>
    <s v="Trator 75 - 125 CV + Tanque para irrigação"/>
    <n v="2.35"/>
    <s v="H/M"/>
    <n v="157.47999572753901"/>
    <n v="5.2874999999999998E-2"/>
    <n v="8.3267547740936241"/>
  </r>
  <r>
    <n v="8108"/>
    <x v="1"/>
    <s v="Floresta Ombrófila Densa"/>
    <s v="Sudeste"/>
    <s v="Campinas"/>
    <s v="ondulado"/>
    <s v="Manual"/>
    <s v="Abacate"/>
    <n v="225"/>
    <n v="25"/>
    <s v="fruto"/>
    <x v="0"/>
    <s v="Implantação"/>
    <x v="0"/>
    <x v="4"/>
    <s v="Hidrogel"/>
    <n v="1"/>
    <s v="Kg"/>
    <n v="25.84"/>
    <n v="2.2499999999999999E-2"/>
    <n v="0.58140000000000003"/>
  </r>
  <r>
    <n v="8108"/>
    <x v="1"/>
    <s v="Floresta Ombrófila Densa"/>
    <s v="Sudeste"/>
    <s v="Campinas"/>
    <s v="ondulado"/>
    <s v="Manual"/>
    <s v="Abacate"/>
    <n v="225"/>
    <n v="25"/>
    <s v="fruto"/>
    <x v="0"/>
    <s v="Implantação"/>
    <x v="0"/>
    <x v="4"/>
    <s v="Mudas (biodiversidade)"/>
    <n v="109"/>
    <s v="unidade"/>
    <n v="2"/>
    <n v="2.4525000000000001"/>
    <n v="4.9050000000000002"/>
  </r>
  <r>
    <n v="8108"/>
    <x v="1"/>
    <s v="Floresta Ombrófila Densa"/>
    <s v="Sudeste"/>
    <s v="Campinas"/>
    <s v="ondulado"/>
    <s v="Manual"/>
    <s v="Abacate"/>
    <n v="225"/>
    <n v="25"/>
    <s v="fruto"/>
    <x v="0"/>
    <s v="Implantação"/>
    <x v="0"/>
    <x v="4"/>
    <s v="Mudas (econômica)"/>
    <n v="109"/>
    <s v="unidade"/>
    <n v="10"/>
    <n v="2.4525000000000001"/>
    <n v="24.525000000000002"/>
  </r>
  <r>
    <n v="8108"/>
    <x v="1"/>
    <s v="Floresta Ombrófila Densa"/>
    <s v="Sudeste"/>
    <s v="Campinas"/>
    <s v="ondulado"/>
    <s v="Manual"/>
    <s v="Abacate"/>
    <n v="225"/>
    <n v="25"/>
    <s v="fruto"/>
    <x v="0"/>
    <s v="Implantação"/>
    <x v="0"/>
    <x v="4"/>
    <s v="Trabalhador agropecuário em geral"/>
    <n v="4.24"/>
    <s v="H/H"/>
    <n v="13.0666856765747"/>
    <n v="9.5399999999999999E-2"/>
    <n v="1.2465618135452263"/>
  </r>
  <r>
    <n v="8108"/>
    <x v="1"/>
    <s v="Floresta Ombrófila Densa"/>
    <s v="Sudeste"/>
    <s v="Campinas"/>
    <s v="ondulado"/>
    <s v="Manual"/>
    <s v="Abacate"/>
    <n v="225"/>
    <n v="25"/>
    <s v="fruto"/>
    <x v="0"/>
    <s v="Implantação"/>
    <x v="0"/>
    <x v="5"/>
    <s v="Mudas (biodiversidade)"/>
    <n v="545"/>
    <s v="unidade"/>
    <n v="2"/>
    <n v="12.262499999999999"/>
    <n v="24.524999999999999"/>
  </r>
  <r>
    <n v="8108"/>
    <x v="1"/>
    <s v="Floresta Ombrófila Densa"/>
    <s v="Sudeste"/>
    <s v="Campinas"/>
    <s v="ondulado"/>
    <s v="Manual"/>
    <s v="Abacate"/>
    <n v="225"/>
    <n v="25"/>
    <s v="fruto"/>
    <x v="0"/>
    <s v="Implantação"/>
    <x v="0"/>
    <x v="5"/>
    <s v="Mudas (econômica)"/>
    <n v="544"/>
    <s v="unidade"/>
    <n v="10"/>
    <n v="12.24"/>
    <n v="122.4"/>
  </r>
  <r>
    <n v="8108"/>
    <x v="1"/>
    <s v="Floresta Ombrófila Densa"/>
    <s v="Sudeste"/>
    <s v="Campinas"/>
    <s v="ondulado"/>
    <s v="Manual"/>
    <s v="Abacate"/>
    <n v="225"/>
    <n v="25"/>
    <s v="fruto"/>
    <x v="0"/>
    <s v="Implantação"/>
    <x v="0"/>
    <x v="5"/>
    <s v="Trabalhador agropecuário em geral"/>
    <n v="10.6"/>
    <s v="H/H"/>
    <n v="13.0666856765747"/>
    <n v="0.23849999999999999"/>
    <n v="3.1164045338630659"/>
  </r>
  <r>
    <n v="8108"/>
    <x v="1"/>
    <s v="Floresta Ombrófila Densa"/>
    <s v="Sudeste"/>
    <s v="Campinas"/>
    <s v="ondulado"/>
    <s v="Manual"/>
    <s v="Abacate"/>
    <n v="225"/>
    <n v="25"/>
    <s v="fruto"/>
    <x v="0"/>
    <s v="Implantação"/>
    <x v="0"/>
    <x v="5"/>
    <s v="Trator 75 - 125 CV + Carreta"/>
    <n v="1.77"/>
    <s v="H/M"/>
    <n v="149.07000732421801"/>
    <n v="3.9824999999999999E-2"/>
    <n v="5.936713041686982"/>
  </r>
  <r>
    <n v="8108"/>
    <x v="1"/>
    <s v="Floresta Ombrófila Densa"/>
    <s v="Sudeste"/>
    <s v="Campinas"/>
    <s v="ondulado"/>
    <s v="Manual"/>
    <s v="Abacate"/>
    <n v="225"/>
    <n v="25"/>
    <s v="fruto"/>
    <x v="0"/>
    <s v="Manutenção"/>
    <x v="1"/>
    <x v="6"/>
    <s v="18-06-24"/>
    <n v="2.6"/>
    <s v="sc de 50 kg"/>
    <n v="268.25"/>
    <n v="5.8500000000000003E-2"/>
    <n v="15.692625000000001"/>
  </r>
  <r>
    <n v="8108"/>
    <x v="1"/>
    <s v="Floresta Ombrófila Densa"/>
    <s v="Sudeste"/>
    <s v="Campinas"/>
    <s v="ondulado"/>
    <s v="Manual"/>
    <s v="Abacate"/>
    <n v="225"/>
    <n v="25"/>
    <s v="fruto"/>
    <x v="0"/>
    <s v="Manutenção"/>
    <x v="1"/>
    <x v="6"/>
    <s v="Copo dosador"/>
    <n v="9.42"/>
    <s v="H/H"/>
    <n v="1.0999999999999999E-2"/>
    <n v="0.21195"/>
    <n v="2.3314499999999997E-3"/>
  </r>
  <r>
    <n v="8108"/>
    <x v="1"/>
    <s v="Floresta Ombrófila Densa"/>
    <s v="Sudeste"/>
    <s v="Campinas"/>
    <s v="ondulado"/>
    <s v="Manual"/>
    <s v="Abacate"/>
    <n v="225"/>
    <n v="25"/>
    <s v="fruto"/>
    <x v="0"/>
    <s v="Manutenção"/>
    <x v="1"/>
    <x v="6"/>
    <s v="Trabalhador agropecuário em geral"/>
    <n v="9.42"/>
    <s v="H/H"/>
    <n v="13.0666856765747"/>
    <n v="0.21195"/>
    <n v="2.7694840291500076"/>
  </r>
  <r>
    <n v="8108"/>
    <x v="1"/>
    <s v="Floresta Ombrófila Densa"/>
    <s v="Sudeste"/>
    <s v="Campinas"/>
    <s v="ondulado"/>
    <s v="Manual"/>
    <s v="Abacate"/>
    <n v="225"/>
    <n v="25"/>
    <s v="fruto"/>
    <x v="0"/>
    <s v="Manutenção"/>
    <x v="1"/>
    <x v="6"/>
    <s v="Trator 75 - 125 CV + Carreta"/>
    <n v="1.18"/>
    <s v="H/M"/>
    <n v="149.07000732421801"/>
    <n v="2.6550000000000001E-2"/>
    <n v="3.9578086944579884"/>
  </r>
  <r>
    <n v="8108"/>
    <x v="1"/>
    <s v="Floresta Ombrófila Densa"/>
    <s v="Sudeste"/>
    <s v="Campinas"/>
    <s v="ondulado"/>
    <s v="Manual"/>
    <s v="Abacate"/>
    <n v="225"/>
    <n v="25"/>
    <s v="fruto"/>
    <x v="0"/>
    <s v="Manutenção"/>
    <x v="1"/>
    <x v="7"/>
    <s v="Enxada"/>
    <n v="38.51"/>
    <s v="H/H"/>
    <n v="1.6E-2"/>
    <n v="0.866475"/>
    <n v="1.38636E-2"/>
  </r>
  <r>
    <n v="8108"/>
    <x v="1"/>
    <s v="Floresta Ombrófila Densa"/>
    <s v="Sudeste"/>
    <s v="Campinas"/>
    <s v="ondulado"/>
    <s v="Manual"/>
    <s v="Abacate"/>
    <n v="225"/>
    <n v="25"/>
    <s v="fruto"/>
    <x v="0"/>
    <s v="Manutenção"/>
    <x v="1"/>
    <x v="7"/>
    <s v="Trabalhador agropecuário em geral"/>
    <n v="38.51"/>
    <s v="H/H"/>
    <n v="13.0666856765747"/>
    <n v="0.866475"/>
    <n v="11.321956471610063"/>
  </r>
  <r>
    <n v="8108"/>
    <x v="1"/>
    <s v="Floresta Ombrófila Densa"/>
    <s v="Sudeste"/>
    <s v="Campinas"/>
    <s v="ondulado"/>
    <s v="Manual"/>
    <s v="Abacate"/>
    <n v="225"/>
    <n v="25"/>
    <s v="fruto"/>
    <x v="0"/>
    <s v="Manutenção"/>
    <x v="1"/>
    <x v="8"/>
    <s v="Aplicador manual"/>
    <n v="2.35"/>
    <s v="H/H"/>
    <n v="9.9000000000000005E-2"/>
    <n v="5.2874999999999998E-2"/>
    <n v="5.2346249999999997E-3"/>
  </r>
  <r>
    <n v="8108"/>
    <x v="1"/>
    <s v="Floresta Ombrófila Densa"/>
    <s v="Sudeste"/>
    <s v="Campinas"/>
    <s v="ondulado"/>
    <s v="Manual"/>
    <s v="Abacate"/>
    <n v="225"/>
    <n v="25"/>
    <s v="fruto"/>
    <x v="0"/>
    <s v="Manutenção"/>
    <x v="1"/>
    <x v="8"/>
    <s v="Sulfluramida"/>
    <n v="2"/>
    <s v="Kg"/>
    <n v="16.2399997711181"/>
    <n v="4.4999999999999998E-2"/>
    <n v="0.73079998970031446"/>
  </r>
  <r>
    <n v="8108"/>
    <x v="1"/>
    <s v="Floresta Ombrófila Densa"/>
    <s v="Sudeste"/>
    <s v="Campinas"/>
    <s v="ondulado"/>
    <s v="Manual"/>
    <s v="Abacate"/>
    <n v="225"/>
    <n v="25"/>
    <s v="fruto"/>
    <x v="0"/>
    <s v="Manutenção"/>
    <x v="1"/>
    <x v="8"/>
    <s v="Trabalhador agropecuário em geral"/>
    <n v="2.35"/>
    <s v="H/H"/>
    <n v="13.0666856765747"/>
    <n v="5.2874999999999998E-2"/>
    <n v="0.69090100514888719"/>
  </r>
  <r>
    <n v="8108"/>
    <x v="1"/>
    <s v="Floresta Ombrófila Densa"/>
    <s v="Sudeste"/>
    <s v="Campinas"/>
    <s v="ondulado"/>
    <s v="Manual"/>
    <s v="Abacate"/>
    <n v="225"/>
    <n v="25"/>
    <s v="fruto"/>
    <x v="0"/>
    <s v="Manutenção"/>
    <x v="1"/>
    <x v="9"/>
    <s v="Trabalhador agropecuário em geral"/>
    <n v="1.18"/>
    <s v="H/H"/>
    <n v="13.0666856765747"/>
    <n v="2.6550000000000001E-2"/>
    <n v="0.3469205047130583"/>
  </r>
  <r>
    <n v="8108"/>
    <x v="1"/>
    <s v="Floresta Ombrófila Densa"/>
    <s v="Sudeste"/>
    <s v="Campinas"/>
    <s v="ondulado"/>
    <s v="Manual"/>
    <s v="Abacate"/>
    <n v="225"/>
    <n v="25"/>
    <s v="fruto"/>
    <x v="0"/>
    <s v="Manutenção"/>
    <x v="1"/>
    <x v="10"/>
    <s v="Motorroçadeira 2 CV"/>
    <n v="14.13"/>
    <s v="H/H"/>
    <n v="6.4109999999999996"/>
    <n v="0.31792500000000001"/>
    <n v="2.0382171749999998"/>
  </r>
  <r>
    <n v="8108"/>
    <x v="1"/>
    <s v="Floresta Ombrófila Densa"/>
    <s v="Sudeste"/>
    <s v="Campinas"/>
    <s v="ondulado"/>
    <s v="Manual"/>
    <s v="Abacate"/>
    <n v="225"/>
    <n v="25"/>
    <s v="fruto"/>
    <x v="0"/>
    <s v="Manutenção"/>
    <x v="1"/>
    <x v="10"/>
    <s v="Trabalhador agropecuário em geral"/>
    <n v="14.13"/>
    <s v="H/H"/>
    <n v="13.0666856765747"/>
    <n v="0.31792500000000001"/>
    <n v="4.1542260437250116"/>
  </r>
  <r>
    <n v="8108"/>
    <x v="1"/>
    <s v="Floresta Ombrófila Densa"/>
    <s v="Sudeste"/>
    <s v="Campinas"/>
    <s v="ondulado"/>
    <s v="Manual"/>
    <s v="Abacate"/>
    <n v="225"/>
    <n v="25"/>
    <s v="fruto"/>
    <x v="0"/>
    <s v="Manutenção"/>
    <x v="2"/>
    <x v="11"/>
    <s v="18-06-24"/>
    <n v="2.6"/>
    <s v="sc de 50 kg"/>
    <n v="268.25"/>
    <n v="5.8500000000000003E-2"/>
    <n v="15.692625000000001"/>
  </r>
  <r>
    <n v="8108"/>
    <x v="1"/>
    <s v="Floresta Ombrófila Densa"/>
    <s v="Sudeste"/>
    <s v="Campinas"/>
    <s v="ondulado"/>
    <s v="Manual"/>
    <s v="Abacate"/>
    <n v="225"/>
    <n v="25"/>
    <s v="fruto"/>
    <x v="0"/>
    <s v="Manutenção"/>
    <x v="2"/>
    <x v="11"/>
    <s v="Copo dosador"/>
    <n v="9.42"/>
    <s v="H/H"/>
    <n v="1.0999999999999999E-2"/>
    <n v="0.21195"/>
    <n v="2.3314499999999997E-3"/>
  </r>
  <r>
    <n v="8108"/>
    <x v="1"/>
    <s v="Floresta Ombrófila Densa"/>
    <s v="Sudeste"/>
    <s v="Campinas"/>
    <s v="ondulado"/>
    <s v="Manual"/>
    <s v="Abacate"/>
    <n v="225"/>
    <n v="25"/>
    <s v="fruto"/>
    <x v="0"/>
    <s v="Manutenção"/>
    <x v="2"/>
    <x v="11"/>
    <s v="Trabalhador agropecuário em geral"/>
    <n v="9.42"/>
    <s v="H/H"/>
    <n v="13.0666856765747"/>
    <n v="0.21195"/>
    <n v="2.7694840291500076"/>
  </r>
  <r>
    <n v="8108"/>
    <x v="1"/>
    <s v="Floresta Ombrófila Densa"/>
    <s v="Sudeste"/>
    <s v="Campinas"/>
    <s v="ondulado"/>
    <s v="Manual"/>
    <s v="Abacate"/>
    <n v="225"/>
    <n v="25"/>
    <s v="fruto"/>
    <x v="0"/>
    <s v="Manutenção"/>
    <x v="2"/>
    <x v="11"/>
    <s v="Trator 75 - 125 CV + Carreta"/>
    <n v="1.18"/>
    <s v="H/M"/>
    <n v="149.07000732421801"/>
    <n v="2.6550000000000001E-2"/>
    <n v="3.9578086944579884"/>
  </r>
  <r>
    <n v="8108"/>
    <x v="1"/>
    <s v="Floresta Ombrófila Densa"/>
    <s v="Sudeste"/>
    <s v="Campinas"/>
    <s v="ondulado"/>
    <s v="Manual"/>
    <s v="Abacate"/>
    <n v="225"/>
    <n v="25"/>
    <s v="fruto"/>
    <x v="0"/>
    <s v="Manutenção"/>
    <x v="2"/>
    <x v="8"/>
    <s v="Aplicador manual"/>
    <n v="2.35"/>
    <s v="H/H"/>
    <n v="9.9000000000000005E-2"/>
    <n v="5.2874999999999998E-2"/>
    <n v="5.2346249999999997E-3"/>
  </r>
  <r>
    <n v="8108"/>
    <x v="1"/>
    <s v="Floresta Ombrófila Densa"/>
    <s v="Sudeste"/>
    <s v="Campinas"/>
    <s v="ondulado"/>
    <s v="Manual"/>
    <s v="Abacate"/>
    <n v="225"/>
    <n v="25"/>
    <s v="fruto"/>
    <x v="0"/>
    <s v="Manutenção"/>
    <x v="2"/>
    <x v="8"/>
    <s v="Sulfluramida"/>
    <n v="2"/>
    <s v="Kg"/>
    <n v="16.2399997711181"/>
    <n v="4.4999999999999998E-2"/>
    <n v="0.73079998970031446"/>
  </r>
  <r>
    <n v="8108"/>
    <x v="1"/>
    <s v="Floresta Ombrófila Densa"/>
    <s v="Sudeste"/>
    <s v="Campinas"/>
    <s v="ondulado"/>
    <s v="Manual"/>
    <s v="Abacate"/>
    <n v="225"/>
    <n v="25"/>
    <s v="fruto"/>
    <x v="0"/>
    <s v="Manutenção"/>
    <x v="2"/>
    <x v="8"/>
    <s v="Trabalhador agropecuário em geral"/>
    <n v="2.35"/>
    <s v="H/H"/>
    <n v="13.0666856765747"/>
    <n v="5.2874999999999998E-2"/>
    <n v="0.69090100514888719"/>
  </r>
  <r>
    <n v="8108"/>
    <x v="1"/>
    <s v="Floresta Ombrófila Densa"/>
    <s v="Sudeste"/>
    <s v="Campinas"/>
    <s v="ondulado"/>
    <s v="Manual"/>
    <s v="Abacate"/>
    <n v="225"/>
    <n v="25"/>
    <s v="fruto"/>
    <x v="0"/>
    <s v="Manutenção"/>
    <x v="2"/>
    <x v="12"/>
    <s v="Técnico florestal"/>
    <n v="23.55"/>
    <s v="H/H"/>
    <n v="5.9209642410278303"/>
    <n v="0.52987499999999998"/>
    <n v="3.1373709272146213"/>
  </r>
  <r>
    <n v="8108"/>
    <x v="1"/>
    <s v="Floresta Ombrófila Densa"/>
    <s v="Sudeste"/>
    <s v="Campinas"/>
    <s v="ondulado"/>
    <s v="Manual"/>
    <s v="Abacate"/>
    <n v="225"/>
    <n v="25"/>
    <s v="fruto"/>
    <x v="0"/>
    <s v="Manutenção"/>
    <x v="2"/>
    <x v="9"/>
    <s v="Trabalhador agropecuário em geral"/>
    <n v="1.18"/>
    <s v="H/H"/>
    <n v="13.0666856765747"/>
    <n v="2.6550000000000001E-2"/>
    <n v="0.3469205047130583"/>
  </r>
  <r>
    <n v="8108"/>
    <x v="1"/>
    <s v="Floresta Ombrófila Densa"/>
    <s v="Sudeste"/>
    <s v="Campinas"/>
    <s v="ondulado"/>
    <s v="Manual"/>
    <s v="Abacate"/>
    <n v="225"/>
    <n v="25"/>
    <s v="fruto"/>
    <x v="0"/>
    <s v="Manutenção"/>
    <x v="3"/>
    <x v="8"/>
    <s v="Aplicador manual"/>
    <n v="2.35"/>
    <s v="H/H"/>
    <n v="9.9000000000000005E-2"/>
    <n v="5.2874999999999998E-2"/>
    <n v="5.2346249999999997E-3"/>
  </r>
  <r>
    <n v="8108"/>
    <x v="1"/>
    <s v="Floresta Ombrófila Densa"/>
    <s v="Sudeste"/>
    <s v="Campinas"/>
    <s v="ondulado"/>
    <s v="Manual"/>
    <s v="Abacate"/>
    <n v="225"/>
    <n v="25"/>
    <s v="fruto"/>
    <x v="0"/>
    <s v="Manutenção"/>
    <x v="3"/>
    <x v="8"/>
    <s v="Sulfluramida"/>
    <n v="2"/>
    <s v="Kg"/>
    <n v="16.2399997711181"/>
    <n v="4.4999999999999998E-2"/>
    <n v="0.73079998970031446"/>
  </r>
  <r>
    <n v="8108"/>
    <x v="1"/>
    <s v="Floresta Ombrófila Densa"/>
    <s v="Sudeste"/>
    <s v="Campinas"/>
    <s v="ondulado"/>
    <s v="Manual"/>
    <s v="Abacate"/>
    <n v="225"/>
    <n v="25"/>
    <s v="fruto"/>
    <x v="0"/>
    <s v="Manutenção"/>
    <x v="3"/>
    <x v="8"/>
    <s v="Trabalhador agropecuário em geral"/>
    <n v="2.35"/>
    <s v="H/H"/>
    <n v="13.0666856765747"/>
    <n v="5.2874999999999998E-2"/>
    <n v="0.69090100514888719"/>
  </r>
  <r>
    <n v="8108"/>
    <x v="1"/>
    <s v="Floresta Ombrófila Densa"/>
    <s v="Sudeste"/>
    <s v="Campinas"/>
    <s v="ondulado"/>
    <s v="Manual"/>
    <s v="Abacate"/>
    <n v="225"/>
    <n v="25"/>
    <s v="fruto"/>
    <x v="0"/>
    <s v="Manutenção"/>
    <x v="3"/>
    <x v="9"/>
    <s v="Trabalhador agropecuário em geral"/>
    <n v="1.18"/>
    <s v="H/H"/>
    <n v="13.0666856765747"/>
    <n v="2.6550000000000001E-2"/>
    <n v="0.3469205047130583"/>
  </r>
  <r>
    <n v="8108"/>
    <x v="1"/>
    <s v="Floresta Ombrófila Densa"/>
    <s v="Sudeste"/>
    <s v="Campinas"/>
    <s v="ondulado"/>
    <s v="Manual"/>
    <s v="Abacate"/>
    <n v="225"/>
    <n v="25"/>
    <s v="fruto"/>
    <x v="0"/>
    <s v="Manutenção"/>
    <x v="4"/>
    <x v="8"/>
    <s v="Aplicador manual"/>
    <n v="2.35"/>
    <s v="H/H"/>
    <n v="9.9000000000000005E-2"/>
    <n v="5.2874999999999998E-2"/>
    <n v="5.2346249999999997E-3"/>
  </r>
  <r>
    <n v="8108"/>
    <x v="1"/>
    <s v="Floresta Ombrófila Densa"/>
    <s v="Sudeste"/>
    <s v="Campinas"/>
    <s v="ondulado"/>
    <s v="Manual"/>
    <s v="Abacate"/>
    <n v="225"/>
    <n v="25"/>
    <s v="fruto"/>
    <x v="0"/>
    <s v="Manutenção"/>
    <x v="4"/>
    <x v="8"/>
    <s v="Sulfluramida"/>
    <n v="2"/>
    <s v="Kg"/>
    <n v="16.2399997711181"/>
    <n v="4.4999999999999998E-2"/>
    <n v="0.73079998970031446"/>
  </r>
  <r>
    <n v="8108"/>
    <x v="1"/>
    <s v="Floresta Ombrófila Densa"/>
    <s v="Sudeste"/>
    <s v="Campinas"/>
    <s v="ondulado"/>
    <s v="Manual"/>
    <s v="Abacate"/>
    <n v="225"/>
    <n v="25"/>
    <s v="fruto"/>
    <x v="0"/>
    <s v="Manutenção"/>
    <x v="4"/>
    <x v="8"/>
    <s v="Trabalhador agropecuário em geral"/>
    <n v="2.35"/>
    <s v="H/H"/>
    <n v="13.0666856765747"/>
    <n v="5.2874999999999998E-2"/>
    <n v="0.69090100514888719"/>
  </r>
  <r>
    <n v="8108"/>
    <x v="1"/>
    <s v="Floresta Ombrófila Densa"/>
    <s v="Sudeste"/>
    <s v="Campinas"/>
    <s v="ondulado"/>
    <s v="Manual"/>
    <s v="Abacate"/>
    <n v="225"/>
    <n v="25"/>
    <s v="fruto"/>
    <x v="0"/>
    <s v="Manutenção"/>
    <x v="4"/>
    <x v="12"/>
    <s v="Técnico florestal"/>
    <n v="23.55"/>
    <s v="H/H"/>
    <n v="5.9209642410278303"/>
    <n v="0.52987499999999998"/>
    <n v="3.1373709272146213"/>
  </r>
  <r>
    <n v="8108"/>
    <x v="1"/>
    <s v="Floresta Ombrófila Densa"/>
    <s v="Sudeste"/>
    <s v="Campinas"/>
    <s v="ondulado"/>
    <s v="Manual"/>
    <s v="Abacate"/>
    <n v="225"/>
    <n v="25"/>
    <s v="fruto"/>
    <x v="0"/>
    <s v="Manutenção"/>
    <x v="4"/>
    <x v="9"/>
    <s v="Trabalhador agropecuário em geral"/>
    <n v="1.18"/>
    <s v="H/H"/>
    <n v="13.0666856765747"/>
    <n v="2.6550000000000001E-2"/>
    <n v="0.3469205047130583"/>
  </r>
  <r>
    <n v="8108"/>
    <x v="1"/>
    <s v="Floresta Ombrófila Densa"/>
    <s v="Sudeste"/>
    <s v="Campinas"/>
    <s v="ondulado"/>
    <s v="Manual"/>
    <s v="Abacate"/>
    <n v="225"/>
    <n v="25"/>
    <s v="fruto"/>
    <x v="0"/>
    <s v="Manutenção"/>
    <x v="5"/>
    <x v="8"/>
    <s v="Aplicador manual"/>
    <n v="2.35"/>
    <s v="H/H"/>
    <n v="9.9000000000000005E-2"/>
    <n v="5.2874999999999998E-2"/>
    <n v="5.2346249999999997E-3"/>
  </r>
  <r>
    <n v="8108"/>
    <x v="1"/>
    <s v="Floresta Ombrófila Densa"/>
    <s v="Sudeste"/>
    <s v="Campinas"/>
    <s v="ondulado"/>
    <s v="Manual"/>
    <s v="Abacate"/>
    <n v="225"/>
    <n v="25"/>
    <s v="fruto"/>
    <x v="0"/>
    <s v="Manutenção"/>
    <x v="5"/>
    <x v="8"/>
    <s v="Sulfluramida"/>
    <n v="2"/>
    <s v="Kg"/>
    <n v="16.2399997711181"/>
    <n v="4.4999999999999998E-2"/>
    <n v="0.73079998970031446"/>
  </r>
  <r>
    <n v="8108"/>
    <x v="1"/>
    <s v="Floresta Ombrófila Densa"/>
    <s v="Sudeste"/>
    <s v="Campinas"/>
    <s v="ondulado"/>
    <s v="Manual"/>
    <s v="Abacate"/>
    <n v="225"/>
    <n v="25"/>
    <s v="fruto"/>
    <x v="0"/>
    <s v="Manutenção"/>
    <x v="5"/>
    <x v="8"/>
    <s v="Trabalhador agropecuário em geral"/>
    <n v="2.35"/>
    <s v="H/H"/>
    <n v="13.0666856765747"/>
    <n v="5.2874999999999998E-2"/>
    <n v="0.69090100514888719"/>
  </r>
  <r>
    <n v="8108"/>
    <x v="1"/>
    <s v="Floresta Ombrófila Densa"/>
    <s v="Sudeste"/>
    <s v="Campinas"/>
    <s v="ondulado"/>
    <s v="Manual"/>
    <s v="Abacate"/>
    <n v="225"/>
    <n v="25"/>
    <s v="fruto"/>
    <x v="0"/>
    <s v="Manutenção"/>
    <x v="5"/>
    <x v="9"/>
    <s v="Trabalhador agropecuário em geral"/>
    <n v="1.18"/>
    <s v="H/H"/>
    <n v="13.0666856765747"/>
    <n v="2.6550000000000001E-2"/>
    <n v="0.3469205047130583"/>
  </r>
  <r>
    <n v="8108"/>
    <x v="1"/>
    <s v="Floresta Ombrófila Densa"/>
    <s v="Sudeste"/>
    <s v="Campinas"/>
    <s v="ondulado"/>
    <s v="Manual"/>
    <s v="Abacate"/>
    <n v="225"/>
    <n v="25"/>
    <s v="fruto"/>
    <x v="0"/>
    <s v="Manutenção"/>
    <x v="6"/>
    <x v="8"/>
    <s v="Aplicador manual"/>
    <n v="2.35"/>
    <s v="H/H"/>
    <n v="9.9000000000000005E-2"/>
    <n v="5.2874999999999998E-2"/>
    <n v="5.2346249999999997E-3"/>
  </r>
  <r>
    <n v="8108"/>
    <x v="1"/>
    <s v="Floresta Ombrófila Densa"/>
    <s v="Sudeste"/>
    <s v="Campinas"/>
    <s v="ondulado"/>
    <s v="Manual"/>
    <s v="Abacate"/>
    <n v="225"/>
    <n v="25"/>
    <s v="fruto"/>
    <x v="0"/>
    <s v="Manutenção"/>
    <x v="6"/>
    <x v="8"/>
    <s v="Sulfluramida"/>
    <n v="2"/>
    <s v="Kg"/>
    <n v="16.2399997711181"/>
    <n v="4.4999999999999998E-2"/>
    <n v="0.73079998970031446"/>
  </r>
  <r>
    <n v="8108"/>
    <x v="1"/>
    <s v="Floresta Ombrófila Densa"/>
    <s v="Sudeste"/>
    <s v="Campinas"/>
    <s v="ondulado"/>
    <s v="Manual"/>
    <s v="Abacate"/>
    <n v="225"/>
    <n v="25"/>
    <s v="fruto"/>
    <x v="0"/>
    <s v="Manutenção"/>
    <x v="6"/>
    <x v="8"/>
    <s v="Trabalhador agropecuário em geral"/>
    <n v="2.35"/>
    <s v="H/H"/>
    <n v="13.0666856765747"/>
    <n v="5.2874999999999998E-2"/>
    <n v="0.69090100514888719"/>
  </r>
  <r>
    <n v="8108"/>
    <x v="1"/>
    <s v="Floresta Ombrófila Densa"/>
    <s v="Sudeste"/>
    <s v="Campinas"/>
    <s v="ondulado"/>
    <s v="Manual"/>
    <s v="Abacate"/>
    <n v="225"/>
    <n v="25"/>
    <s v="fruto"/>
    <x v="0"/>
    <s v="Manutenção"/>
    <x v="6"/>
    <x v="9"/>
    <s v="Trabalhador agropecuário em geral"/>
    <n v="1.18"/>
    <s v="H/H"/>
    <n v="13.0666856765747"/>
    <n v="2.6550000000000001E-2"/>
    <n v="0.3469205047130583"/>
  </r>
  <r>
    <n v="8108"/>
    <x v="1"/>
    <s v="Floresta Ombrófila Densa"/>
    <s v="Sudeste"/>
    <s v="Campinas"/>
    <s v="ondulado"/>
    <s v="Manual"/>
    <s v="Abacate"/>
    <n v="225"/>
    <n v="25"/>
    <s v="fruto"/>
    <x v="0"/>
    <s v="Manutenção"/>
    <x v="7"/>
    <x v="8"/>
    <s v="Aplicador manual"/>
    <n v="2.35"/>
    <s v="H/H"/>
    <n v="9.9000000000000005E-2"/>
    <n v="5.2874999999999998E-2"/>
    <n v="5.2346249999999997E-3"/>
  </r>
  <r>
    <n v="8108"/>
    <x v="1"/>
    <s v="Floresta Ombrófila Densa"/>
    <s v="Sudeste"/>
    <s v="Campinas"/>
    <s v="ondulado"/>
    <s v="Manual"/>
    <s v="Abacate"/>
    <n v="225"/>
    <n v="25"/>
    <s v="fruto"/>
    <x v="0"/>
    <s v="Manutenção"/>
    <x v="7"/>
    <x v="8"/>
    <s v="Sulfluramida"/>
    <n v="2"/>
    <s v="Kg"/>
    <n v="16.2399997711181"/>
    <n v="4.4999999999999998E-2"/>
    <n v="0.73079998970031446"/>
  </r>
  <r>
    <n v="8108"/>
    <x v="1"/>
    <s v="Floresta Ombrófila Densa"/>
    <s v="Sudeste"/>
    <s v="Campinas"/>
    <s v="ondulado"/>
    <s v="Manual"/>
    <s v="Abacate"/>
    <n v="225"/>
    <n v="25"/>
    <s v="fruto"/>
    <x v="0"/>
    <s v="Manutenção"/>
    <x v="7"/>
    <x v="8"/>
    <s v="Trabalhador agropecuário em geral"/>
    <n v="2.35"/>
    <s v="H/H"/>
    <n v="13.0666856765747"/>
    <n v="5.2874999999999998E-2"/>
    <n v="0.69090100514888719"/>
  </r>
  <r>
    <n v="8108"/>
    <x v="1"/>
    <s v="Floresta Ombrófila Densa"/>
    <s v="Sudeste"/>
    <s v="Campinas"/>
    <s v="ondulado"/>
    <s v="Manual"/>
    <s v="Abacate"/>
    <n v="225"/>
    <n v="25"/>
    <s v="fruto"/>
    <x v="0"/>
    <s v="Manutenção"/>
    <x v="7"/>
    <x v="9"/>
    <s v="Trabalhador agropecuário em geral"/>
    <n v="1.18"/>
    <s v="H/H"/>
    <n v="13.0666856765747"/>
    <n v="2.6550000000000001E-2"/>
    <n v="0.3469205047130583"/>
  </r>
  <r>
    <n v="8108"/>
    <x v="1"/>
    <s v="Floresta Ombrófila Densa"/>
    <s v="Sudeste"/>
    <s v="Campinas"/>
    <s v="ondulado"/>
    <s v="Manual"/>
    <s v="Abacate"/>
    <n v="225"/>
    <n v="25"/>
    <s v="fruto"/>
    <x v="0"/>
    <s v="Manutenção"/>
    <x v="8"/>
    <x v="8"/>
    <s v="Aplicador manual"/>
    <n v="2.35"/>
    <s v="H/H"/>
    <n v="9.9000000000000005E-2"/>
    <n v="5.2874999999999998E-2"/>
    <n v="5.2346249999999997E-3"/>
  </r>
  <r>
    <n v="8108"/>
    <x v="1"/>
    <s v="Floresta Ombrófila Densa"/>
    <s v="Sudeste"/>
    <s v="Campinas"/>
    <s v="ondulado"/>
    <s v="Manual"/>
    <s v="Abacate"/>
    <n v="225"/>
    <n v="25"/>
    <s v="fruto"/>
    <x v="0"/>
    <s v="Manutenção"/>
    <x v="8"/>
    <x v="8"/>
    <s v="Sulfluramida"/>
    <n v="2"/>
    <s v="Kg"/>
    <n v="16.2399997711181"/>
    <n v="4.4999999999999998E-2"/>
    <n v="0.73079998970031446"/>
  </r>
  <r>
    <n v="8108"/>
    <x v="1"/>
    <s v="Floresta Ombrófila Densa"/>
    <s v="Sudeste"/>
    <s v="Campinas"/>
    <s v="ondulado"/>
    <s v="Manual"/>
    <s v="Abacate"/>
    <n v="225"/>
    <n v="25"/>
    <s v="fruto"/>
    <x v="0"/>
    <s v="Manutenção"/>
    <x v="8"/>
    <x v="8"/>
    <s v="Trabalhador agropecuário em geral"/>
    <n v="2.35"/>
    <s v="H/H"/>
    <n v="13.0666856765747"/>
    <n v="5.2874999999999998E-2"/>
    <n v="0.69090100514888719"/>
  </r>
  <r>
    <n v="8108"/>
    <x v="1"/>
    <s v="Floresta Ombrófila Densa"/>
    <s v="Sudeste"/>
    <s v="Campinas"/>
    <s v="ondulado"/>
    <s v="Manual"/>
    <s v="Abacate"/>
    <n v="225"/>
    <n v="25"/>
    <s v="fruto"/>
    <x v="0"/>
    <s v="Manutenção"/>
    <x v="8"/>
    <x v="9"/>
    <s v="Trabalhador agropecuário em geral"/>
    <n v="1.18"/>
    <s v="H/H"/>
    <n v="13.0666856765747"/>
    <n v="2.6550000000000001E-2"/>
    <n v="0.3469205047130583"/>
  </r>
  <r>
    <n v="8108"/>
    <x v="1"/>
    <s v="Floresta Ombrófila Densa"/>
    <s v="Sudeste"/>
    <s v="Campinas"/>
    <s v="ondulado"/>
    <s v="Manual"/>
    <s v="Abacate"/>
    <n v="225"/>
    <n v="25"/>
    <s v="fruto"/>
    <x v="0"/>
    <s v="Manutenção"/>
    <x v="9"/>
    <x v="8"/>
    <s v="Aplicador manual"/>
    <n v="2.35"/>
    <s v="H/H"/>
    <n v="9.9000000000000005E-2"/>
    <n v="5.2874999999999998E-2"/>
    <n v="5.2346249999999997E-3"/>
  </r>
  <r>
    <n v="8108"/>
    <x v="1"/>
    <s v="Floresta Ombrófila Densa"/>
    <s v="Sudeste"/>
    <s v="Campinas"/>
    <s v="ondulado"/>
    <s v="Manual"/>
    <s v="Abacate"/>
    <n v="225"/>
    <n v="25"/>
    <s v="fruto"/>
    <x v="0"/>
    <s v="Manutenção"/>
    <x v="9"/>
    <x v="8"/>
    <s v="Sulfluramida"/>
    <n v="2"/>
    <s v="Kg"/>
    <n v="16.2399997711181"/>
    <n v="4.4999999999999998E-2"/>
    <n v="0.73079998970031446"/>
  </r>
  <r>
    <n v="8108"/>
    <x v="1"/>
    <s v="Floresta Ombrófila Densa"/>
    <s v="Sudeste"/>
    <s v="Campinas"/>
    <s v="ondulado"/>
    <s v="Manual"/>
    <s v="Abacate"/>
    <n v="225"/>
    <n v="25"/>
    <s v="fruto"/>
    <x v="0"/>
    <s v="Manutenção"/>
    <x v="9"/>
    <x v="8"/>
    <s v="Trabalhador agropecuário em geral"/>
    <n v="2.35"/>
    <s v="H/H"/>
    <n v="13.0666856765747"/>
    <n v="5.2874999999999998E-2"/>
    <n v="0.69090100514888719"/>
  </r>
  <r>
    <n v="8108"/>
    <x v="1"/>
    <s v="Floresta Ombrófila Densa"/>
    <s v="Sudeste"/>
    <s v="Campinas"/>
    <s v="ondulado"/>
    <s v="Manual"/>
    <s v="Abacate"/>
    <n v="225"/>
    <n v="25"/>
    <s v="fruto"/>
    <x v="0"/>
    <s v="Manutenção"/>
    <x v="9"/>
    <x v="12"/>
    <s v="Técnico florestal"/>
    <n v="23.55"/>
    <s v="H/H"/>
    <n v="5.9209642410278303"/>
    <n v="0.52987499999999998"/>
    <n v="3.1373709272146213"/>
  </r>
  <r>
    <n v="8108"/>
    <x v="1"/>
    <s v="Floresta Ombrófila Densa"/>
    <s v="Sudeste"/>
    <s v="Campinas"/>
    <s v="ondulado"/>
    <s v="Manual"/>
    <s v="Abacate"/>
    <n v="225"/>
    <n v="25"/>
    <s v="fruto"/>
    <x v="0"/>
    <s v="Manutenção"/>
    <x v="9"/>
    <x v="9"/>
    <s v="Trabalhador agropecuário em geral"/>
    <n v="1.18"/>
    <s v="H/H"/>
    <n v="13.0666856765747"/>
    <n v="2.6550000000000001E-2"/>
    <n v="0.3469205047130583"/>
  </r>
  <r>
    <n v="8108"/>
    <x v="1"/>
    <s v="Floresta Ombrófila Densa"/>
    <s v="Sudeste"/>
    <s v="Campinas"/>
    <s v="ondulado"/>
    <s v="Manual"/>
    <s v="Abacate"/>
    <n v="225"/>
    <n v="25"/>
    <s v="fruto"/>
    <x v="0"/>
    <s v="Manutenção"/>
    <x v="10"/>
    <x v="8"/>
    <s v="Aplicador manual"/>
    <n v="2.35"/>
    <s v="H/H"/>
    <n v="9.9000000000000005E-2"/>
    <n v="5.2874999999999998E-2"/>
    <n v="5.2346249999999997E-3"/>
  </r>
  <r>
    <n v="8108"/>
    <x v="1"/>
    <s v="Floresta Ombrófila Densa"/>
    <s v="Sudeste"/>
    <s v="Campinas"/>
    <s v="ondulado"/>
    <s v="Manual"/>
    <s v="Abacate"/>
    <n v="225"/>
    <n v="25"/>
    <s v="fruto"/>
    <x v="0"/>
    <s v="Manutenção"/>
    <x v="10"/>
    <x v="8"/>
    <s v="Sulfluramida"/>
    <n v="2"/>
    <s v="Kg"/>
    <n v="16.2399997711181"/>
    <n v="4.4999999999999998E-2"/>
    <n v="0.73079998970031446"/>
  </r>
  <r>
    <n v="8108"/>
    <x v="1"/>
    <s v="Floresta Ombrófila Densa"/>
    <s v="Sudeste"/>
    <s v="Campinas"/>
    <s v="ondulado"/>
    <s v="Manual"/>
    <s v="Abacate"/>
    <n v="225"/>
    <n v="25"/>
    <s v="fruto"/>
    <x v="0"/>
    <s v="Manutenção"/>
    <x v="10"/>
    <x v="8"/>
    <s v="Trabalhador agropecuário em geral"/>
    <n v="2.35"/>
    <s v="H/H"/>
    <n v="13.0666856765747"/>
    <n v="5.2874999999999998E-2"/>
    <n v="0.69090100514888719"/>
  </r>
  <r>
    <n v="8108"/>
    <x v="1"/>
    <s v="Floresta Ombrófila Densa"/>
    <s v="Sudeste"/>
    <s v="Campinas"/>
    <s v="ondulado"/>
    <s v="Manual"/>
    <s v="Abacate"/>
    <n v="225"/>
    <n v="25"/>
    <s v="fruto"/>
    <x v="0"/>
    <s v="Manutenção"/>
    <x v="10"/>
    <x v="9"/>
    <s v="Trabalhador agropecuário em geral"/>
    <n v="1.18"/>
    <s v="H/H"/>
    <n v="13.0666856765747"/>
    <n v="2.6550000000000001E-2"/>
    <n v="0.3469205047130583"/>
  </r>
  <r>
    <n v="8108"/>
    <x v="1"/>
    <s v="Floresta Ombrófila Densa"/>
    <s v="Sudeste"/>
    <s v="Campinas"/>
    <s v="ondulado"/>
    <s v="Manual"/>
    <s v="Abacate"/>
    <n v="225"/>
    <n v="25"/>
    <s v="fruto"/>
    <x v="0"/>
    <s v="Manutenção"/>
    <x v="11"/>
    <x v="8"/>
    <s v="Aplicador manual"/>
    <n v="2.35"/>
    <s v="H/H"/>
    <n v="9.9000000000000005E-2"/>
    <n v="5.2874999999999998E-2"/>
    <n v="5.2346249999999997E-3"/>
  </r>
  <r>
    <n v="8108"/>
    <x v="1"/>
    <s v="Floresta Ombrófila Densa"/>
    <s v="Sudeste"/>
    <s v="Campinas"/>
    <s v="ondulado"/>
    <s v="Manual"/>
    <s v="Abacate"/>
    <n v="225"/>
    <n v="25"/>
    <s v="fruto"/>
    <x v="0"/>
    <s v="Manutenção"/>
    <x v="11"/>
    <x v="8"/>
    <s v="Sulfluramida"/>
    <n v="2"/>
    <s v="Kg"/>
    <n v="16.2399997711181"/>
    <n v="4.4999999999999998E-2"/>
    <n v="0.73079998970031446"/>
  </r>
  <r>
    <n v="8108"/>
    <x v="1"/>
    <s v="Floresta Ombrófila Densa"/>
    <s v="Sudeste"/>
    <s v="Campinas"/>
    <s v="ondulado"/>
    <s v="Manual"/>
    <s v="Abacate"/>
    <n v="225"/>
    <n v="25"/>
    <s v="fruto"/>
    <x v="0"/>
    <s v="Manutenção"/>
    <x v="11"/>
    <x v="8"/>
    <s v="Trabalhador agropecuário em geral"/>
    <n v="2.35"/>
    <s v="H/H"/>
    <n v="13.0666856765747"/>
    <n v="5.2874999999999998E-2"/>
    <n v="0.69090100514888719"/>
  </r>
  <r>
    <n v="8108"/>
    <x v="1"/>
    <s v="Floresta Ombrófila Densa"/>
    <s v="Sudeste"/>
    <s v="Campinas"/>
    <s v="ondulado"/>
    <s v="Manual"/>
    <s v="Abacate"/>
    <n v="225"/>
    <n v="25"/>
    <s v="fruto"/>
    <x v="0"/>
    <s v="Manutenção"/>
    <x v="11"/>
    <x v="9"/>
    <s v="Trabalhador agropecuário em geral"/>
    <n v="1.18"/>
    <s v="H/H"/>
    <n v="13.0666856765747"/>
    <n v="2.6550000000000001E-2"/>
    <n v="0.3469205047130583"/>
  </r>
  <r>
    <n v="8108"/>
    <x v="1"/>
    <s v="Floresta Ombrófila Densa"/>
    <s v="Sudeste"/>
    <s v="Campinas"/>
    <s v="ondulado"/>
    <s v="Manual"/>
    <s v="Abacate"/>
    <n v="225"/>
    <n v="25"/>
    <s v="fruto"/>
    <x v="0"/>
    <s v="Manutenção"/>
    <x v="12"/>
    <x v="8"/>
    <s v="Aplicador manual"/>
    <n v="2.35"/>
    <s v="H/H"/>
    <n v="9.9000000000000005E-2"/>
    <n v="5.2874999999999998E-2"/>
    <n v="5.2346249999999997E-3"/>
  </r>
  <r>
    <n v="8108"/>
    <x v="1"/>
    <s v="Floresta Ombrófila Densa"/>
    <s v="Sudeste"/>
    <s v="Campinas"/>
    <s v="ondulado"/>
    <s v="Manual"/>
    <s v="Abacate"/>
    <n v="225"/>
    <n v="25"/>
    <s v="fruto"/>
    <x v="0"/>
    <s v="Manutenção"/>
    <x v="12"/>
    <x v="8"/>
    <s v="Sulfluramida"/>
    <n v="2"/>
    <s v="Kg"/>
    <n v="16.2399997711181"/>
    <n v="4.4999999999999998E-2"/>
    <n v="0.73079998970031446"/>
  </r>
  <r>
    <n v="8108"/>
    <x v="1"/>
    <s v="Floresta Ombrófila Densa"/>
    <s v="Sudeste"/>
    <s v="Campinas"/>
    <s v="ondulado"/>
    <s v="Manual"/>
    <s v="Abacate"/>
    <n v="225"/>
    <n v="25"/>
    <s v="fruto"/>
    <x v="0"/>
    <s v="Manutenção"/>
    <x v="12"/>
    <x v="8"/>
    <s v="Trabalhador agropecuário em geral"/>
    <n v="2.35"/>
    <s v="H/H"/>
    <n v="13.0666856765747"/>
    <n v="5.2874999999999998E-2"/>
    <n v="0.69090100514888719"/>
  </r>
  <r>
    <n v="8108"/>
    <x v="1"/>
    <s v="Floresta Ombrófila Densa"/>
    <s v="Sudeste"/>
    <s v="Campinas"/>
    <s v="ondulado"/>
    <s v="Manual"/>
    <s v="Abacate"/>
    <n v="225"/>
    <n v="25"/>
    <s v="fruto"/>
    <x v="0"/>
    <s v="Manutenção"/>
    <x v="12"/>
    <x v="9"/>
    <s v="Trabalhador agropecuário em geral"/>
    <n v="1.18"/>
    <s v="H/H"/>
    <n v="13.0666856765747"/>
    <n v="2.6550000000000001E-2"/>
    <n v="0.3469205047130583"/>
  </r>
  <r>
    <n v="8108"/>
    <x v="1"/>
    <s v="Floresta Ombrófila Densa"/>
    <s v="Sudeste"/>
    <s v="Campinas"/>
    <s v="ondulado"/>
    <s v="Manual"/>
    <s v="Abacate"/>
    <n v="225"/>
    <n v="25"/>
    <s v="fruto"/>
    <x v="0"/>
    <s v="Manutenção"/>
    <x v="13"/>
    <x v="8"/>
    <s v="Aplicador manual"/>
    <n v="2.35"/>
    <s v="H/H"/>
    <n v="9.9000000000000005E-2"/>
    <n v="5.2874999999999998E-2"/>
    <n v="5.2346249999999997E-3"/>
  </r>
  <r>
    <n v="8108"/>
    <x v="1"/>
    <s v="Floresta Ombrófila Densa"/>
    <s v="Sudeste"/>
    <s v="Campinas"/>
    <s v="ondulado"/>
    <s v="Manual"/>
    <s v="Abacate"/>
    <n v="225"/>
    <n v="25"/>
    <s v="fruto"/>
    <x v="0"/>
    <s v="Manutenção"/>
    <x v="13"/>
    <x v="8"/>
    <s v="Sulfluramida"/>
    <n v="2"/>
    <s v="Kg"/>
    <n v="16.2399997711181"/>
    <n v="4.4999999999999998E-2"/>
    <n v="0.73079998970031446"/>
  </r>
  <r>
    <n v="8108"/>
    <x v="1"/>
    <s v="Floresta Ombrófila Densa"/>
    <s v="Sudeste"/>
    <s v="Campinas"/>
    <s v="ondulado"/>
    <s v="Manual"/>
    <s v="Abacate"/>
    <n v="225"/>
    <n v="25"/>
    <s v="fruto"/>
    <x v="0"/>
    <s v="Manutenção"/>
    <x v="13"/>
    <x v="8"/>
    <s v="Trabalhador agropecuário em geral"/>
    <n v="2.35"/>
    <s v="H/H"/>
    <n v="13.0666856765747"/>
    <n v="5.2874999999999998E-2"/>
    <n v="0.69090100514888719"/>
  </r>
  <r>
    <n v="8108"/>
    <x v="1"/>
    <s v="Floresta Ombrófila Densa"/>
    <s v="Sudeste"/>
    <s v="Campinas"/>
    <s v="ondulado"/>
    <s v="Manual"/>
    <s v="Abacate"/>
    <n v="225"/>
    <n v="25"/>
    <s v="fruto"/>
    <x v="0"/>
    <s v="Manutenção"/>
    <x v="13"/>
    <x v="9"/>
    <s v="Trabalhador agropecuário em geral"/>
    <n v="1.18"/>
    <s v="H/H"/>
    <n v="13.0666856765747"/>
    <n v="2.6550000000000001E-2"/>
    <n v="0.3469205047130583"/>
  </r>
  <r>
    <n v="8108"/>
    <x v="1"/>
    <s v="Floresta Ombrófila Densa"/>
    <s v="Sudeste"/>
    <s v="Campinas"/>
    <s v="ondulado"/>
    <s v="Manual"/>
    <s v="Abacate"/>
    <n v="225"/>
    <n v="25"/>
    <s v="fruto"/>
    <x v="0"/>
    <s v="Manutenção"/>
    <x v="14"/>
    <x v="8"/>
    <s v="Aplicador manual"/>
    <n v="2.35"/>
    <s v="H/H"/>
    <n v="9.9000000000000005E-2"/>
    <n v="5.2874999999999998E-2"/>
    <n v="5.2346249999999997E-3"/>
  </r>
  <r>
    <n v="8108"/>
    <x v="1"/>
    <s v="Floresta Ombrófila Densa"/>
    <s v="Sudeste"/>
    <s v="Campinas"/>
    <s v="ondulado"/>
    <s v="Manual"/>
    <s v="Abacate"/>
    <n v="225"/>
    <n v="25"/>
    <s v="fruto"/>
    <x v="0"/>
    <s v="Manutenção"/>
    <x v="14"/>
    <x v="8"/>
    <s v="Sulfluramida"/>
    <n v="2"/>
    <s v="Kg"/>
    <n v="16.2399997711181"/>
    <n v="4.4999999999999998E-2"/>
    <n v="0.73079998970031446"/>
  </r>
  <r>
    <n v="8108"/>
    <x v="1"/>
    <s v="Floresta Ombrófila Densa"/>
    <s v="Sudeste"/>
    <s v="Campinas"/>
    <s v="ondulado"/>
    <s v="Manual"/>
    <s v="Abacate"/>
    <n v="225"/>
    <n v="25"/>
    <s v="fruto"/>
    <x v="0"/>
    <s v="Manutenção"/>
    <x v="14"/>
    <x v="8"/>
    <s v="Trabalhador agropecuário em geral"/>
    <n v="2.35"/>
    <s v="H/H"/>
    <n v="13.0666856765747"/>
    <n v="5.2874999999999998E-2"/>
    <n v="0.69090100514888719"/>
  </r>
  <r>
    <n v="8108"/>
    <x v="1"/>
    <s v="Floresta Ombrófila Densa"/>
    <s v="Sudeste"/>
    <s v="Campinas"/>
    <s v="ondulado"/>
    <s v="Manual"/>
    <s v="Abacate"/>
    <n v="225"/>
    <n v="25"/>
    <s v="fruto"/>
    <x v="0"/>
    <s v="Manutenção"/>
    <x v="14"/>
    <x v="12"/>
    <s v="Técnico florestal"/>
    <n v="23.55"/>
    <s v="H/H"/>
    <n v="5.9209642410278303"/>
    <n v="0.52987499999999998"/>
    <n v="3.1373709272146213"/>
  </r>
  <r>
    <n v="8108"/>
    <x v="1"/>
    <s v="Floresta Ombrófila Densa"/>
    <s v="Sudeste"/>
    <s v="Campinas"/>
    <s v="ondulado"/>
    <s v="Manual"/>
    <s v="Abacate"/>
    <n v="225"/>
    <n v="25"/>
    <s v="fruto"/>
    <x v="0"/>
    <s v="Manutenção"/>
    <x v="14"/>
    <x v="9"/>
    <s v="Trabalhador agropecuário em geral"/>
    <n v="1.18"/>
    <s v="H/H"/>
    <n v="13.0666856765747"/>
    <n v="2.6550000000000001E-2"/>
    <n v="0.3469205047130583"/>
  </r>
  <r>
    <n v="8108"/>
    <x v="1"/>
    <s v="Floresta Ombrófila Densa"/>
    <s v="Sudeste"/>
    <s v="Campinas"/>
    <s v="ondulado"/>
    <s v="Manual"/>
    <s v="Abacate"/>
    <n v="225"/>
    <n v="25"/>
    <s v="fruto"/>
    <x v="0"/>
    <s v="Manutenção"/>
    <x v="15"/>
    <x v="8"/>
    <s v="Aplicador manual"/>
    <n v="2.35"/>
    <s v="H/H"/>
    <n v="9.9000000000000005E-2"/>
    <n v="5.2874999999999998E-2"/>
    <n v="5.2346249999999997E-3"/>
  </r>
  <r>
    <n v="8108"/>
    <x v="1"/>
    <s v="Floresta Ombrófila Densa"/>
    <s v="Sudeste"/>
    <s v="Campinas"/>
    <s v="ondulado"/>
    <s v="Manual"/>
    <s v="Abacate"/>
    <n v="225"/>
    <n v="25"/>
    <s v="fruto"/>
    <x v="0"/>
    <s v="Manutenção"/>
    <x v="15"/>
    <x v="8"/>
    <s v="Sulfluramida"/>
    <n v="2"/>
    <s v="Kg"/>
    <n v="16.2399997711181"/>
    <n v="4.4999999999999998E-2"/>
    <n v="0.73079998970031446"/>
  </r>
  <r>
    <n v="8108"/>
    <x v="1"/>
    <s v="Floresta Ombrófila Densa"/>
    <s v="Sudeste"/>
    <s v="Campinas"/>
    <s v="ondulado"/>
    <s v="Manual"/>
    <s v="Abacate"/>
    <n v="225"/>
    <n v="25"/>
    <s v="fruto"/>
    <x v="0"/>
    <s v="Manutenção"/>
    <x v="15"/>
    <x v="8"/>
    <s v="Trabalhador agropecuário em geral"/>
    <n v="2.35"/>
    <s v="H/H"/>
    <n v="13.0666856765747"/>
    <n v="5.2874999999999998E-2"/>
    <n v="0.69090100514888719"/>
  </r>
  <r>
    <n v="8108"/>
    <x v="1"/>
    <s v="Floresta Ombrófila Densa"/>
    <s v="Sudeste"/>
    <s v="Campinas"/>
    <s v="ondulado"/>
    <s v="Manual"/>
    <s v="Abacate"/>
    <n v="225"/>
    <n v="25"/>
    <s v="fruto"/>
    <x v="0"/>
    <s v="Manutenção"/>
    <x v="15"/>
    <x v="9"/>
    <s v="Trabalhador agropecuário em geral"/>
    <n v="1.18"/>
    <s v="H/H"/>
    <n v="13.0666856765747"/>
    <n v="2.6550000000000001E-2"/>
    <n v="0.3469205047130583"/>
  </r>
  <r>
    <n v="8108"/>
    <x v="1"/>
    <s v="Floresta Ombrófila Densa"/>
    <s v="Sudeste"/>
    <s v="Campinas"/>
    <s v="ondulado"/>
    <s v="Manual"/>
    <s v="Abacate"/>
    <n v="225"/>
    <n v="25"/>
    <s v="fruto"/>
    <x v="0"/>
    <s v="Manutenção"/>
    <x v="16"/>
    <x v="8"/>
    <s v="Aplicador manual"/>
    <n v="2.35"/>
    <s v="H/H"/>
    <n v="9.9000000000000005E-2"/>
    <n v="5.2874999999999998E-2"/>
    <n v="5.2346249999999997E-3"/>
  </r>
  <r>
    <n v="8108"/>
    <x v="1"/>
    <s v="Floresta Ombrófila Densa"/>
    <s v="Sudeste"/>
    <s v="Campinas"/>
    <s v="ondulado"/>
    <s v="Manual"/>
    <s v="Abacate"/>
    <n v="225"/>
    <n v="25"/>
    <s v="fruto"/>
    <x v="0"/>
    <s v="Manutenção"/>
    <x v="16"/>
    <x v="8"/>
    <s v="Sulfluramida"/>
    <n v="2"/>
    <s v="Kg"/>
    <n v="16.2399997711181"/>
    <n v="4.4999999999999998E-2"/>
    <n v="0.73079998970031446"/>
  </r>
  <r>
    <n v="8108"/>
    <x v="1"/>
    <s v="Floresta Ombrófila Densa"/>
    <s v="Sudeste"/>
    <s v="Campinas"/>
    <s v="ondulado"/>
    <s v="Manual"/>
    <s v="Abacate"/>
    <n v="225"/>
    <n v="25"/>
    <s v="fruto"/>
    <x v="0"/>
    <s v="Manutenção"/>
    <x v="16"/>
    <x v="8"/>
    <s v="Trabalhador agropecuário em geral"/>
    <n v="2.35"/>
    <s v="H/H"/>
    <n v="13.0666856765747"/>
    <n v="5.2874999999999998E-2"/>
    <n v="0.69090100514888719"/>
  </r>
  <r>
    <n v="8108"/>
    <x v="1"/>
    <s v="Floresta Ombrófila Densa"/>
    <s v="Sudeste"/>
    <s v="Campinas"/>
    <s v="ondulado"/>
    <s v="Manual"/>
    <s v="Abacate"/>
    <n v="225"/>
    <n v="25"/>
    <s v="fruto"/>
    <x v="0"/>
    <s v="Manutenção"/>
    <x v="16"/>
    <x v="9"/>
    <s v="Trabalhador agropecuário em geral"/>
    <n v="1.18"/>
    <s v="H/H"/>
    <n v="13.0666856765747"/>
    <n v="2.6550000000000001E-2"/>
    <n v="0.3469205047130583"/>
  </r>
  <r>
    <n v="8108"/>
    <x v="1"/>
    <s v="Floresta Ombrófila Densa"/>
    <s v="Sudeste"/>
    <s v="Campinas"/>
    <s v="ondulado"/>
    <s v="Manual"/>
    <s v="Abacate"/>
    <n v="225"/>
    <n v="25"/>
    <s v="fruto"/>
    <x v="0"/>
    <s v="Manutenção"/>
    <x v="17"/>
    <x v="8"/>
    <s v="Aplicador manual"/>
    <n v="2.35"/>
    <s v="H/H"/>
    <n v="9.9000000000000005E-2"/>
    <n v="5.2874999999999998E-2"/>
    <n v="5.2346249999999997E-3"/>
  </r>
  <r>
    <n v="8108"/>
    <x v="1"/>
    <s v="Floresta Ombrófila Densa"/>
    <s v="Sudeste"/>
    <s v="Campinas"/>
    <s v="ondulado"/>
    <s v="Manual"/>
    <s v="Abacate"/>
    <n v="225"/>
    <n v="25"/>
    <s v="fruto"/>
    <x v="0"/>
    <s v="Manutenção"/>
    <x v="17"/>
    <x v="8"/>
    <s v="Sulfluramida"/>
    <n v="2"/>
    <s v="Kg"/>
    <n v="16.2399997711181"/>
    <n v="4.4999999999999998E-2"/>
    <n v="0.73079998970031446"/>
  </r>
  <r>
    <n v="8108"/>
    <x v="1"/>
    <s v="Floresta Ombrófila Densa"/>
    <s v="Sudeste"/>
    <s v="Campinas"/>
    <s v="ondulado"/>
    <s v="Manual"/>
    <s v="Abacate"/>
    <n v="225"/>
    <n v="25"/>
    <s v="fruto"/>
    <x v="0"/>
    <s v="Manutenção"/>
    <x v="17"/>
    <x v="8"/>
    <s v="Trabalhador agropecuário em geral"/>
    <n v="2.35"/>
    <s v="H/H"/>
    <n v="13.0666856765747"/>
    <n v="5.2874999999999998E-2"/>
    <n v="0.69090100514888719"/>
  </r>
  <r>
    <n v="8108"/>
    <x v="1"/>
    <s v="Floresta Ombrófila Densa"/>
    <s v="Sudeste"/>
    <s v="Campinas"/>
    <s v="ondulado"/>
    <s v="Manual"/>
    <s v="Abacate"/>
    <n v="225"/>
    <n v="25"/>
    <s v="fruto"/>
    <x v="0"/>
    <s v="Manutenção"/>
    <x v="17"/>
    <x v="9"/>
    <s v="Trabalhador agropecuário em geral"/>
    <n v="1.18"/>
    <s v="H/H"/>
    <n v="13.0666856765747"/>
    <n v="2.6550000000000001E-2"/>
    <n v="0.3469205047130583"/>
  </r>
  <r>
    <n v="8108"/>
    <x v="1"/>
    <s v="Floresta Ombrófila Densa"/>
    <s v="Sudeste"/>
    <s v="Campinas"/>
    <s v="ondulado"/>
    <s v="Manual"/>
    <s v="Abacate"/>
    <n v="225"/>
    <n v="25"/>
    <s v="fruto"/>
    <x v="0"/>
    <s v="Manutenção"/>
    <x v="18"/>
    <x v="8"/>
    <s v="Aplicador manual"/>
    <n v="2.35"/>
    <s v="H/H"/>
    <n v="9.9000000000000005E-2"/>
    <n v="5.2874999999999998E-2"/>
    <n v="5.2346249999999997E-3"/>
  </r>
  <r>
    <n v="8108"/>
    <x v="1"/>
    <s v="Floresta Ombrófila Densa"/>
    <s v="Sudeste"/>
    <s v="Campinas"/>
    <s v="ondulado"/>
    <s v="Manual"/>
    <s v="Abacate"/>
    <n v="225"/>
    <n v="25"/>
    <s v="fruto"/>
    <x v="0"/>
    <s v="Manutenção"/>
    <x v="18"/>
    <x v="8"/>
    <s v="Sulfluramida"/>
    <n v="2"/>
    <s v="Kg"/>
    <n v="16.2399997711181"/>
    <n v="4.4999999999999998E-2"/>
    <n v="0.73079998970031446"/>
  </r>
  <r>
    <n v="8108"/>
    <x v="1"/>
    <s v="Floresta Ombrófila Densa"/>
    <s v="Sudeste"/>
    <s v="Campinas"/>
    <s v="ondulado"/>
    <s v="Manual"/>
    <s v="Abacate"/>
    <n v="225"/>
    <n v="25"/>
    <s v="fruto"/>
    <x v="0"/>
    <s v="Manutenção"/>
    <x v="18"/>
    <x v="8"/>
    <s v="Trabalhador agropecuário em geral"/>
    <n v="2.35"/>
    <s v="H/H"/>
    <n v="13.0666856765747"/>
    <n v="5.2874999999999998E-2"/>
    <n v="0.69090100514888719"/>
  </r>
  <r>
    <n v="8108"/>
    <x v="1"/>
    <s v="Floresta Ombrófila Densa"/>
    <s v="Sudeste"/>
    <s v="Campinas"/>
    <s v="ondulado"/>
    <s v="Manual"/>
    <s v="Abacate"/>
    <n v="225"/>
    <n v="25"/>
    <s v="fruto"/>
    <x v="0"/>
    <s v="Manutenção"/>
    <x v="18"/>
    <x v="9"/>
    <s v="Trabalhador agropecuário em geral"/>
    <n v="1.18"/>
    <s v="H/H"/>
    <n v="13.0666856765747"/>
    <n v="2.6550000000000001E-2"/>
    <n v="0.3469205047130583"/>
  </r>
  <r>
    <n v="8108"/>
    <x v="1"/>
    <s v="Floresta Ombrófila Densa"/>
    <s v="Sudeste"/>
    <s v="Campinas"/>
    <s v="ondulado"/>
    <s v="Manual"/>
    <s v="Abacate"/>
    <n v="225"/>
    <n v="25"/>
    <s v="fruto"/>
    <x v="0"/>
    <s v="Manutenção"/>
    <x v="19"/>
    <x v="8"/>
    <s v="Aplicador manual"/>
    <n v="2.35"/>
    <s v="H/H"/>
    <n v="9.9000000000000005E-2"/>
    <n v="5.2874999999999998E-2"/>
    <n v="5.2346249999999997E-3"/>
  </r>
  <r>
    <n v="8108"/>
    <x v="1"/>
    <s v="Floresta Ombrófila Densa"/>
    <s v="Sudeste"/>
    <s v="Campinas"/>
    <s v="ondulado"/>
    <s v="Manual"/>
    <s v="Abacate"/>
    <n v="225"/>
    <n v="25"/>
    <s v="fruto"/>
    <x v="0"/>
    <s v="Manutenção"/>
    <x v="19"/>
    <x v="8"/>
    <s v="Sulfluramida"/>
    <n v="2"/>
    <s v="Kg"/>
    <n v="16.2399997711181"/>
    <n v="4.4999999999999998E-2"/>
    <n v="0.73079998970031446"/>
  </r>
  <r>
    <n v="8108"/>
    <x v="1"/>
    <s v="Floresta Ombrófila Densa"/>
    <s v="Sudeste"/>
    <s v="Campinas"/>
    <s v="ondulado"/>
    <s v="Manual"/>
    <s v="Abacate"/>
    <n v="225"/>
    <n v="25"/>
    <s v="fruto"/>
    <x v="0"/>
    <s v="Manutenção"/>
    <x v="19"/>
    <x v="8"/>
    <s v="Trabalhador agropecuário em geral"/>
    <n v="2.35"/>
    <s v="H/H"/>
    <n v="13.0666856765747"/>
    <n v="5.2874999999999998E-2"/>
    <n v="0.69090100514888719"/>
  </r>
  <r>
    <n v="8108"/>
    <x v="1"/>
    <s v="Floresta Ombrófila Densa"/>
    <s v="Sudeste"/>
    <s v="Campinas"/>
    <s v="ondulado"/>
    <s v="Manual"/>
    <s v="Abacate"/>
    <n v="225"/>
    <n v="25"/>
    <s v="fruto"/>
    <x v="0"/>
    <s v="Manutenção"/>
    <x v="19"/>
    <x v="12"/>
    <s v="Técnico florestal"/>
    <n v="23.55"/>
    <s v="H/H"/>
    <n v="5.9209642410278303"/>
    <n v="0.52987499999999998"/>
    <n v="3.1373709272146213"/>
  </r>
  <r>
    <n v="8108"/>
    <x v="1"/>
    <s v="Floresta Ombrófila Densa"/>
    <s v="Sudeste"/>
    <s v="Campinas"/>
    <s v="ondulado"/>
    <s v="Manual"/>
    <s v="Abacate"/>
    <n v="225"/>
    <n v="25"/>
    <s v="fruto"/>
    <x v="0"/>
    <s v="Manutenção"/>
    <x v="19"/>
    <x v="9"/>
    <s v="Trabalhador agropecuário em geral"/>
    <n v="1.18"/>
    <s v="H/H"/>
    <n v="13.0666856765747"/>
    <n v="2.6550000000000001E-2"/>
    <n v="0.3469205047130583"/>
  </r>
  <r>
    <n v="8108"/>
    <x v="1"/>
    <s v="Floresta Ombrófila Densa"/>
    <s v="Sudeste"/>
    <s v="Campinas"/>
    <s v="ondulado"/>
    <s v="Manual"/>
    <s v="Abacate"/>
    <n v="225"/>
    <n v="25"/>
    <s v="fruto"/>
    <x v="0"/>
    <s v="Manutenção"/>
    <x v="20"/>
    <x v="8"/>
    <s v="Aplicador manual"/>
    <n v="2.35"/>
    <s v="H/H"/>
    <n v="9.9000000000000005E-2"/>
    <n v="5.2874999999999998E-2"/>
    <n v="5.2346249999999997E-3"/>
  </r>
  <r>
    <n v="8108"/>
    <x v="1"/>
    <s v="Floresta Ombrófila Densa"/>
    <s v="Sudeste"/>
    <s v="Campinas"/>
    <s v="ondulado"/>
    <s v="Manual"/>
    <s v="Abacate"/>
    <n v="225"/>
    <n v="25"/>
    <s v="fruto"/>
    <x v="0"/>
    <s v="Manutenção"/>
    <x v="20"/>
    <x v="8"/>
    <s v="Sulfluramida"/>
    <n v="2"/>
    <s v="Kg"/>
    <n v="16.2399997711181"/>
    <n v="4.4999999999999998E-2"/>
    <n v="0.73079998970031446"/>
  </r>
  <r>
    <n v="8108"/>
    <x v="1"/>
    <s v="Floresta Ombrófila Densa"/>
    <s v="Sudeste"/>
    <s v="Campinas"/>
    <s v="ondulado"/>
    <s v="Manual"/>
    <s v="Abacate"/>
    <n v="225"/>
    <n v="25"/>
    <s v="fruto"/>
    <x v="0"/>
    <s v="Manutenção"/>
    <x v="20"/>
    <x v="8"/>
    <s v="Trabalhador agropecuário em geral"/>
    <n v="2.35"/>
    <s v="H/H"/>
    <n v="13.0666856765747"/>
    <n v="5.2874999999999998E-2"/>
    <n v="0.69090100514888719"/>
  </r>
  <r>
    <n v="8108"/>
    <x v="1"/>
    <s v="Floresta Ombrófila Densa"/>
    <s v="Sudeste"/>
    <s v="Campinas"/>
    <s v="ondulado"/>
    <s v="Manual"/>
    <s v="Abacate"/>
    <n v="225"/>
    <n v="25"/>
    <s v="fruto"/>
    <x v="0"/>
    <s v="Manutenção"/>
    <x v="20"/>
    <x v="9"/>
    <s v="Trabalhador agropecuário em geral"/>
    <n v="1.18"/>
    <s v="H/H"/>
    <n v="13.0666856765747"/>
    <n v="2.6550000000000001E-2"/>
    <n v="0.3469205047130583"/>
  </r>
  <r>
    <n v="8108"/>
    <x v="1"/>
    <s v="Floresta Ombrófila Densa"/>
    <s v="Sudeste"/>
    <s v="Campinas"/>
    <s v="ondulado"/>
    <s v="Manual"/>
    <s v="Abacate"/>
    <n v="225"/>
    <n v="25"/>
    <s v="fruto"/>
    <x v="0"/>
    <s v="Manutenção"/>
    <x v="21"/>
    <x v="8"/>
    <s v="Aplicador manual"/>
    <n v="2.35"/>
    <s v="H/H"/>
    <n v="9.9000000000000005E-2"/>
    <n v="5.2874999999999998E-2"/>
    <n v="5.2346249999999997E-3"/>
  </r>
  <r>
    <n v="8108"/>
    <x v="1"/>
    <s v="Floresta Ombrófila Densa"/>
    <s v="Sudeste"/>
    <s v="Campinas"/>
    <s v="ondulado"/>
    <s v="Manual"/>
    <s v="Abacate"/>
    <n v="225"/>
    <n v="25"/>
    <s v="fruto"/>
    <x v="0"/>
    <s v="Manutenção"/>
    <x v="21"/>
    <x v="8"/>
    <s v="Sulfluramida"/>
    <n v="2"/>
    <s v="Kg"/>
    <n v="16.2399997711181"/>
    <n v="4.4999999999999998E-2"/>
    <n v="0.73079998970031446"/>
  </r>
  <r>
    <n v="8108"/>
    <x v="1"/>
    <s v="Floresta Ombrófila Densa"/>
    <s v="Sudeste"/>
    <s v="Campinas"/>
    <s v="ondulado"/>
    <s v="Manual"/>
    <s v="Abacate"/>
    <n v="225"/>
    <n v="25"/>
    <s v="fruto"/>
    <x v="0"/>
    <s v="Manutenção"/>
    <x v="21"/>
    <x v="8"/>
    <s v="Trabalhador agropecuário em geral"/>
    <n v="2.35"/>
    <s v="H/H"/>
    <n v="13.0666856765747"/>
    <n v="5.2874999999999998E-2"/>
    <n v="0.69090100514888719"/>
  </r>
  <r>
    <n v="8108"/>
    <x v="1"/>
    <s v="Floresta Ombrófila Densa"/>
    <s v="Sudeste"/>
    <s v="Campinas"/>
    <s v="ondulado"/>
    <s v="Manual"/>
    <s v="Abacate"/>
    <n v="225"/>
    <n v="25"/>
    <s v="fruto"/>
    <x v="0"/>
    <s v="Manutenção"/>
    <x v="21"/>
    <x v="9"/>
    <s v="Trabalhador agropecuário em geral"/>
    <n v="1.18"/>
    <s v="H/H"/>
    <n v="13.0666856765747"/>
    <n v="2.6550000000000001E-2"/>
    <n v="0.3469205047130583"/>
  </r>
  <r>
    <n v="8108"/>
    <x v="1"/>
    <s v="Floresta Ombrófila Densa"/>
    <s v="Sudeste"/>
    <s v="Campinas"/>
    <s v="ondulado"/>
    <s v="Manual"/>
    <s v="Abacate"/>
    <n v="225"/>
    <n v="25"/>
    <s v="fruto"/>
    <x v="0"/>
    <s v="Manutenção"/>
    <x v="22"/>
    <x v="8"/>
    <s v="Aplicador manual"/>
    <n v="2.35"/>
    <s v="H/H"/>
    <n v="9.9000000000000005E-2"/>
    <n v="5.2874999999999998E-2"/>
    <n v="5.2346249999999997E-3"/>
  </r>
  <r>
    <n v="8108"/>
    <x v="1"/>
    <s v="Floresta Ombrófila Densa"/>
    <s v="Sudeste"/>
    <s v="Campinas"/>
    <s v="ondulado"/>
    <s v="Manual"/>
    <s v="Abacate"/>
    <n v="225"/>
    <n v="25"/>
    <s v="fruto"/>
    <x v="0"/>
    <s v="Manutenção"/>
    <x v="22"/>
    <x v="8"/>
    <s v="Sulfluramida"/>
    <n v="2"/>
    <s v="Kg"/>
    <n v="16.2399997711181"/>
    <n v="4.4999999999999998E-2"/>
    <n v="0.73079998970031446"/>
  </r>
  <r>
    <n v="8108"/>
    <x v="1"/>
    <s v="Floresta Ombrófila Densa"/>
    <s v="Sudeste"/>
    <s v="Campinas"/>
    <s v="ondulado"/>
    <s v="Manual"/>
    <s v="Abacate"/>
    <n v="225"/>
    <n v="25"/>
    <s v="fruto"/>
    <x v="0"/>
    <s v="Manutenção"/>
    <x v="22"/>
    <x v="8"/>
    <s v="Trabalhador agropecuário em geral"/>
    <n v="2.35"/>
    <s v="H/H"/>
    <n v="13.0666856765747"/>
    <n v="5.2874999999999998E-2"/>
    <n v="0.69090100514888719"/>
  </r>
  <r>
    <n v="8108"/>
    <x v="1"/>
    <s v="Floresta Ombrófila Densa"/>
    <s v="Sudeste"/>
    <s v="Campinas"/>
    <s v="ondulado"/>
    <s v="Manual"/>
    <s v="Abacate"/>
    <n v="225"/>
    <n v="25"/>
    <s v="fruto"/>
    <x v="0"/>
    <s v="Manutenção"/>
    <x v="22"/>
    <x v="9"/>
    <s v="Trabalhador agropecuário em geral"/>
    <n v="1.18"/>
    <s v="H/H"/>
    <n v="13.0666856765747"/>
    <n v="2.6550000000000001E-2"/>
    <n v="0.3469205047130583"/>
  </r>
  <r>
    <n v="8108"/>
    <x v="1"/>
    <s v="Floresta Ombrófila Densa"/>
    <s v="Sudeste"/>
    <s v="Campinas"/>
    <s v="ondulado"/>
    <s v="Manual"/>
    <s v="Abacate"/>
    <n v="225"/>
    <n v="25"/>
    <s v="fruto"/>
    <x v="0"/>
    <s v="Manutenção"/>
    <x v="23"/>
    <x v="8"/>
    <s v="Aplicador manual"/>
    <n v="2.35"/>
    <s v="H/H"/>
    <n v="9.9000000000000005E-2"/>
    <n v="5.2874999999999998E-2"/>
    <n v="5.2346249999999997E-3"/>
  </r>
  <r>
    <n v="8108"/>
    <x v="1"/>
    <s v="Floresta Ombrófila Densa"/>
    <s v="Sudeste"/>
    <s v="Campinas"/>
    <s v="ondulado"/>
    <s v="Manual"/>
    <s v="Abacate"/>
    <n v="225"/>
    <n v="25"/>
    <s v="fruto"/>
    <x v="0"/>
    <s v="Manutenção"/>
    <x v="23"/>
    <x v="8"/>
    <s v="Sulfluramida"/>
    <n v="2"/>
    <s v="Kg"/>
    <n v="16.2399997711181"/>
    <n v="4.4999999999999998E-2"/>
    <n v="0.73079998970031446"/>
  </r>
  <r>
    <n v="8108"/>
    <x v="1"/>
    <s v="Floresta Ombrófila Densa"/>
    <s v="Sudeste"/>
    <s v="Campinas"/>
    <s v="ondulado"/>
    <s v="Manual"/>
    <s v="Abacate"/>
    <n v="225"/>
    <n v="25"/>
    <s v="fruto"/>
    <x v="0"/>
    <s v="Manutenção"/>
    <x v="23"/>
    <x v="8"/>
    <s v="Trabalhador agropecuário em geral"/>
    <n v="2.35"/>
    <s v="H/H"/>
    <n v="13.0666856765747"/>
    <n v="5.2874999999999998E-2"/>
    <n v="0.69090100514888719"/>
  </r>
  <r>
    <n v="8108"/>
    <x v="1"/>
    <s v="Floresta Ombrófila Densa"/>
    <s v="Sudeste"/>
    <s v="Campinas"/>
    <s v="ondulado"/>
    <s v="Manual"/>
    <s v="Abacate"/>
    <n v="225"/>
    <n v="25"/>
    <s v="fruto"/>
    <x v="0"/>
    <s v="Manutenção"/>
    <x v="23"/>
    <x v="9"/>
    <s v="Trabalhador agropecuário em geral"/>
    <n v="1.18"/>
    <s v="H/H"/>
    <n v="13.0666856765747"/>
    <n v="2.6550000000000001E-2"/>
    <n v="0.3469205047130583"/>
  </r>
  <r>
    <n v="8108"/>
    <x v="1"/>
    <s v="Floresta Ombrófila Densa"/>
    <s v="Sudeste"/>
    <s v="Campinas"/>
    <s v="ondulado"/>
    <s v="Manual"/>
    <s v="Abacate"/>
    <n v="225"/>
    <n v="25"/>
    <s v="fruto"/>
    <x v="0"/>
    <s v="Manutenção"/>
    <x v="24"/>
    <x v="8"/>
    <s v="Aplicador manual"/>
    <n v="2.35"/>
    <s v="H/H"/>
    <n v="9.9000000000000005E-2"/>
    <n v="5.2874999999999998E-2"/>
    <n v="5.2346249999999997E-3"/>
  </r>
  <r>
    <n v="8108"/>
    <x v="1"/>
    <s v="Floresta Ombrófila Densa"/>
    <s v="Sudeste"/>
    <s v="Campinas"/>
    <s v="ondulado"/>
    <s v="Manual"/>
    <s v="Abacate"/>
    <n v="225"/>
    <n v="25"/>
    <s v="fruto"/>
    <x v="0"/>
    <s v="Manutenção"/>
    <x v="24"/>
    <x v="8"/>
    <s v="Sulfluramida"/>
    <n v="2"/>
    <s v="Kg"/>
    <n v="16.2399997711181"/>
    <n v="4.4999999999999998E-2"/>
    <n v="0.73079998970031446"/>
  </r>
  <r>
    <n v="8108"/>
    <x v="1"/>
    <s v="Floresta Ombrófila Densa"/>
    <s v="Sudeste"/>
    <s v="Campinas"/>
    <s v="ondulado"/>
    <s v="Manual"/>
    <s v="Abacate"/>
    <n v="225"/>
    <n v="25"/>
    <s v="fruto"/>
    <x v="0"/>
    <s v="Manutenção"/>
    <x v="24"/>
    <x v="8"/>
    <s v="Trabalhador agropecuário em geral"/>
    <n v="2.35"/>
    <s v="H/H"/>
    <n v="13.0666856765747"/>
    <n v="5.2874999999999998E-2"/>
    <n v="0.69090100514888719"/>
  </r>
  <r>
    <n v="8108"/>
    <x v="1"/>
    <s v="Floresta Ombrófila Densa"/>
    <s v="Sudeste"/>
    <s v="Campinas"/>
    <s v="ondulado"/>
    <s v="Manual"/>
    <s v="Abacate"/>
    <n v="225"/>
    <n v="25"/>
    <s v="fruto"/>
    <x v="0"/>
    <s v="Manutenção"/>
    <x v="24"/>
    <x v="9"/>
    <s v="Trabalhador agropecuário em geral"/>
    <n v="1.18"/>
    <s v="H/H"/>
    <n v="13.0666856765747"/>
    <n v="2.6550000000000001E-2"/>
    <n v="0.3469205047130583"/>
  </r>
  <r>
    <n v="8108"/>
    <x v="1"/>
    <s v="Floresta Ombrófila Densa"/>
    <s v="Sudeste"/>
    <s v="Campinas"/>
    <s v="ondulado"/>
    <s v="Manual"/>
    <s v="Abacate"/>
    <n v="225"/>
    <n v="25"/>
    <s v="fruto"/>
    <x v="0"/>
    <s v="Manutenção"/>
    <x v="25"/>
    <x v="8"/>
    <s v="Aplicador manual"/>
    <n v="2.35"/>
    <s v="H/H"/>
    <n v="9.9000000000000005E-2"/>
    <n v="5.2874999999999998E-2"/>
    <n v="5.2346249999999997E-3"/>
  </r>
  <r>
    <n v="8108"/>
    <x v="1"/>
    <s v="Floresta Ombrófila Densa"/>
    <s v="Sudeste"/>
    <s v="Campinas"/>
    <s v="ondulado"/>
    <s v="Manual"/>
    <s v="Abacate"/>
    <n v="225"/>
    <n v="25"/>
    <s v="fruto"/>
    <x v="0"/>
    <s v="Manutenção"/>
    <x v="25"/>
    <x v="8"/>
    <s v="Sulfluramida"/>
    <n v="2"/>
    <s v="Kg"/>
    <n v="16.2399997711181"/>
    <n v="4.4999999999999998E-2"/>
    <n v="0.73079998970031446"/>
  </r>
  <r>
    <n v="8108"/>
    <x v="1"/>
    <s v="Floresta Ombrófila Densa"/>
    <s v="Sudeste"/>
    <s v="Campinas"/>
    <s v="ondulado"/>
    <s v="Manual"/>
    <s v="Abacate"/>
    <n v="225"/>
    <n v="25"/>
    <s v="fruto"/>
    <x v="0"/>
    <s v="Manutenção"/>
    <x v="25"/>
    <x v="8"/>
    <s v="Trabalhador agropecuário em geral"/>
    <n v="2.35"/>
    <s v="H/H"/>
    <n v="13.0666856765747"/>
    <n v="5.2874999999999998E-2"/>
    <n v="0.69090100514888719"/>
  </r>
  <r>
    <n v="8108"/>
    <x v="1"/>
    <s v="Floresta Ombrófila Densa"/>
    <s v="Sudeste"/>
    <s v="Campinas"/>
    <s v="ondulado"/>
    <s v="Manual"/>
    <s v="Abacate"/>
    <n v="225"/>
    <n v="25"/>
    <s v="fruto"/>
    <x v="0"/>
    <s v="Manutenção"/>
    <x v="25"/>
    <x v="9"/>
    <s v="Trabalhador agropecuário em geral"/>
    <n v="1.18"/>
    <s v="H/H"/>
    <n v="13.0666856765747"/>
    <n v="2.6550000000000001E-2"/>
    <n v="0.3469205047130583"/>
  </r>
  <r>
    <n v="8108"/>
    <x v="1"/>
    <s v="Floresta Ombrófila Densa"/>
    <s v="Sudeste"/>
    <s v="Campinas"/>
    <s v="ondulado"/>
    <s v="Manual"/>
    <s v="Abacate"/>
    <n v="225"/>
    <n v="25"/>
    <s v="fruto"/>
    <x v="0"/>
    <s v="Manutenção"/>
    <x v="26"/>
    <x v="8"/>
    <s v="Aplicador manual"/>
    <n v="2.35"/>
    <s v="H/H"/>
    <n v="9.9000000000000005E-2"/>
    <n v="5.2874999999999998E-2"/>
    <n v="5.2346249999999997E-3"/>
  </r>
  <r>
    <n v="8108"/>
    <x v="1"/>
    <s v="Floresta Ombrófila Densa"/>
    <s v="Sudeste"/>
    <s v="Campinas"/>
    <s v="ondulado"/>
    <s v="Manual"/>
    <s v="Abacate"/>
    <n v="225"/>
    <n v="25"/>
    <s v="fruto"/>
    <x v="0"/>
    <s v="Manutenção"/>
    <x v="26"/>
    <x v="8"/>
    <s v="Sulfluramida"/>
    <n v="2"/>
    <s v="Kg"/>
    <n v="16.2399997711181"/>
    <n v="4.4999999999999998E-2"/>
    <n v="0.73079998970031446"/>
  </r>
  <r>
    <n v="8108"/>
    <x v="1"/>
    <s v="Floresta Ombrófila Densa"/>
    <s v="Sudeste"/>
    <s v="Campinas"/>
    <s v="ondulado"/>
    <s v="Manual"/>
    <s v="Abacate"/>
    <n v="225"/>
    <n v="25"/>
    <s v="fruto"/>
    <x v="0"/>
    <s v="Manutenção"/>
    <x v="26"/>
    <x v="8"/>
    <s v="Trabalhador agropecuário em geral"/>
    <n v="2.35"/>
    <s v="H/H"/>
    <n v="13.0666856765747"/>
    <n v="5.2874999999999998E-2"/>
    <n v="0.69090100514888719"/>
  </r>
  <r>
    <n v="8108"/>
    <x v="1"/>
    <s v="Floresta Ombrófila Densa"/>
    <s v="Sudeste"/>
    <s v="Campinas"/>
    <s v="ondulado"/>
    <s v="Manual"/>
    <s v="Abacate"/>
    <n v="225"/>
    <n v="25"/>
    <s v="fruto"/>
    <x v="0"/>
    <s v="Manutenção"/>
    <x v="26"/>
    <x v="9"/>
    <s v="Trabalhador agropecuário em geral"/>
    <n v="1.18"/>
    <s v="H/H"/>
    <n v="13.0666856765747"/>
    <n v="2.6550000000000001E-2"/>
    <n v="0.3469205047130583"/>
  </r>
  <r>
    <n v="8108"/>
    <x v="1"/>
    <s v="Floresta Ombrófila Densa"/>
    <s v="Sudeste"/>
    <s v="Campinas"/>
    <s v="ondulado"/>
    <s v="Manual"/>
    <s v="Abacate"/>
    <n v="225"/>
    <n v="25"/>
    <s v="fruto"/>
    <x v="0"/>
    <s v="Manutenção"/>
    <x v="27"/>
    <x v="8"/>
    <s v="Aplicador manual"/>
    <n v="2.35"/>
    <s v="H/H"/>
    <n v="9.9000000000000005E-2"/>
    <n v="5.2874999999999998E-2"/>
    <n v="5.2346249999999997E-3"/>
  </r>
  <r>
    <n v="8108"/>
    <x v="1"/>
    <s v="Floresta Ombrófila Densa"/>
    <s v="Sudeste"/>
    <s v="Campinas"/>
    <s v="ondulado"/>
    <s v="Manual"/>
    <s v="Abacate"/>
    <n v="225"/>
    <n v="25"/>
    <s v="fruto"/>
    <x v="0"/>
    <s v="Manutenção"/>
    <x v="27"/>
    <x v="8"/>
    <s v="Sulfluramida"/>
    <n v="2"/>
    <s v="Kg"/>
    <n v="16.2399997711181"/>
    <n v="4.4999999999999998E-2"/>
    <n v="0.73079998970031446"/>
  </r>
  <r>
    <n v="8108"/>
    <x v="1"/>
    <s v="Floresta Ombrófila Densa"/>
    <s v="Sudeste"/>
    <s v="Campinas"/>
    <s v="ondulado"/>
    <s v="Manual"/>
    <s v="Abacate"/>
    <n v="225"/>
    <n v="25"/>
    <s v="fruto"/>
    <x v="0"/>
    <s v="Manutenção"/>
    <x v="27"/>
    <x v="8"/>
    <s v="Trabalhador agropecuário em geral"/>
    <n v="2.35"/>
    <s v="H/H"/>
    <n v="13.0666856765747"/>
    <n v="5.2874999999999998E-2"/>
    <n v="0.69090100514888719"/>
  </r>
  <r>
    <n v="8108"/>
    <x v="1"/>
    <s v="Floresta Ombrófila Densa"/>
    <s v="Sudeste"/>
    <s v="Campinas"/>
    <s v="ondulado"/>
    <s v="Manual"/>
    <s v="Abacate"/>
    <n v="225"/>
    <n v="25"/>
    <s v="fruto"/>
    <x v="0"/>
    <s v="Manutenção"/>
    <x v="27"/>
    <x v="9"/>
    <s v="Trabalhador agropecuário em geral"/>
    <n v="1.18"/>
    <s v="H/H"/>
    <n v="13.0666856765747"/>
    <n v="2.6550000000000001E-2"/>
    <n v="0.3469205047130583"/>
  </r>
  <r>
    <n v="8108"/>
    <x v="1"/>
    <s v="Floresta Ombrófila Densa"/>
    <s v="Sudeste"/>
    <s v="Campinas"/>
    <s v="ondulado"/>
    <s v="Manual"/>
    <s v="Abacate"/>
    <n v="225"/>
    <n v="25"/>
    <s v="fruto"/>
    <x v="0"/>
    <s v="Manutenção"/>
    <x v="28"/>
    <x v="8"/>
    <s v="Aplicador manual"/>
    <n v="2.35"/>
    <s v="H/H"/>
    <n v="9.9000000000000005E-2"/>
    <n v="5.2874999999999998E-2"/>
    <n v="5.2346249999999997E-3"/>
  </r>
  <r>
    <n v="8108"/>
    <x v="1"/>
    <s v="Floresta Ombrófila Densa"/>
    <s v="Sudeste"/>
    <s v="Campinas"/>
    <s v="ondulado"/>
    <s v="Manual"/>
    <s v="Abacate"/>
    <n v="225"/>
    <n v="25"/>
    <s v="fruto"/>
    <x v="0"/>
    <s v="Manutenção"/>
    <x v="28"/>
    <x v="8"/>
    <s v="Sulfluramida"/>
    <n v="2"/>
    <s v="Kg"/>
    <n v="16.2399997711181"/>
    <n v="4.4999999999999998E-2"/>
    <n v="0.73079998970031446"/>
  </r>
  <r>
    <n v="8108"/>
    <x v="1"/>
    <s v="Floresta Ombrófila Densa"/>
    <s v="Sudeste"/>
    <s v="Campinas"/>
    <s v="ondulado"/>
    <s v="Manual"/>
    <s v="Abacate"/>
    <n v="225"/>
    <n v="25"/>
    <s v="fruto"/>
    <x v="0"/>
    <s v="Manutenção"/>
    <x v="28"/>
    <x v="8"/>
    <s v="Trabalhador agropecuário em geral"/>
    <n v="2.35"/>
    <s v="H/H"/>
    <n v="13.0666856765747"/>
    <n v="5.2874999999999998E-2"/>
    <n v="0.69090100514888719"/>
  </r>
  <r>
    <n v="8108"/>
    <x v="1"/>
    <s v="Floresta Ombrófila Densa"/>
    <s v="Sudeste"/>
    <s v="Campinas"/>
    <s v="ondulado"/>
    <s v="Manual"/>
    <s v="Abacate"/>
    <n v="225"/>
    <n v="25"/>
    <s v="fruto"/>
    <x v="0"/>
    <s v="Manutenção"/>
    <x v="28"/>
    <x v="9"/>
    <s v="Trabalhador agropecuário em geral"/>
    <n v="1.18"/>
    <s v="H/H"/>
    <n v="13.0666856765747"/>
    <n v="2.6550000000000001E-2"/>
    <n v="0.3469205047130583"/>
  </r>
  <r>
    <n v="8108"/>
    <x v="1"/>
    <s v="Floresta Ombrófila Densa"/>
    <s v="Sudeste"/>
    <s v="Campinas"/>
    <s v="ondulado"/>
    <s v="Manual"/>
    <s v="Abacate"/>
    <n v="225"/>
    <n v="25"/>
    <s v="fruto"/>
    <x v="0"/>
    <s v="Manutenção"/>
    <x v="29"/>
    <x v="8"/>
    <s v="Aplicador manual"/>
    <n v="2.35"/>
    <s v="H/H"/>
    <n v="9.9000000000000005E-2"/>
    <n v="5.2874999999999998E-2"/>
    <n v="5.2346249999999997E-3"/>
  </r>
  <r>
    <n v="8108"/>
    <x v="1"/>
    <s v="Floresta Ombrófila Densa"/>
    <s v="Sudeste"/>
    <s v="Campinas"/>
    <s v="ondulado"/>
    <s v="Manual"/>
    <s v="Abacate"/>
    <n v="225"/>
    <n v="25"/>
    <s v="fruto"/>
    <x v="0"/>
    <s v="Manutenção"/>
    <x v="29"/>
    <x v="8"/>
    <s v="Sulfluramida"/>
    <n v="2"/>
    <s v="Kg"/>
    <n v="16.2399997711181"/>
    <n v="4.4999999999999998E-2"/>
    <n v="0.73079998970031446"/>
  </r>
  <r>
    <n v="8108"/>
    <x v="1"/>
    <s v="Floresta Ombrófila Densa"/>
    <s v="Sudeste"/>
    <s v="Campinas"/>
    <s v="ondulado"/>
    <s v="Manual"/>
    <s v="Abacate"/>
    <n v="225"/>
    <n v="25"/>
    <s v="fruto"/>
    <x v="0"/>
    <s v="Manutenção"/>
    <x v="29"/>
    <x v="8"/>
    <s v="Trabalhador agropecuário em geral"/>
    <n v="2.35"/>
    <s v="H/H"/>
    <n v="13.0666856765747"/>
    <n v="5.2874999999999998E-2"/>
    <n v="0.69090100514888719"/>
  </r>
  <r>
    <n v="8108"/>
    <x v="1"/>
    <s v="Floresta Ombrófila Densa"/>
    <s v="Sudeste"/>
    <s v="Campinas"/>
    <s v="ondulado"/>
    <s v="Manual"/>
    <s v="Abacate"/>
    <n v="225"/>
    <n v="25"/>
    <s v="fruto"/>
    <x v="0"/>
    <s v="Manutenção"/>
    <x v="29"/>
    <x v="9"/>
    <s v="Trabalhador agropecuário em geral"/>
    <n v="1.18"/>
    <s v="H/H"/>
    <n v="13.0666856765747"/>
    <n v="2.6550000000000001E-2"/>
    <n v="0.3469205047130583"/>
  </r>
  <r>
    <n v="8108"/>
    <x v="1"/>
    <s v="Floresta Ombrófila Densa"/>
    <s v="Sudeste"/>
    <s v="Campinas"/>
    <s v="ondulado"/>
    <s v="Manual"/>
    <s v="Abacate"/>
    <n v="225"/>
    <n v="25"/>
    <s v="fruto"/>
    <x v="0"/>
    <s v="Pós-Plantio"/>
    <x v="0"/>
    <x v="7"/>
    <s v="Enxada"/>
    <n v="38.51"/>
    <s v="H/H"/>
    <n v="1.6E-2"/>
    <n v="0.866475"/>
    <n v="1.38636E-2"/>
  </r>
  <r>
    <n v="8108"/>
    <x v="1"/>
    <s v="Floresta Ombrófila Densa"/>
    <s v="Sudeste"/>
    <s v="Campinas"/>
    <s v="ondulado"/>
    <s v="Manual"/>
    <s v="Abacate"/>
    <n v="225"/>
    <n v="25"/>
    <s v="fruto"/>
    <x v="0"/>
    <s v="Pós-Plantio"/>
    <x v="0"/>
    <x v="7"/>
    <s v="Trabalhador agropecuário em geral"/>
    <n v="38.51"/>
    <s v="H/H"/>
    <n v="13.0666856765747"/>
    <n v="0.866475"/>
    <n v="11.321956471610063"/>
  </r>
  <r>
    <n v="8108"/>
    <x v="1"/>
    <s v="Floresta Ombrófila Densa"/>
    <s v="Sudeste"/>
    <s v="Campinas"/>
    <s v="ondulado"/>
    <s v="Manual"/>
    <s v="Abacate"/>
    <n v="225"/>
    <n v="25"/>
    <s v="fruto"/>
    <x v="0"/>
    <s v="Pós-Plantio"/>
    <x v="0"/>
    <x v="8"/>
    <s v="Aplicador manual"/>
    <n v="2.35"/>
    <s v="H/H"/>
    <n v="9.9000000000000005E-2"/>
    <n v="5.2874999999999998E-2"/>
    <n v="5.2346249999999997E-3"/>
  </r>
  <r>
    <n v="8108"/>
    <x v="1"/>
    <s v="Floresta Ombrófila Densa"/>
    <s v="Sudeste"/>
    <s v="Campinas"/>
    <s v="ondulado"/>
    <s v="Manual"/>
    <s v="Abacate"/>
    <n v="225"/>
    <n v="25"/>
    <s v="fruto"/>
    <x v="0"/>
    <s v="Pós-Plantio"/>
    <x v="0"/>
    <x v="8"/>
    <s v="Sulfluramida"/>
    <n v="2"/>
    <s v="Kg"/>
    <n v="16.2399997711181"/>
    <n v="4.4999999999999998E-2"/>
    <n v="0.73079998970031446"/>
  </r>
  <r>
    <n v="8108"/>
    <x v="1"/>
    <s v="Floresta Ombrófila Densa"/>
    <s v="Sudeste"/>
    <s v="Campinas"/>
    <s v="ondulado"/>
    <s v="Manual"/>
    <s v="Abacate"/>
    <n v="225"/>
    <n v="25"/>
    <s v="fruto"/>
    <x v="0"/>
    <s v="Pós-Plantio"/>
    <x v="0"/>
    <x v="8"/>
    <s v="Trabalhador agropecuário em geral"/>
    <n v="2.35"/>
    <s v="H/H"/>
    <n v="13.0666856765747"/>
    <n v="5.2874999999999998E-2"/>
    <n v="0.69090100514888719"/>
  </r>
  <r>
    <n v="8108"/>
    <x v="1"/>
    <s v="Floresta Ombrófila Densa"/>
    <s v="Sudeste"/>
    <s v="Campinas"/>
    <s v="ondulado"/>
    <s v="Manual"/>
    <s v="Abacate"/>
    <n v="225"/>
    <n v="25"/>
    <s v="fruto"/>
    <x v="0"/>
    <s v="Pós-Plantio"/>
    <x v="0"/>
    <x v="9"/>
    <s v="Trabalhador agropecuário em geral"/>
    <n v="1.18"/>
    <s v="H/H"/>
    <n v="13.0666856765747"/>
    <n v="2.6550000000000001E-2"/>
    <n v="0.3469205047130583"/>
  </r>
  <r>
    <n v="8108"/>
    <x v="1"/>
    <s v="Floresta Ombrófila Densa"/>
    <s v="Sudeste"/>
    <s v="Campinas"/>
    <s v="ondulado"/>
    <s v="Manual"/>
    <s v="Abacate"/>
    <n v="225"/>
    <n v="25"/>
    <s v="fruto"/>
    <x v="0"/>
    <s v="Pré-Plantio"/>
    <x v="0"/>
    <x v="0"/>
    <s v="Trator 75 - 125 CV + Carreta"/>
    <n v="2.06"/>
    <s v="H/M"/>
    <n v="149.07000732421801"/>
    <n v="4.6350000000000002E-2"/>
    <n v="6.9093948394775051"/>
  </r>
  <r>
    <n v="8108"/>
    <x v="1"/>
    <s v="Floresta Ombrófila Densa"/>
    <s v="Sudeste"/>
    <s v="Campinas"/>
    <s v="ondulado"/>
    <s v="Manual"/>
    <s v="Abacate"/>
    <n v="225"/>
    <n v="25"/>
    <s v="fruto"/>
    <x v="0"/>
    <s v="Pré-Plantio"/>
    <x v="0"/>
    <x v="13"/>
    <s v="Enxadão (alinhamento)"/>
    <n v="28.27"/>
    <s v="H/H"/>
    <n v="1.0999999999999999E-2"/>
    <n v="0.63607499999999995"/>
    <n v="6.9968249999999991E-3"/>
  </r>
  <r>
    <n v="8108"/>
    <x v="1"/>
    <s v="Floresta Ombrófila Densa"/>
    <s v="Sudeste"/>
    <s v="Campinas"/>
    <s v="ondulado"/>
    <s v="Manual"/>
    <s v="Abacate"/>
    <n v="225"/>
    <n v="25"/>
    <s v="fruto"/>
    <x v="0"/>
    <s v="Pré-Plantio"/>
    <x v="0"/>
    <x v="13"/>
    <s v="Trabalhador agropecuário em geral"/>
    <n v="28.27"/>
    <s v="H/H"/>
    <n v="13.0666856765747"/>
    <n v="0.63607499999999995"/>
    <n v="8.3113920917272512"/>
  </r>
  <r>
    <n v="8108"/>
    <x v="1"/>
    <s v="Floresta Ombrófila Densa"/>
    <s v="Sudeste"/>
    <s v="Campinas"/>
    <s v="ondulado"/>
    <s v="Manual"/>
    <s v="Abacate"/>
    <n v="225"/>
    <n v="25"/>
    <s v="fruto"/>
    <x v="0"/>
    <s v="Pré-Plantio"/>
    <x v="0"/>
    <x v="14"/>
    <s v="Calcário dolomítico"/>
    <n v="0.5"/>
    <s v="t"/>
    <n v="206.169998168945"/>
    <n v="1.125E-2"/>
    <n v="2.319412479400631"/>
  </r>
  <r>
    <n v="8108"/>
    <x v="1"/>
    <s v="Floresta Ombrófila Densa"/>
    <s v="Sudeste"/>
    <s v="Campinas"/>
    <s v="ondulado"/>
    <s v="Manual"/>
    <s v="Abacate"/>
    <n v="225"/>
    <n v="25"/>
    <s v="fruto"/>
    <x v="0"/>
    <s v="Pré-Plantio"/>
    <x v="0"/>
    <x v="14"/>
    <s v="Trabalhador agropecuário em geral"/>
    <n v="11.78"/>
    <s v="H/H"/>
    <n v="13.0666856765747"/>
    <n v="0.26505000000000001"/>
    <n v="3.4633250385761243"/>
  </r>
  <r>
    <n v="8108"/>
    <x v="1"/>
    <s v="Floresta Ombrófila Densa"/>
    <s v="Sudeste"/>
    <s v="Campinas"/>
    <s v="ondulado"/>
    <s v="Manual"/>
    <s v="Abacate"/>
    <n v="225"/>
    <n v="25"/>
    <s v="fruto"/>
    <x v="0"/>
    <s v="Pré-Plantio"/>
    <x v="0"/>
    <x v="14"/>
    <s v="Trator 75 - 125 CV + Carreta"/>
    <n v="1.94"/>
    <s v="H/M"/>
    <n v="149.07000732421801"/>
    <n v="4.3650000000000001E-2"/>
    <n v="6.5069058197021166"/>
  </r>
  <r>
    <n v="8108"/>
    <x v="1"/>
    <s v="Floresta Ombrófila Densa"/>
    <s v="Sudeste"/>
    <s v="Campinas"/>
    <s v="ondulado"/>
    <s v="Manual"/>
    <s v="Abacate"/>
    <n v="225"/>
    <n v="25"/>
    <s v="fruto"/>
    <x v="0"/>
    <s v="Pré-Plantio"/>
    <x v="0"/>
    <x v="8"/>
    <s v="Aplicador manual"/>
    <n v="4.7"/>
    <s v="H/H"/>
    <n v="9.9000000000000005E-2"/>
    <n v="0.10575"/>
    <n v="1.0469249999999999E-2"/>
  </r>
  <r>
    <n v="8108"/>
    <x v="1"/>
    <s v="Floresta Ombrófila Densa"/>
    <s v="Sudeste"/>
    <s v="Campinas"/>
    <s v="ondulado"/>
    <s v="Manual"/>
    <s v="Abacate"/>
    <n v="225"/>
    <n v="25"/>
    <s v="fruto"/>
    <x v="0"/>
    <s v="Pré-Plantio"/>
    <x v="0"/>
    <x v="8"/>
    <s v="Sulfluramida"/>
    <n v="3.5"/>
    <s v="Kg"/>
    <n v="16.2399997711181"/>
    <n v="7.8750000000000001E-2"/>
    <n v="1.2788999819755504"/>
  </r>
  <r>
    <n v="8108"/>
    <x v="1"/>
    <s v="Floresta Ombrófila Densa"/>
    <s v="Sudeste"/>
    <s v="Campinas"/>
    <s v="ondulado"/>
    <s v="Manual"/>
    <s v="Abacate"/>
    <n v="225"/>
    <n v="25"/>
    <s v="fruto"/>
    <x v="0"/>
    <s v="Pré-Plantio"/>
    <x v="0"/>
    <x v="8"/>
    <s v="Trabalhador agropecuário em geral"/>
    <n v="4.7"/>
    <s v="H/H"/>
    <n v="13.0666856765747"/>
    <n v="0.10575"/>
    <n v="1.3818020102977744"/>
  </r>
  <r>
    <n v="8108"/>
    <x v="1"/>
    <s v="Floresta Ombrófila Densa"/>
    <s v="Sudeste"/>
    <s v="Campinas"/>
    <s v="ondulado"/>
    <s v="Manual"/>
    <s v="Abacate"/>
    <n v="225"/>
    <n v="25"/>
    <s v="fruto"/>
    <x v="0"/>
    <s v="Pré-Plantio"/>
    <x v="0"/>
    <x v="15"/>
    <s v="Motocoveadora 2,5 CV"/>
    <n v="28.27"/>
    <s v="H/H"/>
    <n v="6.0519999999999996"/>
    <n v="0.63607499999999995"/>
    <n v="3.8495258999999993"/>
  </r>
  <r>
    <n v="8108"/>
    <x v="1"/>
    <s v="Floresta Ombrófila Densa"/>
    <s v="Sudeste"/>
    <s v="Campinas"/>
    <s v="ondulado"/>
    <s v="Manual"/>
    <s v="Abacate"/>
    <n v="225"/>
    <n v="25"/>
    <s v="fruto"/>
    <x v="0"/>
    <s v="Pré-Plantio"/>
    <x v="0"/>
    <x v="15"/>
    <s v="Trabalhador agropecuário em geral"/>
    <n v="28.27"/>
    <s v="H/H"/>
    <n v="13.0666856765747"/>
    <n v="0.63607499999999995"/>
    <n v="8.3113920917272512"/>
  </r>
  <r>
    <n v="8108"/>
    <x v="1"/>
    <s v="Floresta Ombrófila Densa"/>
    <s v="Sudeste"/>
    <s v="Campinas"/>
    <s v="ondulado"/>
    <s v="Manual"/>
    <s v="Abacate"/>
    <n v="225"/>
    <n v="25"/>
    <s v="fruto"/>
    <x v="0"/>
    <s v="Pré-Plantio"/>
    <x v="0"/>
    <x v="16"/>
    <s v="Motorroçadeira 2 CV"/>
    <n v="23.55"/>
    <s v="H/H"/>
    <n v="6.4109999999999996"/>
    <n v="0.52987499999999998"/>
    <n v="3.3970286249999995"/>
  </r>
  <r>
    <n v="8108"/>
    <x v="1"/>
    <s v="Floresta Ombrófila Densa"/>
    <s v="Sudeste"/>
    <s v="Campinas"/>
    <s v="ondulado"/>
    <s v="Manual"/>
    <s v="Abacate"/>
    <n v="225"/>
    <n v="25"/>
    <s v="fruto"/>
    <x v="0"/>
    <s v="Pré-Plantio"/>
    <x v="0"/>
    <x v="16"/>
    <s v="Trabalhador agropecuário em geral"/>
    <n v="23.55"/>
    <s v="H/H"/>
    <n v="13.0666856765747"/>
    <n v="0.52987499999999998"/>
    <n v="6.9237100728750187"/>
  </r>
  <r>
    <n v="8108"/>
    <x v="1"/>
    <s v="Floresta Ombrófila Densa"/>
    <s v="Sudeste"/>
    <s v="Campinas"/>
    <s v="ondulado"/>
    <s v="Manual"/>
    <s v="Araucária_embrapa"/>
    <n v="333"/>
    <n v="37"/>
    <s v="semente"/>
    <x v="0"/>
    <s v="Implantação"/>
    <x v="0"/>
    <x v="0"/>
    <d v="2006-06-30T00:00:00"/>
    <n v="3.3"/>
    <s v="sc de 50 kg"/>
    <n v="273.079986572265"/>
    <n v="0.10988999999999999"/>
    <n v="30.008759724426199"/>
  </r>
  <r>
    <n v="8108"/>
    <x v="1"/>
    <s v="Floresta Ombrófila Densa"/>
    <s v="Sudeste"/>
    <s v="Campinas"/>
    <s v="ondulado"/>
    <s v="Manual"/>
    <s v="Araucária_embrapa"/>
    <n v="333"/>
    <n v="37"/>
    <s v="semente"/>
    <x v="0"/>
    <s v="Implantação"/>
    <x v="0"/>
    <x v="0"/>
    <s v="Copo dosador"/>
    <n v="12.37"/>
    <s v="H/H"/>
    <n v="1.0999999999999999E-2"/>
    <n v="0.41192099999999998"/>
    <n v="4.5311309999999999E-3"/>
  </r>
  <r>
    <n v="8108"/>
    <x v="1"/>
    <s v="Floresta Ombrófila Densa"/>
    <s v="Sudeste"/>
    <s v="Campinas"/>
    <s v="ondulado"/>
    <s v="Manual"/>
    <s v="Araucária_embrapa"/>
    <n v="333"/>
    <n v="37"/>
    <s v="semente"/>
    <x v="0"/>
    <s v="Implantação"/>
    <x v="0"/>
    <x v="0"/>
    <s v="Trabalhador agropecuário em geral"/>
    <n v="12.37"/>
    <s v="H/H"/>
    <n v="13.0666856765747"/>
    <n v="0.41192099999999998"/>
    <n v="5.3824422305803266"/>
  </r>
  <r>
    <n v="8108"/>
    <x v="1"/>
    <s v="Floresta Ombrófila Densa"/>
    <s v="Sudeste"/>
    <s v="Campinas"/>
    <s v="ondulado"/>
    <s v="Manual"/>
    <s v="Araucária_embrapa"/>
    <n v="333"/>
    <n v="37"/>
    <s v="semente"/>
    <x v="0"/>
    <s v="Implantação"/>
    <x v="0"/>
    <x v="1"/>
    <d v="2010-10-20T00:00:00"/>
    <n v="3.3"/>
    <s v="sc de 50 kg"/>
    <n v="200.47999572753901"/>
    <n v="0.10988999999999999"/>
    <n v="22.03074673049926"/>
  </r>
  <r>
    <n v="8108"/>
    <x v="1"/>
    <s v="Floresta Ombrófila Densa"/>
    <s v="Sudeste"/>
    <s v="Campinas"/>
    <s v="ondulado"/>
    <s v="Manual"/>
    <s v="Araucária_embrapa"/>
    <n v="333"/>
    <n v="37"/>
    <s v="semente"/>
    <x v="0"/>
    <s v="Implantação"/>
    <x v="0"/>
    <x v="1"/>
    <s v="Plantadeira (coveta lateral)"/>
    <n v="14.13"/>
    <s v="H/H"/>
    <n v="7.9000000000000001E-2"/>
    <n v="0.47052899999999998"/>
    <n v="3.7171790999999996E-2"/>
  </r>
  <r>
    <n v="8108"/>
    <x v="1"/>
    <s v="Floresta Ombrófila Densa"/>
    <s v="Sudeste"/>
    <s v="Campinas"/>
    <s v="ondulado"/>
    <s v="Manual"/>
    <s v="Araucária_embrapa"/>
    <n v="333"/>
    <n v="37"/>
    <s v="semente"/>
    <x v="0"/>
    <s v="Implantação"/>
    <x v="0"/>
    <x v="1"/>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1"/>
    <s v="Trator 75 - 125 CV + Carreta"/>
    <n v="2.35"/>
    <s v="H/M"/>
    <n v="149.07000732421801"/>
    <n v="7.8255000000000005E-2"/>
    <n v="11.665473423156682"/>
  </r>
  <r>
    <n v="8108"/>
    <x v="1"/>
    <s v="Floresta Ombrófila Densa"/>
    <s v="Sudeste"/>
    <s v="Campinas"/>
    <s v="ondulado"/>
    <s v="Manual"/>
    <s v="Araucária_embrapa"/>
    <n v="333"/>
    <n v="37"/>
    <s v="semente"/>
    <x v="0"/>
    <s v="Implantação"/>
    <x v="0"/>
    <x v="2"/>
    <s v="Trabalhador agropecuário em geral"/>
    <n v="5.88"/>
    <s v="H/H"/>
    <n v="13.0666856765747"/>
    <n v="0.19580400000000001"/>
    <n v="2.5585093222160324"/>
  </r>
  <r>
    <n v="8108"/>
    <x v="1"/>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8108"/>
    <x v="1"/>
    <s v="Floresta Ombrófila Densa"/>
    <s v="Sudeste"/>
    <s v="Campinas"/>
    <s v="ondulado"/>
    <s v="Manual"/>
    <s v="Araucária_embrapa"/>
    <n v="333"/>
    <n v="37"/>
    <s v="semente"/>
    <x v="0"/>
    <s v="Implantação"/>
    <x v="0"/>
    <x v="3"/>
    <s v="Hidrogel"/>
    <n v="5"/>
    <s v="Kg"/>
    <n v="25.84"/>
    <n v="0.16650000000000001"/>
    <n v="4.3023600000000002"/>
  </r>
  <r>
    <n v="8108"/>
    <x v="1"/>
    <s v="Floresta Ombrófila Densa"/>
    <s v="Sudeste"/>
    <s v="Campinas"/>
    <s v="ondulado"/>
    <s v="Manual"/>
    <s v="Araucária_embrapa"/>
    <n v="333"/>
    <n v="37"/>
    <s v="semente"/>
    <x v="0"/>
    <s v="Implantação"/>
    <x v="0"/>
    <x v="3"/>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8108"/>
    <x v="1"/>
    <s v="Floresta Ombrófila Densa"/>
    <s v="Sudeste"/>
    <s v="Campinas"/>
    <s v="ondulado"/>
    <s v="Manual"/>
    <s v="Araucária_embrapa"/>
    <n v="333"/>
    <n v="37"/>
    <s v="semente"/>
    <x v="0"/>
    <s v="Implantação"/>
    <x v="0"/>
    <x v="4"/>
    <s v="Hidrogel"/>
    <n v="1"/>
    <s v="Kg"/>
    <n v="25.84"/>
    <n v="3.3300000000000003E-2"/>
    <n v="0.86047200000000013"/>
  </r>
  <r>
    <n v="8108"/>
    <x v="1"/>
    <s v="Floresta Ombrófila Densa"/>
    <s v="Sudeste"/>
    <s v="Campinas"/>
    <s v="ondulado"/>
    <s v="Manual"/>
    <s v="Araucária_embrapa"/>
    <n v="333"/>
    <n v="37"/>
    <s v="semente"/>
    <x v="0"/>
    <s v="Implantação"/>
    <x v="0"/>
    <x v="4"/>
    <s v="Mudas (biodiversidade)"/>
    <n v="109"/>
    <s v="unidade"/>
    <n v="2"/>
    <n v="3.6297000000000001"/>
    <n v="7.2594000000000003"/>
  </r>
  <r>
    <n v="8108"/>
    <x v="1"/>
    <s v="Floresta Ombrófila Densa"/>
    <s v="Sudeste"/>
    <s v="Campinas"/>
    <s v="ondulado"/>
    <s v="Manual"/>
    <s v="Araucária_embrapa"/>
    <n v="333"/>
    <n v="37"/>
    <s v="semente"/>
    <x v="0"/>
    <s v="Implantação"/>
    <x v="0"/>
    <x v="4"/>
    <s v="Mudas (econômica)"/>
    <n v="109"/>
    <s v="unidade"/>
    <n v="10"/>
    <n v="3.6297000000000001"/>
    <n v="36.297000000000004"/>
  </r>
  <r>
    <n v="8108"/>
    <x v="1"/>
    <s v="Floresta Ombrófila Densa"/>
    <s v="Sudeste"/>
    <s v="Campinas"/>
    <s v="ondulado"/>
    <s v="Manual"/>
    <s v="Araucária_embrapa"/>
    <n v="333"/>
    <n v="37"/>
    <s v="semente"/>
    <x v="0"/>
    <s v="Implantação"/>
    <x v="0"/>
    <x v="4"/>
    <s v="Trabalhador agropecuário em geral"/>
    <n v="4.24"/>
    <s v="H/H"/>
    <n v="13.0666856765747"/>
    <n v="0.14119200000000001"/>
    <n v="1.8449114840469352"/>
  </r>
  <r>
    <n v="8108"/>
    <x v="1"/>
    <s v="Floresta Ombrófila Densa"/>
    <s v="Sudeste"/>
    <s v="Campinas"/>
    <s v="ondulado"/>
    <s v="Manual"/>
    <s v="Araucária_embrapa"/>
    <n v="333"/>
    <n v="37"/>
    <s v="semente"/>
    <x v="0"/>
    <s v="Implantação"/>
    <x v="0"/>
    <x v="5"/>
    <s v="Mudas (biodiversidade)"/>
    <n v="545"/>
    <s v="unidade"/>
    <n v="2"/>
    <n v="18.148499999999999"/>
    <n v="36.296999999999997"/>
  </r>
  <r>
    <n v="8108"/>
    <x v="1"/>
    <s v="Floresta Ombrófila Densa"/>
    <s v="Sudeste"/>
    <s v="Campinas"/>
    <s v="ondulado"/>
    <s v="Manual"/>
    <s v="Araucária_embrapa"/>
    <n v="333"/>
    <n v="37"/>
    <s v="semente"/>
    <x v="0"/>
    <s v="Implantação"/>
    <x v="0"/>
    <x v="5"/>
    <s v="Mudas (econômica)"/>
    <n v="544"/>
    <s v="unidade"/>
    <n v="10"/>
    <n v="18.115200000000002"/>
    <n v="181.15200000000002"/>
  </r>
  <r>
    <n v="8108"/>
    <x v="1"/>
    <s v="Floresta Ombrófila Densa"/>
    <s v="Sudeste"/>
    <s v="Campinas"/>
    <s v="ondulado"/>
    <s v="Manual"/>
    <s v="Araucária_embrapa"/>
    <n v="333"/>
    <n v="37"/>
    <s v="semente"/>
    <x v="0"/>
    <s v="Implantação"/>
    <x v="0"/>
    <x v="5"/>
    <s v="Trabalhador agropecuário em geral"/>
    <n v="10.6"/>
    <s v="H/H"/>
    <n v="13.0666856765747"/>
    <n v="0.35297999999999996"/>
    <n v="4.6122787101173373"/>
  </r>
  <r>
    <n v="8108"/>
    <x v="1"/>
    <s v="Floresta Ombrófila Densa"/>
    <s v="Sudeste"/>
    <s v="Campinas"/>
    <s v="ondulado"/>
    <s v="Manual"/>
    <s v="Araucária_embrapa"/>
    <n v="333"/>
    <n v="37"/>
    <s v="semente"/>
    <x v="0"/>
    <s v="Implantação"/>
    <x v="0"/>
    <x v="5"/>
    <s v="Trator 75 - 125 CV + Carreta"/>
    <n v="1.77"/>
    <s v="H/M"/>
    <n v="149.07000732421801"/>
    <n v="5.8940999999999993E-2"/>
    <n v="8.7863353016967327"/>
  </r>
  <r>
    <n v="8108"/>
    <x v="1"/>
    <s v="Floresta Ombrófila Densa"/>
    <s v="Sudeste"/>
    <s v="Campinas"/>
    <s v="ondulado"/>
    <s v="Manual"/>
    <s v="Araucária_embrapa"/>
    <n v="333"/>
    <n v="37"/>
    <s v="semente"/>
    <x v="0"/>
    <s v="Manutenção"/>
    <x v="1"/>
    <x v="6"/>
    <s v="18-06-24"/>
    <n v="2.6"/>
    <s v="sc de 50 kg"/>
    <n v="268.25"/>
    <n v="8.6580000000000004E-2"/>
    <n v="23.225085"/>
  </r>
  <r>
    <n v="8108"/>
    <x v="1"/>
    <s v="Floresta Ombrófila Densa"/>
    <s v="Sudeste"/>
    <s v="Campinas"/>
    <s v="ondulado"/>
    <s v="Manual"/>
    <s v="Araucária_embrapa"/>
    <n v="333"/>
    <n v="37"/>
    <s v="semente"/>
    <x v="0"/>
    <s v="Manutenção"/>
    <x v="1"/>
    <x v="6"/>
    <s v="Copo dosador"/>
    <n v="9.42"/>
    <s v="H/H"/>
    <n v="1.0999999999999999E-2"/>
    <n v="0.31368600000000002"/>
    <n v="3.4505460000000001E-3"/>
  </r>
  <r>
    <n v="8108"/>
    <x v="1"/>
    <s v="Floresta Ombrófila Densa"/>
    <s v="Sudeste"/>
    <s v="Campinas"/>
    <s v="ondulado"/>
    <s v="Manual"/>
    <s v="Araucária_embrapa"/>
    <n v="333"/>
    <n v="37"/>
    <s v="semente"/>
    <x v="0"/>
    <s v="Manutenção"/>
    <x v="1"/>
    <x v="6"/>
    <s v="Trabalhador agropecuário em geral"/>
    <n v="9.42"/>
    <s v="H/H"/>
    <n v="13.0666856765747"/>
    <n v="0.31368600000000002"/>
    <n v="4.0988363631420119"/>
  </r>
  <r>
    <n v="8108"/>
    <x v="1"/>
    <s v="Floresta Ombrófila Densa"/>
    <s v="Sudeste"/>
    <s v="Campinas"/>
    <s v="ondulado"/>
    <s v="Manual"/>
    <s v="Araucária_embrapa"/>
    <n v="333"/>
    <n v="37"/>
    <s v="semente"/>
    <x v="0"/>
    <s v="Manutenção"/>
    <x v="1"/>
    <x v="6"/>
    <s v="Trator 75 - 125 CV + Carreta"/>
    <n v="1.18"/>
    <s v="H/M"/>
    <n v="149.07000732421801"/>
    <n v="3.9294000000000003E-2"/>
    <n v="5.8575568677978227"/>
  </r>
  <r>
    <n v="8108"/>
    <x v="1"/>
    <s v="Floresta Ombrófila Densa"/>
    <s v="Sudeste"/>
    <s v="Campinas"/>
    <s v="ondulado"/>
    <s v="Manual"/>
    <s v="Araucária_embrapa"/>
    <n v="333"/>
    <n v="37"/>
    <s v="semente"/>
    <x v="0"/>
    <s v="Manutenção"/>
    <x v="1"/>
    <x v="7"/>
    <s v="Enxada"/>
    <n v="38.51"/>
    <s v="H/H"/>
    <n v="1.6E-2"/>
    <n v="1.2823830000000001"/>
    <n v="2.0518128E-2"/>
  </r>
  <r>
    <n v="8108"/>
    <x v="1"/>
    <s v="Floresta Ombrófila Densa"/>
    <s v="Sudeste"/>
    <s v="Campinas"/>
    <s v="ondulado"/>
    <s v="Manual"/>
    <s v="Araucária_embrapa"/>
    <n v="333"/>
    <n v="37"/>
    <s v="semente"/>
    <x v="0"/>
    <s v="Manutenção"/>
    <x v="1"/>
    <x v="7"/>
    <s v="Trabalhador agropecuário em geral"/>
    <n v="38.51"/>
    <s v="H/H"/>
    <n v="13.0666856765747"/>
    <n v="1.2823830000000001"/>
    <n v="16.756495577982893"/>
  </r>
  <r>
    <n v="8108"/>
    <x v="1"/>
    <s v="Floresta Ombrófila Densa"/>
    <s v="Sudeste"/>
    <s v="Campinas"/>
    <s v="ondulado"/>
    <s v="Manual"/>
    <s v="Araucária_embrapa"/>
    <n v="333"/>
    <n v="37"/>
    <s v="semente"/>
    <x v="0"/>
    <s v="Manutenção"/>
    <x v="1"/>
    <x v="8"/>
    <s v="Aplicador manual"/>
    <n v="2.35"/>
    <s v="H/H"/>
    <n v="9.9000000000000005E-2"/>
    <n v="7.8255000000000005E-2"/>
    <n v="7.7472450000000007E-3"/>
  </r>
  <r>
    <n v="8108"/>
    <x v="1"/>
    <s v="Floresta Ombrófila Densa"/>
    <s v="Sudeste"/>
    <s v="Campinas"/>
    <s v="ondulado"/>
    <s v="Manual"/>
    <s v="Araucária_embrapa"/>
    <n v="333"/>
    <n v="37"/>
    <s v="semente"/>
    <x v="0"/>
    <s v="Manutenção"/>
    <x v="1"/>
    <x v="8"/>
    <s v="Sulfluramida"/>
    <n v="2"/>
    <s v="Kg"/>
    <n v="16.2399997711181"/>
    <n v="6.6600000000000006E-2"/>
    <n v="1.0815839847564657"/>
  </r>
  <r>
    <n v="8108"/>
    <x v="1"/>
    <s v="Floresta Ombrófila Densa"/>
    <s v="Sudeste"/>
    <s v="Campinas"/>
    <s v="ondulado"/>
    <s v="Manual"/>
    <s v="Araucária_embrapa"/>
    <n v="333"/>
    <n v="37"/>
    <s v="semente"/>
    <x v="0"/>
    <s v="Manutenção"/>
    <x v="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
    <x v="10"/>
    <s v="Motorroçadeira 2 CV"/>
    <n v="14.13"/>
    <s v="H/H"/>
    <n v="6.4109999999999996"/>
    <n v="0.47052899999999998"/>
    <n v="3.0165614189999999"/>
  </r>
  <r>
    <n v="8108"/>
    <x v="1"/>
    <s v="Floresta Ombrófila Densa"/>
    <s v="Sudeste"/>
    <s v="Campinas"/>
    <s v="ondulado"/>
    <s v="Manual"/>
    <s v="Araucária_embrapa"/>
    <n v="333"/>
    <n v="37"/>
    <s v="semente"/>
    <x v="0"/>
    <s v="Manutenção"/>
    <x v="1"/>
    <x v="10"/>
    <s v="Trabalhador agropecuário em geral"/>
    <n v="14.13"/>
    <s v="H/H"/>
    <n v="13.0666856765747"/>
    <n v="0.47052899999999998"/>
    <n v="6.1482545447130166"/>
  </r>
  <r>
    <n v="8108"/>
    <x v="1"/>
    <s v="Floresta Ombrófila Densa"/>
    <s v="Sudeste"/>
    <s v="Campinas"/>
    <s v="ondulado"/>
    <s v="Manual"/>
    <s v="Araucária_embrapa"/>
    <n v="333"/>
    <n v="37"/>
    <s v="semente"/>
    <x v="0"/>
    <s v="Manutenção"/>
    <x v="2"/>
    <x v="11"/>
    <s v="18-06-24"/>
    <n v="2.6"/>
    <s v="sc de 50 kg"/>
    <n v="268.25"/>
    <n v="8.6580000000000004E-2"/>
    <n v="23.225085"/>
  </r>
  <r>
    <n v="8108"/>
    <x v="1"/>
    <s v="Floresta Ombrófila Densa"/>
    <s v="Sudeste"/>
    <s v="Campinas"/>
    <s v="ondulado"/>
    <s v="Manual"/>
    <s v="Araucária_embrapa"/>
    <n v="333"/>
    <n v="37"/>
    <s v="semente"/>
    <x v="0"/>
    <s v="Manutenção"/>
    <x v="2"/>
    <x v="11"/>
    <s v="Copo dosador"/>
    <n v="9.42"/>
    <s v="H/H"/>
    <n v="1.0999999999999999E-2"/>
    <n v="0.31368600000000002"/>
    <n v="3.4505460000000001E-3"/>
  </r>
  <r>
    <n v="8108"/>
    <x v="1"/>
    <s v="Floresta Ombrófila Densa"/>
    <s v="Sudeste"/>
    <s v="Campinas"/>
    <s v="ondulado"/>
    <s v="Manual"/>
    <s v="Araucária_embrapa"/>
    <n v="333"/>
    <n v="37"/>
    <s v="semente"/>
    <x v="0"/>
    <s v="Manutenção"/>
    <x v="2"/>
    <x v="11"/>
    <s v="Trabalhador agropecuário em geral"/>
    <n v="9.42"/>
    <s v="H/H"/>
    <n v="13.0666856765747"/>
    <n v="0.31368600000000002"/>
    <n v="4.0988363631420119"/>
  </r>
  <r>
    <n v="8108"/>
    <x v="1"/>
    <s v="Floresta Ombrófila Densa"/>
    <s v="Sudeste"/>
    <s v="Campinas"/>
    <s v="ondulado"/>
    <s v="Manual"/>
    <s v="Araucária_embrapa"/>
    <n v="333"/>
    <n v="37"/>
    <s v="semente"/>
    <x v="0"/>
    <s v="Manutenção"/>
    <x v="2"/>
    <x v="11"/>
    <s v="Trator 75 - 125 CV + Carreta"/>
    <n v="1.18"/>
    <s v="H/M"/>
    <n v="149.07000732421801"/>
    <n v="3.9294000000000003E-2"/>
    <n v="5.8575568677978227"/>
  </r>
  <r>
    <n v="8108"/>
    <x v="1"/>
    <s v="Floresta Ombrófila Densa"/>
    <s v="Sudeste"/>
    <s v="Campinas"/>
    <s v="ondulado"/>
    <s v="Manual"/>
    <s v="Araucária_embrapa"/>
    <n v="333"/>
    <n v="37"/>
    <s v="semente"/>
    <x v="0"/>
    <s v="Manutenção"/>
    <x v="2"/>
    <x v="8"/>
    <s v="Aplicador manual"/>
    <n v="2.35"/>
    <s v="H/H"/>
    <n v="9.9000000000000005E-2"/>
    <n v="7.8255000000000005E-2"/>
    <n v="7.7472450000000007E-3"/>
  </r>
  <r>
    <n v="8108"/>
    <x v="1"/>
    <s v="Floresta Ombrófila Densa"/>
    <s v="Sudeste"/>
    <s v="Campinas"/>
    <s v="ondulado"/>
    <s v="Manual"/>
    <s v="Araucária_embrapa"/>
    <n v="333"/>
    <n v="37"/>
    <s v="semente"/>
    <x v="0"/>
    <s v="Manutenção"/>
    <x v="2"/>
    <x v="8"/>
    <s v="Sulfluramida"/>
    <n v="2"/>
    <s v="Kg"/>
    <n v="16.2399997711181"/>
    <n v="6.6600000000000006E-2"/>
    <n v="1.0815839847564657"/>
  </r>
  <r>
    <n v="8108"/>
    <x v="1"/>
    <s v="Floresta Ombrófila Densa"/>
    <s v="Sudeste"/>
    <s v="Campinas"/>
    <s v="ondulado"/>
    <s v="Manual"/>
    <s v="Araucária_embrapa"/>
    <n v="333"/>
    <n v="37"/>
    <s v="semente"/>
    <x v="0"/>
    <s v="Manutenção"/>
    <x v="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
    <x v="12"/>
    <s v="Técnico florestal"/>
    <n v="23.55"/>
    <s v="H/H"/>
    <n v="5.9209642410278303"/>
    <n v="0.78421500000000011"/>
    <n v="4.6433089722776408"/>
  </r>
  <r>
    <n v="8108"/>
    <x v="1"/>
    <s v="Floresta Ombrófila Densa"/>
    <s v="Sudeste"/>
    <s v="Campinas"/>
    <s v="ondulado"/>
    <s v="Manual"/>
    <s v="Araucária_embrapa"/>
    <n v="333"/>
    <n v="37"/>
    <s v="semente"/>
    <x v="0"/>
    <s v="Manutenção"/>
    <x v="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3"/>
    <x v="8"/>
    <s v="Aplicador manual"/>
    <n v="2.35"/>
    <s v="H/H"/>
    <n v="9.9000000000000005E-2"/>
    <n v="7.8255000000000005E-2"/>
    <n v="7.7472450000000007E-3"/>
  </r>
  <r>
    <n v="8108"/>
    <x v="1"/>
    <s v="Floresta Ombrófila Densa"/>
    <s v="Sudeste"/>
    <s v="Campinas"/>
    <s v="ondulado"/>
    <s v="Manual"/>
    <s v="Araucária_embrapa"/>
    <n v="333"/>
    <n v="37"/>
    <s v="semente"/>
    <x v="0"/>
    <s v="Manutenção"/>
    <x v="3"/>
    <x v="8"/>
    <s v="Sulfluramida"/>
    <n v="2"/>
    <s v="Kg"/>
    <n v="16.2399997711181"/>
    <n v="6.6600000000000006E-2"/>
    <n v="1.0815839847564657"/>
  </r>
  <r>
    <n v="8108"/>
    <x v="1"/>
    <s v="Floresta Ombrófila Densa"/>
    <s v="Sudeste"/>
    <s v="Campinas"/>
    <s v="ondulado"/>
    <s v="Manual"/>
    <s v="Araucária_embrapa"/>
    <n v="333"/>
    <n v="37"/>
    <s v="semente"/>
    <x v="0"/>
    <s v="Manutenção"/>
    <x v="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4"/>
    <x v="8"/>
    <s v="Aplicador manual"/>
    <n v="2.35"/>
    <s v="H/H"/>
    <n v="9.9000000000000005E-2"/>
    <n v="7.8255000000000005E-2"/>
    <n v="7.7472450000000007E-3"/>
  </r>
  <r>
    <n v="8108"/>
    <x v="1"/>
    <s v="Floresta Ombrófila Densa"/>
    <s v="Sudeste"/>
    <s v="Campinas"/>
    <s v="ondulado"/>
    <s v="Manual"/>
    <s v="Araucária_embrapa"/>
    <n v="333"/>
    <n v="37"/>
    <s v="semente"/>
    <x v="0"/>
    <s v="Manutenção"/>
    <x v="4"/>
    <x v="8"/>
    <s v="Sulfluramida"/>
    <n v="2"/>
    <s v="Kg"/>
    <n v="16.2399997711181"/>
    <n v="6.6600000000000006E-2"/>
    <n v="1.0815839847564657"/>
  </r>
  <r>
    <n v="8108"/>
    <x v="1"/>
    <s v="Floresta Ombrófila Densa"/>
    <s v="Sudeste"/>
    <s v="Campinas"/>
    <s v="ondulado"/>
    <s v="Manual"/>
    <s v="Araucária_embrapa"/>
    <n v="333"/>
    <n v="37"/>
    <s v="semente"/>
    <x v="0"/>
    <s v="Manutenção"/>
    <x v="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4"/>
    <x v="12"/>
    <s v="Técnico florestal"/>
    <n v="23.55"/>
    <s v="H/H"/>
    <n v="5.9209642410278303"/>
    <n v="0.78421500000000011"/>
    <n v="4.6433089722776408"/>
  </r>
  <r>
    <n v="8108"/>
    <x v="1"/>
    <s v="Floresta Ombrófila Densa"/>
    <s v="Sudeste"/>
    <s v="Campinas"/>
    <s v="ondulado"/>
    <s v="Manual"/>
    <s v="Araucária_embrapa"/>
    <n v="333"/>
    <n v="37"/>
    <s v="semente"/>
    <x v="0"/>
    <s v="Manutenção"/>
    <x v="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5"/>
    <x v="8"/>
    <s v="Aplicador manual"/>
    <n v="2.35"/>
    <s v="H/H"/>
    <n v="9.9000000000000005E-2"/>
    <n v="7.8255000000000005E-2"/>
    <n v="7.7472450000000007E-3"/>
  </r>
  <r>
    <n v="8108"/>
    <x v="1"/>
    <s v="Floresta Ombrófila Densa"/>
    <s v="Sudeste"/>
    <s v="Campinas"/>
    <s v="ondulado"/>
    <s v="Manual"/>
    <s v="Araucária_embrapa"/>
    <n v="333"/>
    <n v="37"/>
    <s v="semente"/>
    <x v="0"/>
    <s v="Manutenção"/>
    <x v="5"/>
    <x v="8"/>
    <s v="Sulfluramida"/>
    <n v="2"/>
    <s v="Kg"/>
    <n v="16.2399997711181"/>
    <n v="6.6600000000000006E-2"/>
    <n v="1.0815839847564657"/>
  </r>
  <r>
    <n v="8108"/>
    <x v="1"/>
    <s v="Floresta Ombrófila Densa"/>
    <s v="Sudeste"/>
    <s v="Campinas"/>
    <s v="ondulado"/>
    <s v="Manual"/>
    <s v="Araucária_embrapa"/>
    <n v="333"/>
    <n v="37"/>
    <s v="semente"/>
    <x v="0"/>
    <s v="Manutenção"/>
    <x v="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6"/>
    <x v="8"/>
    <s v="Aplicador manual"/>
    <n v="2.35"/>
    <s v="H/H"/>
    <n v="9.9000000000000005E-2"/>
    <n v="7.8255000000000005E-2"/>
    <n v="7.7472450000000007E-3"/>
  </r>
  <r>
    <n v="8108"/>
    <x v="1"/>
    <s v="Floresta Ombrófila Densa"/>
    <s v="Sudeste"/>
    <s v="Campinas"/>
    <s v="ondulado"/>
    <s v="Manual"/>
    <s v="Araucária_embrapa"/>
    <n v="333"/>
    <n v="37"/>
    <s v="semente"/>
    <x v="0"/>
    <s v="Manutenção"/>
    <x v="6"/>
    <x v="8"/>
    <s v="Sulfluramida"/>
    <n v="2"/>
    <s v="Kg"/>
    <n v="16.2399997711181"/>
    <n v="6.6600000000000006E-2"/>
    <n v="1.0815839847564657"/>
  </r>
  <r>
    <n v="8108"/>
    <x v="1"/>
    <s v="Floresta Ombrófila Densa"/>
    <s v="Sudeste"/>
    <s v="Campinas"/>
    <s v="ondulado"/>
    <s v="Manual"/>
    <s v="Araucária_embrapa"/>
    <n v="333"/>
    <n v="37"/>
    <s v="semente"/>
    <x v="0"/>
    <s v="Manutenção"/>
    <x v="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7"/>
    <x v="8"/>
    <s v="Aplicador manual"/>
    <n v="2.35"/>
    <s v="H/H"/>
    <n v="9.9000000000000005E-2"/>
    <n v="7.8255000000000005E-2"/>
    <n v="7.7472450000000007E-3"/>
  </r>
  <r>
    <n v="8108"/>
    <x v="1"/>
    <s v="Floresta Ombrófila Densa"/>
    <s v="Sudeste"/>
    <s v="Campinas"/>
    <s v="ondulado"/>
    <s v="Manual"/>
    <s v="Araucária_embrapa"/>
    <n v="333"/>
    <n v="37"/>
    <s v="semente"/>
    <x v="0"/>
    <s v="Manutenção"/>
    <x v="7"/>
    <x v="8"/>
    <s v="Sulfluramida"/>
    <n v="2"/>
    <s v="Kg"/>
    <n v="16.2399997711181"/>
    <n v="6.6600000000000006E-2"/>
    <n v="1.0815839847564657"/>
  </r>
  <r>
    <n v="8108"/>
    <x v="1"/>
    <s v="Floresta Ombrófila Densa"/>
    <s v="Sudeste"/>
    <s v="Campinas"/>
    <s v="ondulado"/>
    <s v="Manual"/>
    <s v="Araucária_embrapa"/>
    <n v="333"/>
    <n v="37"/>
    <s v="semente"/>
    <x v="0"/>
    <s v="Manutenção"/>
    <x v="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8"/>
    <x v="8"/>
    <s v="Aplicador manual"/>
    <n v="2.35"/>
    <s v="H/H"/>
    <n v="9.9000000000000005E-2"/>
    <n v="7.8255000000000005E-2"/>
    <n v="7.7472450000000007E-3"/>
  </r>
  <r>
    <n v="8108"/>
    <x v="1"/>
    <s v="Floresta Ombrófila Densa"/>
    <s v="Sudeste"/>
    <s v="Campinas"/>
    <s v="ondulado"/>
    <s v="Manual"/>
    <s v="Araucária_embrapa"/>
    <n v="333"/>
    <n v="37"/>
    <s v="semente"/>
    <x v="0"/>
    <s v="Manutenção"/>
    <x v="8"/>
    <x v="8"/>
    <s v="Sulfluramida"/>
    <n v="2"/>
    <s v="Kg"/>
    <n v="16.2399997711181"/>
    <n v="6.6600000000000006E-2"/>
    <n v="1.0815839847564657"/>
  </r>
  <r>
    <n v="8108"/>
    <x v="1"/>
    <s v="Floresta Ombrófila Densa"/>
    <s v="Sudeste"/>
    <s v="Campinas"/>
    <s v="ondulado"/>
    <s v="Manual"/>
    <s v="Araucária_embrapa"/>
    <n v="333"/>
    <n v="37"/>
    <s v="semente"/>
    <x v="0"/>
    <s v="Manutenção"/>
    <x v="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9"/>
    <x v="8"/>
    <s v="Aplicador manual"/>
    <n v="2.35"/>
    <s v="H/H"/>
    <n v="9.9000000000000005E-2"/>
    <n v="7.8255000000000005E-2"/>
    <n v="7.7472450000000007E-3"/>
  </r>
  <r>
    <n v="8108"/>
    <x v="1"/>
    <s v="Floresta Ombrófila Densa"/>
    <s v="Sudeste"/>
    <s v="Campinas"/>
    <s v="ondulado"/>
    <s v="Manual"/>
    <s v="Araucária_embrapa"/>
    <n v="333"/>
    <n v="37"/>
    <s v="semente"/>
    <x v="0"/>
    <s v="Manutenção"/>
    <x v="9"/>
    <x v="8"/>
    <s v="Sulfluramida"/>
    <n v="2"/>
    <s v="Kg"/>
    <n v="16.2399997711181"/>
    <n v="6.6600000000000006E-2"/>
    <n v="1.0815839847564657"/>
  </r>
  <r>
    <n v="8108"/>
    <x v="1"/>
    <s v="Floresta Ombrófila Densa"/>
    <s v="Sudeste"/>
    <s v="Campinas"/>
    <s v="ondulado"/>
    <s v="Manual"/>
    <s v="Araucária_embrapa"/>
    <n v="333"/>
    <n v="37"/>
    <s v="semente"/>
    <x v="0"/>
    <s v="Manutenção"/>
    <x v="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9"/>
    <x v="12"/>
    <s v="Técnico florestal"/>
    <n v="23.55"/>
    <s v="H/H"/>
    <n v="5.9209642410278303"/>
    <n v="0.78421500000000011"/>
    <n v="4.6433089722776408"/>
  </r>
  <r>
    <n v="8108"/>
    <x v="1"/>
    <s v="Floresta Ombrófila Densa"/>
    <s v="Sudeste"/>
    <s v="Campinas"/>
    <s v="ondulado"/>
    <s v="Manual"/>
    <s v="Araucária_embrapa"/>
    <n v="333"/>
    <n v="37"/>
    <s v="semente"/>
    <x v="0"/>
    <s v="Manutenção"/>
    <x v="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0"/>
    <x v="8"/>
    <s v="Aplicador manual"/>
    <n v="2.35"/>
    <s v="H/H"/>
    <n v="9.9000000000000005E-2"/>
    <n v="7.8255000000000005E-2"/>
    <n v="7.7472450000000007E-3"/>
  </r>
  <r>
    <n v="8108"/>
    <x v="1"/>
    <s v="Floresta Ombrófila Densa"/>
    <s v="Sudeste"/>
    <s v="Campinas"/>
    <s v="ondulado"/>
    <s v="Manual"/>
    <s v="Araucária_embrapa"/>
    <n v="333"/>
    <n v="37"/>
    <s v="semente"/>
    <x v="0"/>
    <s v="Manutenção"/>
    <x v="10"/>
    <x v="8"/>
    <s v="Sulfluramida"/>
    <n v="2"/>
    <s v="Kg"/>
    <n v="16.2399997711181"/>
    <n v="6.6600000000000006E-2"/>
    <n v="1.0815839847564657"/>
  </r>
  <r>
    <n v="8108"/>
    <x v="1"/>
    <s v="Floresta Ombrófila Densa"/>
    <s v="Sudeste"/>
    <s v="Campinas"/>
    <s v="ondulado"/>
    <s v="Manual"/>
    <s v="Araucária_embrapa"/>
    <n v="333"/>
    <n v="37"/>
    <s v="semente"/>
    <x v="0"/>
    <s v="Manutenção"/>
    <x v="1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1"/>
    <x v="8"/>
    <s v="Aplicador manual"/>
    <n v="2.35"/>
    <s v="H/H"/>
    <n v="9.9000000000000005E-2"/>
    <n v="7.8255000000000005E-2"/>
    <n v="7.7472450000000007E-3"/>
  </r>
  <r>
    <n v="8108"/>
    <x v="1"/>
    <s v="Floresta Ombrófila Densa"/>
    <s v="Sudeste"/>
    <s v="Campinas"/>
    <s v="ondulado"/>
    <s v="Manual"/>
    <s v="Araucária_embrapa"/>
    <n v="333"/>
    <n v="37"/>
    <s v="semente"/>
    <x v="0"/>
    <s v="Manutenção"/>
    <x v="11"/>
    <x v="8"/>
    <s v="Sulfluramida"/>
    <n v="2"/>
    <s v="Kg"/>
    <n v="16.2399997711181"/>
    <n v="6.6600000000000006E-2"/>
    <n v="1.0815839847564657"/>
  </r>
  <r>
    <n v="8108"/>
    <x v="1"/>
    <s v="Floresta Ombrófila Densa"/>
    <s v="Sudeste"/>
    <s v="Campinas"/>
    <s v="ondulado"/>
    <s v="Manual"/>
    <s v="Araucária_embrapa"/>
    <n v="333"/>
    <n v="37"/>
    <s v="semente"/>
    <x v="0"/>
    <s v="Manutenção"/>
    <x v="1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2"/>
    <x v="8"/>
    <s v="Aplicador manual"/>
    <n v="2.35"/>
    <s v="H/H"/>
    <n v="9.9000000000000005E-2"/>
    <n v="7.8255000000000005E-2"/>
    <n v="7.7472450000000007E-3"/>
  </r>
  <r>
    <n v="8108"/>
    <x v="1"/>
    <s v="Floresta Ombrófila Densa"/>
    <s v="Sudeste"/>
    <s v="Campinas"/>
    <s v="ondulado"/>
    <s v="Manual"/>
    <s v="Araucária_embrapa"/>
    <n v="333"/>
    <n v="37"/>
    <s v="semente"/>
    <x v="0"/>
    <s v="Manutenção"/>
    <x v="12"/>
    <x v="8"/>
    <s v="Sulfluramida"/>
    <n v="2"/>
    <s v="Kg"/>
    <n v="16.2399997711181"/>
    <n v="6.6600000000000006E-2"/>
    <n v="1.0815839847564657"/>
  </r>
  <r>
    <n v="8108"/>
    <x v="1"/>
    <s v="Floresta Ombrófila Densa"/>
    <s v="Sudeste"/>
    <s v="Campinas"/>
    <s v="ondulado"/>
    <s v="Manual"/>
    <s v="Araucária_embrapa"/>
    <n v="333"/>
    <n v="37"/>
    <s v="semente"/>
    <x v="0"/>
    <s v="Manutenção"/>
    <x v="1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3"/>
    <x v="8"/>
    <s v="Aplicador manual"/>
    <n v="2.35"/>
    <s v="H/H"/>
    <n v="9.9000000000000005E-2"/>
    <n v="7.8255000000000005E-2"/>
    <n v="7.7472450000000007E-3"/>
  </r>
  <r>
    <n v="8108"/>
    <x v="1"/>
    <s v="Floresta Ombrófila Densa"/>
    <s v="Sudeste"/>
    <s v="Campinas"/>
    <s v="ondulado"/>
    <s v="Manual"/>
    <s v="Araucária_embrapa"/>
    <n v="333"/>
    <n v="37"/>
    <s v="semente"/>
    <x v="0"/>
    <s v="Manutenção"/>
    <x v="13"/>
    <x v="8"/>
    <s v="Sulfluramida"/>
    <n v="2"/>
    <s v="Kg"/>
    <n v="16.2399997711181"/>
    <n v="6.6600000000000006E-2"/>
    <n v="1.0815839847564657"/>
  </r>
  <r>
    <n v="8108"/>
    <x v="1"/>
    <s v="Floresta Ombrófila Densa"/>
    <s v="Sudeste"/>
    <s v="Campinas"/>
    <s v="ondulado"/>
    <s v="Manual"/>
    <s v="Araucária_embrapa"/>
    <n v="333"/>
    <n v="37"/>
    <s v="semente"/>
    <x v="0"/>
    <s v="Manutenção"/>
    <x v="1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4"/>
    <x v="8"/>
    <s v="Aplicador manual"/>
    <n v="2.35"/>
    <s v="H/H"/>
    <n v="9.9000000000000005E-2"/>
    <n v="7.8255000000000005E-2"/>
    <n v="7.7472450000000007E-3"/>
  </r>
  <r>
    <n v="8108"/>
    <x v="1"/>
    <s v="Floresta Ombrófila Densa"/>
    <s v="Sudeste"/>
    <s v="Campinas"/>
    <s v="ondulado"/>
    <s v="Manual"/>
    <s v="Araucária_embrapa"/>
    <n v="333"/>
    <n v="37"/>
    <s v="semente"/>
    <x v="0"/>
    <s v="Manutenção"/>
    <x v="14"/>
    <x v="8"/>
    <s v="Sulfluramida"/>
    <n v="2"/>
    <s v="Kg"/>
    <n v="16.2399997711181"/>
    <n v="6.6600000000000006E-2"/>
    <n v="1.0815839847564657"/>
  </r>
  <r>
    <n v="8108"/>
    <x v="1"/>
    <s v="Floresta Ombrófila Densa"/>
    <s v="Sudeste"/>
    <s v="Campinas"/>
    <s v="ondulado"/>
    <s v="Manual"/>
    <s v="Araucária_embrapa"/>
    <n v="333"/>
    <n v="37"/>
    <s v="semente"/>
    <x v="0"/>
    <s v="Manutenção"/>
    <x v="1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4"/>
    <x v="12"/>
    <s v="Técnico florestal"/>
    <n v="23.55"/>
    <s v="H/H"/>
    <n v="5.9209642410278303"/>
    <n v="0.78421500000000011"/>
    <n v="4.6433089722776408"/>
  </r>
  <r>
    <n v="8108"/>
    <x v="1"/>
    <s v="Floresta Ombrófila Densa"/>
    <s v="Sudeste"/>
    <s v="Campinas"/>
    <s v="ondulado"/>
    <s v="Manual"/>
    <s v="Araucária_embrapa"/>
    <n v="333"/>
    <n v="37"/>
    <s v="semente"/>
    <x v="0"/>
    <s v="Manutenção"/>
    <x v="1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5"/>
    <x v="8"/>
    <s v="Aplicador manual"/>
    <n v="2.35"/>
    <s v="H/H"/>
    <n v="9.9000000000000005E-2"/>
    <n v="7.8255000000000005E-2"/>
    <n v="7.7472450000000007E-3"/>
  </r>
  <r>
    <n v="8108"/>
    <x v="1"/>
    <s v="Floresta Ombrófila Densa"/>
    <s v="Sudeste"/>
    <s v="Campinas"/>
    <s v="ondulado"/>
    <s v="Manual"/>
    <s v="Araucária_embrapa"/>
    <n v="333"/>
    <n v="37"/>
    <s v="semente"/>
    <x v="0"/>
    <s v="Manutenção"/>
    <x v="15"/>
    <x v="8"/>
    <s v="Sulfluramida"/>
    <n v="2"/>
    <s v="Kg"/>
    <n v="16.2399997711181"/>
    <n v="6.6600000000000006E-2"/>
    <n v="1.0815839847564657"/>
  </r>
  <r>
    <n v="8108"/>
    <x v="1"/>
    <s v="Floresta Ombrófila Densa"/>
    <s v="Sudeste"/>
    <s v="Campinas"/>
    <s v="ondulado"/>
    <s v="Manual"/>
    <s v="Araucária_embrapa"/>
    <n v="333"/>
    <n v="37"/>
    <s v="semente"/>
    <x v="0"/>
    <s v="Manutenção"/>
    <x v="1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6"/>
    <x v="8"/>
    <s v="Aplicador manual"/>
    <n v="2.35"/>
    <s v="H/H"/>
    <n v="9.9000000000000005E-2"/>
    <n v="7.8255000000000005E-2"/>
    <n v="7.7472450000000007E-3"/>
  </r>
  <r>
    <n v="8108"/>
    <x v="1"/>
    <s v="Floresta Ombrófila Densa"/>
    <s v="Sudeste"/>
    <s v="Campinas"/>
    <s v="ondulado"/>
    <s v="Manual"/>
    <s v="Araucária_embrapa"/>
    <n v="333"/>
    <n v="37"/>
    <s v="semente"/>
    <x v="0"/>
    <s v="Manutenção"/>
    <x v="16"/>
    <x v="8"/>
    <s v="Sulfluramida"/>
    <n v="2"/>
    <s v="Kg"/>
    <n v="16.2399997711181"/>
    <n v="6.6600000000000006E-2"/>
    <n v="1.0815839847564657"/>
  </r>
  <r>
    <n v="8108"/>
    <x v="1"/>
    <s v="Floresta Ombrófila Densa"/>
    <s v="Sudeste"/>
    <s v="Campinas"/>
    <s v="ondulado"/>
    <s v="Manual"/>
    <s v="Araucária_embrapa"/>
    <n v="333"/>
    <n v="37"/>
    <s v="semente"/>
    <x v="0"/>
    <s v="Manutenção"/>
    <x v="1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7"/>
    <x v="8"/>
    <s v="Aplicador manual"/>
    <n v="2.35"/>
    <s v="H/H"/>
    <n v="9.9000000000000005E-2"/>
    <n v="7.8255000000000005E-2"/>
    <n v="7.7472450000000007E-3"/>
  </r>
  <r>
    <n v="8108"/>
    <x v="1"/>
    <s v="Floresta Ombrófila Densa"/>
    <s v="Sudeste"/>
    <s v="Campinas"/>
    <s v="ondulado"/>
    <s v="Manual"/>
    <s v="Araucária_embrapa"/>
    <n v="333"/>
    <n v="37"/>
    <s v="semente"/>
    <x v="0"/>
    <s v="Manutenção"/>
    <x v="17"/>
    <x v="8"/>
    <s v="Sulfluramida"/>
    <n v="2"/>
    <s v="Kg"/>
    <n v="16.2399997711181"/>
    <n v="6.6600000000000006E-2"/>
    <n v="1.0815839847564657"/>
  </r>
  <r>
    <n v="8108"/>
    <x v="1"/>
    <s v="Floresta Ombrófila Densa"/>
    <s v="Sudeste"/>
    <s v="Campinas"/>
    <s v="ondulado"/>
    <s v="Manual"/>
    <s v="Araucária_embrapa"/>
    <n v="333"/>
    <n v="37"/>
    <s v="semente"/>
    <x v="0"/>
    <s v="Manutenção"/>
    <x v="1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8"/>
    <x v="8"/>
    <s v="Aplicador manual"/>
    <n v="2.35"/>
    <s v="H/H"/>
    <n v="9.9000000000000005E-2"/>
    <n v="7.8255000000000005E-2"/>
    <n v="7.7472450000000007E-3"/>
  </r>
  <r>
    <n v="8108"/>
    <x v="1"/>
    <s v="Floresta Ombrófila Densa"/>
    <s v="Sudeste"/>
    <s v="Campinas"/>
    <s v="ondulado"/>
    <s v="Manual"/>
    <s v="Araucária_embrapa"/>
    <n v="333"/>
    <n v="37"/>
    <s v="semente"/>
    <x v="0"/>
    <s v="Manutenção"/>
    <x v="18"/>
    <x v="8"/>
    <s v="Sulfluramida"/>
    <n v="2"/>
    <s v="Kg"/>
    <n v="16.2399997711181"/>
    <n v="6.6600000000000006E-2"/>
    <n v="1.0815839847564657"/>
  </r>
  <r>
    <n v="8108"/>
    <x v="1"/>
    <s v="Floresta Ombrófila Densa"/>
    <s v="Sudeste"/>
    <s v="Campinas"/>
    <s v="ondulado"/>
    <s v="Manual"/>
    <s v="Araucária_embrapa"/>
    <n v="333"/>
    <n v="37"/>
    <s v="semente"/>
    <x v="0"/>
    <s v="Manutenção"/>
    <x v="1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9"/>
    <x v="8"/>
    <s v="Aplicador manual"/>
    <n v="2.35"/>
    <s v="H/H"/>
    <n v="9.9000000000000005E-2"/>
    <n v="7.8255000000000005E-2"/>
    <n v="7.7472450000000007E-3"/>
  </r>
  <r>
    <n v="8108"/>
    <x v="1"/>
    <s v="Floresta Ombrófila Densa"/>
    <s v="Sudeste"/>
    <s v="Campinas"/>
    <s v="ondulado"/>
    <s v="Manual"/>
    <s v="Araucária_embrapa"/>
    <n v="333"/>
    <n v="37"/>
    <s v="semente"/>
    <x v="0"/>
    <s v="Manutenção"/>
    <x v="19"/>
    <x v="8"/>
    <s v="Sulfluramida"/>
    <n v="2"/>
    <s v="Kg"/>
    <n v="16.2399997711181"/>
    <n v="6.6600000000000006E-2"/>
    <n v="1.0815839847564657"/>
  </r>
  <r>
    <n v="8108"/>
    <x v="1"/>
    <s v="Floresta Ombrófila Densa"/>
    <s v="Sudeste"/>
    <s v="Campinas"/>
    <s v="ondulado"/>
    <s v="Manual"/>
    <s v="Araucária_embrapa"/>
    <n v="333"/>
    <n v="37"/>
    <s v="semente"/>
    <x v="0"/>
    <s v="Manutenção"/>
    <x v="1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9"/>
    <x v="12"/>
    <s v="Técnico florestal"/>
    <n v="23.55"/>
    <s v="H/H"/>
    <n v="5.9209642410278303"/>
    <n v="0.78421500000000011"/>
    <n v="4.6433089722776408"/>
  </r>
  <r>
    <n v="8108"/>
    <x v="1"/>
    <s v="Floresta Ombrófila Densa"/>
    <s v="Sudeste"/>
    <s v="Campinas"/>
    <s v="ondulado"/>
    <s v="Manual"/>
    <s v="Araucária_embrapa"/>
    <n v="333"/>
    <n v="37"/>
    <s v="semente"/>
    <x v="0"/>
    <s v="Manutenção"/>
    <x v="1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0"/>
    <x v="8"/>
    <s v="Aplicador manual"/>
    <n v="2.35"/>
    <s v="H/H"/>
    <n v="9.9000000000000005E-2"/>
    <n v="7.8255000000000005E-2"/>
    <n v="7.7472450000000007E-3"/>
  </r>
  <r>
    <n v="8108"/>
    <x v="1"/>
    <s v="Floresta Ombrófila Densa"/>
    <s v="Sudeste"/>
    <s v="Campinas"/>
    <s v="ondulado"/>
    <s v="Manual"/>
    <s v="Araucária_embrapa"/>
    <n v="333"/>
    <n v="37"/>
    <s v="semente"/>
    <x v="0"/>
    <s v="Manutenção"/>
    <x v="20"/>
    <x v="8"/>
    <s v="Sulfluramida"/>
    <n v="2"/>
    <s v="Kg"/>
    <n v="16.2399997711181"/>
    <n v="6.6600000000000006E-2"/>
    <n v="1.0815839847564657"/>
  </r>
  <r>
    <n v="8108"/>
    <x v="1"/>
    <s v="Floresta Ombrófila Densa"/>
    <s v="Sudeste"/>
    <s v="Campinas"/>
    <s v="ondulado"/>
    <s v="Manual"/>
    <s v="Araucária_embrapa"/>
    <n v="333"/>
    <n v="37"/>
    <s v="semente"/>
    <x v="0"/>
    <s v="Manutenção"/>
    <x v="2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1"/>
    <x v="8"/>
    <s v="Aplicador manual"/>
    <n v="2.35"/>
    <s v="H/H"/>
    <n v="9.9000000000000005E-2"/>
    <n v="7.8255000000000005E-2"/>
    <n v="7.7472450000000007E-3"/>
  </r>
  <r>
    <n v="8108"/>
    <x v="1"/>
    <s v="Floresta Ombrófila Densa"/>
    <s v="Sudeste"/>
    <s v="Campinas"/>
    <s v="ondulado"/>
    <s v="Manual"/>
    <s v="Araucária_embrapa"/>
    <n v="333"/>
    <n v="37"/>
    <s v="semente"/>
    <x v="0"/>
    <s v="Manutenção"/>
    <x v="21"/>
    <x v="8"/>
    <s v="Sulfluramida"/>
    <n v="2"/>
    <s v="Kg"/>
    <n v="16.2399997711181"/>
    <n v="6.6600000000000006E-2"/>
    <n v="1.0815839847564657"/>
  </r>
  <r>
    <n v="8108"/>
    <x v="1"/>
    <s v="Floresta Ombrófila Densa"/>
    <s v="Sudeste"/>
    <s v="Campinas"/>
    <s v="ondulado"/>
    <s v="Manual"/>
    <s v="Araucária_embrapa"/>
    <n v="333"/>
    <n v="37"/>
    <s v="semente"/>
    <x v="0"/>
    <s v="Manutenção"/>
    <x v="2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2"/>
    <x v="8"/>
    <s v="Aplicador manual"/>
    <n v="2.35"/>
    <s v="H/H"/>
    <n v="9.9000000000000005E-2"/>
    <n v="7.8255000000000005E-2"/>
    <n v="7.7472450000000007E-3"/>
  </r>
  <r>
    <n v="8108"/>
    <x v="1"/>
    <s v="Floresta Ombrófila Densa"/>
    <s v="Sudeste"/>
    <s v="Campinas"/>
    <s v="ondulado"/>
    <s v="Manual"/>
    <s v="Araucária_embrapa"/>
    <n v="333"/>
    <n v="37"/>
    <s v="semente"/>
    <x v="0"/>
    <s v="Manutenção"/>
    <x v="22"/>
    <x v="8"/>
    <s v="Sulfluramida"/>
    <n v="2"/>
    <s v="Kg"/>
    <n v="16.2399997711181"/>
    <n v="6.6600000000000006E-2"/>
    <n v="1.0815839847564657"/>
  </r>
  <r>
    <n v="8108"/>
    <x v="1"/>
    <s v="Floresta Ombrófila Densa"/>
    <s v="Sudeste"/>
    <s v="Campinas"/>
    <s v="ondulado"/>
    <s v="Manual"/>
    <s v="Araucária_embrapa"/>
    <n v="333"/>
    <n v="37"/>
    <s v="semente"/>
    <x v="0"/>
    <s v="Manutenção"/>
    <x v="2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3"/>
    <x v="8"/>
    <s v="Aplicador manual"/>
    <n v="2.35"/>
    <s v="H/H"/>
    <n v="9.9000000000000005E-2"/>
    <n v="7.8255000000000005E-2"/>
    <n v="7.7472450000000007E-3"/>
  </r>
  <r>
    <n v="8108"/>
    <x v="1"/>
    <s v="Floresta Ombrófila Densa"/>
    <s v="Sudeste"/>
    <s v="Campinas"/>
    <s v="ondulado"/>
    <s v="Manual"/>
    <s v="Araucária_embrapa"/>
    <n v="333"/>
    <n v="37"/>
    <s v="semente"/>
    <x v="0"/>
    <s v="Manutenção"/>
    <x v="23"/>
    <x v="8"/>
    <s v="Sulfluramida"/>
    <n v="2"/>
    <s v="Kg"/>
    <n v="16.2399997711181"/>
    <n v="6.6600000000000006E-2"/>
    <n v="1.0815839847564657"/>
  </r>
  <r>
    <n v="8108"/>
    <x v="1"/>
    <s v="Floresta Ombrófila Densa"/>
    <s v="Sudeste"/>
    <s v="Campinas"/>
    <s v="ondulado"/>
    <s v="Manual"/>
    <s v="Araucária_embrapa"/>
    <n v="333"/>
    <n v="37"/>
    <s v="semente"/>
    <x v="0"/>
    <s v="Manutenção"/>
    <x v="2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4"/>
    <x v="8"/>
    <s v="Aplicador manual"/>
    <n v="2.35"/>
    <s v="H/H"/>
    <n v="9.9000000000000005E-2"/>
    <n v="7.8255000000000005E-2"/>
    <n v="7.7472450000000007E-3"/>
  </r>
  <r>
    <n v="8108"/>
    <x v="1"/>
    <s v="Floresta Ombrófila Densa"/>
    <s v="Sudeste"/>
    <s v="Campinas"/>
    <s v="ondulado"/>
    <s v="Manual"/>
    <s v="Araucária_embrapa"/>
    <n v="333"/>
    <n v="37"/>
    <s v="semente"/>
    <x v="0"/>
    <s v="Manutenção"/>
    <x v="24"/>
    <x v="8"/>
    <s v="Sulfluramida"/>
    <n v="2"/>
    <s v="Kg"/>
    <n v="16.2399997711181"/>
    <n v="6.6600000000000006E-2"/>
    <n v="1.0815839847564657"/>
  </r>
  <r>
    <n v="8108"/>
    <x v="1"/>
    <s v="Floresta Ombrófila Densa"/>
    <s v="Sudeste"/>
    <s v="Campinas"/>
    <s v="ondulado"/>
    <s v="Manual"/>
    <s v="Araucária_embrapa"/>
    <n v="333"/>
    <n v="37"/>
    <s v="semente"/>
    <x v="0"/>
    <s v="Manutenção"/>
    <x v="2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5"/>
    <x v="8"/>
    <s v="Aplicador manual"/>
    <n v="2.35"/>
    <s v="H/H"/>
    <n v="9.9000000000000005E-2"/>
    <n v="7.8255000000000005E-2"/>
    <n v="7.7472450000000007E-3"/>
  </r>
  <r>
    <n v="8108"/>
    <x v="1"/>
    <s v="Floresta Ombrófila Densa"/>
    <s v="Sudeste"/>
    <s v="Campinas"/>
    <s v="ondulado"/>
    <s v="Manual"/>
    <s v="Araucária_embrapa"/>
    <n v="333"/>
    <n v="37"/>
    <s v="semente"/>
    <x v="0"/>
    <s v="Manutenção"/>
    <x v="25"/>
    <x v="8"/>
    <s v="Sulfluramida"/>
    <n v="2"/>
    <s v="Kg"/>
    <n v="16.2399997711181"/>
    <n v="6.6600000000000006E-2"/>
    <n v="1.0815839847564657"/>
  </r>
  <r>
    <n v="8108"/>
    <x v="1"/>
    <s v="Floresta Ombrófila Densa"/>
    <s v="Sudeste"/>
    <s v="Campinas"/>
    <s v="ondulado"/>
    <s v="Manual"/>
    <s v="Araucária_embrapa"/>
    <n v="333"/>
    <n v="37"/>
    <s v="semente"/>
    <x v="0"/>
    <s v="Manutenção"/>
    <x v="2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6"/>
    <x v="8"/>
    <s v="Aplicador manual"/>
    <n v="2.35"/>
    <s v="H/H"/>
    <n v="9.9000000000000005E-2"/>
    <n v="7.8255000000000005E-2"/>
    <n v="7.7472450000000007E-3"/>
  </r>
  <r>
    <n v="8108"/>
    <x v="1"/>
    <s v="Floresta Ombrófila Densa"/>
    <s v="Sudeste"/>
    <s v="Campinas"/>
    <s v="ondulado"/>
    <s v="Manual"/>
    <s v="Araucária_embrapa"/>
    <n v="333"/>
    <n v="37"/>
    <s v="semente"/>
    <x v="0"/>
    <s v="Manutenção"/>
    <x v="26"/>
    <x v="8"/>
    <s v="Sulfluramida"/>
    <n v="2"/>
    <s v="Kg"/>
    <n v="16.2399997711181"/>
    <n v="6.6600000000000006E-2"/>
    <n v="1.0815839847564657"/>
  </r>
  <r>
    <n v="8108"/>
    <x v="1"/>
    <s v="Floresta Ombrófila Densa"/>
    <s v="Sudeste"/>
    <s v="Campinas"/>
    <s v="ondulado"/>
    <s v="Manual"/>
    <s v="Araucária_embrapa"/>
    <n v="333"/>
    <n v="37"/>
    <s v="semente"/>
    <x v="0"/>
    <s v="Manutenção"/>
    <x v="2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7"/>
    <x v="8"/>
    <s v="Aplicador manual"/>
    <n v="2.35"/>
    <s v="H/H"/>
    <n v="9.9000000000000005E-2"/>
    <n v="7.8255000000000005E-2"/>
    <n v="7.7472450000000007E-3"/>
  </r>
  <r>
    <n v="8108"/>
    <x v="1"/>
    <s v="Floresta Ombrófila Densa"/>
    <s v="Sudeste"/>
    <s v="Campinas"/>
    <s v="ondulado"/>
    <s v="Manual"/>
    <s v="Araucária_embrapa"/>
    <n v="333"/>
    <n v="37"/>
    <s v="semente"/>
    <x v="0"/>
    <s v="Manutenção"/>
    <x v="27"/>
    <x v="8"/>
    <s v="Sulfluramida"/>
    <n v="2"/>
    <s v="Kg"/>
    <n v="16.2399997711181"/>
    <n v="6.6600000000000006E-2"/>
    <n v="1.0815839847564657"/>
  </r>
  <r>
    <n v="8108"/>
    <x v="1"/>
    <s v="Floresta Ombrófila Densa"/>
    <s v="Sudeste"/>
    <s v="Campinas"/>
    <s v="ondulado"/>
    <s v="Manual"/>
    <s v="Araucária_embrapa"/>
    <n v="333"/>
    <n v="37"/>
    <s v="semente"/>
    <x v="0"/>
    <s v="Manutenção"/>
    <x v="2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8"/>
    <x v="8"/>
    <s v="Aplicador manual"/>
    <n v="2.35"/>
    <s v="H/H"/>
    <n v="9.9000000000000005E-2"/>
    <n v="7.8255000000000005E-2"/>
    <n v="7.7472450000000007E-3"/>
  </r>
  <r>
    <n v="8108"/>
    <x v="1"/>
    <s v="Floresta Ombrófila Densa"/>
    <s v="Sudeste"/>
    <s v="Campinas"/>
    <s v="ondulado"/>
    <s v="Manual"/>
    <s v="Araucária_embrapa"/>
    <n v="333"/>
    <n v="37"/>
    <s v="semente"/>
    <x v="0"/>
    <s v="Manutenção"/>
    <x v="28"/>
    <x v="8"/>
    <s v="Sulfluramida"/>
    <n v="2"/>
    <s v="Kg"/>
    <n v="16.2399997711181"/>
    <n v="6.6600000000000006E-2"/>
    <n v="1.0815839847564657"/>
  </r>
  <r>
    <n v="8108"/>
    <x v="1"/>
    <s v="Floresta Ombrófila Densa"/>
    <s v="Sudeste"/>
    <s v="Campinas"/>
    <s v="ondulado"/>
    <s v="Manual"/>
    <s v="Araucária_embrapa"/>
    <n v="333"/>
    <n v="37"/>
    <s v="semente"/>
    <x v="0"/>
    <s v="Manutenção"/>
    <x v="2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9"/>
    <x v="8"/>
    <s v="Aplicador manual"/>
    <n v="2.35"/>
    <s v="H/H"/>
    <n v="9.9000000000000005E-2"/>
    <n v="7.8255000000000005E-2"/>
    <n v="7.7472450000000007E-3"/>
  </r>
  <r>
    <n v="8108"/>
    <x v="1"/>
    <s v="Floresta Ombrófila Densa"/>
    <s v="Sudeste"/>
    <s v="Campinas"/>
    <s v="ondulado"/>
    <s v="Manual"/>
    <s v="Araucária_embrapa"/>
    <n v="333"/>
    <n v="37"/>
    <s v="semente"/>
    <x v="0"/>
    <s v="Manutenção"/>
    <x v="29"/>
    <x v="8"/>
    <s v="Sulfluramida"/>
    <n v="2"/>
    <s v="Kg"/>
    <n v="16.2399997711181"/>
    <n v="6.6600000000000006E-2"/>
    <n v="1.0815839847564657"/>
  </r>
  <r>
    <n v="8108"/>
    <x v="1"/>
    <s v="Floresta Ombrófila Densa"/>
    <s v="Sudeste"/>
    <s v="Campinas"/>
    <s v="ondulado"/>
    <s v="Manual"/>
    <s v="Araucária_embrapa"/>
    <n v="333"/>
    <n v="37"/>
    <s v="semente"/>
    <x v="0"/>
    <s v="Manutenção"/>
    <x v="2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9"/>
    <x v="9"/>
    <s v="Trabalhador agropecuário em geral"/>
    <n v="1.18"/>
    <s v="H/H"/>
    <n v="13.0666856765747"/>
    <n v="3.9294000000000003E-2"/>
    <n v="0.51344234697532631"/>
  </r>
  <r>
    <n v="8108"/>
    <x v="1"/>
    <s v="Floresta Ombrófila Densa"/>
    <s v="Sudeste"/>
    <s v="Campinas"/>
    <s v="ondulado"/>
    <s v="Manual"/>
    <s v="Araucária_embrapa"/>
    <n v="333"/>
    <n v="37"/>
    <s v="semente"/>
    <x v="0"/>
    <s v="Pós-Plantio"/>
    <x v="0"/>
    <x v="7"/>
    <s v="Enxada"/>
    <n v="38.51"/>
    <s v="H/H"/>
    <n v="1.6E-2"/>
    <n v="1.2823830000000001"/>
    <n v="2.0518128E-2"/>
  </r>
  <r>
    <n v="8108"/>
    <x v="1"/>
    <s v="Floresta Ombrófila Densa"/>
    <s v="Sudeste"/>
    <s v="Campinas"/>
    <s v="ondulado"/>
    <s v="Manual"/>
    <s v="Araucária_embrapa"/>
    <n v="333"/>
    <n v="37"/>
    <s v="semente"/>
    <x v="0"/>
    <s v="Pós-Plantio"/>
    <x v="0"/>
    <x v="7"/>
    <s v="Trabalhador agropecuário em geral"/>
    <n v="38.51"/>
    <s v="H/H"/>
    <n v="13.0666856765747"/>
    <n v="1.2823830000000001"/>
    <n v="16.756495577982893"/>
  </r>
  <r>
    <n v="8108"/>
    <x v="1"/>
    <s v="Floresta Ombrófila Densa"/>
    <s v="Sudeste"/>
    <s v="Campinas"/>
    <s v="ondulado"/>
    <s v="Manual"/>
    <s v="Araucária_embrapa"/>
    <n v="333"/>
    <n v="37"/>
    <s v="semente"/>
    <x v="0"/>
    <s v="Pós-Plantio"/>
    <x v="0"/>
    <x v="8"/>
    <s v="Aplicador manual"/>
    <n v="2.35"/>
    <s v="H/H"/>
    <n v="9.9000000000000005E-2"/>
    <n v="7.8255000000000005E-2"/>
    <n v="7.7472450000000007E-3"/>
  </r>
  <r>
    <n v="8108"/>
    <x v="1"/>
    <s v="Floresta Ombrófila Densa"/>
    <s v="Sudeste"/>
    <s v="Campinas"/>
    <s v="ondulado"/>
    <s v="Manual"/>
    <s v="Araucária_embrapa"/>
    <n v="333"/>
    <n v="37"/>
    <s v="semente"/>
    <x v="0"/>
    <s v="Pós-Plantio"/>
    <x v="0"/>
    <x v="8"/>
    <s v="Sulfluramida"/>
    <n v="2"/>
    <s v="Kg"/>
    <n v="16.2399997711181"/>
    <n v="6.6600000000000006E-2"/>
    <n v="1.0815839847564657"/>
  </r>
  <r>
    <n v="8108"/>
    <x v="1"/>
    <s v="Floresta Ombrófila Densa"/>
    <s v="Sudeste"/>
    <s v="Campinas"/>
    <s v="ondulado"/>
    <s v="Manual"/>
    <s v="Araucária_embrapa"/>
    <n v="333"/>
    <n v="37"/>
    <s v="semente"/>
    <x v="0"/>
    <s v="Pós-Plantio"/>
    <x v="0"/>
    <x v="8"/>
    <s v="Trabalhador agropecuário em geral"/>
    <n v="2.35"/>
    <s v="H/H"/>
    <n v="13.0666856765747"/>
    <n v="7.8255000000000005E-2"/>
    <n v="1.0225334876203531"/>
  </r>
  <r>
    <n v="8108"/>
    <x v="1"/>
    <s v="Floresta Ombrófila Densa"/>
    <s v="Sudeste"/>
    <s v="Campinas"/>
    <s v="ondulado"/>
    <s v="Manual"/>
    <s v="Araucária_embrapa"/>
    <n v="333"/>
    <n v="37"/>
    <s v="semente"/>
    <x v="0"/>
    <s v="Pós-Plantio"/>
    <x v="0"/>
    <x v="9"/>
    <s v="Trabalhador agropecuário em geral"/>
    <n v="1.18"/>
    <s v="H/H"/>
    <n v="13.0666856765747"/>
    <n v="3.9294000000000003E-2"/>
    <n v="0.51344234697532631"/>
  </r>
  <r>
    <n v="8108"/>
    <x v="1"/>
    <s v="Floresta Ombrófila Densa"/>
    <s v="Sudeste"/>
    <s v="Campinas"/>
    <s v="ondulado"/>
    <s v="Manual"/>
    <s v="Araucária_embrapa"/>
    <n v="333"/>
    <n v="37"/>
    <s v="semente"/>
    <x v="0"/>
    <s v="Pré-Plantio"/>
    <x v="0"/>
    <x v="0"/>
    <s v="Trator 75 - 125 CV + Carreta"/>
    <n v="2.06"/>
    <s v="H/M"/>
    <n v="149.07000732421801"/>
    <n v="6.8598000000000006E-2"/>
    <n v="10.225904362426707"/>
  </r>
  <r>
    <n v="8108"/>
    <x v="1"/>
    <s v="Floresta Ombrófila Densa"/>
    <s v="Sudeste"/>
    <s v="Campinas"/>
    <s v="ondulado"/>
    <s v="Manual"/>
    <s v="Araucária_embrapa"/>
    <n v="333"/>
    <n v="37"/>
    <s v="semente"/>
    <x v="0"/>
    <s v="Pré-Plantio"/>
    <x v="0"/>
    <x v="13"/>
    <s v="Enxadão (alinhamento)"/>
    <n v="28.27"/>
    <s v="H/H"/>
    <n v="1.0999999999999999E-2"/>
    <n v="0.94139099999999998"/>
    <n v="1.0355300999999999E-2"/>
  </r>
  <r>
    <n v="8108"/>
    <x v="1"/>
    <s v="Floresta Ombrófila Densa"/>
    <s v="Sudeste"/>
    <s v="Campinas"/>
    <s v="ondulado"/>
    <s v="Manual"/>
    <s v="Araucária_embrapa"/>
    <n v="333"/>
    <n v="37"/>
    <s v="semente"/>
    <x v="0"/>
    <s v="Pré-Plantio"/>
    <x v="0"/>
    <x v="13"/>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4"/>
    <s v="Calcário dolomítico"/>
    <n v="0.5"/>
    <s v="t"/>
    <n v="206.169998168945"/>
    <n v="1.6650000000000002E-2"/>
    <n v="3.4327304695129346"/>
  </r>
  <r>
    <n v="8108"/>
    <x v="1"/>
    <s v="Floresta Ombrófila Densa"/>
    <s v="Sudeste"/>
    <s v="Campinas"/>
    <s v="ondulado"/>
    <s v="Manual"/>
    <s v="Araucária_embrapa"/>
    <n v="333"/>
    <n v="37"/>
    <s v="semente"/>
    <x v="0"/>
    <s v="Pré-Plantio"/>
    <x v="0"/>
    <x v="14"/>
    <s v="Trabalhador agropecuário em geral"/>
    <n v="11.78"/>
    <s v="H/H"/>
    <n v="13.0666856765747"/>
    <n v="0.39227399999999996"/>
    <n v="5.1257210570926635"/>
  </r>
  <r>
    <n v="8108"/>
    <x v="1"/>
    <s v="Floresta Ombrófila Densa"/>
    <s v="Sudeste"/>
    <s v="Campinas"/>
    <s v="ondulado"/>
    <s v="Manual"/>
    <s v="Araucária_embrapa"/>
    <n v="333"/>
    <n v="37"/>
    <s v="semente"/>
    <x v="0"/>
    <s v="Pré-Plantio"/>
    <x v="0"/>
    <x v="14"/>
    <s v="Trator 75 - 125 CV + Carreta"/>
    <n v="1.94"/>
    <s v="H/M"/>
    <n v="149.07000732421801"/>
    <n v="6.4601999999999993E-2"/>
    <n v="9.6302206131591301"/>
  </r>
  <r>
    <n v="8108"/>
    <x v="1"/>
    <s v="Floresta Ombrófila Densa"/>
    <s v="Sudeste"/>
    <s v="Campinas"/>
    <s v="ondulado"/>
    <s v="Manual"/>
    <s v="Araucária_embrapa"/>
    <n v="333"/>
    <n v="37"/>
    <s v="semente"/>
    <x v="0"/>
    <s v="Pré-Plantio"/>
    <x v="0"/>
    <x v="8"/>
    <s v="Aplicador manual"/>
    <n v="4.7"/>
    <s v="H/H"/>
    <n v="9.9000000000000005E-2"/>
    <n v="0.15651000000000001"/>
    <n v="1.5494490000000001E-2"/>
  </r>
  <r>
    <n v="8108"/>
    <x v="1"/>
    <s v="Floresta Ombrófila Densa"/>
    <s v="Sudeste"/>
    <s v="Campinas"/>
    <s v="ondulado"/>
    <s v="Manual"/>
    <s v="Araucária_embrapa"/>
    <n v="333"/>
    <n v="37"/>
    <s v="semente"/>
    <x v="0"/>
    <s v="Pré-Plantio"/>
    <x v="0"/>
    <x v="8"/>
    <s v="Sulfluramida"/>
    <n v="3.5"/>
    <s v="Kg"/>
    <n v="16.2399997711181"/>
    <n v="0.11655"/>
    <n v="1.8927719733238146"/>
  </r>
  <r>
    <n v="8108"/>
    <x v="1"/>
    <s v="Floresta Ombrófila Densa"/>
    <s v="Sudeste"/>
    <s v="Campinas"/>
    <s v="ondulado"/>
    <s v="Manual"/>
    <s v="Araucária_embrapa"/>
    <n v="333"/>
    <n v="37"/>
    <s v="semente"/>
    <x v="0"/>
    <s v="Pré-Plantio"/>
    <x v="0"/>
    <x v="8"/>
    <s v="Trabalhador agropecuário em geral"/>
    <n v="4.7"/>
    <s v="H/H"/>
    <n v="13.0666856765747"/>
    <n v="0.15651000000000001"/>
    <n v="2.0450669752407062"/>
  </r>
  <r>
    <n v="8108"/>
    <x v="1"/>
    <s v="Floresta Ombrófila Densa"/>
    <s v="Sudeste"/>
    <s v="Campinas"/>
    <s v="ondulado"/>
    <s v="Manual"/>
    <s v="Araucária_embrapa"/>
    <n v="333"/>
    <n v="37"/>
    <s v="semente"/>
    <x v="0"/>
    <s v="Pré-Plantio"/>
    <x v="0"/>
    <x v="15"/>
    <s v="Motocoveadora 2,5 CV"/>
    <n v="28.27"/>
    <s v="H/H"/>
    <n v="6.0519999999999996"/>
    <n v="0.94139099999999998"/>
    <n v="5.6972983319999999"/>
  </r>
  <r>
    <n v="8108"/>
    <x v="1"/>
    <s v="Floresta Ombrófila Densa"/>
    <s v="Sudeste"/>
    <s v="Campinas"/>
    <s v="ondulado"/>
    <s v="Manual"/>
    <s v="Araucária_embrapa"/>
    <n v="333"/>
    <n v="37"/>
    <s v="semente"/>
    <x v="0"/>
    <s v="Pré-Plantio"/>
    <x v="0"/>
    <x v="15"/>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6"/>
    <s v="Motorroçadeira 2 CV"/>
    <n v="23.55"/>
    <s v="H/H"/>
    <n v="6.4109999999999996"/>
    <n v="0.78421500000000011"/>
    <n v="5.0276023650000008"/>
  </r>
  <r>
    <n v="8108"/>
    <x v="1"/>
    <s v="Floresta Ombrófila Densa"/>
    <s v="Sudeste"/>
    <s v="Campinas"/>
    <s v="ondulado"/>
    <s v="Manual"/>
    <s v="Araucária_embrapa"/>
    <n v="333"/>
    <n v="37"/>
    <s v="semente"/>
    <x v="0"/>
    <s v="Pré-Plantio"/>
    <x v="0"/>
    <x v="16"/>
    <s v="Trabalhador agropecuário em geral"/>
    <n v="23.55"/>
    <s v="H/H"/>
    <n v="13.0666856765747"/>
    <n v="0.78421500000000011"/>
    <n v="10.24709090785503"/>
  </r>
  <r>
    <n v="8108"/>
    <x v="1"/>
    <s v="Floresta Ombrófila Densa"/>
    <s v="Sudeste"/>
    <s v="Campinas"/>
    <s v="ondulado"/>
    <s v="Manual"/>
    <s v="Cambuci"/>
    <n v="151"/>
    <n v="16"/>
    <s v="fruto"/>
    <x v="0"/>
    <s v="Implantação"/>
    <x v="0"/>
    <x v="0"/>
    <d v="2006-06-30T00:00:00"/>
    <n v="3.3"/>
    <s v="sc de 50 kg"/>
    <n v="273.079986572265"/>
    <n v="4.9829999999999992E-2"/>
    <n v="13.607575730895963"/>
  </r>
  <r>
    <n v="8108"/>
    <x v="1"/>
    <s v="Floresta Ombrófila Densa"/>
    <s v="Sudeste"/>
    <s v="Campinas"/>
    <s v="ondulado"/>
    <s v="Manual"/>
    <s v="Cambuci"/>
    <n v="151"/>
    <n v="16"/>
    <s v="fruto"/>
    <x v="0"/>
    <s v="Implantação"/>
    <x v="0"/>
    <x v="0"/>
    <s v="Copo dosador"/>
    <n v="12.37"/>
    <s v="H/H"/>
    <n v="1.0999999999999999E-2"/>
    <n v="0.18678699999999998"/>
    <n v="2.0546569999999997E-3"/>
  </r>
  <r>
    <n v="8108"/>
    <x v="1"/>
    <s v="Floresta Ombrófila Densa"/>
    <s v="Sudeste"/>
    <s v="Campinas"/>
    <s v="ondulado"/>
    <s v="Manual"/>
    <s v="Cambuci"/>
    <n v="151"/>
    <n v="16"/>
    <s v="fruto"/>
    <x v="0"/>
    <s v="Implantação"/>
    <x v="0"/>
    <x v="0"/>
    <s v="Trabalhador agropecuário em geral"/>
    <n v="12.37"/>
    <s v="H/H"/>
    <n v="13.0666856765747"/>
    <n v="0.18678699999999998"/>
    <n v="2.4406870174703581"/>
  </r>
  <r>
    <n v="8108"/>
    <x v="1"/>
    <s v="Floresta Ombrófila Densa"/>
    <s v="Sudeste"/>
    <s v="Campinas"/>
    <s v="ondulado"/>
    <s v="Manual"/>
    <s v="Cambuci"/>
    <n v="151"/>
    <n v="16"/>
    <s v="fruto"/>
    <x v="0"/>
    <s v="Implantação"/>
    <x v="0"/>
    <x v="1"/>
    <d v="2010-10-20T00:00:00"/>
    <n v="3.3"/>
    <s v="sc de 50 kg"/>
    <n v="200.47999572753901"/>
    <n v="4.9829999999999992E-2"/>
    <n v="9.9899181871032674"/>
  </r>
  <r>
    <n v="8108"/>
    <x v="1"/>
    <s v="Floresta Ombrófila Densa"/>
    <s v="Sudeste"/>
    <s v="Campinas"/>
    <s v="ondulado"/>
    <s v="Manual"/>
    <s v="Cambuci"/>
    <n v="151"/>
    <n v="16"/>
    <s v="fruto"/>
    <x v="0"/>
    <s v="Implantação"/>
    <x v="0"/>
    <x v="1"/>
    <s v="Plantadeira (coveta lateral)"/>
    <n v="14.13"/>
    <s v="H/H"/>
    <n v="7.9000000000000001E-2"/>
    <n v="0.213363"/>
    <n v="1.6855676999999999E-2"/>
  </r>
  <r>
    <n v="8108"/>
    <x v="1"/>
    <s v="Floresta Ombrófila Densa"/>
    <s v="Sudeste"/>
    <s v="Campinas"/>
    <s v="ondulado"/>
    <s v="Manual"/>
    <s v="Cambuci"/>
    <n v="151"/>
    <n v="16"/>
    <s v="fruto"/>
    <x v="0"/>
    <s v="Implantação"/>
    <x v="0"/>
    <x v="1"/>
    <s v="Trabalhador agropecuário em geral"/>
    <n v="14.13"/>
    <s v="H/H"/>
    <n v="13.0666856765747"/>
    <n v="0.213363"/>
    <n v="2.7879472560110075"/>
  </r>
  <r>
    <n v="8108"/>
    <x v="1"/>
    <s v="Floresta Ombrófila Densa"/>
    <s v="Sudeste"/>
    <s v="Campinas"/>
    <s v="ondulado"/>
    <s v="Manual"/>
    <s v="Cambuci"/>
    <n v="151"/>
    <n v="16"/>
    <s v="fruto"/>
    <x v="0"/>
    <s v="Implantação"/>
    <x v="0"/>
    <x v="1"/>
    <s v="Trator 75 - 125 CV + Carreta"/>
    <n v="2.35"/>
    <s v="H/M"/>
    <n v="149.07000732421801"/>
    <n v="3.5485000000000003E-2"/>
    <n v="5.2897492098998766"/>
  </r>
  <r>
    <n v="8108"/>
    <x v="1"/>
    <s v="Floresta Ombrófila Densa"/>
    <s v="Sudeste"/>
    <s v="Campinas"/>
    <s v="ondulado"/>
    <s v="Manual"/>
    <s v="Cambuci"/>
    <n v="151"/>
    <n v="16"/>
    <s v="fruto"/>
    <x v="0"/>
    <s v="Implantação"/>
    <x v="0"/>
    <x v="2"/>
    <s v="Trabalhador agropecuário em geral"/>
    <n v="5.88"/>
    <s v="H/H"/>
    <n v="13.0666856765747"/>
    <n v="8.8788000000000006E-2"/>
    <n v="1.1601648878517146"/>
  </r>
  <r>
    <n v="8108"/>
    <x v="1"/>
    <s v="Floresta Ombrófila Densa"/>
    <s v="Sudeste"/>
    <s v="Campinas"/>
    <s v="ondulado"/>
    <s v="Manual"/>
    <s v="Cambuci"/>
    <n v="151"/>
    <n v="16"/>
    <s v="fruto"/>
    <x v="0"/>
    <s v="Implantação"/>
    <x v="0"/>
    <x v="2"/>
    <s v="Trator 75 - 125 CV + Tanque para irrigação"/>
    <n v="1.18"/>
    <s v="H/M"/>
    <n v="157.47999572753901"/>
    <n v="1.7817999999999997E-2"/>
    <n v="2.8059785638732895"/>
  </r>
  <r>
    <n v="8108"/>
    <x v="1"/>
    <s v="Floresta Ombrófila Densa"/>
    <s v="Sudeste"/>
    <s v="Campinas"/>
    <s v="ondulado"/>
    <s v="Manual"/>
    <s v="Cambuci"/>
    <n v="151"/>
    <n v="16"/>
    <s v="fruto"/>
    <x v="0"/>
    <s v="Implantação"/>
    <x v="0"/>
    <x v="3"/>
    <s v="Hidrogel"/>
    <n v="5"/>
    <s v="Kg"/>
    <n v="25.84"/>
    <n v="7.5499999999999998E-2"/>
    <n v="1.95092"/>
  </r>
  <r>
    <n v="8108"/>
    <x v="1"/>
    <s v="Floresta Ombrófila Densa"/>
    <s v="Sudeste"/>
    <s v="Campinas"/>
    <s v="ondulado"/>
    <s v="Manual"/>
    <s v="Cambuci"/>
    <n v="151"/>
    <n v="16"/>
    <s v="fruto"/>
    <x v="0"/>
    <s v="Implantação"/>
    <x v="0"/>
    <x v="3"/>
    <s v="Trabalhador agropecuário em geral"/>
    <n v="14.13"/>
    <s v="H/H"/>
    <n v="13.0666856765747"/>
    <n v="0.213363"/>
    <n v="2.7879472560110075"/>
  </r>
  <r>
    <n v="8108"/>
    <x v="1"/>
    <s v="Floresta Ombrófila Densa"/>
    <s v="Sudeste"/>
    <s v="Campinas"/>
    <s v="ondulado"/>
    <s v="Manual"/>
    <s v="Cambuci"/>
    <n v="151"/>
    <n v="16"/>
    <s v="fruto"/>
    <x v="0"/>
    <s v="Implantação"/>
    <x v="0"/>
    <x v="3"/>
    <s v="Trator 75 - 125 CV + Tanque para irrigação"/>
    <n v="2.35"/>
    <s v="H/M"/>
    <n v="157.47999572753901"/>
    <n v="3.5485000000000003E-2"/>
    <n v="5.5881776483917216"/>
  </r>
  <r>
    <n v="8108"/>
    <x v="1"/>
    <s v="Floresta Ombrófila Densa"/>
    <s v="Sudeste"/>
    <s v="Campinas"/>
    <s v="ondulado"/>
    <s v="Manual"/>
    <s v="Cambuci"/>
    <n v="151"/>
    <n v="16"/>
    <s v="fruto"/>
    <x v="0"/>
    <s v="Implantação"/>
    <x v="0"/>
    <x v="4"/>
    <s v="Hidrogel"/>
    <n v="1"/>
    <s v="Kg"/>
    <n v="25.84"/>
    <n v="1.5100000000000001E-2"/>
    <n v="0.39018400000000003"/>
  </r>
  <r>
    <n v="8108"/>
    <x v="1"/>
    <s v="Floresta Ombrófila Densa"/>
    <s v="Sudeste"/>
    <s v="Campinas"/>
    <s v="ondulado"/>
    <s v="Manual"/>
    <s v="Cambuci"/>
    <n v="151"/>
    <n v="16"/>
    <s v="fruto"/>
    <x v="0"/>
    <s v="Implantação"/>
    <x v="0"/>
    <x v="4"/>
    <s v="Mudas (biodiversidade)"/>
    <n v="109"/>
    <s v="unidade"/>
    <n v="2"/>
    <n v="1.6458999999999999"/>
    <n v="3.2917999999999998"/>
  </r>
  <r>
    <n v="8108"/>
    <x v="1"/>
    <s v="Floresta Ombrófila Densa"/>
    <s v="Sudeste"/>
    <s v="Campinas"/>
    <s v="ondulado"/>
    <s v="Manual"/>
    <s v="Cambuci"/>
    <n v="151"/>
    <n v="16"/>
    <s v="fruto"/>
    <x v="0"/>
    <s v="Implantação"/>
    <x v="0"/>
    <x v="4"/>
    <s v="Mudas (econômica)"/>
    <n v="109"/>
    <s v="unidade"/>
    <n v="10"/>
    <n v="1.6458999999999999"/>
    <n v="16.459"/>
  </r>
  <r>
    <n v="8108"/>
    <x v="1"/>
    <s v="Floresta Ombrófila Densa"/>
    <s v="Sudeste"/>
    <s v="Campinas"/>
    <s v="ondulado"/>
    <s v="Manual"/>
    <s v="Cambuci"/>
    <n v="151"/>
    <n v="16"/>
    <s v="fruto"/>
    <x v="0"/>
    <s v="Implantação"/>
    <x v="0"/>
    <x v="4"/>
    <s v="Trabalhador agropecuário em geral"/>
    <n v="4.24"/>
    <s v="H/H"/>
    <n v="13.0666856765747"/>
    <n v="6.4023999999999998E-2"/>
    <n v="0.83658148375701857"/>
  </r>
  <r>
    <n v="8108"/>
    <x v="1"/>
    <s v="Floresta Ombrófila Densa"/>
    <s v="Sudeste"/>
    <s v="Campinas"/>
    <s v="ondulado"/>
    <s v="Manual"/>
    <s v="Cambuci"/>
    <n v="151"/>
    <n v="16"/>
    <s v="fruto"/>
    <x v="0"/>
    <s v="Implantação"/>
    <x v="0"/>
    <x v="5"/>
    <s v="Mudas (biodiversidade)"/>
    <n v="545"/>
    <s v="unidade"/>
    <n v="2"/>
    <n v="8.2294999999999998"/>
    <n v="16.459"/>
  </r>
  <r>
    <n v="8108"/>
    <x v="1"/>
    <s v="Floresta Ombrófila Densa"/>
    <s v="Sudeste"/>
    <s v="Campinas"/>
    <s v="ondulado"/>
    <s v="Manual"/>
    <s v="Cambuci"/>
    <n v="151"/>
    <n v="16"/>
    <s v="fruto"/>
    <x v="0"/>
    <s v="Implantação"/>
    <x v="0"/>
    <x v="5"/>
    <s v="Mudas (econômica)"/>
    <n v="544"/>
    <s v="unidade"/>
    <n v="10"/>
    <n v="8.2143999999999995"/>
    <n v="82.143999999999991"/>
  </r>
  <r>
    <n v="8108"/>
    <x v="1"/>
    <s v="Floresta Ombrófila Densa"/>
    <s v="Sudeste"/>
    <s v="Campinas"/>
    <s v="ondulado"/>
    <s v="Manual"/>
    <s v="Cambuci"/>
    <n v="151"/>
    <n v="16"/>
    <s v="fruto"/>
    <x v="0"/>
    <s v="Implantação"/>
    <x v="0"/>
    <x v="5"/>
    <s v="Trabalhador agropecuário em geral"/>
    <n v="10.6"/>
    <s v="H/H"/>
    <n v="13.0666856765747"/>
    <n v="0.16005999999999998"/>
    <n v="2.091453709392546"/>
  </r>
  <r>
    <n v="8108"/>
    <x v="1"/>
    <s v="Floresta Ombrófila Densa"/>
    <s v="Sudeste"/>
    <s v="Campinas"/>
    <s v="ondulado"/>
    <s v="Manual"/>
    <s v="Cambuci"/>
    <n v="151"/>
    <n v="16"/>
    <s v="fruto"/>
    <x v="0"/>
    <s v="Implantação"/>
    <x v="0"/>
    <x v="5"/>
    <s v="Trator 75 - 125 CV + Carreta"/>
    <n v="1.77"/>
    <s v="H/M"/>
    <n v="149.07000732421801"/>
    <n v="2.6726999999999997E-2"/>
    <n v="3.9841940857543743"/>
  </r>
  <r>
    <n v="8108"/>
    <x v="1"/>
    <s v="Floresta Ombrófila Densa"/>
    <s v="Sudeste"/>
    <s v="Campinas"/>
    <s v="ondulado"/>
    <s v="Manual"/>
    <s v="Cambuci"/>
    <n v="151"/>
    <n v="16"/>
    <s v="fruto"/>
    <x v="0"/>
    <s v="Manutenção"/>
    <x v="1"/>
    <x v="6"/>
    <s v="18-06-24"/>
    <n v="2.6"/>
    <s v="sc de 50 kg"/>
    <n v="268.25"/>
    <n v="3.9260000000000003E-2"/>
    <n v="10.531495000000001"/>
  </r>
  <r>
    <n v="8108"/>
    <x v="1"/>
    <s v="Floresta Ombrófila Densa"/>
    <s v="Sudeste"/>
    <s v="Campinas"/>
    <s v="ondulado"/>
    <s v="Manual"/>
    <s v="Cambuci"/>
    <n v="151"/>
    <n v="16"/>
    <s v="fruto"/>
    <x v="0"/>
    <s v="Manutenção"/>
    <x v="1"/>
    <x v="6"/>
    <s v="Copo dosador"/>
    <n v="9.42"/>
    <s v="H/H"/>
    <n v="1.0999999999999999E-2"/>
    <n v="0.14224200000000001"/>
    <n v="1.5646620000000001E-3"/>
  </r>
  <r>
    <n v="8108"/>
    <x v="1"/>
    <s v="Floresta Ombrófila Densa"/>
    <s v="Sudeste"/>
    <s v="Campinas"/>
    <s v="ondulado"/>
    <s v="Manual"/>
    <s v="Cambuci"/>
    <n v="151"/>
    <n v="16"/>
    <s v="fruto"/>
    <x v="0"/>
    <s v="Manutenção"/>
    <x v="1"/>
    <x v="6"/>
    <s v="Trabalhador agropecuário em geral"/>
    <n v="9.42"/>
    <s v="H/H"/>
    <n v="13.0666856765747"/>
    <n v="0.14224200000000001"/>
    <n v="1.8586315040073385"/>
  </r>
  <r>
    <n v="8108"/>
    <x v="1"/>
    <s v="Floresta Ombrófila Densa"/>
    <s v="Sudeste"/>
    <s v="Campinas"/>
    <s v="ondulado"/>
    <s v="Manual"/>
    <s v="Cambuci"/>
    <n v="151"/>
    <n v="16"/>
    <s v="fruto"/>
    <x v="0"/>
    <s v="Manutenção"/>
    <x v="1"/>
    <x v="6"/>
    <s v="Trator 75 - 125 CV + Carreta"/>
    <n v="1.18"/>
    <s v="H/M"/>
    <n v="149.07000732421801"/>
    <n v="1.7817999999999997E-2"/>
    <n v="2.6561293905029162"/>
  </r>
  <r>
    <n v="8108"/>
    <x v="1"/>
    <s v="Floresta Ombrófila Densa"/>
    <s v="Sudeste"/>
    <s v="Campinas"/>
    <s v="ondulado"/>
    <s v="Manual"/>
    <s v="Cambuci"/>
    <n v="151"/>
    <n v="16"/>
    <s v="fruto"/>
    <x v="0"/>
    <s v="Manutenção"/>
    <x v="1"/>
    <x v="7"/>
    <s v="Enxada"/>
    <n v="38.51"/>
    <s v="H/H"/>
    <n v="1.6E-2"/>
    <n v="0.58150099999999993"/>
    <n v="9.3040159999999983E-3"/>
  </r>
  <r>
    <n v="8108"/>
    <x v="1"/>
    <s v="Floresta Ombrófila Densa"/>
    <s v="Sudeste"/>
    <s v="Campinas"/>
    <s v="ondulado"/>
    <s v="Manual"/>
    <s v="Cambuci"/>
    <n v="151"/>
    <n v="16"/>
    <s v="fruto"/>
    <x v="0"/>
    <s v="Manutenção"/>
    <x v="1"/>
    <x v="7"/>
    <s v="Trabalhador agropecuário em geral"/>
    <n v="38.51"/>
    <s v="H/H"/>
    <n v="13.0666856765747"/>
    <n v="0.58150099999999993"/>
    <n v="7.5982907876138635"/>
  </r>
  <r>
    <n v="8108"/>
    <x v="1"/>
    <s v="Floresta Ombrófila Densa"/>
    <s v="Sudeste"/>
    <s v="Campinas"/>
    <s v="ondulado"/>
    <s v="Manual"/>
    <s v="Cambuci"/>
    <n v="151"/>
    <n v="16"/>
    <s v="fruto"/>
    <x v="0"/>
    <s v="Manutenção"/>
    <x v="1"/>
    <x v="8"/>
    <s v="Aplicador manual"/>
    <n v="2.35"/>
    <s v="H/H"/>
    <n v="9.9000000000000005E-2"/>
    <n v="3.5485000000000003E-2"/>
    <n v="3.5130150000000004E-3"/>
  </r>
  <r>
    <n v="8108"/>
    <x v="1"/>
    <s v="Floresta Ombrófila Densa"/>
    <s v="Sudeste"/>
    <s v="Campinas"/>
    <s v="ondulado"/>
    <s v="Manual"/>
    <s v="Cambuci"/>
    <n v="151"/>
    <n v="16"/>
    <s v="fruto"/>
    <x v="0"/>
    <s v="Manutenção"/>
    <x v="1"/>
    <x v="8"/>
    <s v="Sulfluramida"/>
    <n v="2"/>
    <s v="Kg"/>
    <n v="16.2399997711181"/>
    <n v="3.0200000000000001E-2"/>
    <n v="0.49044799308776665"/>
  </r>
  <r>
    <n v="8108"/>
    <x v="1"/>
    <s v="Floresta Ombrófila Densa"/>
    <s v="Sudeste"/>
    <s v="Campinas"/>
    <s v="ondulado"/>
    <s v="Manual"/>
    <s v="Cambuci"/>
    <n v="151"/>
    <n v="16"/>
    <s v="fruto"/>
    <x v="0"/>
    <s v="Manutenção"/>
    <x v="1"/>
    <x v="8"/>
    <s v="Trabalhador agropecuário em geral"/>
    <n v="2.35"/>
    <s v="H/H"/>
    <n v="13.0666856765747"/>
    <n v="3.5485000000000003E-2"/>
    <n v="0.46367134123325326"/>
  </r>
  <r>
    <n v="8108"/>
    <x v="1"/>
    <s v="Floresta Ombrófila Densa"/>
    <s v="Sudeste"/>
    <s v="Campinas"/>
    <s v="ondulado"/>
    <s v="Manual"/>
    <s v="Cambuci"/>
    <n v="151"/>
    <n v="16"/>
    <s v="fruto"/>
    <x v="0"/>
    <s v="Manutenção"/>
    <x v="1"/>
    <x v="9"/>
    <s v="Trabalhador agropecuário em geral"/>
    <n v="1.18"/>
    <s v="H/H"/>
    <n v="13.0666856765747"/>
    <n v="1.7817999999999997E-2"/>
    <n v="0.23282220538520795"/>
  </r>
  <r>
    <n v="8108"/>
    <x v="1"/>
    <s v="Floresta Ombrófila Densa"/>
    <s v="Sudeste"/>
    <s v="Campinas"/>
    <s v="ondulado"/>
    <s v="Manual"/>
    <s v="Cambuci"/>
    <n v="151"/>
    <n v="16"/>
    <s v="fruto"/>
    <x v="0"/>
    <s v="Manutenção"/>
    <x v="1"/>
    <x v="10"/>
    <s v="Motorroçadeira 2 CV"/>
    <n v="14.13"/>
    <s v="H/H"/>
    <n v="6.4109999999999996"/>
    <n v="0.213363"/>
    <n v="1.3678701929999999"/>
  </r>
  <r>
    <n v="8108"/>
    <x v="1"/>
    <s v="Floresta Ombrófila Densa"/>
    <s v="Sudeste"/>
    <s v="Campinas"/>
    <s v="ondulado"/>
    <s v="Manual"/>
    <s v="Cambuci"/>
    <n v="151"/>
    <n v="16"/>
    <s v="fruto"/>
    <x v="0"/>
    <s v="Manutenção"/>
    <x v="1"/>
    <x v="10"/>
    <s v="Trabalhador agropecuário em geral"/>
    <n v="14.13"/>
    <s v="H/H"/>
    <n v="13.0666856765747"/>
    <n v="0.213363"/>
    <n v="2.7879472560110075"/>
  </r>
  <r>
    <n v="8108"/>
    <x v="1"/>
    <s v="Floresta Ombrófila Densa"/>
    <s v="Sudeste"/>
    <s v="Campinas"/>
    <s v="ondulado"/>
    <s v="Manual"/>
    <s v="Cambuci"/>
    <n v="151"/>
    <n v="16"/>
    <s v="fruto"/>
    <x v="0"/>
    <s v="Manutenção"/>
    <x v="2"/>
    <x v="11"/>
    <s v="18-06-24"/>
    <n v="2.6"/>
    <s v="sc de 50 kg"/>
    <n v="268.25"/>
    <n v="3.9260000000000003E-2"/>
    <n v="10.531495000000001"/>
  </r>
  <r>
    <n v="8108"/>
    <x v="1"/>
    <s v="Floresta Ombrófila Densa"/>
    <s v="Sudeste"/>
    <s v="Campinas"/>
    <s v="ondulado"/>
    <s v="Manual"/>
    <s v="Cambuci"/>
    <n v="151"/>
    <n v="16"/>
    <s v="fruto"/>
    <x v="0"/>
    <s v="Manutenção"/>
    <x v="2"/>
    <x v="11"/>
    <s v="Copo dosador"/>
    <n v="9.42"/>
    <s v="H/H"/>
    <n v="1.0999999999999999E-2"/>
    <n v="0.14224200000000001"/>
    <n v="1.5646620000000001E-3"/>
  </r>
  <r>
    <n v="8108"/>
    <x v="1"/>
    <s v="Floresta Ombrófila Densa"/>
    <s v="Sudeste"/>
    <s v="Campinas"/>
    <s v="ondulado"/>
    <s v="Manual"/>
    <s v="Cambuci"/>
    <n v="151"/>
    <n v="16"/>
    <s v="fruto"/>
    <x v="0"/>
    <s v="Manutenção"/>
    <x v="2"/>
    <x v="11"/>
    <s v="Trabalhador agropecuário em geral"/>
    <n v="9.42"/>
    <s v="H/H"/>
    <n v="13.0666856765747"/>
    <n v="0.14224200000000001"/>
    <n v="1.8586315040073385"/>
  </r>
  <r>
    <n v="8108"/>
    <x v="1"/>
    <s v="Floresta Ombrófila Densa"/>
    <s v="Sudeste"/>
    <s v="Campinas"/>
    <s v="ondulado"/>
    <s v="Manual"/>
    <s v="Cambuci"/>
    <n v="151"/>
    <n v="16"/>
    <s v="fruto"/>
    <x v="0"/>
    <s v="Manutenção"/>
    <x v="2"/>
    <x v="11"/>
    <s v="Trator 75 - 125 CV + Carreta"/>
    <n v="1.18"/>
    <s v="H/M"/>
    <n v="149.07000732421801"/>
    <n v="1.7817999999999997E-2"/>
    <n v="2.6561293905029162"/>
  </r>
  <r>
    <n v="8108"/>
    <x v="1"/>
    <s v="Floresta Ombrófila Densa"/>
    <s v="Sudeste"/>
    <s v="Campinas"/>
    <s v="ondulado"/>
    <s v="Manual"/>
    <s v="Cambuci"/>
    <n v="151"/>
    <n v="16"/>
    <s v="fruto"/>
    <x v="0"/>
    <s v="Manutenção"/>
    <x v="2"/>
    <x v="8"/>
    <s v="Aplicador manual"/>
    <n v="2.35"/>
    <s v="H/H"/>
    <n v="9.9000000000000005E-2"/>
    <n v="3.5485000000000003E-2"/>
    <n v="3.5130150000000004E-3"/>
  </r>
  <r>
    <n v="8108"/>
    <x v="1"/>
    <s v="Floresta Ombrófila Densa"/>
    <s v="Sudeste"/>
    <s v="Campinas"/>
    <s v="ondulado"/>
    <s v="Manual"/>
    <s v="Cambuci"/>
    <n v="151"/>
    <n v="16"/>
    <s v="fruto"/>
    <x v="0"/>
    <s v="Manutenção"/>
    <x v="2"/>
    <x v="8"/>
    <s v="Sulfluramida"/>
    <n v="2"/>
    <s v="Kg"/>
    <n v="16.2399997711181"/>
    <n v="3.0200000000000001E-2"/>
    <n v="0.49044799308776665"/>
  </r>
  <r>
    <n v="8108"/>
    <x v="1"/>
    <s v="Floresta Ombrófila Densa"/>
    <s v="Sudeste"/>
    <s v="Campinas"/>
    <s v="ondulado"/>
    <s v="Manual"/>
    <s v="Cambuci"/>
    <n v="151"/>
    <n v="16"/>
    <s v="fruto"/>
    <x v="0"/>
    <s v="Manutenção"/>
    <x v="2"/>
    <x v="8"/>
    <s v="Trabalhador agropecuário em geral"/>
    <n v="2.35"/>
    <s v="H/H"/>
    <n v="13.0666856765747"/>
    <n v="3.5485000000000003E-2"/>
    <n v="0.46367134123325326"/>
  </r>
  <r>
    <n v="8108"/>
    <x v="1"/>
    <s v="Floresta Ombrófila Densa"/>
    <s v="Sudeste"/>
    <s v="Campinas"/>
    <s v="ondulado"/>
    <s v="Manual"/>
    <s v="Cambuci"/>
    <n v="151"/>
    <n v="16"/>
    <s v="fruto"/>
    <x v="0"/>
    <s v="Manutenção"/>
    <x v="2"/>
    <x v="12"/>
    <s v="Técnico florestal"/>
    <n v="23.55"/>
    <s v="H/H"/>
    <n v="5.9209642410278303"/>
    <n v="0.355605"/>
    <n v="2.1055244889307017"/>
  </r>
  <r>
    <n v="8108"/>
    <x v="1"/>
    <s v="Floresta Ombrófila Densa"/>
    <s v="Sudeste"/>
    <s v="Campinas"/>
    <s v="ondulado"/>
    <s v="Manual"/>
    <s v="Cambuci"/>
    <n v="151"/>
    <n v="16"/>
    <s v="fruto"/>
    <x v="0"/>
    <s v="Manutenção"/>
    <x v="2"/>
    <x v="9"/>
    <s v="Trabalhador agropecuário em geral"/>
    <n v="1.18"/>
    <s v="H/H"/>
    <n v="13.0666856765747"/>
    <n v="1.7817999999999997E-2"/>
    <n v="0.23282220538520795"/>
  </r>
  <r>
    <n v="8108"/>
    <x v="1"/>
    <s v="Floresta Ombrófila Densa"/>
    <s v="Sudeste"/>
    <s v="Campinas"/>
    <s v="ondulado"/>
    <s v="Manual"/>
    <s v="Cambuci"/>
    <n v="151"/>
    <n v="16"/>
    <s v="fruto"/>
    <x v="0"/>
    <s v="Manutenção"/>
    <x v="3"/>
    <x v="8"/>
    <s v="Aplicador manual"/>
    <n v="2.35"/>
    <s v="H/H"/>
    <n v="9.9000000000000005E-2"/>
    <n v="3.5485000000000003E-2"/>
    <n v="3.5130150000000004E-3"/>
  </r>
  <r>
    <n v="8108"/>
    <x v="1"/>
    <s v="Floresta Ombrófila Densa"/>
    <s v="Sudeste"/>
    <s v="Campinas"/>
    <s v="ondulado"/>
    <s v="Manual"/>
    <s v="Cambuci"/>
    <n v="151"/>
    <n v="16"/>
    <s v="fruto"/>
    <x v="0"/>
    <s v="Manutenção"/>
    <x v="3"/>
    <x v="8"/>
    <s v="Sulfluramida"/>
    <n v="2"/>
    <s v="Kg"/>
    <n v="16.2399997711181"/>
    <n v="3.0200000000000001E-2"/>
    <n v="0.49044799308776665"/>
  </r>
  <r>
    <n v="8108"/>
    <x v="1"/>
    <s v="Floresta Ombrófila Densa"/>
    <s v="Sudeste"/>
    <s v="Campinas"/>
    <s v="ondulado"/>
    <s v="Manual"/>
    <s v="Cambuci"/>
    <n v="151"/>
    <n v="16"/>
    <s v="fruto"/>
    <x v="0"/>
    <s v="Manutenção"/>
    <x v="3"/>
    <x v="8"/>
    <s v="Trabalhador agropecuário em geral"/>
    <n v="2.35"/>
    <s v="H/H"/>
    <n v="13.0666856765747"/>
    <n v="3.5485000000000003E-2"/>
    <n v="0.46367134123325326"/>
  </r>
  <r>
    <n v="8108"/>
    <x v="1"/>
    <s v="Floresta Ombrófila Densa"/>
    <s v="Sudeste"/>
    <s v="Campinas"/>
    <s v="ondulado"/>
    <s v="Manual"/>
    <s v="Cambuci"/>
    <n v="151"/>
    <n v="16"/>
    <s v="fruto"/>
    <x v="0"/>
    <s v="Manutenção"/>
    <x v="3"/>
    <x v="9"/>
    <s v="Trabalhador agropecuário em geral"/>
    <n v="1.18"/>
    <s v="H/H"/>
    <n v="13.0666856765747"/>
    <n v="1.7817999999999997E-2"/>
    <n v="0.23282220538520795"/>
  </r>
  <r>
    <n v="8108"/>
    <x v="1"/>
    <s v="Floresta Ombrófila Densa"/>
    <s v="Sudeste"/>
    <s v="Campinas"/>
    <s v="ondulado"/>
    <s v="Manual"/>
    <s v="Cambuci"/>
    <n v="151"/>
    <n v="16"/>
    <s v="fruto"/>
    <x v="0"/>
    <s v="Manutenção"/>
    <x v="4"/>
    <x v="8"/>
    <s v="Aplicador manual"/>
    <n v="2.35"/>
    <s v="H/H"/>
    <n v="9.9000000000000005E-2"/>
    <n v="3.5485000000000003E-2"/>
    <n v="3.5130150000000004E-3"/>
  </r>
  <r>
    <n v="8108"/>
    <x v="1"/>
    <s v="Floresta Ombrófila Densa"/>
    <s v="Sudeste"/>
    <s v="Campinas"/>
    <s v="ondulado"/>
    <s v="Manual"/>
    <s v="Cambuci"/>
    <n v="151"/>
    <n v="16"/>
    <s v="fruto"/>
    <x v="0"/>
    <s v="Manutenção"/>
    <x v="4"/>
    <x v="8"/>
    <s v="Sulfluramida"/>
    <n v="2"/>
    <s v="Kg"/>
    <n v="16.2399997711181"/>
    <n v="3.0200000000000001E-2"/>
    <n v="0.49044799308776665"/>
  </r>
  <r>
    <n v="8108"/>
    <x v="1"/>
    <s v="Floresta Ombrófila Densa"/>
    <s v="Sudeste"/>
    <s v="Campinas"/>
    <s v="ondulado"/>
    <s v="Manual"/>
    <s v="Cambuci"/>
    <n v="151"/>
    <n v="16"/>
    <s v="fruto"/>
    <x v="0"/>
    <s v="Manutenção"/>
    <x v="4"/>
    <x v="8"/>
    <s v="Trabalhador agropecuário em geral"/>
    <n v="2.35"/>
    <s v="H/H"/>
    <n v="13.0666856765747"/>
    <n v="3.5485000000000003E-2"/>
    <n v="0.46367134123325326"/>
  </r>
  <r>
    <n v="8108"/>
    <x v="1"/>
    <s v="Floresta Ombrófila Densa"/>
    <s v="Sudeste"/>
    <s v="Campinas"/>
    <s v="ondulado"/>
    <s v="Manual"/>
    <s v="Cambuci"/>
    <n v="151"/>
    <n v="16"/>
    <s v="fruto"/>
    <x v="0"/>
    <s v="Manutenção"/>
    <x v="4"/>
    <x v="12"/>
    <s v="Técnico florestal"/>
    <n v="23.55"/>
    <s v="H/H"/>
    <n v="5.9209642410278303"/>
    <n v="0.355605"/>
    <n v="2.1055244889307017"/>
  </r>
  <r>
    <n v="8108"/>
    <x v="1"/>
    <s v="Floresta Ombrófila Densa"/>
    <s v="Sudeste"/>
    <s v="Campinas"/>
    <s v="ondulado"/>
    <s v="Manual"/>
    <s v="Cambuci"/>
    <n v="151"/>
    <n v="16"/>
    <s v="fruto"/>
    <x v="0"/>
    <s v="Manutenção"/>
    <x v="4"/>
    <x v="9"/>
    <s v="Trabalhador agropecuário em geral"/>
    <n v="1.18"/>
    <s v="H/H"/>
    <n v="13.0666856765747"/>
    <n v="1.7817999999999997E-2"/>
    <n v="0.23282220538520795"/>
  </r>
  <r>
    <n v="8108"/>
    <x v="1"/>
    <s v="Floresta Ombrófila Densa"/>
    <s v="Sudeste"/>
    <s v="Campinas"/>
    <s v="ondulado"/>
    <s v="Manual"/>
    <s v="Cambuci"/>
    <n v="151"/>
    <n v="16"/>
    <s v="fruto"/>
    <x v="0"/>
    <s v="Manutenção"/>
    <x v="5"/>
    <x v="8"/>
    <s v="Aplicador manual"/>
    <n v="2.35"/>
    <s v="H/H"/>
    <n v="9.9000000000000005E-2"/>
    <n v="3.5485000000000003E-2"/>
    <n v="3.5130150000000004E-3"/>
  </r>
  <r>
    <n v="8108"/>
    <x v="1"/>
    <s v="Floresta Ombrófila Densa"/>
    <s v="Sudeste"/>
    <s v="Campinas"/>
    <s v="ondulado"/>
    <s v="Manual"/>
    <s v="Cambuci"/>
    <n v="151"/>
    <n v="16"/>
    <s v="fruto"/>
    <x v="0"/>
    <s v="Manutenção"/>
    <x v="5"/>
    <x v="8"/>
    <s v="Sulfluramida"/>
    <n v="2"/>
    <s v="Kg"/>
    <n v="16.2399997711181"/>
    <n v="3.0200000000000001E-2"/>
    <n v="0.49044799308776665"/>
  </r>
  <r>
    <n v="8108"/>
    <x v="1"/>
    <s v="Floresta Ombrófila Densa"/>
    <s v="Sudeste"/>
    <s v="Campinas"/>
    <s v="ondulado"/>
    <s v="Manual"/>
    <s v="Cambuci"/>
    <n v="151"/>
    <n v="16"/>
    <s v="fruto"/>
    <x v="0"/>
    <s v="Manutenção"/>
    <x v="5"/>
    <x v="8"/>
    <s v="Trabalhador agropecuário em geral"/>
    <n v="2.35"/>
    <s v="H/H"/>
    <n v="13.0666856765747"/>
    <n v="3.5485000000000003E-2"/>
    <n v="0.46367134123325326"/>
  </r>
  <r>
    <n v="8108"/>
    <x v="1"/>
    <s v="Floresta Ombrófila Densa"/>
    <s v="Sudeste"/>
    <s v="Campinas"/>
    <s v="ondulado"/>
    <s v="Manual"/>
    <s v="Cambuci"/>
    <n v="151"/>
    <n v="16"/>
    <s v="fruto"/>
    <x v="0"/>
    <s v="Manutenção"/>
    <x v="5"/>
    <x v="9"/>
    <s v="Trabalhador agropecuário em geral"/>
    <n v="1.18"/>
    <s v="H/H"/>
    <n v="13.0666856765747"/>
    <n v="1.7817999999999997E-2"/>
    <n v="0.23282220538520795"/>
  </r>
  <r>
    <n v="8108"/>
    <x v="1"/>
    <s v="Floresta Ombrófila Densa"/>
    <s v="Sudeste"/>
    <s v="Campinas"/>
    <s v="ondulado"/>
    <s v="Manual"/>
    <s v="Cambuci"/>
    <n v="151"/>
    <n v="16"/>
    <s v="fruto"/>
    <x v="0"/>
    <s v="Manutenção"/>
    <x v="6"/>
    <x v="8"/>
    <s v="Aplicador manual"/>
    <n v="2.35"/>
    <s v="H/H"/>
    <n v="9.9000000000000005E-2"/>
    <n v="3.5485000000000003E-2"/>
    <n v="3.5130150000000004E-3"/>
  </r>
  <r>
    <n v="8108"/>
    <x v="1"/>
    <s v="Floresta Ombrófila Densa"/>
    <s v="Sudeste"/>
    <s v="Campinas"/>
    <s v="ondulado"/>
    <s v="Manual"/>
    <s v="Cambuci"/>
    <n v="151"/>
    <n v="16"/>
    <s v="fruto"/>
    <x v="0"/>
    <s v="Manutenção"/>
    <x v="6"/>
    <x v="8"/>
    <s v="Sulfluramida"/>
    <n v="2"/>
    <s v="Kg"/>
    <n v="16.2399997711181"/>
    <n v="3.0200000000000001E-2"/>
    <n v="0.49044799308776665"/>
  </r>
  <r>
    <n v="8108"/>
    <x v="1"/>
    <s v="Floresta Ombrófila Densa"/>
    <s v="Sudeste"/>
    <s v="Campinas"/>
    <s v="ondulado"/>
    <s v="Manual"/>
    <s v="Cambuci"/>
    <n v="151"/>
    <n v="16"/>
    <s v="fruto"/>
    <x v="0"/>
    <s v="Manutenção"/>
    <x v="6"/>
    <x v="8"/>
    <s v="Trabalhador agropecuário em geral"/>
    <n v="2.35"/>
    <s v="H/H"/>
    <n v="13.0666856765747"/>
    <n v="3.5485000000000003E-2"/>
    <n v="0.46367134123325326"/>
  </r>
  <r>
    <n v="8108"/>
    <x v="1"/>
    <s v="Floresta Ombrófila Densa"/>
    <s v="Sudeste"/>
    <s v="Campinas"/>
    <s v="ondulado"/>
    <s v="Manual"/>
    <s v="Cambuci"/>
    <n v="151"/>
    <n v="16"/>
    <s v="fruto"/>
    <x v="0"/>
    <s v="Manutenção"/>
    <x v="6"/>
    <x v="9"/>
    <s v="Trabalhador agropecuário em geral"/>
    <n v="1.18"/>
    <s v="H/H"/>
    <n v="13.0666856765747"/>
    <n v="1.7817999999999997E-2"/>
    <n v="0.23282220538520795"/>
  </r>
  <r>
    <n v="8108"/>
    <x v="1"/>
    <s v="Floresta Ombrófila Densa"/>
    <s v="Sudeste"/>
    <s v="Campinas"/>
    <s v="ondulado"/>
    <s v="Manual"/>
    <s v="Cambuci"/>
    <n v="151"/>
    <n v="16"/>
    <s v="fruto"/>
    <x v="0"/>
    <s v="Manutenção"/>
    <x v="7"/>
    <x v="8"/>
    <s v="Aplicador manual"/>
    <n v="2.35"/>
    <s v="H/H"/>
    <n v="9.9000000000000005E-2"/>
    <n v="3.5485000000000003E-2"/>
    <n v="3.5130150000000004E-3"/>
  </r>
  <r>
    <n v="8108"/>
    <x v="1"/>
    <s v="Floresta Ombrófila Densa"/>
    <s v="Sudeste"/>
    <s v="Campinas"/>
    <s v="ondulado"/>
    <s v="Manual"/>
    <s v="Cambuci"/>
    <n v="151"/>
    <n v="16"/>
    <s v="fruto"/>
    <x v="0"/>
    <s v="Manutenção"/>
    <x v="7"/>
    <x v="8"/>
    <s v="Sulfluramida"/>
    <n v="2"/>
    <s v="Kg"/>
    <n v="16.2399997711181"/>
    <n v="3.0200000000000001E-2"/>
    <n v="0.49044799308776665"/>
  </r>
  <r>
    <n v="8108"/>
    <x v="1"/>
    <s v="Floresta Ombrófila Densa"/>
    <s v="Sudeste"/>
    <s v="Campinas"/>
    <s v="ondulado"/>
    <s v="Manual"/>
    <s v="Cambuci"/>
    <n v="151"/>
    <n v="16"/>
    <s v="fruto"/>
    <x v="0"/>
    <s v="Manutenção"/>
    <x v="7"/>
    <x v="8"/>
    <s v="Trabalhador agropecuário em geral"/>
    <n v="2.35"/>
    <s v="H/H"/>
    <n v="13.0666856765747"/>
    <n v="3.5485000000000003E-2"/>
    <n v="0.46367134123325326"/>
  </r>
  <r>
    <n v="8108"/>
    <x v="1"/>
    <s v="Floresta Ombrófila Densa"/>
    <s v="Sudeste"/>
    <s v="Campinas"/>
    <s v="ondulado"/>
    <s v="Manual"/>
    <s v="Cambuci"/>
    <n v="151"/>
    <n v="16"/>
    <s v="fruto"/>
    <x v="0"/>
    <s v="Manutenção"/>
    <x v="7"/>
    <x v="9"/>
    <s v="Trabalhador agropecuário em geral"/>
    <n v="1.18"/>
    <s v="H/H"/>
    <n v="13.0666856765747"/>
    <n v="1.7817999999999997E-2"/>
    <n v="0.23282220538520795"/>
  </r>
  <r>
    <n v="8108"/>
    <x v="1"/>
    <s v="Floresta Ombrófila Densa"/>
    <s v="Sudeste"/>
    <s v="Campinas"/>
    <s v="ondulado"/>
    <s v="Manual"/>
    <s v="Cambuci"/>
    <n v="151"/>
    <n v="16"/>
    <s v="fruto"/>
    <x v="0"/>
    <s v="Manutenção"/>
    <x v="8"/>
    <x v="8"/>
    <s v="Aplicador manual"/>
    <n v="2.35"/>
    <s v="H/H"/>
    <n v="9.9000000000000005E-2"/>
    <n v="3.5485000000000003E-2"/>
    <n v="3.5130150000000004E-3"/>
  </r>
  <r>
    <n v="8108"/>
    <x v="1"/>
    <s v="Floresta Ombrófila Densa"/>
    <s v="Sudeste"/>
    <s v="Campinas"/>
    <s v="ondulado"/>
    <s v="Manual"/>
    <s v="Cambuci"/>
    <n v="151"/>
    <n v="16"/>
    <s v="fruto"/>
    <x v="0"/>
    <s v="Manutenção"/>
    <x v="8"/>
    <x v="8"/>
    <s v="Sulfluramida"/>
    <n v="2"/>
    <s v="Kg"/>
    <n v="16.2399997711181"/>
    <n v="3.0200000000000001E-2"/>
    <n v="0.49044799308776665"/>
  </r>
  <r>
    <n v="8108"/>
    <x v="1"/>
    <s v="Floresta Ombrófila Densa"/>
    <s v="Sudeste"/>
    <s v="Campinas"/>
    <s v="ondulado"/>
    <s v="Manual"/>
    <s v="Cambuci"/>
    <n v="151"/>
    <n v="16"/>
    <s v="fruto"/>
    <x v="0"/>
    <s v="Manutenção"/>
    <x v="8"/>
    <x v="8"/>
    <s v="Trabalhador agropecuário em geral"/>
    <n v="2.35"/>
    <s v="H/H"/>
    <n v="13.0666856765747"/>
    <n v="3.5485000000000003E-2"/>
    <n v="0.46367134123325326"/>
  </r>
  <r>
    <n v="8108"/>
    <x v="1"/>
    <s v="Floresta Ombrófila Densa"/>
    <s v="Sudeste"/>
    <s v="Campinas"/>
    <s v="ondulado"/>
    <s v="Manual"/>
    <s v="Cambuci"/>
    <n v="151"/>
    <n v="16"/>
    <s v="fruto"/>
    <x v="0"/>
    <s v="Manutenção"/>
    <x v="8"/>
    <x v="9"/>
    <s v="Trabalhador agropecuário em geral"/>
    <n v="1.18"/>
    <s v="H/H"/>
    <n v="13.0666856765747"/>
    <n v="1.7817999999999997E-2"/>
    <n v="0.23282220538520795"/>
  </r>
  <r>
    <n v="8108"/>
    <x v="1"/>
    <s v="Floresta Ombrófila Densa"/>
    <s v="Sudeste"/>
    <s v="Campinas"/>
    <s v="ondulado"/>
    <s v="Manual"/>
    <s v="Cambuci"/>
    <n v="151"/>
    <n v="16"/>
    <s v="fruto"/>
    <x v="0"/>
    <s v="Manutenção"/>
    <x v="9"/>
    <x v="8"/>
    <s v="Aplicador manual"/>
    <n v="2.35"/>
    <s v="H/H"/>
    <n v="9.9000000000000005E-2"/>
    <n v="3.5485000000000003E-2"/>
    <n v="3.5130150000000004E-3"/>
  </r>
  <r>
    <n v="8108"/>
    <x v="1"/>
    <s v="Floresta Ombrófila Densa"/>
    <s v="Sudeste"/>
    <s v="Campinas"/>
    <s v="ondulado"/>
    <s v="Manual"/>
    <s v="Cambuci"/>
    <n v="151"/>
    <n v="16"/>
    <s v="fruto"/>
    <x v="0"/>
    <s v="Manutenção"/>
    <x v="9"/>
    <x v="8"/>
    <s v="Sulfluramida"/>
    <n v="2"/>
    <s v="Kg"/>
    <n v="16.2399997711181"/>
    <n v="3.0200000000000001E-2"/>
    <n v="0.49044799308776665"/>
  </r>
  <r>
    <n v="8108"/>
    <x v="1"/>
    <s v="Floresta Ombrófila Densa"/>
    <s v="Sudeste"/>
    <s v="Campinas"/>
    <s v="ondulado"/>
    <s v="Manual"/>
    <s v="Cambuci"/>
    <n v="151"/>
    <n v="16"/>
    <s v="fruto"/>
    <x v="0"/>
    <s v="Manutenção"/>
    <x v="9"/>
    <x v="8"/>
    <s v="Trabalhador agropecuário em geral"/>
    <n v="2.35"/>
    <s v="H/H"/>
    <n v="13.0666856765747"/>
    <n v="3.5485000000000003E-2"/>
    <n v="0.46367134123325326"/>
  </r>
  <r>
    <n v="8108"/>
    <x v="1"/>
    <s v="Floresta Ombrófila Densa"/>
    <s v="Sudeste"/>
    <s v="Campinas"/>
    <s v="ondulado"/>
    <s v="Manual"/>
    <s v="Cambuci"/>
    <n v="151"/>
    <n v="16"/>
    <s v="fruto"/>
    <x v="0"/>
    <s v="Manutenção"/>
    <x v="9"/>
    <x v="12"/>
    <s v="Técnico florestal"/>
    <n v="23.55"/>
    <s v="H/H"/>
    <n v="5.9209642410278303"/>
    <n v="0.355605"/>
    <n v="2.1055244889307017"/>
  </r>
  <r>
    <n v="8108"/>
    <x v="1"/>
    <s v="Floresta Ombrófila Densa"/>
    <s v="Sudeste"/>
    <s v="Campinas"/>
    <s v="ondulado"/>
    <s v="Manual"/>
    <s v="Cambuci"/>
    <n v="151"/>
    <n v="16"/>
    <s v="fruto"/>
    <x v="0"/>
    <s v="Manutenção"/>
    <x v="9"/>
    <x v="9"/>
    <s v="Trabalhador agropecuário em geral"/>
    <n v="1.18"/>
    <s v="H/H"/>
    <n v="13.0666856765747"/>
    <n v="1.7817999999999997E-2"/>
    <n v="0.23282220538520795"/>
  </r>
  <r>
    <n v="8108"/>
    <x v="1"/>
    <s v="Floresta Ombrófila Densa"/>
    <s v="Sudeste"/>
    <s v="Campinas"/>
    <s v="ondulado"/>
    <s v="Manual"/>
    <s v="Cambuci"/>
    <n v="151"/>
    <n v="16"/>
    <s v="fruto"/>
    <x v="0"/>
    <s v="Manutenção"/>
    <x v="10"/>
    <x v="8"/>
    <s v="Aplicador manual"/>
    <n v="2.35"/>
    <s v="H/H"/>
    <n v="9.9000000000000005E-2"/>
    <n v="3.5485000000000003E-2"/>
    <n v="3.5130150000000004E-3"/>
  </r>
  <r>
    <n v="8108"/>
    <x v="1"/>
    <s v="Floresta Ombrófila Densa"/>
    <s v="Sudeste"/>
    <s v="Campinas"/>
    <s v="ondulado"/>
    <s v="Manual"/>
    <s v="Cambuci"/>
    <n v="151"/>
    <n v="16"/>
    <s v="fruto"/>
    <x v="0"/>
    <s v="Manutenção"/>
    <x v="10"/>
    <x v="8"/>
    <s v="Sulfluramida"/>
    <n v="2"/>
    <s v="Kg"/>
    <n v="16.2399997711181"/>
    <n v="3.0200000000000001E-2"/>
    <n v="0.49044799308776665"/>
  </r>
  <r>
    <n v="8108"/>
    <x v="1"/>
    <s v="Floresta Ombrófila Densa"/>
    <s v="Sudeste"/>
    <s v="Campinas"/>
    <s v="ondulado"/>
    <s v="Manual"/>
    <s v="Cambuci"/>
    <n v="151"/>
    <n v="16"/>
    <s v="fruto"/>
    <x v="0"/>
    <s v="Manutenção"/>
    <x v="10"/>
    <x v="8"/>
    <s v="Trabalhador agropecuário em geral"/>
    <n v="2.35"/>
    <s v="H/H"/>
    <n v="13.0666856765747"/>
    <n v="3.5485000000000003E-2"/>
    <n v="0.46367134123325326"/>
  </r>
  <r>
    <n v="8108"/>
    <x v="1"/>
    <s v="Floresta Ombrófila Densa"/>
    <s v="Sudeste"/>
    <s v="Campinas"/>
    <s v="ondulado"/>
    <s v="Manual"/>
    <s v="Cambuci"/>
    <n v="151"/>
    <n v="16"/>
    <s v="fruto"/>
    <x v="0"/>
    <s v="Manutenção"/>
    <x v="10"/>
    <x v="9"/>
    <s v="Trabalhador agropecuário em geral"/>
    <n v="1.18"/>
    <s v="H/H"/>
    <n v="13.0666856765747"/>
    <n v="1.7817999999999997E-2"/>
    <n v="0.23282220538520795"/>
  </r>
  <r>
    <n v="8108"/>
    <x v="1"/>
    <s v="Floresta Ombrófila Densa"/>
    <s v="Sudeste"/>
    <s v="Campinas"/>
    <s v="ondulado"/>
    <s v="Manual"/>
    <s v="Cambuci"/>
    <n v="151"/>
    <n v="16"/>
    <s v="fruto"/>
    <x v="0"/>
    <s v="Manutenção"/>
    <x v="11"/>
    <x v="8"/>
    <s v="Aplicador manual"/>
    <n v="2.35"/>
    <s v="H/H"/>
    <n v="9.9000000000000005E-2"/>
    <n v="3.5485000000000003E-2"/>
    <n v="3.5130150000000004E-3"/>
  </r>
  <r>
    <n v="8108"/>
    <x v="1"/>
    <s v="Floresta Ombrófila Densa"/>
    <s v="Sudeste"/>
    <s v="Campinas"/>
    <s v="ondulado"/>
    <s v="Manual"/>
    <s v="Cambuci"/>
    <n v="151"/>
    <n v="16"/>
    <s v="fruto"/>
    <x v="0"/>
    <s v="Manutenção"/>
    <x v="11"/>
    <x v="8"/>
    <s v="Sulfluramida"/>
    <n v="2"/>
    <s v="Kg"/>
    <n v="16.2399997711181"/>
    <n v="3.0200000000000001E-2"/>
    <n v="0.49044799308776665"/>
  </r>
  <r>
    <n v="8108"/>
    <x v="1"/>
    <s v="Floresta Ombrófila Densa"/>
    <s v="Sudeste"/>
    <s v="Campinas"/>
    <s v="ondulado"/>
    <s v="Manual"/>
    <s v="Cambuci"/>
    <n v="151"/>
    <n v="16"/>
    <s v="fruto"/>
    <x v="0"/>
    <s v="Manutenção"/>
    <x v="11"/>
    <x v="8"/>
    <s v="Trabalhador agropecuário em geral"/>
    <n v="2.35"/>
    <s v="H/H"/>
    <n v="13.0666856765747"/>
    <n v="3.5485000000000003E-2"/>
    <n v="0.46367134123325326"/>
  </r>
  <r>
    <n v="8108"/>
    <x v="1"/>
    <s v="Floresta Ombrófila Densa"/>
    <s v="Sudeste"/>
    <s v="Campinas"/>
    <s v="ondulado"/>
    <s v="Manual"/>
    <s v="Cambuci"/>
    <n v="151"/>
    <n v="16"/>
    <s v="fruto"/>
    <x v="0"/>
    <s v="Manutenção"/>
    <x v="11"/>
    <x v="9"/>
    <s v="Trabalhador agropecuário em geral"/>
    <n v="1.18"/>
    <s v="H/H"/>
    <n v="13.0666856765747"/>
    <n v="1.7817999999999997E-2"/>
    <n v="0.23282220538520795"/>
  </r>
  <r>
    <n v="8108"/>
    <x v="1"/>
    <s v="Floresta Ombrófila Densa"/>
    <s v="Sudeste"/>
    <s v="Campinas"/>
    <s v="ondulado"/>
    <s v="Manual"/>
    <s v="Cambuci"/>
    <n v="151"/>
    <n v="16"/>
    <s v="fruto"/>
    <x v="0"/>
    <s v="Manutenção"/>
    <x v="12"/>
    <x v="8"/>
    <s v="Aplicador manual"/>
    <n v="2.35"/>
    <s v="H/H"/>
    <n v="9.9000000000000005E-2"/>
    <n v="3.5485000000000003E-2"/>
    <n v="3.5130150000000004E-3"/>
  </r>
  <r>
    <n v="8108"/>
    <x v="1"/>
    <s v="Floresta Ombrófila Densa"/>
    <s v="Sudeste"/>
    <s v="Campinas"/>
    <s v="ondulado"/>
    <s v="Manual"/>
    <s v="Cambuci"/>
    <n v="151"/>
    <n v="16"/>
    <s v="fruto"/>
    <x v="0"/>
    <s v="Manutenção"/>
    <x v="12"/>
    <x v="8"/>
    <s v="Sulfluramida"/>
    <n v="2"/>
    <s v="Kg"/>
    <n v="16.2399997711181"/>
    <n v="3.0200000000000001E-2"/>
    <n v="0.49044799308776665"/>
  </r>
  <r>
    <n v="8108"/>
    <x v="1"/>
    <s v="Floresta Ombrófila Densa"/>
    <s v="Sudeste"/>
    <s v="Campinas"/>
    <s v="ondulado"/>
    <s v="Manual"/>
    <s v="Cambuci"/>
    <n v="151"/>
    <n v="16"/>
    <s v="fruto"/>
    <x v="0"/>
    <s v="Manutenção"/>
    <x v="12"/>
    <x v="8"/>
    <s v="Trabalhador agropecuário em geral"/>
    <n v="2.35"/>
    <s v="H/H"/>
    <n v="13.0666856765747"/>
    <n v="3.5485000000000003E-2"/>
    <n v="0.46367134123325326"/>
  </r>
  <r>
    <n v="8108"/>
    <x v="1"/>
    <s v="Floresta Ombrófila Densa"/>
    <s v="Sudeste"/>
    <s v="Campinas"/>
    <s v="ondulado"/>
    <s v="Manual"/>
    <s v="Cambuci"/>
    <n v="151"/>
    <n v="16"/>
    <s v="fruto"/>
    <x v="0"/>
    <s v="Manutenção"/>
    <x v="12"/>
    <x v="9"/>
    <s v="Trabalhador agropecuário em geral"/>
    <n v="1.18"/>
    <s v="H/H"/>
    <n v="13.0666856765747"/>
    <n v="1.7817999999999997E-2"/>
    <n v="0.23282220538520795"/>
  </r>
  <r>
    <n v="8108"/>
    <x v="1"/>
    <s v="Floresta Ombrófila Densa"/>
    <s v="Sudeste"/>
    <s v="Campinas"/>
    <s v="ondulado"/>
    <s v="Manual"/>
    <s v="Cambuci"/>
    <n v="151"/>
    <n v="16"/>
    <s v="fruto"/>
    <x v="0"/>
    <s v="Manutenção"/>
    <x v="13"/>
    <x v="8"/>
    <s v="Aplicador manual"/>
    <n v="2.35"/>
    <s v="H/H"/>
    <n v="9.9000000000000005E-2"/>
    <n v="3.5485000000000003E-2"/>
    <n v="3.5130150000000004E-3"/>
  </r>
  <r>
    <n v="8108"/>
    <x v="1"/>
    <s v="Floresta Ombrófila Densa"/>
    <s v="Sudeste"/>
    <s v="Campinas"/>
    <s v="ondulado"/>
    <s v="Manual"/>
    <s v="Cambuci"/>
    <n v="151"/>
    <n v="16"/>
    <s v="fruto"/>
    <x v="0"/>
    <s v="Manutenção"/>
    <x v="13"/>
    <x v="8"/>
    <s v="Sulfluramida"/>
    <n v="2"/>
    <s v="Kg"/>
    <n v="16.2399997711181"/>
    <n v="3.0200000000000001E-2"/>
    <n v="0.49044799308776665"/>
  </r>
  <r>
    <n v="8108"/>
    <x v="1"/>
    <s v="Floresta Ombrófila Densa"/>
    <s v="Sudeste"/>
    <s v="Campinas"/>
    <s v="ondulado"/>
    <s v="Manual"/>
    <s v="Cambuci"/>
    <n v="151"/>
    <n v="16"/>
    <s v="fruto"/>
    <x v="0"/>
    <s v="Manutenção"/>
    <x v="13"/>
    <x v="8"/>
    <s v="Trabalhador agropecuário em geral"/>
    <n v="2.35"/>
    <s v="H/H"/>
    <n v="13.0666856765747"/>
    <n v="3.5485000000000003E-2"/>
    <n v="0.46367134123325326"/>
  </r>
  <r>
    <n v="8108"/>
    <x v="1"/>
    <s v="Floresta Ombrófila Densa"/>
    <s v="Sudeste"/>
    <s v="Campinas"/>
    <s v="ondulado"/>
    <s v="Manual"/>
    <s v="Cambuci"/>
    <n v="151"/>
    <n v="16"/>
    <s v="fruto"/>
    <x v="0"/>
    <s v="Manutenção"/>
    <x v="13"/>
    <x v="9"/>
    <s v="Trabalhador agropecuário em geral"/>
    <n v="1.18"/>
    <s v="H/H"/>
    <n v="13.0666856765747"/>
    <n v="1.7817999999999997E-2"/>
    <n v="0.23282220538520795"/>
  </r>
  <r>
    <n v="8108"/>
    <x v="1"/>
    <s v="Floresta Ombrófila Densa"/>
    <s v="Sudeste"/>
    <s v="Campinas"/>
    <s v="ondulado"/>
    <s v="Manual"/>
    <s v="Cambuci"/>
    <n v="151"/>
    <n v="16"/>
    <s v="fruto"/>
    <x v="0"/>
    <s v="Manutenção"/>
    <x v="14"/>
    <x v="8"/>
    <s v="Aplicador manual"/>
    <n v="2.35"/>
    <s v="H/H"/>
    <n v="9.9000000000000005E-2"/>
    <n v="3.5485000000000003E-2"/>
    <n v="3.5130150000000004E-3"/>
  </r>
  <r>
    <n v="8108"/>
    <x v="1"/>
    <s v="Floresta Ombrófila Densa"/>
    <s v="Sudeste"/>
    <s v="Campinas"/>
    <s v="ondulado"/>
    <s v="Manual"/>
    <s v="Cambuci"/>
    <n v="151"/>
    <n v="16"/>
    <s v="fruto"/>
    <x v="0"/>
    <s v="Manutenção"/>
    <x v="14"/>
    <x v="8"/>
    <s v="Sulfluramida"/>
    <n v="2"/>
    <s v="Kg"/>
    <n v="16.2399997711181"/>
    <n v="3.0200000000000001E-2"/>
    <n v="0.49044799308776665"/>
  </r>
  <r>
    <n v="8108"/>
    <x v="1"/>
    <s v="Floresta Ombrófila Densa"/>
    <s v="Sudeste"/>
    <s v="Campinas"/>
    <s v="ondulado"/>
    <s v="Manual"/>
    <s v="Cambuci"/>
    <n v="151"/>
    <n v="16"/>
    <s v="fruto"/>
    <x v="0"/>
    <s v="Manutenção"/>
    <x v="14"/>
    <x v="8"/>
    <s v="Trabalhador agropecuário em geral"/>
    <n v="2.35"/>
    <s v="H/H"/>
    <n v="13.0666856765747"/>
    <n v="3.5485000000000003E-2"/>
    <n v="0.46367134123325326"/>
  </r>
  <r>
    <n v="8108"/>
    <x v="1"/>
    <s v="Floresta Ombrófila Densa"/>
    <s v="Sudeste"/>
    <s v="Campinas"/>
    <s v="ondulado"/>
    <s v="Manual"/>
    <s v="Cambuci"/>
    <n v="151"/>
    <n v="16"/>
    <s v="fruto"/>
    <x v="0"/>
    <s v="Manutenção"/>
    <x v="14"/>
    <x v="12"/>
    <s v="Técnico florestal"/>
    <n v="23.55"/>
    <s v="H/H"/>
    <n v="5.9209642410278303"/>
    <n v="0.355605"/>
    <n v="2.1055244889307017"/>
  </r>
  <r>
    <n v="8108"/>
    <x v="1"/>
    <s v="Floresta Ombrófila Densa"/>
    <s v="Sudeste"/>
    <s v="Campinas"/>
    <s v="ondulado"/>
    <s v="Manual"/>
    <s v="Cambuci"/>
    <n v="151"/>
    <n v="16"/>
    <s v="fruto"/>
    <x v="0"/>
    <s v="Manutenção"/>
    <x v="14"/>
    <x v="9"/>
    <s v="Trabalhador agropecuário em geral"/>
    <n v="1.18"/>
    <s v="H/H"/>
    <n v="13.0666856765747"/>
    <n v="1.7817999999999997E-2"/>
    <n v="0.23282220538520795"/>
  </r>
  <r>
    <n v="8108"/>
    <x v="1"/>
    <s v="Floresta Ombrófila Densa"/>
    <s v="Sudeste"/>
    <s v="Campinas"/>
    <s v="ondulado"/>
    <s v="Manual"/>
    <s v="Cambuci"/>
    <n v="151"/>
    <n v="16"/>
    <s v="fruto"/>
    <x v="0"/>
    <s v="Manutenção"/>
    <x v="15"/>
    <x v="8"/>
    <s v="Aplicador manual"/>
    <n v="2.35"/>
    <s v="H/H"/>
    <n v="9.9000000000000005E-2"/>
    <n v="3.5485000000000003E-2"/>
    <n v="3.5130150000000004E-3"/>
  </r>
  <r>
    <n v="8108"/>
    <x v="1"/>
    <s v="Floresta Ombrófila Densa"/>
    <s v="Sudeste"/>
    <s v="Campinas"/>
    <s v="ondulado"/>
    <s v="Manual"/>
    <s v="Cambuci"/>
    <n v="151"/>
    <n v="16"/>
    <s v="fruto"/>
    <x v="0"/>
    <s v="Manutenção"/>
    <x v="15"/>
    <x v="8"/>
    <s v="Sulfluramida"/>
    <n v="2"/>
    <s v="Kg"/>
    <n v="16.2399997711181"/>
    <n v="3.0200000000000001E-2"/>
    <n v="0.49044799308776665"/>
  </r>
  <r>
    <n v="8108"/>
    <x v="1"/>
    <s v="Floresta Ombrófila Densa"/>
    <s v="Sudeste"/>
    <s v="Campinas"/>
    <s v="ondulado"/>
    <s v="Manual"/>
    <s v="Cambuci"/>
    <n v="151"/>
    <n v="16"/>
    <s v="fruto"/>
    <x v="0"/>
    <s v="Manutenção"/>
    <x v="15"/>
    <x v="8"/>
    <s v="Trabalhador agropecuário em geral"/>
    <n v="2.35"/>
    <s v="H/H"/>
    <n v="13.0666856765747"/>
    <n v="3.5485000000000003E-2"/>
    <n v="0.46367134123325326"/>
  </r>
  <r>
    <n v="8108"/>
    <x v="1"/>
    <s v="Floresta Ombrófila Densa"/>
    <s v="Sudeste"/>
    <s v="Campinas"/>
    <s v="ondulado"/>
    <s v="Manual"/>
    <s v="Cambuci"/>
    <n v="151"/>
    <n v="16"/>
    <s v="fruto"/>
    <x v="0"/>
    <s v="Manutenção"/>
    <x v="15"/>
    <x v="9"/>
    <s v="Trabalhador agropecuário em geral"/>
    <n v="1.18"/>
    <s v="H/H"/>
    <n v="13.0666856765747"/>
    <n v="1.7817999999999997E-2"/>
    <n v="0.23282220538520795"/>
  </r>
  <r>
    <n v="8108"/>
    <x v="1"/>
    <s v="Floresta Ombrófila Densa"/>
    <s v="Sudeste"/>
    <s v="Campinas"/>
    <s v="ondulado"/>
    <s v="Manual"/>
    <s v="Cambuci"/>
    <n v="151"/>
    <n v="16"/>
    <s v="fruto"/>
    <x v="0"/>
    <s v="Manutenção"/>
    <x v="16"/>
    <x v="8"/>
    <s v="Aplicador manual"/>
    <n v="2.35"/>
    <s v="H/H"/>
    <n v="9.9000000000000005E-2"/>
    <n v="3.5485000000000003E-2"/>
    <n v="3.5130150000000004E-3"/>
  </r>
  <r>
    <n v="8108"/>
    <x v="1"/>
    <s v="Floresta Ombrófila Densa"/>
    <s v="Sudeste"/>
    <s v="Campinas"/>
    <s v="ondulado"/>
    <s v="Manual"/>
    <s v="Cambuci"/>
    <n v="151"/>
    <n v="16"/>
    <s v="fruto"/>
    <x v="0"/>
    <s v="Manutenção"/>
    <x v="16"/>
    <x v="8"/>
    <s v="Sulfluramida"/>
    <n v="2"/>
    <s v="Kg"/>
    <n v="16.2399997711181"/>
    <n v="3.0200000000000001E-2"/>
    <n v="0.49044799308776665"/>
  </r>
  <r>
    <n v="8108"/>
    <x v="1"/>
    <s v="Floresta Ombrófila Densa"/>
    <s v="Sudeste"/>
    <s v="Campinas"/>
    <s v="ondulado"/>
    <s v="Manual"/>
    <s v="Cambuci"/>
    <n v="151"/>
    <n v="16"/>
    <s v="fruto"/>
    <x v="0"/>
    <s v="Manutenção"/>
    <x v="16"/>
    <x v="8"/>
    <s v="Trabalhador agropecuário em geral"/>
    <n v="2.35"/>
    <s v="H/H"/>
    <n v="13.0666856765747"/>
    <n v="3.5485000000000003E-2"/>
    <n v="0.46367134123325326"/>
  </r>
  <r>
    <n v="8108"/>
    <x v="1"/>
    <s v="Floresta Ombrófila Densa"/>
    <s v="Sudeste"/>
    <s v="Campinas"/>
    <s v="ondulado"/>
    <s v="Manual"/>
    <s v="Cambuci"/>
    <n v="151"/>
    <n v="16"/>
    <s v="fruto"/>
    <x v="0"/>
    <s v="Manutenção"/>
    <x v="16"/>
    <x v="9"/>
    <s v="Trabalhador agropecuário em geral"/>
    <n v="1.18"/>
    <s v="H/H"/>
    <n v="13.0666856765747"/>
    <n v="1.7817999999999997E-2"/>
    <n v="0.23282220538520795"/>
  </r>
  <r>
    <n v="8108"/>
    <x v="1"/>
    <s v="Floresta Ombrófila Densa"/>
    <s v="Sudeste"/>
    <s v="Campinas"/>
    <s v="ondulado"/>
    <s v="Manual"/>
    <s v="Cambuci"/>
    <n v="151"/>
    <n v="16"/>
    <s v="fruto"/>
    <x v="0"/>
    <s v="Manutenção"/>
    <x v="17"/>
    <x v="8"/>
    <s v="Aplicador manual"/>
    <n v="2.35"/>
    <s v="H/H"/>
    <n v="9.9000000000000005E-2"/>
    <n v="3.5485000000000003E-2"/>
    <n v="3.5130150000000004E-3"/>
  </r>
  <r>
    <n v="8108"/>
    <x v="1"/>
    <s v="Floresta Ombrófila Densa"/>
    <s v="Sudeste"/>
    <s v="Campinas"/>
    <s v="ondulado"/>
    <s v="Manual"/>
    <s v="Cambuci"/>
    <n v="151"/>
    <n v="16"/>
    <s v="fruto"/>
    <x v="0"/>
    <s v="Manutenção"/>
    <x v="17"/>
    <x v="8"/>
    <s v="Sulfluramida"/>
    <n v="2"/>
    <s v="Kg"/>
    <n v="16.2399997711181"/>
    <n v="3.0200000000000001E-2"/>
    <n v="0.49044799308776665"/>
  </r>
  <r>
    <n v="8108"/>
    <x v="1"/>
    <s v="Floresta Ombrófila Densa"/>
    <s v="Sudeste"/>
    <s v="Campinas"/>
    <s v="ondulado"/>
    <s v="Manual"/>
    <s v="Cambuci"/>
    <n v="151"/>
    <n v="16"/>
    <s v="fruto"/>
    <x v="0"/>
    <s v="Manutenção"/>
    <x v="17"/>
    <x v="8"/>
    <s v="Trabalhador agropecuário em geral"/>
    <n v="2.35"/>
    <s v="H/H"/>
    <n v="13.0666856765747"/>
    <n v="3.5485000000000003E-2"/>
    <n v="0.46367134123325326"/>
  </r>
  <r>
    <n v="8108"/>
    <x v="1"/>
    <s v="Floresta Ombrófila Densa"/>
    <s v="Sudeste"/>
    <s v="Campinas"/>
    <s v="ondulado"/>
    <s v="Manual"/>
    <s v="Cambuci"/>
    <n v="151"/>
    <n v="16"/>
    <s v="fruto"/>
    <x v="0"/>
    <s v="Manutenção"/>
    <x v="17"/>
    <x v="9"/>
    <s v="Trabalhador agropecuário em geral"/>
    <n v="1.18"/>
    <s v="H/H"/>
    <n v="13.0666856765747"/>
    <n v="1.7817999999999997E-2"/>
    <n v="0.23282220538520795"/>
  </r>
  <r>
    <n v="8108"/>
    <x v="1"/>
    <s v="Floresta Ombrófila Densa"/>
    <s v="Sudeste"/>
    <s v="Campinas"/>
    <s v="ondulado"/>
    <s v="Manual"/>
    <s v="Cambuci"/>
    <n v="151"/>
    <n v="16"/>
    <s v="fruto"/>
    <x v="0"/>
    <s v="Manutenção"/>
    <x v="18"/>
    <x v="8"/>
    <s v="Aplicador manual"/>
    <n v="2.35"/>
    <s v="H/H"/>
    <n v="9.9000000000000005E-2"/>
    <n v="3.5485000000000003E-2"/>
    <n v="3.5130150000000004E-3"/>
  </r>
  <r>
    <n v="8108"/>
    <x v="1"/>
    <s v="Floresta Ombrófila Densa"/>
    <s v="Sudeste"/>
    <s v="Campinas"/>
    <s v="ondulado"/>
    <s v="Manual"/>
    <s v="Cambuci"/>
    <n v="151"/>
    <n v="16"/>
    <s v="fruto"/>
    <x v="0"/>
    <s v="Manutenção"/>
    <x v="18"/>
    <x v="8"/>
    <s v="Sulfluramida"/>
    <n v="2"/>
    <s v="Kg"/>
    <n v="16.2399997711181"/>
    <n v="3.0200000000000001E-2"/>
    <n v="0.49044799308776665"/>
  </r>
  <r>
    <n v="8108"/>
    <x v="1"/>
    <s v="Floresta Ombrófila Densa"/>
    <s v="Sudeste"/>
    <s v="Campinas"/>
    <s v="ondulado"/>
    <s v="Manual"/>
    <s v="Cambuci"/>
    <n v="151"/>
    <n v="16"/>
    <s v="fruto"/>
    <x v="0"/>
    <s v="Manutenção"/>
    <x v="18"/>
    <x v="8"/>
    <s v="Trabalhador agropecuário em geral"/>
    <n v="2.35"/>
    <s v="H/H"/>
    <n v="13.0666856765747"/>
    <n v="3.5485000000000003E-2"/>
    <n v="0.46367134123325326"/>
  </r>
  <r>
    <n v="8108"/>
    <x v="1"/>
    <s v="Floresta Ombrófila Densa"/>
    <s v="Sudeste"/>
    <s v="Campinas"/>
    <s v="ondulado"/>
    <s v="Manual"/>
    <s v="Cambuci"/>
    <n v="151"/>
    <n v="16"/>
    <s v="fruto"/>
    <x v="0"/>
    <s v="Manutenção"/>
    <x v="18"/>
    <x v="9"/>
    <s v="Trabalhador agropecuário em geral"/>
    <n v="1.18"/>
    <s v="H/H"/>
    <n v="13.0666856765747"/>
    <n v="1.7817999999999997E-2"/>
    <n v="0.23282220538520795"/>
  </r>
  <r>
    <n v="8108"/>
    <x v="1"/>
    <s v="Floresta Ombrófila Densa"/>
    <s v="Sudeste"/>
    <s v="Campinas"/>
    <s v="ondulado"/>
    <s v="Manual"/>
    <s v="Cambuci"/>
    <n v="151"/>
    <n v="16"/>
    <s v="fruto"/>
    <x v="0"/>
    <s v="Manutenção"/>
    <x v="19"/>
    <x v="8"/>
    <s v="Aplicador manual"/>
    <n v="2.35"/>
    <s v="H/H"/>
    <n v="9.9000000000000005E-2"/>
    <n v="3.5485000000000003E-2"/>
    <n v="3.5130150000000004E-3"/>
  </r>
  <r>
    <n v="8108"/>
    <x v="1"/>
    <s v="Floresta Ombrófila Densa"/>
    <s v="Sudeste"/>
    <s v="Campinas"/>
    <s v="ondulado"/>
    <s v="Manual"/>
    <s v="Cambuci"/>
    <n v="151"/>
    <n v="16"/>
    <s v="fruto"/>
    <x v="0"/>
    <s v="Manutenção"/>
    <x v="19"/>
    <x v="8"/>
    <s v="Sulfluramida"/>
    <n v="2"/>
    <s v="Kg"/>
    <n v="16.2399997711181"/>
    <n v="3.0200000000000001E-2"/>
    <n v="0.49044799308776665"/>
  </r>
  <r>
    <n v="8108"/>
    <x v="1"/>
    <s v="Floresta Ombrófila Densa"/>
    <s v="Sudeste"/>
    <s v="Campinas"/>
    <s v="ondulado"/>
    <s v="Manual"/>
    <s v="Cambuci"/>
    <n v="151"/>
    <n v="16"/>
    <s v="fruto"/>
    <x v="0"/>
    <s v="Manutenção"/>
    <x v="19"/>
    <x v="8"/>
    <s v="Trabalhador agropecuário em geral"/>
    <n v="2.35"/>
    <s v="H/H"/>
    <n v="13.0666856765747"/>
    <n v="3.5485000000000003E-2"/>
    <n v="0.46367134123325326"/>
  </r>
  <r>
    <n v="8108"/>
    <x v="1"/>
    <s v="Floresta Ombrófila Densa"/>
    <s v="Sudeste"/>
    <s v="Campinas"/>
    <s v="ondulado"/>
    <s v="Manual"/>
    <s v="Cambuci"/>
    <n v="151"/>
    <n v="16"/>
    <s v="fruto"/>
    <x v="0"/>
    <s v="Manutenção"/>
    <x v="19"/>
    <x v="12"/>
    <s v="Técnico florestal"/>
    <n v="23.55"/>
    <s v="H/H"/>
    <n v="5.9209642410278303"/>
    <n v="0.355605"/>
    <n v="2.1055244889307017"/>
  </r>
  <r>
    <n v="8108"/>
    <x v="1"/>
    <s v="Floresta Ombrófila Densa"/>
    <s v="Sudeste"/>
    <s v="Campinas"/>
    <s v="ondulado"/>
    <s v="Manual"/>
    <s v="Cambuci"/>
    <n v="151"/>
    <n v="16"/>
    <s v="fruto"/>
    <x v="0"/>
    <s v="Manutenção"/>
    <x v="19"/>
    <x v="9"/>
    <s v="Trabalhador agropecuário em geral"/>
    <n v="1.18"/>
    <s v="H/H"/>
    <n v="13.0666856765747"/>
    <n v="1.7817999999999997E-2"/>
    <n v="0.23282220538520795"/>
  </r>
  <r>
    <n v="8108"/>
    <x v="1"/>
    <s v="Floresta Ombrófila Densa"/>
    <s v="Sudeste"/>
    <s v="Campinas"/>
    <s v="ondulado"/>
    <s v="Manual"/>
    <s v="Cambuci"/>
    <n v="151"/>
    <n v="16"/>
    <s v="fruto"/>
    <x v="0"/>
    <s v="Manutenção"/>
    <x v="20"/>
    <x v="8"/>
    <s v="Aplicador manual"/>
    <n v="2.35"/>
    <s v="H/H"/>
    <n v="9.9000000000000005E-2"/>
    <n v="3.5485000000000003E-2"/>
    <n v="3.5130150000000004E-3"/>
  </r>
  <r>
    <n v="8108"/>
    <x v="1"/>
    <s v="Floresta Ombrófila Densa"/>
    <s v="Sudeste"/>
    <s v="Campinas"/>
    <s v="ondulado"/>
    <s v="Manual"/>
    <s v="Cambuci"/>
    <n v="151"/>
    <n v="16"/>
    <s v="fruto"/>
    <x v="0"/>
    <s v="Manutenção"/>
    <x v="20"/>
    <x v="8"/>
    <s v="Sulfluramida"/>
    <n v="2"/>
    <s v="Kg"/>
    <n v="16.2399997711181"/>
    <n v="3.0200000000000001E-2"/>
    <n v="0.49044799308776665"/>
  </r>
  <r>
    <n v="8108"/>
    <x v="1"/>
    <s v="Floresta Ombrófila Densa"/>
    <s v="Sudeste"/>
    <s v="Campinas"/>
    <s v="ondulado"/>
    <s v="Manual"/>
    <s v="Cambuci"/>
    <n v="151"/>
    <n v="16"/>
    <s v="fruto"/>
    <x v="0"/>
    <s v="Manutenção"/>
    <x v="20"/>
    <x v="8"/>
    <s v="Trabalhador agropecuário em geral"/>
    <n v="2.35"/>
    <s v="H/H"/>
    <n v="13.0666856765747"/>
    <n v="3.5485000000000003E-2"/>
    <n v="0.46367134123325326"/>
  </r>
  <r>
    <n v="8108"/>
    <x v="1"/>
    <s v="Floresta Ombrófila Densa"/>
    <s v="Sudeste"/>
    <s v="Campinas"/>
    <s v="ondulado"/>
    <s v="Manual"/>
    <s v="Cambuci"/>
    <n v="151"/>
    <n v="16"/>
    <s v="fruto"/>
    <x v="0"/>
    <s v="Manutenção"/>
    <x v="20"/>
    <x v="9"/>
    <s v="Trabalhador agropecuário em geral"/>
    <n v="1.18"/>
    <s v="H/H"/>
    <n v="13.0666856765747"/>
    <n v="1.7817999999999997E-2"/>
    <n v="0.23282220538520795"/>
  </r>
  <r>
    <n v="8108"/>
    <x v="1"/>
    <s v="Floresta Ombrófila Densa"/>
    <s v="Sudeste"/>
    <s v="Campinas"/>
    <s v="ondulado"/>
    <s v="Manual"/>
    <s v="Cambuci"/>
    <n v="151"/>
    <n v="16"/>
    <s v="fruto"/>
    <x v="0"/>
    <s v="Manutenção"/>
    <x v="21"/>
    <x v="8"/>
    <s v="Aplicador manual"/>
    <n v="2.35"/>
    <s v="H/H"/>
    <n v="9.9000000000000005E-2"/>
    <n v="3.5485000000000003E-2"/>
    <n v="3.5130150000000004E-3"/>
  </r>
  <r>
    <n v="8108"/>
    <x v="1"/>
    <s v="Floresta Ombrófila Densa"/>
    <s v="Sudeste"/>
    <s v="Campinas"/>
    <s v="ondulado"/>
    <s v="Manual"/>
    <s v="Cambuci"/>
    <n v="151"/>
    <n v="16"/>
    <s v="fruto"/>
    <x v="0"/>
    <s v="Manutenção"/>
    <x v="21"/>
    <x v="8"/>
    <s v="Sulfluramida"/>
    <n v="2"/>
    <s v="Kg"/>
    <n v="16.2399997711181"/>
    <n v="3.0200000000000001E-2"/>
    <n v="0.49044799308776665"/>
  </r>
  <r>
    <n v="8108"/>
    <x v="1"/>
    <s v="Floresta Ombrófila Densa"/>
    <s v="Sudeste"/>
    <s v="Campinas"/>
    <s v="ondulado"/>
    <s v="Manual"/>
    <s v="Cambuci"/>
    <n v="151"/>
    <n v="16"/>
    <s v="fruto"/>
    <x v="0"/>
    <s v="Manutenção"/>
    <x v="21"/>
    <x v="8"/>
    <s v="Trabalhador agropecuário em geral"/>
    <n v="2.35"/>
    <s v="H/H"/>
    <n v="13.0666856765747"/>
    <n v="3.5485000000000003E-2"/>
    <n v="0.46367134123325326"/>
  </r>
  <r>
    <n v="8108"/>
    <x v="1"/>
    <s v="Floresta Ombrófila Densa"/>
    <s v="Sudeste"/>
    <s v="Campinas"/>
    <s v="ondulado"/>
    <s v="Manual"/>
    <s v="Cambuci"/>
    <n v="151"/>
    <n v="16"/>
    <s v="fruto"/>
    <x v="0"/>
    <s v="Manutenção"/>
    <x v="21"/>
    <x v="9"/>
    <s v="Trabalhador agropecuário em geral"/>
    <n v="1.18"/>
    <s v="H/H"/>
    <n v="13.0666856765747"/>
    <n v="1.7817999999999997E-2"/>
    <n v="0.23282220538520795"/>
  </r>
  <r>
    <n v="8108"/>
    <x v="1"/>
    <s v="Floresta Ombrófila Densa"/>
    <s v="Sudeste"/>
    <s v="Campinas"/>
    <s v="ondulado"/>
    <s v="Manual"/>
    <s v="Cambuci"/>
    <n v="151"/>
    <n v="16"/>
    <s v="fruto"/>
    <x v="0"/>
    <s v="Manutenção"/>
    <x v="22"/>
    <x v="8"/>
    <s v="Aplicador manual"/>
    <n v="2.35"/>
    <s v="H/H"/>
    <n v="9.9000000000000005E-2"/>
    <n v="3.5485000000000003E-2"/>
    <n v="3.5130150000000004E-3"/>
  </r>
  <r>
    <n v="8108"/>
    <x v="1"/>
    <s v="Floresta Ombrófila Densa"/>
    <s v="Sudeste"/>
    <s v="Campinas"/>
    <s v="ondulado"/>
    <s v="Manual"/>
    <s v="Cambuci"/>
    <n v="151"/>
    <n v="16"/>
    <s v="fruto"/>
    <x v="0"/>
    <s v="Manutenção"/>
    <x v="22"/>
    <x v="8"/>
    <s v="Sulfluramida"/>
    <n v="2"/>
    <s v="Kg"/>
    <n v="16.2399997711181"/>
    <n v="3.0200000000000001E-2"/>
    <n v="0.49044799308776665"/>
  </r>
  <r>
    <n v="8108"/>
    <x v="1"/>
    <s v="Floresta Ombrófila Densa"/>
    <s v="Sudeste"/>
    <s v="Campinas"/>
    <s v="ondulado"/>
    <s v="Manual"/>
    <s v="Cambuci"/>
    <n v="151"/>
    <n v="16"/>
    <s v="fruto"/>
    <x v="0"/>
    <s v="Manutenção"/>
    <x v="22"/>
    <x v="8"/>
    <s v="Trabalhador agropecuário em geral"/>
    <n v="2.35"/>
    <s v="H/H"/>
    <n v="13.0666856765747"/>
    <n v="3.5485000000000003E-2"/>
    <n v="0.46367134123325326"/>
  </r>
  <r>
    <n v="8108"/>
    <x v="1"/>
    <s v="Floresta Ombrófila Densa"/>
    <s v="Sudeste"/>
    <s v="Campinas"/>
    <s v="ondulado"/>
    <s v="Manual"/>
    <s v="Cambuci"/>
    <n v="151"/>
    <n v="16"/>
    <s v="fruto"/>
    <x v="0"/>
    <s v="Manutenção"/>
    <x v="22"/>
    <x v="9"/>
    <s v="Trabalhador agropecuário em geral"/>
    <n v="1.18"/>
    <s v="H/H"/>
    <n v="13.0666856765747"/>
    <n v="1.7817999999999997E-2"/>
    <n v="0.23282220538520795"/>
  </r>
  <r>
    <n v="8108"/>
    <x v="1"/>
    <s v="Floresta Ombrófila Densa"/>
    <s v="Sudeste"/>
    <s v="Campinas"/>
    <s v="ondulado"/>
    <s v="Manual"/>
    <s v="Cambuci"/>
    <n v="151"/>
    <n v="16"/>
    <s v="fruto"/>
    <x v="0"/>
    <s v="Manutenção"/>
    <x v="23"/>
    <x v="8"/>
    <s v="Aplicador manual"/>
    <n v="2.35"/>
    <s v="H/H"/>
    <n v="9.9000000000000005E-2"/>
    <n v="3.5485000000000003E-2"/>
    <n v="3.5130150000000004E-3"/>
  </r>
  <r>
    <n v="8108"/>
    <x v="1"/>
    <s v="Floresta Ombrófila Densa"/>
    <s v="Sudeste"/>
    <s v="Campinas"/>
    <s v="ondulado"/>
    <s v="Manual"/>
    <s v="Cambuci"/>
    <n v="151"/>
    <n v="16"/>
    <s v="fruto"/>
    <x v="0"/>
    <s v="Manutenção"/>
    <x v="23"/>
    <x v="8"/>
    <s v="Sulfluramida"/>
    <n v="2"/>
    <s v="Kg"/>
    <n v="16.2399997711181"/>
    <n v="3.0200000000000001E-2"/>
    <n v="0.49044799308776665"/>
  </r>
  <r>
    <n v="8108"/>
    <x v="1"/>
    <s v="Floresta Ombrófila Densa"/>
    <s v="Sudeste"/>
    <s v="Campinas"/>
    <s v="ondulado"/>
    <s v="Manual"/>
    <s v="Cambuci"/>
    <n v="151"/>
    <n v="16"/>
    <s v="fruto"/>
    <x v="0"/>
    <s v="Manutenção"/>
    <x v="23"/>
    <x v="8"/>
    <s v="Trabalhador agropecuário em geral"/>
    <n v="2.35"/>
    <s v="H/H"/>
    <n v="13.0666856765747"/>
    <n v="3.5485000000000003E-2"/>
    <n v="0.46367134123325326"/>
  </r>
  <r>
    <n v="8108"/>
    <x v="1"/>
    <s v="Floresta Ombrófila Densa"/>
    <s v="Sudeste"/>
    <s v="Campinas"/>
    <s v="ondulado"/>
    <s v="Manual"/>
    <s v="Cambuci"/>
    <n v="151"/>
    <n v="16"/>
    <s v="fruto"/>
    <x v="0"/>
    <s v="Manutenção"/>
    <x v="23"/>
    <x v="9"/>
    <s v="Trabalhador agropecuário em geral"/>
    <n v="1.18"/>
    <s v="H/H"/>
    <n v="13.0666856765747"/>
    <n v="1.7817999999999997E-2"/>
    <n v="0.23282220538520795"/>
  </r>
  <r>
    <n v="8108"/>
    <x v="1"/>
    <s v="Floresta Ombrófila Densa"/>
    <s v="Sudeste"/>
    <s v="Campinas"/>
    <s v="ondulado"/>
    <s v="Manual"/>
    <s v="Cambuci"/>
    <n v="151"/>
    <n v="16"/>
    <s v="fruto"/>
    <x v="0"/>
    <s v="Manutenção"/>
    <x v="24"/>
    <x v="8"/>
    <s v="Aplicador manual"/>
    <n v="2.35"/>
    <s v="H/H"/>
    <n v="9.9000000000000005E-2"/>
    <n v="3.5485000000000003E-2"/>
    <n v="3.5130150000000004E-3"/>
  </r>
  <r>
    <n v="8108"/>
    <x v="1"/>
    <s v="Floresta Ombrófila Densa"/>
    <s v="Sudeste"/>
    <s v="Campinas"/>
    <s v="ondulado"/>
    <s v="Manual"/>
    <s v="Cambuci"/>
    <n v="151"/>
    <n v="16"/>
    <s v="fruto"/>
    <x v="0"/>
    <s v="Manutenção"/>
    <x v="24"/>
    <x v="8"/>
    <s v="Sulfluramida"/>
    <n v="2"/>
    <s v="Kg"/>
    <n v="16.2399997711181"/>
    <n v="3.0200000000000001E-2"/>
    <n v="0.49044799308776665"/>
  </r>
  <r>
    <n v="8108"/>
    <x v="1"/>
    <s v="Floresta Ombrófila Densa"/>
    <s v="Sudeste"/>
    <s v="Campinas"/>
    <s v="ondulado"/>
    <s v="Manual"/>
    <s v="Cambuci"/>
    <n v="151"/>
    <n v="16"/>
    <s v="fruto"/>
    <x v="0"/>
    <s v="Manutenção"/>
    <x v="24"/>
    <x v="8"/>
    <s v="Trabalhador agropecuário em geral"/>
    <n v="2.35"/>
    <s v="H/H"/>
    <n v="13.0666856765747"/>
    <n v="3.5485000000000003E-2"/>
    <n v="0.46367134123325326"/>
  </r>
  <r>
    <n v="8108"/>
    <x v="1"/>
    <s v="Floresta Ombrófila Densa"/>
    <s v="Sudeste"/>
    <s v="Campinas"/>
    <s v="ondulado"/>
    <s v="Manual"/>
    <s v="Cambuci"/>
    <n v="151"/>
    <n v="16"/>
    <s v="fruto"/>
    <x v="0"/>
    <s v="Manutenção"/>
    <x v="24"/>
    <x v="9"/>
    <s v="Trabalhador agropecuário em geral"/>
    <n v="1.18"/>
    <s v="H/H"/>
    <n v="13.0666856765747"/>
    <n v="1.7817999999999997E-2"/>
    <n v="0.23282220538520795"/>
  </r>
  <r>
    <n v="8108"/>
    <x v="1"/>
    <s v="Floresta Ombrófila Densa"/>
    <s v="Sudeste"/>
    <s v="Campinas"/>
    <s v="ondulado"/>
    <s v="Manual"/>
    <s v="Cambuci"/>
    <n v="151"/>
    <n v="16"/>
    <s v="fruto"/>
    <x v="0"/>
    <s v="Manutenção"/>
    <x v="25"/>
    <x v="8"/>
    <s v="Aplicador manual"/>
    <n v="2.35"/>
    <s v="H/H"/>
    <n v="9.9000000000000005E-2"/>
    <n v="3.5485000000000003E-2"/>
    <n v="3.5130150000000004E-3"/>
  </r>
  <r>
    <n v="8108"/>
    <x v="1"/>
    <s v="Floresta Ombrófila Densa"/>
    <s v="Sudeste"/>
    <s v="Campinas"/>
    <s v="ondulado"/>
    <s v="Manual"/>
    <s v="Cambuci"/>
    <n v="151"/>
    <n v="16"/>
    <s v="fruto"/>
    <x v="0"/>
    <s v="Manutenção"/>
    <x v="25"/>
    <x v="8"/>
    <s v="Sulfluramida"/>
    <n v="2"/>
    <s v="Kg"/>
    <n v="16.2399997711181"/>
    <n v="3.0200000000000001E-2"/>
    <n v="0.49044799308776665"/>
  </r>
  <r>
    <n v="8108"/>
    <x v="1"/>
    <s v="Floresta Ombrófila Densa"/>
    <s v="Sudeste"/>
    <s v="Campinas"/>
    <s v="ondulado"/>
    <s v="Manual"/>
    <s v="Cambuci"/>
    <n v="151"/>
    <n v="16"/>
    <s v="fruto"/>
    <x v="0"/>
    <s v="Manutenção"/>
    <x v="25"/>
    <x v="8"/>
    <s v="Trabalhador agropecuário em geral"/>
    <n v="2.35"/>
    <s v="H/H"/>
    <n v="13.0666856765747"/>
    <n v="3.5485000000000003E-2"/>
    <n v="0.46367134123325326"/>
  </r>
  <r>
    <n v="8108"/>
    <x v="1"/>
    <s v="Floresta Ombrófila Densa"/>
    <s v="Sudeste"/>
    <s v="Campinas"/>
    <s v="ondulado"/>
    <s v="Manual"/>
    <s v="Cambuci"/>
    <n v="151"/>
    <n v="16"/>
    <s v="fruto"/>
    <x v="0"/>
    <s v="Manutenção"/>
    <x v="25"/>
    <x v="9"/>
    <s v="Trabalhador agropecuário em geral"/>
    <n v="1.18"/>
    <s v="H/H"/>
    <n v="13.0666856765747"/>
    <n v="1.7817999999999997E-2"/>
    <n v="0.23282220538520795"/>
  </r>
  <r>
    <n v="8108"/>
    <x v="1"/>
    <s v="Floresta Ombrófila Densa"/>
    <s v="Sudeste"/>
    <s v="Campinas"/>
    <s v="ondulado"/>
    <s v="Manual"/>
    <s v="Cambuci"/>
    <n v="151"/>
    <n v="16"/>
    <s v="fruto"/>
    <x v="0"/>
    <s v="Manutenção"/>
    <x v="26"/>
    <x v="8"/>
    <s v="Aplicador manual"/>
    <n v="2.35"/>
    <s v="H/H"/>
    <n v="9.9000000000000005E-2"/>
    <n v="3.5485000000000003E-2"/>
    <n v="3.5130150000000004E-3"/>
  </r>
  <r>
    <n v="8108"/>
    <x v="1"/>
    <s v="Floresta Ombrófila Densa"/>
    <s v="Sudeste"/>
    <s v="Campinas"/>
    <s v="ondulado"/>
    <s v="Manual"/>
    <s v="Cambuci"/>
    <n v="151"/>
    <n v="16"/>
    <s v="fruto"/>
    <x v="0"/>
    <s v="Manutenção"/>
    <x v="26"/>
    <x v="8"/>
    <s v="Sulfluramida"/>
    <n v="2"/>
    <s v="Kg"/>
    <n v="16.2399997711181"/>
    <n v="3.0200000000000001E-2"/>
    <n v="0.49044799308776665"/>
  </r>
  <r>
    <n v="8108"/>
    <x v="1"/>
    <s v="Floresta Ombrófila Densa"/>
    <s v="Sudeste"/>
    <s v="Campinas"/>
    <s v="ondulado"/>
    <s v="Manual"/>
    <s v="Cambuci"/>
    <n v="151"/>
    <n v="16"/>
    <s v="fruto"/>
    <x v="0"/>
    <s v="Manutenção"/>
    <x v="26"/>
    <x v="8"/>
    <s v="Trabalhador agropecuário em geral"/>
    <n v="2.35"/>
    <s v="H/H"/>
    <n v="13.0666856765747"/>
    <n v="3.5485000000000003E-2"/>
    <n v="0.46367134123325326"/>
  </r>
  <r>
    <n v="8108"/>
    <x v="1"/>
    <s v="Floresta Ombrófila Densa"/>
    <s v="Sudeste"/>
    <s v="Campinas"/>
    <s v="ondulado"/>
    <s v="Manual"/>
    <s v="Cambuci"/>
    <n v="151"/>
    <n v="16"/>
    <s v="fruto"/>
    <x v="0"/>
    <s v="Manutenção"/>
    <x v="26"/>
    <x v="9"/>
    <s v="Trabalhador agropecuário em geral"/>
    <n v="1.18"/>
    <s v="H/H"/>
    <n v="13.0666856765747"/>
    <n v="1.7817999999999997E-2"/>
    <n v="0.23282220538520795"/>
  </r>
  <r>
    <n v="8108"/>
    <x v="1"/>
    <s v="Floresta Ombrófila Densa"/>
    <s v="Sudeste"/>
    <s v="Campinas"/>
    <s v="ondulado"/>
    <s v="Manual"/>
    <s v="Cambuci"/>
    <n v="151"/>
    <n v="16"/>
    <s v="fruto"/>
    <x v="0"/>
    <s v="Manutenção"/>
    <x v="27"/>
    <x v="8"/>
    <s v="Aplicador manual"/>
    <n v="2.35"/>
    <s v="H/H"/>
    <n v="9.9000000000000005E-2"/>
    <n v="3.5485000000000003E-2"/>
    <n v="3.5130150000000004E-3"/>
  </r>
  <r>
    <n v="8108"/>
    <x v="1"/>
    <s v="Floresta Ombrófila Densa"/>
    <s v="Sudeste"/>
    <s v="Campinas"/>
    <s v="ondulado"/>
    <s v="Manual"/>
    <s v="Cambuci"/>
    <n v="151"/>
    <n v="16"/>
    <s v="fruto"/>
    <x v="0"/>
    <s v="Manutenção"/>
    <x v="27"/>
    <x v="8"/>
    <s v="Sulfluramida"/>
    <n v="2"/>
    <s v="Kg"/>
    <n v="16.2399997711181"/>
    <n v="3.0200000000000001E-2"/>
    <n v="0.49044799308776665"/>
  </r>
  <r>
    <n v="8108"/>
    <x v="1"/>
    <s v="Floresta Ombrófila Densa"/>
    <s v="Sudeste"/>
    <s v="Campinas"/>
    <s v="ondulado"/>
    <s v="Manual"/>
    <s v="Cambuci"/>
    <n v="151"/>
    <n v="16"/>
    <s v="fruto"/>
    <x v="0"/>
    <s v="Manutenção"/>
    <x v="27"/>
    <x v="8"/>
    <s v="Trabalhador agropecuário em geral"/>
    <n v="2.35"/>
    <s v="H/H"/>
    <n v="13.0666856765747"/>
    <n v="3.5485000000000003E-2"/>
    <n v="0.46367134123325326"/>
  </r>
  <r>
    <n v="8108"/>
    <x v="1"/>
    <s v="Floresta Ombrófila Densa"/>
    <s v="Sudeste"/>
    <s v="Campinas"/>
    <s v="ondulado"/>
    <s v="Manual"/>
    <s v="Cambuci"/>
    <n v="151"/>
    <n v="16"/>
    <s v="fruto"/>
    <x v="0"/>
    <s v="Manutenção"/>
    <x v="27"/>
    <x v="9"/>
    <s v="Trabalhador agropecuário em geral"/>
    <n v="1.18"/>
    <s v="H/H"/>
    <n v="13.0666856765747"/>
    <n v="1.7817999999999997E-2"/>
    <n v="0.23282220538520795"/>
  </r>
  <r>
    <n v="8108"/>
    <x v="1"/>
    <s v="Floresta Ombrófila Densa"/>
    <s v="Sudeste"/>
    <s v="Campinas"/>
    <s v="ondulado"/>
    <s v="Manual"/>
    <s v="Cambuci"/>
    <n v="151"/>
    <n v="16"/>
    <s v="fruto"/>
    <x v="0"/>
    <s v="Manutenção"/>
    <x v="28"/>
    <x v="8"/>
    <s v="Aplicador manual"/>
    <n v="2.35"/>
    <s v="H/H"/>
    <n v="9.9000000000000005E-2"/>
    <n v="3.5485000000000003E-2"/>
    <n v="3.5130150000000004E-3"/>
  </r>
  <r>
    <n v="8108"/>
    <x v="1"/>
    <s v="Floresta Ombrófila Densa"/>
    <s v="Sudeste"/>
    <s v="Campinas"/>
    <s v="ondulado"/>
    <s v="Manual"/>
    <s v="Cambuci"/>
    <n v="151"/>
    <n v="16"/>
    <s v="fruto"/>
    <x v="0"/>
    <s v="Manutenção"/>
    <x v="28"/>
    <x v="8"/>
    <s v="Sulfluramida"/>
    <n v="2"/>
    <s v="Kg"/>
    <n v="16.2399997711181"/>
    <n v="3.0200000000000001E-2"/>
    <n v="0.49044799308776665"/>
  </r>
  <r>
    <n v="8108"/>
    <x v="1"/>
    <s v="Floresta Ombrófila Densa"/>
    <s v="Sudeste"/>
    <s v="Campinas"/>
    <s v="ondulado"/>
    <s v="Manual"/>
    <s v="Cambuci"/>
    <n v="151"/>
    <n v="16"/>
    <s v="fruto"/>
    <x v="0"/>
    <s v="Manutenção"/>
    <x v="28"/>
    <x v="8"/>
    <s v="Trabalhador agropecuário em geral"/>
    <n v="2.35"/>
    <s v="H/H"/>
    <n v="13.0666856765747"/>
    <n v="3.5485000000000003E-2"/>
    <n v="0.46367134123325326"/>
  </r>
  <r>
    <n v="8108"/>
    <x v="1"/>
    <s v="Floresta Ombrófila Densa"/>
    <s v="Sudeste"/>
    <s v="Campinas"/>
    <s v="ondulado"/>
    <s v="Manual"/>
    <s v="Cambuci"/>
    <n v="151"/>
    <n v="16"/>
    <s v="fruto"/>
    <x v="0"/>
    <s v="Manutenção"/>
    <x v="28"/>
    <x v="9"/>
    <s v="Trabalhador agropecuário em geral"/>
    <n v="1.18"/>
    <s v="H/H"/>
    <n v="13.0666856765747"/>
    <n v="1.7817999999999997E-2"/>
    <n v="0.23282220538520795"/>
  </r>
  <r>
    <n v="8108"/>
    <x v="1"/>
    <s v="Floresta Ombrófila Densa"/>
    <s v="Sudeste"/>
    <s v="Campinas"/>
    <s v="ondulado"/>
    <s v="Manual"/>
    <s v="Cambuci"/>
    <n v="151"/>
    <n v="16"/>
    <s v="fruto"/>
    <x v="0"/>
    <s v="Manutenção"/>
    <x v="29"/>
    <x v="8"/>
    <s v="Aplicador manual"/>
    <n v="2.35"/>
    <s v="H/H"/>
    <n v="9.9000000000000005E-2"/>
    <n v="3.5485000000000003E-2"/>
    <n v="3.5130150000000004E-3"/>
  </r>
  <r>
    <n v="8108"/>
    <x v="1"/>
    <s v="Floresta Ombrófila Densa"/>
    <s v="Sudeste"/>
    <s v="Campinas"/>
    <s v="ondulado"/>
    <s v="Manual"/>
    <s v="Cambuci"/>
    <n v="151"/>
    <n v="16"/>
    <s v="fruto"/>
    <x v="0"/>
    <s v="Manutenção"/>
    <x v="29"/>
    <x v="8"/>
    <s v="Sulfluramida"/>
    <n v="2"/>
    <s v="Kg"/>
    <n v="16.2399997711181"/>
    <n v="3.0200000000000001E-2"/>
    <n v="0.49044799308776665"/>
  </r>
  <r>
    <n v="8108"/>
    <x v="1"/>
    <s v="Floresta Ombrófila Densa"/>
    <s v="Sudeste"/>
    <s v="Campinas"/>
    <s v="ondulado"/>
    <s v="Manual"/>
    <s v="Cambuci"/>
    <n v="151"/>
    <n v="16"/>
    <s v="fruto"/>
    <x v="0"/>
    <s v="Manutenção"/>
    <x v="29"/>
    <x v="8"/>
    <s v="Trabalhador agropecuário em geral"/>
    <n v="2.35"/>
    <s v="H/H"/>
    <n v="13.0666856765747"/>
    <n v="3.5485000000000003E-2"/>
    <n v="0.46367134123325326"/>
  </r>
  <r>
    <n v="8108"/>
    <x v="1"/>
    <s v="Floresta Ombrófila Densa"/>
    <s v="Sudeste"/>
    <s v="Campinas"/>
    <s v="ondulado"/>
    <s v="Manual"/>
    <s v="Cambuci"/>
    <n v="151"/>
    <n v="16"/>
    <s v="fruto"/>
    <x v="0"/>
    <s v="Manutenção"/>
    <x v="29"/>
    <x v="9"/>
    <s v="Trabalhador agropecuário em geral"/>
    <n v="1.18"/>
    <s v="H/H"/>
    <n v="13.0666856765747"/>
    <n v="1.7817999999999997E-2"/>
    <n v="0.23282220538520795"/>
  </r>
  <r>
    <n v="8108"/>
    <x v="1"/>
    <s v="Floresta Ombrófila Densa"/>
    <s v="Sudeste"/>
    <s v="Campinas"/>
    <s v="ondulado"/>
    <s v="Manual"/>
    <s v="Cambuci"/>
    <n v="151"/>
    <n v="16"/>
    <s v="fruto"/>
    <x v="0"/>
    <s v="Pós-Plantio"/>
    <x v="0"/>
    <x v="7"/>
    <s v="Enxada"/>
    <n v="38.51"/>
    <s v="H/H"/>
    <n v="1.6E-2"/>
    <n v="0.58150099999999993"/>
    <n v="9.3040159999999983E-3"/>
  </r>
  <r>
    <n v="8108"/>
    <x v="1"/>
    <s v="Floresta Ombrófila Densa"/>
    <s v="Sudeste"/>
    <s v="Campinas"/>
    <s v="ondulado"/>
    <s v="Manual"/>
    <s v="Cambuci"/>
    <n v="151"/>
    <n v="16"/>
    <s v="fruto"/>
    <x v="0"/>
    <s v="Pós-Plantio"/>
    <x v="0"/>
    <x v="7"/>
    <s v="Trabalhador agropecuário em geral"/>
    <n v="38.51"/>
    <s v="H/H"/>
    <n v="13.0666856765747"/>
    <n v="0.58150099999999993"/>
    <n v="7.5982907876138635"/>
  </r>
  <r>
    <n v="8108"/>
    <x v="1"/>
    <s v="Floresta Ombrófila Densa"/>
    <s v="Sudeste"/>
    <s v="Campinas"/>
    <s v="ondulado"/>
    <s v="Manual"/>
    <s v="Cambuci"/>
    <n v="151"/>
    <n v="16"/>
    <s v="fruto"/>
    <x v="0"/>
    <s v="Pós-Plantio"/>
    <x v="0"/>
    <x v="8"/>
    <s v="Aplicador manual"/>
    <n v="2.35"/>
    <s v="H/H"/>
    <n v="9.9000000000000005E-2"/>
    <n v="3.5485000000000003E-2"/>
    <n v="3.5130150000000004E-3"/>
  </r>
  <r>
    <n v="8108"/>
    <x v="1"/>
    <s v="Floresta Ombrófila Densa"/>
    <s v="Sudeste"/>
    <s v="Campinas"/>
    <s v="ondulado"/>
    <s v="Manual"/>
    <s v="Cambuci"/>
    <n v="151"/>
    <n v="16"/>
    <s v="fruto"/>
    <x v="0"/>
    <s v="Pós-Plantio"/>
    <x v="0"/>
    <x v="8"/>
    <s v="Sulfluramida"/>
    <n v="2"/>
    <s v="Kg"/>
    <n v="16.2399997711181"/>
    <n v="3.0200000000000001E-2"/>
    <n v="0.49044799308776665"/>
  </r>
  <r>
    <n v="8108"/>
    <x v="1"/>
    <s v="Floresta Ombrófila Densa"/>
    <s v="Sudeste"/>
    <s v="Campinas"/>
    <s v="ondulado"/>
    <s v="Manual"/>
    <s v="Cambuci"/>
    <n v="151"/>
    <n v="16"/>
    <s v="fruto"/>
    <x v="0"/>
    <s v="Pós-Plantio"/>
    <x v="0"/>
    <x v="8"/>
    <s v="Trabalhador agropecuário em geral"/>
    <n v="2.35"/>
    <s v="H/H"/>
    <n v="13.0666856765747"/>
    <n v="3.5485000000000003E-2"/>
    <n v="0.46367134123325326"/>
  </r>
  <r>
    <n v="8108"/>
    <x v="1"/>
    <s v="Floresta Ombrófila Densa"/>
    <s v="Sudeste"/>
    <s v="Campinas"/>
    <s v="ondulado"/>
    <s v="Manual"/>
    <s v="Cambuci"/>
    <n v="151"/>
    <n v="16"/>
    <s v="fruto"/>
    <x v="0"/>
    <s v="Pós-Plantio"/>
    <x v="0"/>
    <x v="9"/>
    <s v="Trabalhador agropecuário em geral"/>
    <n v="1.18"/>
    <s v="H/H"/>
    <n v="13.0666856765747"/>
    <n v="1.7817999999999997E-2"/>
    <n v="0.23282220538520795"/>
  </r>
  <r>
    <n v="8108"/>
    <x v="1"/>
    <s v="Floresta Ombrófila Densa"/>
    <s v="Sudeste"/>
    <s v="Campinas"/>
    <s v="ondulado"/>
    <s v="Manual"/>
    <s v="Cambuci"/>
    <n v="151"/>
    <n v="16"/>
    <s v="fruto"/>
    <x v="0"/>
    <s v="Pré-Plantio"/>
    <x v="0"/>
    <x v="0"/>
    <s v="Trator 75 - 125 CV + Carreta"/>
    <n v="2.06"/>
    <s v="H/M"/>
    <n v="149.07000732421801"/>
    <n v="3.1106000000000002E-2"/>
    <n v="4.6369716478271261"/>
  </r>
  <r>
    <n v="8108"/>
    <x v="1"/>
    <s v="Floresta Ombrófila Densa"/>
    <s v="Sudeste"/>
    <s v="Campinas"/>
    <s v="ondulado"/>
    <s v="Manual"/>
    <s v="Cambuci"/>
    <n v="151"/>
    <n v="16"/>
    <s v="fruto"/>
    <x v="0"/>
    <s v="Pré-Plantio"/>
    <x v="0"/>
    <x v="13"/>
    <s v="Enxadão (alinhamento)"/>
    <n v="28.27"/>
    <s v="H/H"/>
    <n v="1.0999999999999999E-2"/>
    <n v="0.42687699999999995"/>
    <n v="4.695646999999999E-3"/>
  </r>
  <r>
    <n v="8108"/>
    <x v="1"/>
    <s v="Floresta Ombrófila Densa"/>
    <s v="Sudeste"/>
    <s v="Campinas"/>
    <s v="ondulado"/>
    <s v="Manual"/>
    <s v="Cambuci"/>
    <n v="151"/>
    <n v="16"/>
    <s v="fruto"/>
    <x v="0"/>
    <s v="Pré-Plantio"/>
    <x v="0"/>
    <x v="13"/>
    <s v="Trabalhador agropecuário em geral"/>
    <n v="28.27"/>
    <s v="H/H"/>
    <n v="13.0666856765747"/>
    <n v="0.42687699999999995"/>
    <n v="5.5778675815591772"/>
  </r>
  <r>
    <n v="8108"/>
    <x v="1"/>
    <s v="Floresta Ombrófila Densa"/>
    <s v="Sudeste"/>
    <s v="Campinas"/>
    <s v="ondulado"/>
    <s v="Manual"/>
    <s v="Cambuci"/>
    <n v="151"/>
    <n v="16"/>
    <s v="fruto"/>
    <x v="0"/>
    <s v="Pré-Plantio"/>
    <x v="0"/>
    <x v="14"/>
    <s v="Calcário dolomítico"/>
    <n v="0.5"/>
    <s v="t"/>
    <n v="206.169998168945"/>
    <n v="7.5500000000000003E-3"/>
    <n v="1.5565834861755348"/>
  </r>
  <r>
    <n v="8108"/>
    <x v="1"/>
    <s v="Floresta Ombrófila Densa"/>
    <s v="Sudeste"/>
    <s v="Campinas"/>
    <s v="ondulado"/>
    <s v="Manual"/>
    <s v="Cambuci"/>
    <n v="151"/>
    <n v="16"/>
    <s v="fruto"/>
    <x v="0"/>
    <s v="Pré-Plantio"/>
    <x v="0"/>
    <x v="14"/>
    <s v="Trabalhador agropecuário em geral"/>
    <n v="11.78"/>
    <s v="H/H"/>
    <n v="13.0666856765747"/>
    <n v="0.17787800000000001"/>
    <n v="2.3242759147777545"/>
  </r>
  <r>
    <n v="8108"/>
    <x v="1"/>
    <s v="Floresta Ombrófila Densa"/>
    <s v="Sudeste"/>
    <s v="Campinas"/>
    <s v="ondulado"/>
    <s v="Manual"/>
    <s v="Cambuci"/>
    <n v="151"/>
    <n v="16"/>
    <s v="fruto"/>
    <x v="0"/>
    <s v="Pré-Plantio"/>
    <x v="0"/>
    <x v="14"/>
    <s v="Trator 75 - 125 CV + Carreta"/>
    <n v="1.94"/>
    <s v="H/M"/>
    <n v="149.07000732421801"/>
    <n v="2.9294000000000001E-2"/>
    <n v="4.3668567945556429"/>
  </r>
  <r>
    <n v="8108"/>
    <x v="1"/>
    <s v="Floresta Ombrófila Densa"/>
    <s v="Sudeste"/>
    <s v="Campinas"/>
    <s v="ondulado"/>
    <s v="Manual"/>
    <s v="Cambuci"/>
    <n v="151"/>
    <n v="16"/>
    <s v="fruto"/>
    <x v="0"/>
    <s v="Pré-Plantio"/>
    <x v="0"/>
    <x v="8"/>
    <s v="Aplicador manual"/>
    <n v="4.7"/>
    <s v="H/H"/>
    <n v="9.9000000000000005E-2"/>
    <n v="7.0970000000000005E-2"/>
    <n v="7.0260300000000008E-3"/>
  </r>
  <r>
    <n v="8108"/>
    <x v="1"/>
    <s v="Floresta Ombrófila Densa"/>
    <s v="Sudeste"/>
    <s v="Campinas"/>
    <s v="ondulado"/>
    <s v="Manual"/>
    <s v="Cambuci"/>
    <n v="151"/>
    <n v="16"/>
    <s v="fruto"/>
    <x v="0"/>
    <s v="Pré-Plantio"/>
    <x v="0"/>
    <x v="8"/>
    <s v="Sulfluramida"/>
    <n v="3.5"/>
    <s v="Kg"/>
    <n v="16.2399997711181"/>
    <n v="5.2850000000000001E-2"/>
    <n v="0.85828398790359162"/>
  </r>
  <r>
    <n v="8108"/>
    <x v="1"/>
    <s v="Floresta Ombrófila Densa"/>
    <s v="Sudeste"/>
    <s v="Campinas"/>
    <s v="ondulado"/>
    <s v="Manual"/>
    <s v="Cambuci"/>
    <n v="151"/>
    <n v="16"/>
    <s v="fruto"/>
    <x v="0"/>
    <s v="Pré-Plantio"/>
    <x v="0"/>
    <x v="8"/>
    <s v="Trabalhador agropecuário em geral"/>
    <n v="4.7"/>
    <s v="H/H"/>
    <n v="13.0666856765747"/>
    <n v="7.0970000000000005E-2"/>
    <n v="0.92734268246650653"/>
  </r>
  <r>
    <n v="8108"/>
    <x v="1"/>
    <s v="Floresta Ombrófila Densa"/>
    <s v="Sudeste"/>
    <s v="Campinas"/>
    <s v="ondulado"/>
    <s v="Manual"/>
    <s v="Cambuci"/>
    <n v="151"/>
    <n v="16"/>
    <s v="fruto"/>
    <x v="0"/>
    <s v="Pré-Plantio"/>
    <x v="0"/>
    <x v="15"/>
    <s v="Motocoveadora 2,5 CV"/>
    <n v="28.27"/>
    <s v="H/H"/>
    <n v="6.0519999999999996"/>
    <n v="0.42687699999999995"/>
    <n v="2.5834596039999997"/>
  </r>
  <r>
    <n v="8108"/>
    <x v="1"/>
    <s v="Floresta Ombrófila Densa"/>
    <s v="Sudeste"/>
    <s v="Campinas"/>
    <s v="ondulado"/>
    <s v="Manual"/>
    <s v="Cambuci"/>
    <n v="151"/>
    <n v="16"/>
    <s v="fruto"/>
    <x v="0"/>
    <s v="Pré-Plantio"/>
    <x v="0"/>
    <x v="15"/>
    <s v="Trabalhador agropecuário em geral"/>
    <n v="28.27"/>
    <s v="H/H"/>
    <n v="13.0666856765747"/>
    <n v="0.42687699999999995"/>
    <n v="5.5778675815591772"/>
  </r>
  <r>
    <n v="8108"/>
    <x v="1"/>
    <s v="Floresta Ombrófila Densa"/>
    <s v="Sudeste"/>
    <s v="Campinas"/>
    <s v="ondulado"/>
    <s v="Manual"/>
    <s v="Cambuci"/>
    <n v="151"/>
    <n v="16"/>
    <s v="fruto"/>
    <x v="0"/>
    <s v="Pré-Plantio"/>
    <x v="0"/>
    <x v="16"/>
    <s v="Motorroçadeira 2 CV"/>
    <n v="23.55"/>
    <s v="H/H"/>
    <n v="6.4109999999999996"/>
    <n v="0.355605"/>
    <n v="2.2797836549999997"/>
  </r>
  <r>
    <n v="8108"/>
    <x v="1"/>
    <s v="Floresta Ombrófila Densa"/>
    <s v="Sudeste"/>
    <s v="Campinas"/>
    <s v="ondulado"/>
    <s v="Manual"/>
    <s v="Cambuci"/>
    <n v="151"/>
    <n v="16"/>
    <s v="fruto"/>
    <x v="0"/>
    <s v="Pré-Plantio"/>
    <x v="0"/>
    <x v="16"/>
    <s v="Trabalhador agropecuário em geral"/>
    <n v="23.55"/>
    <s v="H/H"/>
    <n v="13.0666856765747"/>
    <n v="0.355605"/>
    <n v="4.6465787600183459"/>
  </r>
  <r>
    <n v="8108"/>
    <x v="1"/>
    <s v="Floresta Ombrófila Densa"/>
    <s v="Sudeste"/>
    <s v="Campinas"/>
    <s v="ondulado"/>
    <s v="Manual"/>
    <s v="Cereja do rio grande"/>
    <n v="504"/>
    <n v="56"/>
    <s v="fruto"/>
    <x v="0"/>
    <s v="Implantação"/>
    <x v="0"/>
    <x v="0"/>
    <d v="2006-06-30T00:00:00"/>
    <n v="3.3"/>
    <s v="sc de 50 kg"/>
    <n v="273.079986572265"/>
    <n v="0.16632"/>
    <n v="45.418663366699114"/>
  </r>
  <r>
    <n v="8108"/>
    <x v="1"/>
    <s v="Floresta Ombrófila Densa"/>
    <s v="Sudeste"/>
    <s v="Campinas"/>
    <s v="ondulado"/>
    <s v="Manual"/>
    <s v="Cereja do rio grande"/>
    <n v="504"/>
    <n v="56"/>
    <s v="fruto"/>
    <x v="0"/>
    <s v="Implantação"/>
    <x v="0"/>
    <x v="0"/>
    <s v="Copo dosador"/>
    <n v="12.37"/>
    <s v="H/H"/>
    <n v="1.0999999999999999E-2"/>
    <n v="0.623448"/>
    <n v="6.8579279999999992E-3"/>
  </r>
  <r>
    <n v="8108"/>
    <x v="1"/>
    <s v="Floresta Ombrófila Densa"/>
    <s v="Sudeste"/>
    <s v="Campinas"/>
    <s v="ondulado"/>
    <s v="Manual"/>
    <s v="Cereja do rio grande"/>
    <n v="504"/>
    <n v="56"/>
    <s v="fruto"/>
    <x v="0"/>
    <s v="Implantação"/>
    <x v="0"/>
    <x v="0"/>
    <s v="Trabalhador agropecuário em geral"/>
    <n v="12.37"/>
    <s v="H/H"/>
    <n v="13.0666856765747"/>
    <n v="0.623448"/>
    <n v="8.1463990516891442"/>
  </r>
  <r>
    <n v="8108"/>
    <x v="1"/>
    <s v="Floresta Ombrófila Densa"/>
    <s v="Sudeste"/>
    <s v="Campinas"/>
    <s v="ondulado"/>
    <s v="Manual"/>
    <s v="Cereja do rio grande"/>
    <n v="504"/>
    <n v="56"/>
    <s v="fruto"/>
    <x v="0"/>
    <s v="Implantação"/>
    <x v="0"/>
    <x v="1"/>
    <d v="2010-10-20T00:00:00"/>
    <n v="3.3"/>
    <s v="sc de 50 kg"/>
    <n v="200.47999572753901"/>
    <n v="0.16632"/>
    <n v="33.34383288940429"/>
  </r>
  <r>
    <n v="8108"/>
    <x v="1"/>
    <s v="Floresta Ombrófila Densa"/>
    <s v="Sudeste"/>
    <s v="Campinas"/>
    <s v="ondulado"/>
    <s v="Manual"/>
    <s v="Cereja do rio grande"/>
    <n v="504"/>
    <n v="56"/>
    <s v="fruto"/>
    <x v="0"/>
    <s v="Implantação"/>
    <x v="0"/>
    <x v="1"/>
    <s v="Plantadeira (coveta lateral)"/>
    <n v="14.13"/>
    <s v="H/H"/>
    <n v="7.9000000000000001E-2"/>
    <n v="0.71215200000000001"/>
    <n v="5.6260008E-2"/>
  </r>
  <r>
    <n v="8108"/>
    <x v="1"/>
    <s v="Floresta Ombrófila Densa"/>
    <s v="Sudeste"/>
    <s v="Campinas"/>
    <s v="ondulado"/>
    <s v="Manual"/>
    <s v="Cereja do rio grande"/>
    <n v="504"/>
    <n v="56"/>
    <s v="fruto"/>
    <x v="0"/>
    <s v="Implantação"/>
    <x v="0"/>
    <x v="1"/>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1"/>
    <s v="Trator 75 - 125 CV + Carreta"/>
    <n v="2.35"/>
    <s v="H/M"/>
    <n v="149.07000732421801"/>
    <n v="0.11844"/>
    <n v="17.65585166748038"/>
  </r>
  <r>
    <n v="8108"/>
    <x v="1"/>
    <s v="Floresta Ombrófila Densa"/>
    <s v="Sudeste"/>
    <s v="Campinas"/>
    <s v="ondulado"/>
    <s v="Manual"/>
    <s v="Cereja do rio grande"/>
    <n v="504"/>
    <n v="56"/>
    <s v="fruto"/>
    <x v="0"/>
    <s v="Implantação"/>
    <x v="0"/>
    <x v="2"/>
    <s v="Trabalhador agropecuário em geral"/>
    <n v="5.88"/>
    <s v="H/H"/>
    <n v="13.0666856765747"/>
    <n v="0.296352"/>
    <n v="3.8723384336242654"/>
  </r>
  <r>
    <n v="8108"/>
    <x v="1"/>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8108"/>
    <x v="1"/>
    <s v="Floresta Ombrófila Densa"/>
    <s v="Sudeste"/>
    <s v="Campinas"/>
    <s v="ondulado"/>
    <s v="Manual"/>
    <s v="Cereja do rio grande"/>
    <n v="504"/>
    <n v="56"/>
    <s v="fruto"/>
    <x v="0"/>
    <s v="Implantação"/>
    <x v="0"/>
    <x v="3"/>
    <s v="Hidrogel"/>
    <n v="5"/>
    <s v="Kg"/>
    <n v="25.84"/>
    <n v="0.252"/>
    <n v="6.5116800000000001"/>
  </r>
  <r>
    <n v="8108"/>
    <x v="1"/>
    <s v="Floresta Ombrófila Densa"/>
    <s v="Sudeste"/>
    <s v="Campinas"/>
    <s v="ondulado"/>
    <s v="Manual"/>
    <s v="Cereja do rio grande"/>
    <n v="504"/>
    <n v="56"/>
    <s v="fruto"/>
    <x v="0"/>
    <s v="Implantação"/>
    <x v="0"/>
    <x v="3"/>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3"/>
    <s v="Trator 75 - 125 CV + Tanque para irrigação"/>
    <n v="2.35"/>
    <s v="H/M"/>
    <n v="157.47999572753901"/>
    <n v="0.11844"/>
    <n v="18.651930693969721"/>
  </r>
  <r>
    <n v="8108"/>
    <x v="1"/>
    <s v="Floresta Ombrófila Densa"/>
    <s v="Sudeste"/>
    <s v="Campinas"/>
    <s v="ondulado"/>
    <s v="Manual"/>
    <s v="Cereja do rio grande"/>
    <n v="504"/>
    <n v="56"/>
    <s v="fruto"/>
    <x v="0"/>
    <s v="Implantação"/>
    <x v="0"/>
    <x v="4"/>
    <s v="Hidrogel"/>
    <n v="1"/>
    <s v="Kg"/>
    <n v="25.84"/>
    <n v="5.04E-2"/>
    <n v="1.3023359999999999"/>
  </r>
  <r>
    <n v="8108"/>
    <x v="1"/>
    <s v="Floresta Ombrófila Densa"/>
    <s v="Sudeste"/>
    <s v="Campinas"/>
    <s v="ondulado"/>
    <s v="Manual"/>
    <s v="Cereja do rio grande"/>
    <n v="504"/>
    <n v="56"/>
    <s v="fruto"/>
    <x v="0"/>
    <s v="Implantação"/>
    <x v="0"/>
    <x v="4"/>
    <s v="Mudas (biodiversidade)"/>
    <n v="109"/>
    <s v="unidade"/>
    <n v="2"/>
    <n v="5.4935999999999998"/>
    <n v="10.9872"/>
  </r>
  <r>
    <n v="8108"/>
    <x v="1"/>
    <s v="Floresta Ombrófila Densa"/>
    <s v="Sudeste"/>
    <s v="Campinas"/>
    <s v="ondulado"/>
    <s v="Manual"/>
    <s v="Cereja do rio grande"/>
    <n v="504"/>
    <n v="56"/>
    <s v="fruto"/>
    <x v="0"/>
    <s v="Implantação"/>
    <x v="0"/>
    <x v="4"/>
    <s v="Mudas (econômica)"/>
    <n v="109"/>
    <s v="unidade"/>
    <n v="10"/>
    <n v="5.4935999999999998"/>
    <n v="54.936"/>
  </r>
  <r>
    <n v="8108"/>
    <x v="1"/>
    <s v="Floresta Ombrófila Densa"/>
    <s v="Sudeste"/>
    <s v="Campinas"/>
    <s v="ondulado"/>
    <s v="Manual"/>
    <s v="Cereja do rio grande"/>
    <n v="504"/>
    <n v="56"/>
    <s v="fruto"/>
    <x v="0"/>
    <s v="Implantação"/>
    <x v="0"/>
    <x v="4"/>
    <s v="Trabalhador agropecuário em geral"/>
    <n v="4.24"/>
    <s v="H/H"/>
    <n v="13.0666856765747"/>
    <n v="0.213696"/>
    <n v="2.7922984623413072"/>
  </r>
  <r>
    <n v="8108"/>
    <x v="1"/>
    <s v="Floresta Ombrófila Densa"/>
    <s v="Sudeste"/>
    <s v="Campinas"/>
    <s v="ondulado"/>
    <s v="Manual"/>
    <s v="Cereja do rio grande"/>
    <n v="504"/>
    <n v="56"/>
    <s v="fruto"/>
    <x v="0"/>
    <s v="Implantação"/>
    <x v="0"/>
    <x v="5"/>
    <s v="Mudas (biodiversidade)"/>
    <n v="545"/>
    <s v="unidade"/>
    <n v="2"/>
    <n v="27.468"/>
    <n v="54.936"/>
  </r>
  <r>
    <n v="8108"/>
    <x v="1"/>
    <s v="Floresta Ombrófila Densa"/>
    <s v="Sudeste"/>
    <s v="Campinas"/>
    <s v="ondulado"/>
    <s v="Manual"/>
    <s v="Cereja do rio grande"/>
    <n v="504"/>
    <n v="56"/>
    <s v="fruto"/>
    <x v="0"/>
    <s v="Implantação"/>
    <x v="0"/>
    <x v="5"/>
    <s v="Mudas (econômica)"/>
    <n v="544"/>
    <s v="unidade"/>
    <n v="10"/>
    <n v="27.4176"/>
    <n v="274.17599999999999"/>
  </r>
  <r>
    <n v="8108"/>
    <x v="1"/>
    <s v="Floresta Ombrófila Densa"/>
    <s v="Sudeste"/>
    <s v="Campinas"/>
    <s v="ondulado"/>
    <s v="Manual"/>
    <s v="Cereja do rio grande"/>
    <n v="504"/>
    <n v="56"/>
    <s v="fruto"/>
    <x v="0"/>
    <s v="Implantação"/>
    <x v="0"/>
    <x v="5"/>
    <s v="Trabalhador agropecuário em geral"/>
    <n v="10.6"/>
    <s v="H/H"/>
    <n v="13.0666856765747"/>
    <n v="0.53423999999999994"/>
    <n v="6.9807461558532671"/>
  </r>
  <r>
    <n v="8108"/>
    <x v="1"/>
    <s v="Floresta Ombrófila Densa"/>
    <s v="Sudeste"/>
    <s v="Campinas"/>
    <s v="ondulado"/>
    <s v="Manual"/>
    <s v="Cereja do rio grande"/>
    <n v="504"/>
    <n v="56"/>
    <s v="fruto"/>
    <x v="0"/>
    <s v="Implantação"/>
    <x v="0"/>
    <x v="5"/>
    <s v="Trator 75 - 125 CV + Carreta"/>
    <n v="1.77"/>
    <s v="H/M"/>
    <n v="149.07000732421801"/>
    <n v="8.920800000000001E-2"/>
    <n v="13.298237213378842"/>
  </r>
  <r>
    <n v="8108"/>
    <x v="1"/>
    <s v="Floresta Ombrófila Densa"/>
    <s v="Sudeste"/>
    <s v="Campinas"/>
    <s v="ondulado"/>
    <s v="Manual"/>
    <s v="Cereja do rio grande"/>
    <n v="504"/>
    <n v="56"/>
    <s v="fruto"/>
    <x v="0"/>
    <s v="Manutenção"/>
    <x v="1"/>
    <x v="6"/>
    <s v="18-06-24"/>
    <n v="2.6"/>
    <s v="sc de 50 kg"/>
    <n v="268.25"/>
    <n v="0.13104000000000002"/>
    <n v="35.151480000000006"/>
  </r>
  <r>
    <n v="8108"/>
    <x v="1"/>
    <s v="Floresta Ombrófila Densa"/>
    <s v="Sudeste"/>
    <s v="Campinas"/>
    <s v="ondulado"/>
    <s v="Manual"/>
    <s v="Cereja do rio grande"/>
    <n v="504"/>
    <n v="56"/>
    <s v="fruto"/>
    <x v="0"/>
    <s v="Manutenção"/>
    <x v="1"/>
    <x v="6"/>
    <s v="Copo dosador"/>
    <n v="9.42"/>
    <s v="H/H"/>
    <n v="1.0999999999999999E-2"/>
    <n v="0.47476800000000002"/>
    <n v="5.2224480000000002E-3"/>
  </r>
  <r>
    <n v="8108"/>
    <x v="1"/>
    <s v="Floresta Ombrófila Densa"/>
    <s v="Sudeste"/>
    <s v="Campinas"/>
    <s v="ondulado"/>
    <s v="Manual"/>
    <s v="Cereja do rio grande"/>
    <n v="504"/>
    <n v="56"/>
    <s v="fruto"/>
    <x v="0"/>
    <s v="Manutenção"/>
    <x v="1"/>
    <x v="6"/>
    <s v="Trabalhador agropecuário em geral"/>
    <n v="9.42"/>
    <s v="H/H"/>
    <n v="13.0666856765747"/>
    <n v="0.47476800000000002"/>
    <n v="6.2036442252960171"/>
  </r>
  <r>
    <n v="8108"/>
    <x v="1"/>
    <s v="Floresta Ombrófila Densa"/>
    <s v="Sudeste"/>
    <s v="Campinas"/>
    <s v="ondulado"/>
    <s v="Manual"/>
    <s v="Cereja do rio grande"/>
    <n v="504"/>
    <n v="56"/>
    <s v="fruto"/>
    <x v="0"/>
    <s v="Manutenção"/>
    <x v="1"/>
    <x v="6"/>
    <s v="Trator 75 - 125 CV + Carreta"/>
    <n v="1.18"/>
    <s v="H/M"/>
    <n v="149.07000732421801"/>
    <n v="5.947199999999999E-2"/>
    <n v="8.8654914755858929"/>
  </r>
  <r>
    <n v="8108"/>
    <x v="1"/>
    <s v="Floresta Ombrófila Densa"/>
    <s v="Sudeste"/>
    <s v="Campinas"/>
    <s v="ondulado"/>
    <s v="Manual"/>
    <s v="Cereja do rio grande"/>
    <n v="504"/>
    <n v="56"/>
    <s v="fruto"/>
    <x v="0"/>
    <s v="Manutenção"/>
    <x v="1"/>
    <x v="7"/>
    <s v="Enxada"/>
    <n v="38.51"/>
    <s v="H/H"/>
    <n v="1.6E-2"/>
    <n v="1.9409039999999997"/>
    <n v="3.1054463999999997E-2"/>
  </r>
  <r>
    <n v="8108"/>
    <x v="1"/>
    <s v="Floresta Ombrófila Densa"/>
    <s v="Sudeste"/>
    <s v="Campinas"/>
    <s v="ondulado"/>
    <s v="Manual"/>
    <s v="Cereja do rio grande"/>
    <n v="504"/>
    <n v="56"/>
    <s v="fruto"/>
    <x v="0"/>
    <s v="Manutenção"/>
    <x v="1"/>
    <x v="7"/>
    <s v="Trabalhador agropecuário em geral"/>
    <n v="38.51"/>
    <s v="H/H"/>
    <n v="13.0666856765747"/>
    <n v="1.9409039999999997"/>
    <n v="25.361182496406538"/>
  </r>
  <r>
    <n v="8108"/>
    <x v="1"/>
    <s v="Floresta Ombrófila Densa"/>
    <s v="Sudeste"/>
    <s v="Campinas"/>
    <s v="ondulado"/>
    <s v="Manual"/>
    <s v="Cereja do rio grande"/>
    <n v="504"/>
    <n v="56"/>
    <s v="fruto"/>
    <x v="0"/>
    <s v="Manutenção"/>
    <x v="1"/>
    <x v="8"/>
    <s v="Aplicador manual"/>
    <n v="2.35"/>
    <s v="H/H"/>
    <n v="9.9000000000000005E-2"/>
    <n v="0.11844"/>
    <n v="1.1725560000000001E-2"/>
  </r>
  <r>
    <n v="8108"/>
    <x v="1"/>
    <s v="Floresta Ombrófila Densa"/>
    <s v="Sudeste"/>
    <s v="Campinas"/>
    <s v="ondulado"/>
    <s v="Manual"/>
    <s v="Cereja do rio grande"/>
    <n v="504"/>
    <n v="56"/>
    <s v="fruto"/>
    <x v="0"/>
    <s v="Manutenção"/>
    <x v="1"/>
    <x v="8"/>
    <s v="Sulfluramida"/>
    <n v="2"/>
    <s v="Kg"/>
    <n v="16.2399997711181"/>
    <n v="0.1008"/>
    <n v="1.6369919769287045"/>
  </r>
  <r>
    <n v="8108"/>
    <x v="1"/>
    <s v="Floresta Ombrófila Densa"/>
    <s v="Sudeste"/>
    <s v="Campinas"/>
    <s v="ondulado"/>
    <s v="Manual"/>
    <s v="Cereja do rio grande"/>
    <n v="504"/>
    <n v="56"/>
    <s v="fruto"/>
    <x v="0"/>
    <s v="Manutenção"/>
    <x v="1"/>
    <x v="8"/>
    <s v="Trabalhador agropecuário em geral"/>
    <n v="2.35"/>
    <s v="H/H"/>
    <n v="13.0666856765747"/>
    <n v="0.11844"/>
    <n v="1.5476182515335075"/>
  </r>
  <r>
    <n v="8108"/>
    <x v="1"/>
    <s v="Floresta Ombrófila Densa"/>
    <s v="Sudeste"/>
    <s v="Campinas"/>
    <s v="ondulado"/>
    <s v="Manual"/>
    <s v="Cereja do rio grande"/>
    <n v="504"/>
    <n v="56"/>
    <s v="fruto"/>
    <x v="0"/>
    <s v="Manutenção"/>
    <x v="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
    <x v="10"/>
    <s v="Motorroçadeira 2 CV"/>
    <n v="14.13"/>
    <s v="H/H"/>
    <n v="6.4109999999999996"/>
    <n v="0.71215200000000001"/>
    <n v="4.5656064719999998"/>
  </r>
  <r>
    <n v="8108"/>
    <x v="1"/>
    <s v="Floresta Ombrófila Densa"/>
    <s v="Sudeste"/>
    <s v="Campinas"/>
    <s v="ondulado"/>
    <s v="Manual"/>
    <s v="Cereja do rio grande"/>
    <n v="504"/>
    <n v="56"/>
    <s v="fruto"/>
    <x v="0"/>
    <s v="Manutenção"/>
    <x v="1"/>
    <x v="10"/>
    <s v="Trabalhador agropecuário em geral"/>
    <n v="14.13"/>
    <s v="H/H"/>
    <n v="13.0666856765747"/>
    <n v="0.71215200000000001"/>
    <n v="9.3054663379440257"/>
  </r>
  <r>
    <n v="8108"/>
    <x v="1"/>
    <s v="Floresta Ombrófila Densa"/>
    <s v="Sudeste"/>
    <s v="Campinas"/>
    <s v="ondulado"/>
    <s v="Manual"/>
    <s v="Cereja do rio grande"/>
    <n v="504"/>
    <n v="56"/>
    <s v="fruto"/>
    <x v="0"/>
    <s v="Manutenção"/>
    <x v="2"/>
    <x v="11"/>
    <s v="18-06-24"/>
    <n v="2.6"/>
    <s v="sc de 50 kg"/>
    <n v="268.25"/>
    <n v="0.13104000000000002"/>
    <n v="35.151480000000006"/>
  </r>
  <r>
    <n v="8108"/>
    <x v="1"/>
    <s v="Floresta Ombrófila Densa"/>
    <s v="Sudeste"/>
    <s v="Campinas"/>
    <s v="ondulado"/>
    <s v="Manual"/>
    <s v="Cereja do rio grande"/>
    <n v="504"/>
    <n v="56"/>
    <s v="fruto"/>
    <x v="0"/>
    <s v="Manutenção"/>
    <x v="2"/>
    <x v="11"/>
    <s v="Copo dosador"/>
    <n v="9.42"/>
    <s v="H/H"/>
    <n v="1.0999999999999999E-2"/>
    <n v="0.47476800000000002"/>
    <n v="5.2224480000000002E-3"/>
  </r>
  <r>
    <n v="8108"/>
    <x v="1"/>
    <s v="Floresta Ombrófila Densa"/>
    <s v="Sudeste"/>
    <s v="Campinas"/>
    <s v="ondulado"/>
    <s v="Manual"/>
    <s v="Cereja do rio grande"/>
    <n v="504"/>
    <n v="56"/>
    <s v="fruto"/>
    <x v="0"/>
    <s v="Manutenção"/>
    <x v="2"/>
    <x v="11"/>
    <s v="Trabalhador agropecuário em geral"/>
    <n v="9.42"/>
    <s v="H/H"/>
    <n v="13.0666856765747"/>
    <n v="0.47476800000000002"/>
    <n v="6.2036442252960171"/>
  </r>
  <r>
    <n v="8108"/>
    <x v="1"/>
    <s v="Floresta Ombrófila Densa"/>
    <s v="Sudeste"/>
    <s v="Campinas"/>
    <s v="ondulado"/>
    <s v="Manual"/>
    <s v="Cereja do rio grande"/>
    <n v="504"/>
    <n v="56"/>
    <s v="fruto"/>
    <x v="0"/>
    <s v="Manutenção"/>
    <x v="2"/>
    <x v="11"/>
    <s v="Trator 75 - 125 CV + Carreta"/>
    <n v="1.18"/>
    <s v="H/M"/>
    <n v="149.07000732421801"/>
    <n v="5.947199999999999E-2"/>
    <n v="8.8654914755858929"/>
  </r>
  <r>
    <n v="8108"/>
    <x v="1"/>
    <s v="Floresta Ombrófila Densa"/>
    <s v="Sudeste"/>
    <s v="Campinas"/>
    <s v="ondulado"/>
    <s v="Manual"/>
    <s v="Cereja do rio grande"/>
    <n v="504"/>
    <n v="56"/>
    <s v="fruto"/>
    <x v="0"/>
    <s v="Manutenção"/>
    <x v="2"/>
    <x v="8"/>
    <s v="Aplicador manual"/>
    <n v="2.35"/>
    <s v="H/H"/>
    <n v="9.9000000000000005E-2"/>
    <n v="0.11844"/>
    <n v="1.1725560000000001E-2"/>
  </r>
  <r>
    <n v="8108"/>
    <x v="1"/>
    <s v="Floresta Ombrófila Densa"/>
    <s v="Sudeste"/>
    <s v="Campinas"/>
    <s v="ondulado"/>
    <s v="Manual"/>
    <s v="Cereja do rio grande"/>
    <n v="504"/>
    <n v="56"/>
    <s v="fruto"/>
    <x v="0"/>
    <s v="Manutenção"/>
    <x v="2"/>
    <x v="8"/>
    <s v="Sulfluramida"/>
    <n v="2"/>
    <s v="Kg"/>
    <n v="16.2399997711181"/>
    <n v="0.1008"/>
    <n v="1.6369919769287045"/>
  </r>
  <r>
    <n v="8108"/>
    <x v="1"/>
    <s v="Floresta Ombrófila Densa"/>
    <s v="Sudeste"/>
    <s v="Campinas"/>
    <s v="ondulado"/>
    <s v="Manual"/>
    <s v="Cereja do rio grande"/>
    <n v="504"/>
    <n v="56"/>
    <s v="fruto"/>
    <x v="0"/>
    <s v="Manutenção"/>
    <x v="2"/>
    <x v="8"/>
    <s v="Trabalhador agropecuário em geral"/>
    <n v="2.35"/>
    <s v="H/H"/>
    <n v="13.0666856765747"/>
    <n v="0.11844"/>
    <n v="1.5476182515335075"/>
  </r>
  <r>
    <n v="8108"/>
    <x v="1"/>
    <s v="Floresta Ombrófila Densa"/>
    <s v="Sudeste"/>
    <s v="Campinas"/>
    <s v="ondulado"/>
    <s v="Manual"/>
    <s v="Cereja do rio grande"/>
    <n v="504"/>
    <n v="56"/>
    <s v="fruto"/>
    <x v="0"/>
    <s v="Manutenção"/>
    <x v="2"/>
    <x v="12"/>
    <s v="Técnico florestal"/>
    <n v="23.55"/>
    <s v="H/H"/>
    <n v="5.9209642410278303"/>
    <n v="1.18692"/>
    <n v="7.0277108769607519"/>
  </r>
  <r>
    <n v="8108"/>
    <x v="1"/>
    <s v="Floresta Ombrófila Densa"/>
    <s v="Sudeste"/>
    <s v="Campinas"/>
    <s v="ondulado"/>
    <s v="Manual"/>
    <s v="Cereja do rio grande"/>
    <n v="504"/>
    <n v="56"/>
    <s v="fruto"/>
    <x v="0"/>
    <s v="Manutenção"/>
    <x v="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3"/>
    <x v="8"/>
    <s v="Aplicador manual"/>
    <n v="2.35"/>
    <s v="H/H"/>
    <n v="9.9000000000000005E-2"/>
    <n v="0.11844"/>
    <n v="1.1725560000000001E-2"/>
  </r>
  <r>
    <n v="8108"/>
    <x v="1"/>
    <s v="Floresta Ombrófila Densa"/>
    <s v="Sudeste"/>
    <s v="Campinas"/>
    <s v="ondulado"/>
    <s v="Manual"/>
    <s v="Cereja do rio grande"/>
    <n v="504"/>
    <n v="56"/>
    <s v="fruto"/>
    <x v="0"/>
    <s v="Manutenção"/>
    <x v="3"/>
    <x v="8"/>
    <s v="Sulfluramida"/>
    <n v="2"/>
    <s v="Kg"/>
    <n v="16.2399997711181"/>
    <n v="0.1008"/>
    <n v="1.6369919769287045"/>
  </r>
  <r>
    <n v="8108"/>
    <x v="1"/>
    <s v="Floresta Ombrófila Densa"/>
    <s v="Sudeste"/>
    <s v="Campinas"/>
    <s v="ondulado"/>
    <s v="Manual"/>
    <s v="Cereja do rio grande"/>
    <n v="504"/>
    <n v="56"/>
    <s v="fruto"/>
    <x v="0"/>
    <s v="Manutenção"/>
    <x v="3"/>
    <x v="8"/>
    <s v="Trabalhador agropecuário em geral"/>
    <n v="2.35"/>
    <s v="H/H"/>
    <n v="13.0666856765747"/>
    <n v="0.11844"/>
    <n v="1.5476182515335075"/>
  </r>
  <r>
    <n v="8108"/>
    <x v="1"/>
    <s v="Floresta Ombrófila Densa"/>
    <s v="Sudeste"/>
    <s v="Campinas"/>
    <s v="ondulado"/>
    <s v="Manual"/>
    <s v="Cereja do rio grande"/>
    <n v="504"/>
    <n v="56"/>
    <s v="fruto"/>
    <x v="0"/>
    <s v="Manutenção"/>
    <x v="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4"/>
    <x v="8"/>
    <s v="Aplicador manual"/>
    <n v="2.35"/>
    <s v="H/H"/>
    <n v="9.9000000000000005E-2"/>
    <n v="0.11844"/>
    <n v="1.1725560000000001E-2"/>
  </r>
  <r>
    <n v="8108"/>
    <x v="1"/>
    <s v="Floresta Ombrófila Densa"/>
    <s v="Sudeste"/>
    <s v="Campinas"/>
    <s v="ondulado"/>
    <s v="Manual"/>
    <s v="Cereja do rio grande"/>
    <n v="504"/>
    <n v="56"/>
    <s v="fruto"/>
    <x v="0"/>
    <s v="Manutenção"/>
    <x v="4"/>
    <x v="8"/>
    <s v="Sulfluramida"/>
    <n v="2"/>
    <s v="Kg"/>
    <n v="16.2399997711181"/>
    <n v="0.1008"/>
    <n v="1.6369919769287045"/>
  </r>
  <r>
    <n v="8108"/>
    <x v="1"/>
    <s v="Floresta Ombrófila Densa"/>
    <s v="Sudeste"/>
    <s v="Campinas"/>
    <s v="ondulado"/>
    <s v="Manual"/>
    <s v="Cereja do rio grande"/>
    <n v="504"/>
    <n v="56"/>
    <s v="fruto"/>
    <x v="0"/>
    <s v="Manutenção"/>
    <x v="4"/>
    <x v="8"/>
    <s v="Trabalhador agropecuário em geral"/>
    <n v="2.35"/>
    <s v="H/H"/>
    <n v="13.0666856765747"/>
    <n v="0.11844"/>
    <n v="1.5476182515335075"/>
  </r>
  <r>
    <n v="8108"/>
    <x v="1"/>
    <s v="Floresta Ombrófila Densa"/>
    <s v="Sudeste"/>
    <s v="Campinas"/>
    <s v="ondulado"/>
    <s v="Manual"/>
    <s v="Cereja do rio grande"/>
    <n v="504"/>
    <n v="56"/>
    <s v="fruto"/>
    <x v="0"/>
    <s v="Manutenção"/>
    <x v="4"/>
    <x v="12"/>
    <s v="Técnico florestal"/>
    <n v="23.55"/>
    <s v="H/H"/>
    <n v="5.9209642410278303"/>
    <n v="1.18692"/>
    <n v="7.0277108769607519"/>
  </r>
  <r>
    <n v="8108"/>
    <x v="1"/>
    <s v="Floresta Ombrófila Densa"/>
    <s v="Sudeste"/>
    <s v="Campinas"/>
    <s v="ondulado"/>
    <s v="Manual"/>
    <s v="Cereja do rio grande"/>
    <n v="504"/>
    <n v="56"/>
    <s v="fruto"/>
    <x v="0"/>
    <s v="Manutenção"/>
    <x v="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5"/>
    <x v="8"/>
    <s v="Aplicador manual"/>
    <n v="2.35"/>
    <s v="H/H"/>
    <n v="9.9000000000000005E-2"/>
    <n v="0.11844"/>
    <n v="1.1725560000000001E-2"/>
  </r>
  <r>
    <n v="8108"/>
    <x v="1"/>
    <s v="Floresta Ombrófila Densa"/>
    <s v="Sudeste"/>
    <s v="Campinas"/>
    <s v="ondulado"/>
    <s v="Manual"/>
    <s v="Cereja do rio grande"/>
    <n v="504"/>
    <n v="56"/>
    <s v="fruto"/>
    <x v="0"/>
    <s v="Manutenção"/>
    <x v="5"/>
    <x v="8"/>
    <s v="Sulfluramida"/>
    <n v="2"/>
    <s v="Kg"/>
    <n v="16.2399997711181"/>
    <n v="0.1008"/>
    <n v="1.6369919769287045"/>
  </r>
  <r>
    <n v="8108"/>
    <x v="1"/>
    <s v="Floresta Ombrófila Densa"/>
    <s v="Sudeste"/>
    <s v="Campinas"/>
    <s v="ondulado"/>
    <s v="Manual"/>
    <s v="Cereja do rio grande"/>
    <n v="504"/>
    <n v="56"/>
    <s v="fruto"/>
    <x v="0"/>
    <s v="Manutenção"/>
    <x v="5"/>
    <x v="8"/>
    <s v="Trabalhador agropecuário em geral"/>
    <n v="2.35"/>
    <s v="H/H"/>
    <n v="13.0666856765747"/>
    <n v="0.11844"/>
    <n v="1.5476182515335075"/>
  </r>
  <r>
    <n v="8108"/>
    <x v="1"/>
    <s v="Floresta Ombrófila Densa"/>
    <s v="Sudeste"/>
    <s v="Campinas"/>
    <s v="ondulado"/>
    <s v="Manual"/>
    <s v="Cereja do rio grande"/>
    <n v="504"/>
    <n v="56"/>
    <s v="fruto"/>
    <x v="0"/>
    <s v="Manutenção"/>
    <x v="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6"/>
    <x v="8"/>
    <s v="Aplicador manual"/>
    <n v="2.35"/>
    <s v="H/H"/>
    <n v="9.9000000000000005E-2"/>
    <n v="0.11844"/>
    <n v="1.1725560000000001E-2"/>
  </r>
  <r>
    <n v="8108"/>
    <x v="1"/>
    <s v="Floresta Ombrófila Densa"/>
    <s v="Sudeste"/>
    <s v="Campinas"/>
    <s v="ondulado"/>
    <s v="Manual"/>
    <s v="Cereja do rio grande"/>
    <n v="504"/>
    <n v="56"/>
    <s v="fruto"/>
    <x v="0"/>
    <s v="Manutenção"/>
    <x v="6"/>
    <x v="8"/>
    <s v="Sulfluramida"/>
    <n v="2"/>
    <s v="Kg"/>
    <n v="16.2399997711181"/>
    <n v="0.1008"/>
    <n v="1.6369919769287045"/>
  </r>
  <r>
    <n v="8108"/>
    <x v="1"/>
    <s v="Floresta Ombrófila Densa"/>
    <s v="Sudeste"/>
    <s v="Campinas"/>
    <s v="ondulado"/>
    <s v="Manual"/>
    <s v="Cereja do rio grande"/>
    <n v="504"/>
    <n v="56"/>
    <s v="fruto"/>
    <x v="0"/>
    <s v="Manutenção"/>
    <x v="6"/>
    <x v="8"/>
    <s v="Trabalhador agropecuário em geral"/>
    <n v="2.35"/>
    <s v="H/H"/>
    <n v="13.0666856765747"/>
    <n v="0.11844"/>
    <n v="1.5476182515335075"/>
  </r>
  <r>
    <n v="8108"/>
    <x v="1"/>
    <s v="Floresta Ombrófila Densa"/>
    <s v="Sudeste"/>
    <s v="Campinas"/>
    <s v="ondulado"/>
    <s v="Manual"/>
    <s v="Cereja do rio grande"/>
    <n v="504"/>
    <n v="56"/>
    <s v="fruto"/>
    <x v="0"/>
    <s v="Manutenção"/>
    <x v="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7"/>
    <x v="8"/>
    <s v="Aplicador manual"/>
    <n v="2.35"/>
    <s v="H/H"/>
    <n v="9.9000000000000005E-2"/>
    <n v="0.11844"/>
    <n v="1.1725560000000001E-2"/>
  </r>
  <r>
    <n v="8108"/>
    <x v="1"/>
    <s v="Floresta Ombrófila Densa"/>
    <s v="Sudeste"/>
    <s v="Campinas"/>
    <s v="ondulado"/>
    <s v="Manual"/>
    <s v="Cereja do rio grande"/>
    <n v="504"/>
    <n v="56"/>
    <s v="fruto"/>
    <x v="0"/>
    <s v="Manutenção"/>
    <x v="7"/>
    <x v="8"/>
    <s v="Sulfluramida"/>
    <n v="2"/>
    <s v="Kg"/>
    <n v="16.2399997711181"/>
    <n v="0.1008"/>
    <n v="1.6369919769287045"/>
  </r>
  <r>
    <n v="8108"/>
    <x v="1"/>
    <s v="Floresta Ombrófila Densa"/>
    <s v="Sudeste"/>
    <s v="Campinas"/>
    <s v="ondulado"/>
    <s v="Manual"/>
    <s v="Cereja do rio grande"/>
    <n v="504"/>
    <n v="56"/>
    <s v="fruto"/>
    <x v="0"/>
    <s v="Manutenção"/>
    <x v="7"/>
    <x v="8"/>
    <s v="Trabalhador agropecuário em geral"/>
    <n v="2.35"/>
    <s v="H/H"/>
    <n v="13.0666856765747"/>
    <n v="0.11844"/>
    <n v="1.5476182515335075"/>
  </r>
  <r>
    <n v="8108"/>
    <x v="1"/>
    <s v="Floresta Ombrófila Densa"/>
    <s v="Sudeste"/>
    <s v="Campinas"/>
    <s v="ondulado"/>
    <s v="Manual"/>
    <s v="Cereja do rio grande"/>
    <n v="504"/>
    <n v="56"/>
    <s v="fruto"/>
    <x v="0"/>
    <s v="Manutenção"/>
    <x v="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8"/>
    <x v="8"/>
    <s v="Aplicador manual"/>
    <n v="2.35"/>
    <s v="H/H"/>
    <n v="9.9000000000000005E-2"/>
    <n v="0.11844"/>
    <n v="1.1725560000000001E-2"/>
  </r>
  <r>
    <n v="8108"/>
    <x v="1"/>
    <s v="Floresta Ombrófila Densa"/>
    <s v="Sudeste"/>
    <s v="Campinas"/>
    <s v="ondulado"/>
    <s v="Manual"/>
    <s v="Cereja do rio grande"/>
    <n v="504"/>
    <n v="56"/>
    <s v="fruto"/>
    <x v="0"/>
    <s v="Manutenção"/>
    <x v="8"/>
    <x v="8"/>
    <s v="Sulfluramida"/>
    <n v="2"/>
    <s v="Kg"/>
    <n v="16.2399997711181"/>
    <n v="0.1008"/>
    <n v="1.6369919769287045"/>
  </r>
  <r>
    <n v="8108"/>
    <x v="1"/>
    <s v="Floresta Ombrófila Densa"/>
    <s v="Sudeste"/>
    <s v="Campinas"/>
    <s v="ondulado"/>
    <s v="Manual"/>
    <s v="Cereja do rio grande"/>
    <n v="504"/>
    <n v="56"/>
    <s v="fruto"/>
    <x v="0"/>
    <s v="Manutenção"/>
    <x v="8"/>
    <x v="8"/>
    <s v="Trabalhador agropecuário em geral"/>
    <n v="2.35"/>
    <s v="H/H"/>
    <n v="13.0666856765747"/>
    <n v="0.11844"/>
    <n v="1.5476182515335075"/>
  </r>
  <r>
    <n v="8108"/>
    <x v="1"/>
    <s v="Floresta Ombrófila Densa"/>
    <s v="Sudeste"/>
    <s v="Campinas"/>
    <s v="ondulado"/>
    <s v="Manual"/>
    <s v="Cereja do rio grande"/>
    <n v="504"/>
    <n v="56"/>
    <s v="fruto"/>
    <x v="0"/>
    <s v="Manutenção"/>
    <x v="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9"/>
    <x v="8"/>
    <s v="Aplicador manual"/>
    <n v="2.35"/>
    <s v="H/H"/>
    <n v="9.9000000000000005E-2"/>
    <n v="0.11844"/>
    <n v="1.1725560000000001E-2"/>
  </r>
  <r>
    <n v="8108"/>
    <x v="1"/>
    <s v="Floresta Ombrófila Densa"/>
    <s v="Sudeste"/>
    <s v="Campinas"/>
    <s v="ondulado"/>
    <s v="Manual"/>
    <s v="Cereja do rio grande"/>
    <n v="504"/>
    <n v="56"/>
    <s v="fruto"/>
    <x v="0"/>
    <s v="Manutenção"/>
    <x v="9"/>
    <x v="8"/>
    <s v="Sulfluramida"/>
    <n v="2"/>
    <s v="Kg"/>
    <n v="16.2399997711181"/>
    <n v="0.1008"/>
    <n v="1.6369919769287045"/>
  </r>
  <r>
    <n v="8108"/>
    <x v="1"/>
    <s v="Floresta Ombrófila Densa"/>
    <s v="Sudeste"/>
    <s v="Campinas"/>
    <s v="ondulado"/>
    <s v="Manual"/>
    <s v="Cereja do rio grande"/>
    <n v="504"/>
    <n v="56"/>
    <s v="fruto"/>
    <x v="0"/>
    <s v="Manutenção"/>
    <x v="9"/>
    <x v="8"/>
    <s v="Trabalhador agropecuário em geral"/>
    <n v="2.35"/>
    <s v="H/H"/>
    <n v="13.0666856765747"/>
    <n v="0.11844"/>
    <n v="1.5476182515335075"/>
  </r>
  <r>
    <n v="8108"/>
    <x v="1"/>
    <s v="Floresta Ombrófila Densa"/>
    <s v="Sudeste"/>
    <s v="Campinas"/>
    <s v="ondulado"/>
    <s v="Manual"/>
    <s v="Cereja do rio grande"/>
    <n v="504"/>
    <n v="56"/>
    <s v="fruto"/>
    <x v="0"/>
    <s v="Manutenção"/>
    <x v="9"/>
    <x v="12"/>
    <s v="Técnico florestal"/>
    <n v="23.55"/>
    <s v="H/H"/>
    <n v="5.9209642410278303"/>
    <n v="1.18692"/>
    <n v="7.0277108769607519"/>
  </r>
  <r>
    <n v="8108"/>
    <x v="1"/>
    <s v="Floresta Ombrófila Densa"/>
    <s v="Sudeste"/>
    <s v="Campinas"/>
    <s v="ondulado"/>
    <s v="Manual"/>
    <s v="Cereja do rio grande"/>
    <n v="504"/>
    <n v="56"/>
    <s v="fruto"/>
    <x v="0"/>
    <s v="Manutenção"/>
    <x v="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0"/>
    <x v="8"/>
    <s v="Aplicador manual"/>
    <n v="2.35"/>
    <s v="H/H"/>
    <n v="9.9000000000000005E-2"/>
    <n v="0.11844"/>
    <n v="1.1725560000000001E-2"/>
  </r>
  <r>
    <n v="8108"/>
    <x v="1"/>
    <s v="Floresta Ombrófila Densa"/>
    <s v="Sudeste"/>
    <s v="Campinas"/>
    <s v="ondulado"/>
    <s v="Manual"/>
    <s v="Cereja do rio grande"/>
    <n v="504"/>
    <n v="56"/>
    <s v="fruto"/>
    <x v="0"/>
    <s v="Manutenção"/>
    <x v="10"/>
    <x v="8"/>
    <s v="Sulfluramida"/>
    <n v="2"/>
    <s v="Kg"/>
    <n v="16.2399997711181"/>
    <n v="0.1008"/>
    <n v="1.6369919769287045"/>
  </r>
  <r>
    <n v="8108"/>
    <x v="1"/>
    <s v="Floresta Ombrófila Densa"/>
    <s v="Sudeste"/>
    <s v="Campinas"/>
    <s v="ondulado"/>
    <s v="Manual"/>
    <s v="Cereja do rio grande"/>
    <n v="504"/>
    <n v="56"/>
    <s v="fruto"/>
    <x v="0"/>
    <s v="Manutenção"/>
    <x v="10"/>
    <x v="8"/>
    <s v="Trabalhador agropecuário em geral"/>
    <n v="2.35"/>
    <s v="H/H"/>
    <n v="13.0666856765747"/>
    <n v="0.11844"/>
    <n v="1.5476182515335075"/>
  </r>
  <r>
    <n v="8108"/>
    <x v="1"/>
    <s v="Floresta Ombrófila Densa"/>
    <s v="Sudeste"/>
    <s v="Campinas"/>
    <s v="ondulado"/>
    <s v="Manual"/>
    <s v="Cereja do rio grande"/>
    <n v="504"/>
    <n v="56"/>
    <s v="fruto"/>
    <x v="0"/>
    <s v="Manutenção"/>
    <x v="1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1"/>
    <x v="8"/>
    <s v="Aplicador manual"/>
    <n v="2.35"/>
    <s v="H/H"/>
    <n v="9.9000000000000005E-2"/>
    <n v="0.11844"/>
    <n v="1.1725560000000001E-2"/>
  </r>
  <r>
    <n v="8108"/>
    <x v="1"/>
    <s v="Floresta Ombrófila Densa"/>
    <s v="Sudeste"/>
    <s v="Campinas"/>
    <s v="ondulado"/>
    <s v="Manual"/>
    <s v="Cereja do rio grande"/>
    <n v="504"/>
    <n v="56"/>
    <s v="fruto"/>
    <x v="0"/>
    <s v="Manutenção"/>
    <x v="11"/>
    <x v="8"/>
    <s v="Sulfluramida"/>
    <n v="2"/>
    <s v="Kg"/>
    <n v="16.2399997711181"/>
    <n v="0.1008"/>
    <n v="1.6369919769287045"/>
  </r>
  <r>
    <n v="8108"/>
    <x v="1"/>
    <s v="Floresta Ombrófila Densa"/>
    <s v="Sudeste"/>
    <s v="Campinas"/>
    <s v="ondulado"/>
    <s v="Manual"/>
    <s v="Cereja do rio grande"/>
    <n v="504"/>
    <n v="56"/>
    <s v="fruto"/>
    <x v="0"/>
    <s v="Manutenção"/>
    <x v="11"/>
    <x v="8"/>
    <s v="Trabalhador agropecuário em geral"/>
    <n v="2.35"/>
    <s v="H/H"/>
    <n v="13.0666856765747"/>
    <n v="0.11844"/>
    <n v="1.5476182515335075"/>
  </r>
  <r>
    <n v="8108"/>
    <x v="1"/>
    <s v="Floresta Ombrófila Densa"/>
    <s v="Sudeste"/>
    <s v="Campinas"/>
    <s v="ondulado"/>
    <s v="Manual"/>
    <s v="Cereja do rio grande"/>
    <n v="504"/>
    <n v="56"/>
    <s v="fruto"/>
    <x v="0"/>
    <s v="Manutenção"/>
    <x v="1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2"/>
    <x v="8"/>
    <s v="Aplicador manual"/>
    <n v="2.35"/>
    <s v="H/H"/>
    <n v="9.9000000000000005E-2"/>
    <n v="0.11844"/>
    <n v="1.1725560000000001E-2"/>
  </r>
  <r>
    <n v="8108"/>
    <x v="1"/>
    <s v="Floresta Ombrófila Densa"/>
    <s v="Sudeste"/>
    <s v="Campinas"/>
    <s v="ondulado"/>
    <s v="Manual"/>
    <s v="Cereja do rio grande"/>
    <n v="504"/>
    <n v="56"/>
    <s v="fruto"/>
    <x v="0"/>
    <s v="Manutenção"/>
    <x v="12"/>
    <x v="8"/>
    <s v="Sulfluramida"/>
    <n v="2"/>
    <s v="Kg"/>
    <n v="16.2399997711181"/>
    <n v="0.1008"/>
    <n v="1.6369919769287045"/>
  </r>
  <r>
    <n v="8108"/>
    <x v="1"/>
    <s v="Floresta Ombrófila Densa"/>
    <s v="Sudeste"/>
    <s v="Campinas"/>
    <s v="ondulado"/>
    <s v="Manual"/>
    <s v="Cereja do rio grande"/>
    <n v="504"/>
    <n v="56"/>
    <s v="fruto"/>
    <x v="0"/>
    <s v="Manutenção"/>
    <x v="12"/>
    <x v="8"/>
    <s v="Trabalhador agropecuário em geral"/>
    <n v="2.35"/>
    <s v="H/H"/>
    <n v="13.0666856765747"/>
    <n v="0.11844"/>
    <n v="1.5476182515335075"/>
  </r>
  <r>
    <n v="8108"/>
    <x v="1"/>
    <s v="Floresta Ombrófila Densa"/>
    <s v="Sudeste"/>
    <s v="Campinas"/>
    <s v="ondulado"/>
    <s v="Manual"/>
    <s v="Cereja do rio grande"/>
    <n v="504"/>
    <n v="56"/>
    <s v="fruto"/>
    <x v="0"/>
    <s v="Manutenção"/>
    <x v="1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3"/>
    <x v="8"/>
    <s v="Aplicador manual"/>
    <n v="2.35"/>
    <s v="H/H"/>
    <n v="9.9000000000000005E-2"/>
    <n v="0.11844"/>
    <n v="1.1725560000000001E-2"/>
  </r>
  <r>
    <n v="8108"/>
    <x v="1"/>
    <s v="Floresta Ombrófila Densa"/>
    <s v="Sudeste"/>
    <s v="Campinas"/>
    <s v="ondulado"/>
    <s v="Manual"/>
    <s v="Cereja do rio grande"/>
    <n v="504"/>
    <n v="56"/>
    <s v="fruto"/>
    <x v="0"/>
    <s v="Manutenção"/>
    <x v="13"/>
    <x v="8"/>
    <s v="Sulfluramida"/>
    <n v="2"/>
    <s v="Kg"/>
    <n v="16.2399997711181"/>
    <n v="0.1008"/>
    <n v="1.6369919769287045"/>
  </r>
  <r>
    <n v="8108"/>
    <x v="1"/>
    <s v="Floresta Ombrófila Densa"/>
    <s v="Sudeste"/>
    <s v="Campinas"/>
    <s v="ondulado"/>
    <s v="Manual"/>
    <s v="Cereja do rio grande"/>
    <n v="504"/>
    <n v="56"/>
    <s v="fruto"/>
    <x v="0"/>
    <s v="Manutenção"/>
    <x v="13"/>
    <x v="8"/>
    <s v="Trabalhador agropecuário em geral"/>
    <n v="2.35"/>
    <s v="H/H"/>
    <n v="13.0666856765747"/>
    <n v="0.11844"/>
    <n v="1.5476182515335075"/>
  </r>
  <r>
    <n v="8108"/>
    <x v="1"/>
    <s v="Floresta Ombrófila Densa"/>
    <s v="Sudeste"/>
    <s v="Campinas"/>
    <s v="ondulado"/>
    <s v="Manual"/>
    <s v="Cereja do rio grande"/>
    <n v="504"/>
    <n v="56"/>
    <s v="fruto"/>
    <x v="0"/>
    <s v="Manutenção"/>
    <x v="1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4"/>
    <x v="8"/>
    <s v="Aplicador manual"/>
    <n v="2.35"/>
    <s v="H/H"/>
    <n v="9.9000000000000005E-2"/>
    <n v="0.11844"/>
    <n v="1.1725560000000001E-2"/>
  </r>
  <r>
    <n v="8108"/>
    <x v="1"/>
    <s v="Floresta Ombrófila Densa"/>
    <s v="Sudeste"/>
    <s v="Campinas"/>
    <s v="ondulado"/>
    <s v="Manual"/>
    <s v="Cereja do rio grande"/>
    <n v="504"/>
    <n v="56"/>
    <s v="fruto"/>
    <x v="0"/>
    <s v="Manutenção"/>
    <x v="14"/>
    <x v="8"/>
    <s v="Sulfluramida"/>
    <n v="2"/>
    <s v="Kg"/>
    <n v="16.2399997711181"/>
    <n v="0.1008"/>
    <n v="1.6369919769287045"/>
  </r>
  <r>
    <n v="8108"/>
    <x v="1"/>
    <s v="Floresta Ombrófila Densa"/>
    <s v="Sudeste"/>
    <s v="Campinas"/>
    <s v="ondulado"/>
    <s v="Manual"/>
    <s v="Cereja do rio grande"/>
    <n v="504"/>
    <n v="56"/>
    <s v="fruto"/>
    <x v="0"/>
    <s v="Manutenção"/>
    <x v="14"/>
    <x v="8"/>
    <s v="Trabalhador agropecuário em geral"/>
    <n v="2.35"/>
    <s v="H/H"/>
    <n v="13.0666856765747"/>
    <n v="0.11844"/>
    <n v="1.5476182515335075"/>
  </r>
  <r>
    <n v="8108"/>
    <x v="1"/>
    <s v="Floresta Ombrófila Densa"/>
    <s v="Sudeste"/>
    <s v="Campinas"/>
    <s v="ondulado"/>
    <s v="Manual"/>
    <s v="Cereja do rio grande"/>
    <n v="504"/>
    <n v="56"/>
    <s v="fruto"/>
    <x v="0"/>
    <s v="Manutenção"/>
    <x v="14"/>
    <x v="12"/>
    <s v="Técnico florestal"/>
    <n v="23.55"/>
    <s v="H/H"/>
    <n v="5.9209642410278303"/>
    <n v="1.18692"/>
    <n v="7.0277108769607519"/>
  </r>
  <r>
    <n v="8108"/>
    <x v="1"/>
    <s v="Floresta Ombrófila Densa"/>
    <s v="Sudeste"/>
    <s v="Campinas"/>
    <s v="ondulado"/>
    <s v="Manual"/>
    <s v="Cereja do rio grande"/>
    <n v="504"/>
    <n v="56"/>
    <s v="fruto"/>
    <x v="0"/>
    <s v="Manutenção"/>
    <x v="1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5"/>
    <x v="8"/>
    <s v="Aplicador manual"/>
    <n v="2.35"/>
    <s v="H/H"/>
    <n v="9.9000000000000005E-2"/>
    <n v="0.11844"/>
    <n v="1.1725560000000001E-2"/>
  </r>
  <r>
    <n v="8108"/>
    <x v="1"/>
    <s v="Floresta Ombrófila Densa"/>
    <s v="Sudeste"/>
    <s v="Campinas"/>
    <s v="ondulado"/>
    <s v="Manual"/>
    <s v="Cereja do rio grande"/>
    <n v="504"/>
    <n v="56"/>
    <s v="fruto"/>
    <x v="0"/>
    <s v="Manutenção"/>
    <x v="15"/>
    <x v="8"/>
    <s v="Sulfluramida"/>
    <n v="2"/>
    <s v="Kg"/>
    <n v="16.2399997711181"/>
    <n v="0.1008"/>
    <n v="1.6369919769287045"/>
  </r>
  <r>
    <n v="8108"/>
    <x v="1"/>
    <s v="Floresta Ombrófila Densa"/>
    <s v="Sudeste"/>
    <s v="Campinas"/>
    <s v="ondulado"/>
    <s v="Manual"/>
    <s v="Cereja do rio grande"/>
    <n v="504"/>
    <n v="56"/>
    <s v="fruto"/>
    <x v="0"/>
    <s v="Manutenção"/>
    <x v="15"/>
    <x v="8"/>
    <s v="Trabalhador agropecuário em geral"/>
    <n v="2.35"/>
    <s v="H/H"/>
    <n v="13.0666856765747"/>
    <n v="0.11844"/>
    <n v="1.5476182515335075"/>
  </r>
  <r>
    <n v="8108"/>
    <x v="1"/>
    <s v="Floresta Ombrófila Densa"/>
    <s v="Sudeste"/>
    <s v="Campinas"/>
    <s v="ondulado"/>
    <s v="Manual"/>
    <s v="Cereja do rio grande"/>
    <n v="504"/>
    <n v="56"/>
    <s v="fruto"/>
    <x v="0"/>
    <s v="Manutenção"/>
    <x v="1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6"/>
    <x v="8"/>
    <s v="Aplicador manual"/>
    <n v="2.35"/>
    <s v="H/H"/>
    <n v="9.9000000000000005E-2"/>
    <n v="0.11844"/>
    <n v="1.1725560000000001E-2"/>
  </r>
  <r>
    <n v="8108"/>
    <x v="1"/>
    <s v="Floresta Ombrófila Densa"/>
    <s v="Sudeste"/>
    <s v="Campinas"/>
    <s v="ondulado"/>
    <s v="Manual"/>
    <s v="Cereja do rio grande"/>
    <n v="504"/>
    <n v="56"/>
    <s v="fruto"/>
    <x v="0"/>
    <s v="Manutenção"/>
    <x v="16"/>
    <x v="8"/>
    <s v="Sulfluramida"/>
    <n v="2"/>
    <s v="Kg"/>
    <n v="16.2399997711181"/>
    <n v="0.1008"/>
    <n v="1.6369919769287045"/>
  </r>
  <r>
    <n v="8108"/>
    <x v="1"/>
    <s v="Floresta Ombrófila Densa"/>
    <s v="Sudeste"/>
    <s v="Campinas"/>
    <s v="ondulado"/>
    <s v="Manual"/>
    <s v="Cereja do rio grande"/>
    <n v="504"/>
    <n v="56"/>
    <s v="fruto"/>
    <x v="0"/>
    <s v="Manutenção"/>
    <x v="16"/>
    <x v="8"/>
    <s v="Trabalhador agropecuário em geral"/>
    <n v="2.35"/>
    <s v="H/H"/>
    <n v="13.0666856765747"/>
    <n v="0.11844"/>
    <n v="1.5476182515335075"/>
  </r>
  <r>
    <n v="8108"/>
    <x v="1"/>
    <s v="Floresta Ombrófila Densa"/>
    <s v="Sudeste"/>
    <s v="Campinas"/>
    <s v="ondulado"/>
    <s v="Manual"/>
    <s v="Cereja do rio grande"/>
    <n v="504"/>
    <n v="56"/>
    <s v="fruto"/>
    <x v="0"/>
    <s v="Manutenção"/>
    <x v="1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7"/>
    <x v="8"/>
    <s v="Aplicador manual"/>
    <n v="2.35"/>
    <s v="H/H"/>
    <n v="9.9000000000000005E-2"/>
    <n v="0.11844"/>
    <n v="1.1725560000000001E-2"/>
  </r>
  <r>
    <n v="8108"/>
    <x v="1"/>
    <s v="Floresta Ombrófila Densa"/>
    <s v="Sudeste"/>
    <s v="Campinas"/>
    <s v="ondulado"/>
    <s v="Manual"/>
    <s v="Cereja do rio grande"/>
    <n v="504"/>
    <n v="56"/>
    <s v="fruto"/>
    <x v="0"/>
    <s v="Manutenção"/>
    <x v="17"/>
    <x v="8"/>
    <s v="Sulfluramida"/>
    <n v="2"/>
    <s v="Kg"/>
    <n v="16.2399997711181"/>
    <n v="0.1008"/>
    <n v="1.6369919769287045"/>
  </r>
  <r>
    <n v="8108"/>
    <x v="1"/>
    <s v="Floresta Ombrófila Densa"/>
    <s v="Sudeste"/>
    <s v="Campinas"/>
    <s v="ondulado"/>
    <s v="Manual"/>
    <s v="Cereja do rio grande"/>
    <n v="504"/>
    <n v="56"/>
    <s v="fruto"/>
    <x v="0"/>
    <s v="Manutenção"/>
    <x v="17"/>
    <x v="8"/>
    <s v="Trabalhador agropecuário em geral"/>
    <n v="2.35"/>
    <s v="H/H"/>
    <n v="13.0666856765747"/>
    <n v="0.11844"/>
    <n v="1.5476182515335075"/>
  </r>
  <r>
    <n v="8108"/>
    <x v="1"/>
    <s v="Floresta Ombrófila Densa"/>
    <s v="Sudeste"/>
    <s v="Campinas"/>
    <s v="ondulado"/>
    <s v="Manual"/>
    <s v="Cereja do rio grande"/>
    <n v="504"/>
    <n v="56"/>
    <s v="fruto"/>
    <x v="0"/>
    <s v="Manutenção"/>
    <x v="1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8"/>
    <x v="8"/>
    <s v="Aplicador manual"/>
    <n v="2.35"/>
    <s v="H/H"/>
    <n v="9.9000000000000005E-2"/>
    <n v="0.11844"/>
    <n v="1.1725560000000001E-2"/>
  </r>
  <r>
    <n v="8108"/>
    <x v="1"/>
    <s v="Floresta Ombrófila Densa"/>
    <s v="Sudeste"/>
    <s v="Campinas"/>
    <s v="ondulado"/>
    <s v="Manual"/>
    <s v="Cereja do rio grande"/>
    <n v="504"/>
    <n v="56"/>
    <s v="fruto"/>
    <x v="0"/>
    <s v="Manutenção"/>
    <x v="18"/>
    <x v="8"/>
    <s v="Sulfluramida"/>
    <n v="2"/>
    <s v="Kg"/>
    <n v="16.2399997711181"/>
    <n v="0.1008"/>
    <n v="1.6369919769287045"/>
  </r>
  <r>
    <n v="8108"/>
    <x v="1"/>
    <s v="Floresta Ombrófila Densa"/>
    <s v="Sudeste"/>
    <s v="Campinas"/>
    <s v="ondulado"/>
    <s v="Manual"/>
    <s v="Cereja do rio grande"/>
    <n v="504"/>
    <n v="56"/>
    <s v="fruto"/>
    <x v="0"/>
    <s v="Manutenção"/>
    <x v="18"/>
    <x v="8"/>
    <s v="Trabalhador agropecuário em geral"/>
    <n v="2.35"/>
    <s v="H/H"/>
    <n v="13.0666856765747"/>
    <n v="0.11844"/>
    <n v="1.5476182515335075"/>
  </r>
  <r>
    <n v="8108"/>
    <x v="1"/>
    <s v="Floresta Ombrófila Densa"/>
    <s v="Sudeste"/>
    <s v="Campinas"/>
    <s v="ondulado"/>
    <s v="Manual"/>
    <s v="Cereja do rio grande"/>
    <n v="504"/>
    <n v="56"/>
    <s v="fruto"/>
    <x v="0"/>
    <s v="Manutenção"/>
    <x v="1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9"/>
    <x v="8"/>
    <s v="Aplicador manual"/>
    <n v="2.35"/>
    <s v="H/H"/>
    <n v="9.9000000000000005E-2"/>
    <n v="0.11844"/>
    <n v="1.1725560000000001E-2"/>
  </r>
  <r>
    <n v="8108"/>
    <x v="1"/>
    <s v="Floresta Ombrófila Densa"/>
    <s v="Sudeste"/>
    <s v="Campinas"/>
    <s v="ondulado"/>
    <s v="Manual"/>
    <s v="Cereja do rio grande"/>
    <n v="504"/>
    <n v="56"/>
    <s v="fruto"/>
    <x v="0"/>
    <s v="Manutenção"/>
    <x v="19"/>
    <x v="8"/>
    <s v="Sulfluramida"/>
    <n v="2"/>
    <s v="Kg"/>
    <n v="16.2399997711181"/>
    <n v="0.1008"/>
    <n v="1.6369919769287045"/>
  </r>
  <r>
    <n v="8108"/>
    <x v="1"/>
    <s v="Floresta Ombrófila Densa"/>
    <s v="Sudeste"/>
    <s v="Campinas"/>
    <s v="ondulado"/>
    <s v="Manual"/>
    <s v="Cereja do rio grande"/>
    <n v="504"/>
    <n v="56"/>
    <s v="fruto"/>
    <x v="0"/>
    <s v="Manutenção"/>
    <x v="19"/>
    <x v="8"/>
    <s v="Trabalhador agropecuário em geral"/>
    <n v="2.35"/>
    <s v="H/H"/>
    <n v="13.0666856765747"/>
    <n v="0.11844"/>
    <n v="1.5476182515335075"/>
  </r>
  <r>
    <n v="8108"/>
    <x v="1"/>
    <s v="Floresta Ombrófila Densa"/>
    <s v="Sudeste"/>
    <s v="Campinas"/>
    <s v="ondulado"/>
    <s v="Manual"/>
    <s v="Cereja do rio grande"/>
    <n v="504"/>
    <n v="56"/>
    <s v="fruto"/>
    <x v="0"/>
    <s v="Manutenção"/>
    <x v="19"/>
    <x v="12"/>
    <s v="Técnico florestal"/>
    <n v="23.55"/>
    <s v="H/H"/>
    <n v="5.9209642410278303"/>
    <n v="1.18692"/>
    <n v="7.0277108769607519"/>
  </r>
  <r>
    <n v="8108"/>
    <x v="1"/>
    <s v="Floresta Ombrófila Densa"/>
    <s v="Sudeste"/>
    <s v="Campinas"/>
    <s v="ondulado"/>
    <s v="Manual"/>
    <s v="Cereja do rio grande"/>
    <n v="504"/>
    <n v="56"/>
    <s v="fruto"/>
    <x v="0"/>
    <s v="Manutenção"/>
    <x v="1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0"/>
    <x v="8"/>
    <s v="Aplicador manual"/>
    <n v="2.35"/>
    <s v="H/H"/>
    <n v="9.9000000000000005E-2"/>
    <n v="0.11844"/>
    <n v="1.1725560000000001E-2"/>
  </r>
  <r>
    <n v="8108"/>
    <x v="1"/>
    <s v="Floresta Ombrófila Densa"/>
    <s v="Sudeste"/>
    <s v="Campinas"/>
    <s v="ondulado"/>
    <s v="Manual"/>
    <s v="Cereja do rio grande"/>
    <n v="504"/>
    <n v="56"/>
    <s v="fruto"/>
    <x v="0"/>
    <s v="Manutenção"/>
    <x v="20"/>
    <x v="8"/>
    <s v="Sulfluramida"/>
    <n v="2"/>
    <s v="Kg"/>
    <n v="16.2399997711181"/>
    <n v="0.1008"/>
    <n v="1.6369919769287045"/>
  </r>
  <r>
    <n v="8108"/>
    <x v="1"/>
    <s v="Floresta Ombrófila Densa"/>
    <s v="Sudeste"/>
    <s v="Campinas"/>
    <s v="ondulado"/>
    <s v="Manual"/>
    <s v="Cereja do rio grande"/>
    <n v="504"/>
    <n v="56"/>
    <s v="fruto"/>
    <x v="0"/>
    <s v="Manutenção"/>
    <x v="20"/>
    <x v="8"/>
    <s v="Trabalhador agropecuário em geral"/>
    <n v="2.35"/>
    <s v="H/H"/>
    <n v="13.0666856765747"/>
    <n v="0.11844"/>
    <n v="1.5476182515335075"/>
  </r>
  <r>
    <n v="8108"/>
    <x v="1"/>
    <s v="Floresta Ombrófila Densa"/>
    <s v="Sudeste"/>
    <s v="Campinas"/>
    <s v="ondulado"/>
    <s v="Manual"/>
    <s v="Cereja do rio grande"/>
    <n v="504"/>
    <n v="56"/>
    <s v="fruto"/>
    <x v="0"/>
    <s v="Manutenção"/>
    <x v="2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1"/>
    <x v="8"/>
    <s v="Aplicador manual"/>
    <n v="2.35"/>
    <s v="H/H"/>
    <n v="9.9000000000000005E-2"/>
    <n v="0.11844"/>
    <n v="1.1725560000000001E-2"/>
  </r>
  <r>
    <n v="8108"/>
    <x v="1"/>
    <s v="Floresta Ombrófila Densa"/>
    <s v="Sudeste"/>
    <s v="Campinas"/>
    <s v="ondulado"/>
    <s v="Manual"/>
    <s v="Cereja do rio grande"/>
    <n v="504"/>
    <n v="56"/>
    <s v="fruto"/>
    <x v="0"/>
    <s v="Manutenção"/>
    <x v="21"/>
    <x v="8"/>
    <s v="Sulfluramida"/>
    <n v="2"/>
    <s v="Kg"/>
    <n v="16.2399997711181"/>
    <n v="0.1008"/>
    <n v="1.6369919769287045"/>
  </r>
  <r>
    <n v="8108"/>
    <x v="1"/>
    <s v="Floresta Ombrófila Densa"/>
    <s v="Sudeste"/>
    <s v="Campinas"/>
    <s v="ondulado"/>
    <s v="Manual"/>
    <s v="Cereja do rio grande"/>
    <n v="504"/>
    <n v="56"/>
    <s v="fruto"/>
    <x v="0"/>
    <s v="Manutenção"/>
    <x v="21"/>
    <x v="8"/>
    <s v="Trabalhador agropecuário em geral"/>
    <n v="2.35"/>
    <s v="H/H"/>
    <n v="13.0666856765747"/>
    <n v="0.11844"/>
    <n v="1.5476182515335075"/>
  </r>
  <r>
    <n v="8108"/>
    <x v="1"/>
    <s v="Floresta Ombrófila Densa"/>
    <s v="Sudeste"/>
    <s v="Campinas"/>
    <s v="ondulado"/>
    <s v="Manual"/>
    <s v="Cereja do rio grande"/>
    <n v="504"/>
    <n v="56"/>
    <s v="fruto"/>
    <x v="0"/>
    <s v="Manutenção"/>
    <x v="2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2"/>
    <x v="8"/>
    <s v="Aplicador manual"/>
    <n v="2.35"/>
    <s v="H/H"/>
    <n v="9.9000000000000005E-2"/>
    <n v="0.11844"/>
    <n v="1.1725560000000001E-2"/>
  </r>
  <r>
    <n v="8108"/>
    <x v="1"/>
    <s v="Floresta Ombrófila Densa"/>
    <s v="Sudeste"/>
    <s v="Campinas"/>
    <s v="ondulado"/>
    <s v="Manual"/>
    <s v="Cereja do rio grande"/>
    <n v="504"/>
    <n v="56"/>
    <s v="fruto"/>
    <x v="0"/>
    <s v="Manutenção"/>
    <x v="22"/>
    <x v="8"/>
    <s v="Sulfluramida"/>
    <n v="2"/>
    <s v="Kg"/>
    <n v="16.2399997711181"/>
    <n v="0.1008"/>
    <n v="1.6369919769287045"/>
  </r>
  <r>
    <n v="8108"/>
    <x v="1"/>
    <s v="Floresta Ombrófila Densa"/>
    <s v="Sudeste"/>
    <s v="Campinas"/>
    <s v="ondulado"/>
    <s v="Manual"/>
    <s v="Cereja do rio grande"/>
    <n v="504"/>
    <n v="56"/>
    <s v="fruto"/>
    <x v="0"/>
    <s v="Manutenção"/>
    <x v="22"/>
    <x v="8"/>
    <s v="Trabalhador agropecuário em geral"/>
    <n v="2.35"/>
    <s v="H/H"/>
    <n v="13.0666856765747"/>
    <n v="0.11844"/>
    <n v="1.5476182515335075"/>
  </r>
  <r>
    <n v="8108"/>
    <x v="1"/>
    <s v="Floresta Ombrófila Densa"/>
    <s v="Sudeste"/>
    <s v="Campinas"/>
    <s v="ondulado"/>
    <s v="Manual"/>
    <s v="Cereja do rio grande"/>
    <n v="504"/>
    <n v="56"/>
    <s v="fruto"/>
    <x v="0"/>
    <s v="Manutenção"/>
    <x v="2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3"/>
    <x v="8"/>
    <s v="Aplicador manual"/>
    <n v="2.35"/>
    <s v="H/H"/>
    <n v="9.9000000000000005E-2"/>
    <n v="0.11844"/>
    <n v="1.1725560000000001E-2"/>
  </r>
  <r>
    <n v="8108"/>
    <x v="1"/>
    <s v="Floresta Ombrófila Densa"/>
    <s v="Sudeste"/>
    <s v="Campinas"/>
    <s v="ondulado"/>
    <s v="Manual"/>
    <s v="Cereja do rio grande"/>
    <n v="504"/>
    <n v="56"/>
    <s v="fruto"/>
    <x v="0"/>
    <s v="Manutenção"/>
    <x v="23"/>
    <x v="8"/>
    <s v="Sulfluramida"/>
    <n v="2"/>
    <s v="Kg"/>
    <n v="16.2399997711181"/>
    <n v="0.1008"/>
    <n v="1.6369919769287045"/>
  </r>
  <r>
    <n v="8108"/>
    <x v="1"/>
    <s v="Floresta Ombrófila Densa"/>
    <s v="Sudeste"/>
    <s v="Campinas"/>
    <s v="ondulado"/>
    <s v="Manual"/>
    <s v="Cereja do rio grande"/>
    <n v="504"/>
    <n v="56"/>
    <s v="fruto"/>
    <x v="0"/>
    <s v="Manutenção"/>
    <x v="23"/>
    <x v="8"/>
    <s v="Trabalhador agropecuário em geral"/>
    <n v="2.35"/>
    <s v="H/H"/>
    <n v="13.0666856765747"/>
    <n v="0.11844"/>
    <n v="1.5476182515335075"/>
  </r>
  <r>
    <n v="8108"/>
    <x v="1"/>
    <s v="Floresta Ombrófila Densa"/>
    <s v="Sudeste"/>
    <s v="Campinas"/>
    <s v="ondulado"/>
    <s v="Manual"/>
    <s v="Cereja do rio grande"/>
    <n v="504"/>
    <n v="56"/>
    <s v="fruto"/>
    <x v="0"/>
    <s v="Manutenção"/>
    <x v="2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4"/>
    <x v="8"/>
    <s v="Aplicador manual"/>
    <n v="2.35"/>
    <s v="H/H"/>
    <n v="9.9000000000000005E-2"/>
    <n v="0.11844"/>
    <n v="1.1725560000000001E-2"/>
  </r>
  <r>
    <n v="8108"/>
    <x v="1"/>
    <s v="Floresta Ombrófila Densa"/>
    <s v="Sudeste"/>
    <s v="Campinas"/>
    <s v="ondulado"/>
    <s v="Manual"/>
    <s v="Cereja do rio grande"/>
    <n v="504"/>
    <n v="56"/>
    <s v="fruto"/>
    <x v="0"/>
    <s v="Manutenção"/>
    <x v="24"/>
    <x v="8"/>
    <s v="Sulfluramida"/>
    <n v="2"/>
    <s v="Kg"/>
    <n v="16.2399997711181"/>
    <n v="0.1008"/>
    <n v="1.6369919769287045"/>
  </r>
  <r>
    <n v="8108"/>
    <x v="1"/>
    <s v="Floresta Ombrófila Densa"/>
    <s v="Sudeste"/>
    <s v="Campinas"/>
    <s v="ondulado"/>
    <s v="Manual"/>
    <s v="Cereja do rio grande"/>
    <n v="504"/>
    <n v="56"/>
    <s v="fruto"/>
    <x v="0"/>
    <s v="Manutenção"/>
    <x v="24"/>
    <x v="8"/>
    <s v="Trabalhador agropecuário em geral"/>
    <n v="2.35"/>
    <s v="H/H"/>
    <n v="13.0666856765747"/>
    <n v="0.11844"/>
    <n v="1.5476182515335075"/>
  </r>
  <r>
    <n v="8108"/>
    <x v="1"/>
    <s v="Floresta Ombrófila Densa"/>
    <s v="Sudeste"/>
    <s v="Campinas"/>
    <s v="ondulado"/>
    <s v="Manual"/>
    <s v="Cereja do rio grande"/>
    <n v="504"/>
    <n v="56"/>
    <s v="fruto"/>
    <x v="0"/>
    <s v="Manutenção"/>
    <x v="2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5"/>
    <x v="8"/>
    <s v="Aplicador manual"/>
    <n v="2.35"/>
    <s v="H/H"/>
    <n v="9.9000000000000005E-2"/>
    <n v="0.11844"/>
    <n v="1.1725560000000001E-2"/>
  </r>
  <r>
    <n v="8108"/>
    <x v="1"/>
    <s v="Floresta Ombrófila Densa"/>
    <s v="Sudeste"/>
    <s v="Campinas"/>
    <s v="ondulado"/>
    <s v="Manual"/>
    <s v="Cereja do rio grande"/>
    <n v="504"/>
    <n v="56"/>
    <s v="fruto"/>
    <x v="0"/>
    <s v="Manutenção"/>
    <x v="25"/>
    <x v="8"/>
    <s v="Sulfluramida"/>
    <n v="2"/>
    <s v="Kg"/>
    <n v="16.2399997711181"/>
    <n v="0.1008"/>
    <n v="1.6369919769287045"/>
  </r>
  <r>
    <n v="8108"/>
    <x v="1"/>
    <s v="Floresta Ombrófila Densa"/>
    <s v="Sudeste"/>
    <s v="Campinas"/>
    <s v="ondulado"/>
    <s v="Manual"/>
    <s v="Cereja do rio grande"/>
    <n v="504"/>
    <n v="56"/>
    <s v="fruto"/>
    <x v="0"/>
    <s v="Manutenção"/>
    <x v="25"/>
    <x v="8"/>
    <s v="Trabalhador agropecuário em geral"/>
    <n v="2.35"/>
    <s v="H/H"/>
    <n v="13.0666856765747"/>
    <n v="0.11844"/>
    <n v="1.5476182515335075"/>
  </r>
  <r>
    <n v="8108"/>
    <x v="1"/>
    <s v="Floresta Ombrófila Densa"/>
    <s v="Sudeste"/>
    <s v="Campinas"/>
    <s v="ondulado"/>
    <s v="Manual"/>
    <s v="Cereja do rio grande"/>
    <n v="504"/>
    <n v="56"/>
    <s v="fruto"/>
    <x v="0"/>
    <s v="Manutenção"/>
    <x v="2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6"/>
    <x v="8"/>
    <s v="Aplicador manual"/>
    <n v="2.35"/>
    <s v="H/H"/>
    <n v="9.9000000000000005E-2"/>
    <n v="0.11844"/>
    <n v="1.1725560000000001E-2"/>
  </r>
  <r>
    <n v="8108"/>
    <x v="1"/>
    <s v="Floresta Ombrófila Densa"/>
    <s v="Sudeste"/>
    <s v="Campinas"/>
    <s v="ondulado"/>
    <s v="Manual"/>
    <s v="Cereja do rio grande"/>
    <n v="504"/>
    <n v="56"/>
    <s v="fruto"/>
    <x v="0"/>
    <s v="Manutenção"/>
    <x v="26"/>
    <x v="8"/>
    <s v="Sulfluramida"/>
    <n v="2"/>
    <s v="Kg"/>
    <n v="16.2399997711181"/>
    <n v="0.1008"/>
    <n v="1.6369919769287045"/>
  </r>
  <r>
    <n v="8108"/>
    <x v="1"/>
    <s v="Floresta Ombrófila Densa"/>
    <s v="Sudeste"/>
    <s v="Campinas"/>
    <s v="ondulado"/>
    <s v="Manual"/>
    <s v="Cereja do rio grande"/>
    <n v="504"/>
    <n v="56"/>
    <s v="fruto"/>
    <x v="0"/>
    <s v="Manutenção"/>
    <x v="26"/>
    <x v="8"/>
    <s v="Trabalhador agropecuário em geral"/>
    <n v="2.35"/>
    <s v="H/H"/>
    <n v="13.0666856765747"/>
    <n v="0.11844"/>
    <n v="1.5476182515335075"/>
  </r>
  <r>
    <n v="8108"/>
    <x v="1"/>
    <s v="Floresta Ombrófila Densa"/>
    <s v="Sudeste"/>
    <s v="Campinas"/>
    <s v="ondulado"/>
    <s v="Manual"/>
    <s v="Cereja do rio grande"/>
    <n v="504"/>
    <n v="56"/>
    <s v="fruto"/>
    <x v="0"/>
    <s v="Manutenção"/>
    <x v="2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7"/>
    <x v="8"/>
    <s v="Aplicador manual"/>
    <n v="2.35"/>
    <s v="H/H"/>
    <n v="9.9000000000000005E-2"/>
    <n v="0.11844"/>
    <n v="1.1725560000000001E-2"/>
  </r>
  <r>
    <n v="8108"/>
    <x v="1"/>
    <s v="Floresta Ombrófila Densa"/>
    <s v="Sudeste"/>
    <s v="Campinas"/>
    <s v="ondulado"/>
    <s v="Manual"/>
    <s v="Cereja do rio grande"/>
    <n v="504"/>
    <n v="56"/>
    <s v="fruto"/>
    <x v="0"/>
    <s v="Manutenção"/>
    <x v="27"/>
    <x v="8"/>
    <s v="Sulfluramida"/>
    <n v="2"/>
    <s v="Kg"/>
    <n v="16.2399997711181"/>
    <n v="0.1008"/>
    <n v="1.6369919769287045"/>
  </r>
  <r>
    <n v="8108"/>
    <x v="1"/>
    <s v="Floresta Ombrófila Densa"/>
    <s v="Sudeste"/>
    <s v="Campinas"/>
    <s v="ondulado"/>
    <s v="Manual"/>
    <s v="Cereja do rio grande"/>
    <n v="504"/>
    <n v="56"/>
    <s v="fruto"/>
    <x v="0"/>
    <s v="Manutenção"/>
    <x v="27"/>
    <x v="8"/>
    <s v="Trabalhador agropecuário em geral"/>
    <n v="2.35"/>
    <s v="H/H"/>
    <n v="13.0666856765747"/>
    <n v="0.11844"/>
    <n v="1.5476182515335075"/>
  </r>
  <r>
    <n v="8108"/>
    <x v="1"/>
    <s v="Floresta Ombrófila Densa"/>
    <s v="Sudeste"/>
    <s v="Campinas"/>
    <s v="ondulado"/>
    <s v="Manual"/>
    <s v="Cereja do rio grande"/>
    <n v="504"/>
    <n v="56"/>
    <s v="fruto"/>
    <x v="0"/>
    <s v="Manutenção"/>
    <x v="2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8"/>
    <x v="8"/>
    <s v="Aplicador manual"/>
    <n v="2.35"/>
    <s v="H/H"/>
    <n v="9.9000000000000005E-2"/>
    <n v="0.11844"/>
    <n v="1.1725560000000001E-2"/>
  </r>
  <r>
    <n v="8108"/>
    <x v="1"/>
    <s v="Floresta Ombrófila Densa"/>
    <s v="Sudeste"/>
    <s v="Campinas"/>
    <s v="ondulado"/>
    <s v="Manual"/>
    <s v="Cereja do rio grande"/>
    <n v="504"/>
    <n v="56"/>
    <s v="fruto"/>
    <x v="0"/>
    <s v="Manutenção"/>
    <x v="28"/>
    <x v="8"/>
    <s v="Sulfluramida"/>
    <n v="2"/>
    <s v="Kg"/>
    <n v="16.2399997711181"/>
    <n v="0.1008"/>
    <n v="1.6369919769287045"/>
  </r>
  <r>
    <n v="8108"/>
    <x v="1"/>
    <s v="Floresta Ombrófila Densa"/>
    <s v="Sudeste"/>
    <s v="Campinas"/>
    <s v="ondulado"/>
    <s v="Manual"/>
    <s v="Cereja do rio grande"/>
    <n v="504"/>
    <n v="56"/>
    <s v="fruto"/>
    <x v="0"/>
    <s v="Manutenção"/>
    <x v="28"/>
    <x v="8"/>
    <s v="Trabalhador agropecuário em geral"/>
    <n v="2.35"/>
    <s v="H/H"/>
    <n v="13.0666856765747"/>
    <n v="0.11844"/>
    <n v="1.5476182515335075"/>
  </r>
  <r>
    <n v="8108"/>
    <x v="1"/>
    <s v="Floresta Ombrófila Densa"/>
    <s v="Sudeste"/>
    <s v="Campinas"/>
    <s v="ondulado"/>
    <s v="Manual"/>
    <s v="Cereja do rio grande"/>
    <n v="504"/>
    <n v="56"/>
    <s v="fruto"/>
    <x v="0"/>
    <s v="Manutenção"/>
    <x v="2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9"/>
    <x v="8"/>
    <s v="Aplicador manual"/>
    <n v="2.35"/>
    <s v="H/H"/>
    <n v="9.9000000000000005E-2"/>
    <n v="0.11844"/>
    <n v="1.1725560000000001E-2"/>
  </r>
  <r>
    <n v="8108"/>
    <x v="1"/>
    <s v="Floresta Ombrófila Densa"/>
    <s v="Sudeste"/>
    <s v="Campinas"/>
    <s v="ondulado"/>
    <s v="Manual"/>
    <s v="Cereja do rio grande"/>
    <n v="504"/>
    <n v="56"/>
    <s v="fruto"/>
    <x v="0"/>
    <s v="Manutenção"/>
    <x v="29"/>
    <x v="8"/>
    <s v="Sulfluramida"/>
    <n v="2"/>
    <s v="Kg"/>
    <n v="16.2399997711181"/>
    <n v="0.1008"/>
    <n v="1.6369919769287045"/>
  </r>
  <r>
    <n v="8108"/>
    <x v="1"/>
    <s v="Floresta Ombrófila Densa"/>
    <s v="Sudeste"/>
    <s v="Campinas"/>
    <s v="ondulado"/>
    <s v="Manual"/>
    <s v="Cereja do rio grande"/>
    <n v="504"/>
    <n v="56"/>
    <s v="fruto"/>
    <x v="0"/>
    <s v="Manutenção"/>
    <x v="29"/>
    <x v="8"/>
    <s v="Trabalhador agropecuário em geral"/>
    <n v="2.35"/>
    <s v="H/H"/>
    <n v="13.0666856765747"/>
    <n v="0.11844"/>
    <n v="1.5476182515335075"/>
  </r>
  <r>
    <n v="8108"/>
    <x v="1"/>
    <s v="Floresta Ombrófila Densa"/>
    <s v="Sudeste"/>
    <s v="Campinas"/>
    <s v="ondulado"/>
    <s v="Manual"/>
    <s v="Cereja do rio grande"/>
    <n v="504"/>
    <n v="56"/>
    <s v="fruto"/>
    <x v="0"/>
    <s v="Manutenção"/>
    <x v="29"/>
    <x v="9"/>
    <s v="Trabalhador agropecuário em geral"/>
    <n v="1.18"/>
    <s v="H/H"/>
    <n v="13.0666856765747"/>
    <n v="5.947199999999999E-2"/>
    <n v="0.77710193055725041"/>
  </r>
  <r>
    <n v="8108"/>
    <x v="1"/>
    <s v="Floresta Ombrófila Densa"/>
    <s v="Sudeste"/>
    <s v="Campinas"/>
    <s v="ondulado"/>
    <s v="Manual"/>
    <s v="Cereja do rio grande"/>
    <n v="504"/>
    <n v="56"/>
    <s v="fruto"/>
    <x v="0"/>
    <s v="Pós-Plantio"/>
    <x v="0"/>
    <x v="7"/>
    <s v="Enxada"/>
    <n v="38.51"/>
    <s v="H/H"/>
    <n v="1.6E-2"/>
    <n v="1.9409039999999997"/>
    <n v="3.1054463999999997E-2"/>
  </r>
  <r>
    <n v="8108"/>
    <x v="1"/>
    <s v="Floresta Ombrófila Densa"/>
    <s v="Sudeste"/>
    <s v="Campinas"/>
    <s v="ondulado"/>
    <s v="Manual"/>
    <s v="Cereja do rio grande"/>
    <n v="504"/>
    <n v="56"/>
    <s v="fruto"/>
    <x v="0"/>
    <s v="Pós-Plantio"/>
    <x v="0"/>
    <x v="7"/>
    <s v="Trabalhador agropecuário em geral"/>
    <n v="38.51"/>
    <s v="H/H"/>
    <n v="13.0666856765747"/>
    <n v="1.9409039999999997"/>
    <n v="25.361182496406538"/>
  </r>
  <r>
    <n v="8108"/>
    <x v="1"/>
    <s v="Floresta Ombrófila Densa"/>
    <s v="Sudeste"/>
    <s v="Campinas"/>
    <s v="ondulado"/>
    <s v="Manual"/>
    <s v="Cereja do rio grande"/>
    <n v="504"/>
    <n v="56"/>
    <s v="fruto"/>
    <x v="0"/>
    <s v="Pós-Plantio"/>
    <x v="0"/>
    <x v="8"/>
    <s v="Aplicador manual"/>
    <n v="2.35"/>
    <s v="H/H"/>
    <n v="9.9000000000000005E-2"/>
    <n v="0.11844"/>
    <n v="1.1725560000000001E-2"/>
  </r>
  <r>
    <n v="8108"/>
    <x v="1"/>
    <s v="Floresta Ombrófila Densa"/>
    <s v="Sudeste"/>
    <s v="Campinas"/>
    <s v="ondulado"/>
    <s v="Manual"/>
    <s v="Cereja do rio grande"/>
    <n v="504"/>
    <n v="56"/>
    <s v="fruto"/>
    <x v="0"/>
    <s v="Pós-Plantio"/>
    <x v="0"/>
    <x v="8"/>
    <s v="Sulfluramida"/>
    <n v="2"/>
    <s v="Kg"/>
    <n v="16.2399997711181"/>
    <n v="0.1008"/>
    <n v="1.6369919769287045"/>
  </r>
  <r>
    <n v="8108"/>
    <x v="1"/>
    <s v="Floresta Ombrófila Densa"/>
    <s v="Sudeste"/>
    <s v="Campinas"/>
    <s v="ondulado"/>
    <s v="Manual"/>
    <s v="Cereja do rio grande"/>
    <n v="504"/>
    <n v="56"/>
    <s v="fruto"/>
    <x v="0"/>
    <s v="Pós-Plantio"/>
    <x v="0"/>
    <x v="8"/>
    <s v="Trabalhador agropecuário em geral"/>
    <n v="2.35"/>
    <s v="H/H"/>
    <n v="13.0666856765747"/>
    <n v="0.11844"/>
    <n v="1.5476182515335075"/>
  </r>
  <r>
    <n v="8108"/>
    <x v="1"/>
    <s v="Floresta Ombrófila Densa"/>
    <s v="Sudeste"/>
    <s v="Campinas"/>
    <s v="ondulado"/>
    <s v="Manual"/>
    <s v="Cereja do rio grande"/>
    <n v="504"/>
    <n v="56"/>
    <s v="fruto"/>
    <x v="0"/>
    <s v="Pós-Plantio"/>
    <x v="0"/>
    <x v="9"/>
    <s v="Trabalhador agropecuário em geral"/>
    <n v="1.18"/>
    <s v="H/H"/>
    <n v="13.0666856765747"/>
    <n v="5.947199999999999E-2"/>
    <n v="0.77710193055725041"/>
  </r>
  <r>
    <n v="8108"/>
    <x v="1"/>
    <s v="Floresta Ombrófila Densa"/>
    <s v="Sudeste"/>
    <s v="Campinas"/>
    <s v="ondulado"/>
    <s v="Manual"/>
    <s v="Cereja do rio grande"/>
    <n v="504"/>
    <n v="56"/>
    <s v="fruto"/>
    <x v="0"/>
    <s v="Pré-Plantio"/>
    <x v="0"/>
    <x v="0"/>
    <s v="Trator 75 - 125 CV + Carreta"/>
    <n v="2.06"/>
    <s v="H/M"/>
    <n v="149.07000732421801"/>
    <n v="0.103824"/>
    <n v="15.47704444042961"/>
  </r>
  <r>
    <n v="8108"/>
    <x v="1"/>
    <s v="Floresta Ombrófila Densa"/>
    <s v="Sudeste"/>
    <s v="Campinas"/>
    <s v="ondulado"/>
    <s v="Manual"/>
    <s v="Cereja do rio grande"/>
    <n v="504"/>
    <n v="56"/>
    <s v="fruto"/>
    <x v="0"/>
    <s v="Pré-Plantio"/>
    <x v="0"/>
    <x v="13"/>
    <s v="Enxadão (alinhamento)"/>
    <n v="28.27"/>
    <s v="H/H"/>
    <n v="1.0999999999999999E-2"/>
    <n v="1.4248080000000001"/>
    <n v="1.5672887999999999E-2"/>
  </r>
  <r>
    <n v="8108"/>
    <x v="1"/>
    <s v="Floresta Ombrófila Densa"/>
    <s v="Sudeste"/>
    <s v="Campinas"/>
    <s v="ondulado"/>
    <s v="Manual"/>
    <s v="Cereja do rio grande"/>
    <n v="504"/>
    <n v="56"/>
    <s v="fruto"/>
    <x v="0"/>
    <s v="Pré-Plantio"/>
    <x v="0"/>
    <x v="13"/>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4"/>
    <s v="Calcário dolomítico"/>
    <n v="0.5"/>
    <s v="t"/>
    <n v="206.169998168945"/>
    <n v="2.52E-2"/>
    <n v="5.1954839538574138"/>
  </r>
  <r>
    <n v="8108"/>
    <x v="1"/>
    <s v="Floresta Ombrófila Densa"/>
    <s v="Sudeste"/>
    <s v="Campinas"/>
    <s v="ondulado"/>
    <s v="Manual"/>
    <s v="Cereja do rio grande"/>
    <n v="504"/>
    <n v="56"/>
    <s v="fruto"/>
    <x v="0"/>
    <s v="Pré-Plantio"/>
    <x v="0"/>
    <x v="14"/>
    <s v="Trabalhador agropecuário em geral"/>
    <n v="11.78"/>
    <s v="H/H"/>
    <n v="13.0666856765747"/>
    <n v="0.59371200000000002"/>
    <n v="7.7578480864105188"/>
  </r>
  <r>
    <n v="8108"/>
    <x v="1"/>
    <s v="Floresta Ombrófila Densa"/>
    <s v="Sudeste"/>
    <s v="Campinas"/>
    <s v="ondulado"/>
    <s v="Manual"/>
    <s v="Cereja do rio grande"/>
    <n v="504"/>
    <n v="56"/>
    <s v="fruto"/>
    <x v="0"/>
    <s v="Pré-Plantio"/>
    <x v="0"/>
    <x v="14"/>
    <s v="Trator 75 - 125 CV + Carreta"/>
    <n v="1.94"/>
    <s v="H/M"/>
    <n v="149.07000732421801"/>
    <n v="9.7776000000000002E-2"/>
    <n v="14.575469036132741"/>
  </r>
  <r>
    <n v="8108"/>
    <x v="1"/>
    <s v="Floresta Ombrófila Densa"/>
    <s v="Sudeste"/>
    <s v="Campinas"/>
    <s v="ondulado"/>
    <s v="Manual"/>
    <s v="Cereja do rio grande"/>
    <n v="504"/>
    <n v="56"/>
    <s v="fruto"/>
    <x v="0"/>
    <s v="Pré-Plantio"/>
    <x v="0"/>
    <x v="8"/>
    <s v="Aplicador manual"/>
    <n v="4.7"/>
    <s v="H/H"/>
    <n v="9.9000000000000005E-2"/>
    <n v="0.23688000000000001"/>
    <n v="2.3451120000000002E-2"/>
  </r>
  <r>
    <n v="8108"/>
    <x v="1"/>
    <s v="Floresta Ombrófila Densa"/>
    <s v="Sudeste"/>
    <s v="Campinas"/>
    <s v="ondulado"/>
    <s v="Manual"/>
    <s v="Cereja do rio grande"/>
    <n v="504"/>
    <n v="56"/>
    <s v="fruto"/>
    <x v="0"/>
    <s v="Pré-Plantio"/>
    <x v="0"/>
    <x v="8"/>
    <s v="Sulfluramida"/>
    <n v="3.5"/>
    <s v="Kg"/>
    <n v="16.2399997711181"/>
    <n v="0.1764"/>
    <n v="2.8647359596252331"/>
  </r>
  <r>
    <n v="8108"/>
    <x v="1"/>
    <s v="Floresta Ombrófila Densa"/>
    <s v="Sudeste"/>
    <s v="Campinas"/>
    <s v="ondulado"/>
    <s v="Manual"/>
    <s v="Cereja do rio grande"/>
    <n v="504"/>
    <n v="56"/>
    <s v="fruto"/>
    <x v="0"/>
    <s v="Pré-Plantio"/>
    <x v="0"/>
    <x v="8"/>
    <s v="Trabalhador agropecuário em geral"/>
    <n v="4.7"/>
    <s v="H/H"/>
    <n v="13.0666856765747"/>
    <n v="0.23688000000000001"/>
    <n v="3.095236503067015"/>
  </r>
  <r>
    <n v="8108"/>
    <x v="1"/>
    <s v="Floresta Ombrófila Densa"/>
    <s v="Sudeste"/>
    <s v="Campinas"/>
    <s v="ondulado"/>
    <s v="Manual"/>
    <s v="Cereja do rio grande"/>
    <n v="504"/>
    <n v="56"/>
    <s v="fruto"/>
    <x v="0"/>
    <s v="Pré-Plantio"/>
    <x v="0"/>
    <x v="15"/>
    <s v="Motocoveadora 2,5 CV"/>
    <n v="28.27"/>
    <s v="H/H"/>
    <n v="6.0519999999999996"/>
    <n v="1.4248080000000001"/>
    <n v="8.6229380159999991"/>
  </r>
  <r>
    <n v="8108"/>
    <x v="1"/>
    <s v="Floresta Ombrófila Densa"/>
    <s v="Sudeste"/>
    <s v="Campinas"/>
    <s v="ondulado"/>
    <s v="Manual"/>
    <s v="Cereja do rio grande"/>
    <n v="504"/>
    <n v="56"/>
    <s v="fruto"/>
    <x v="0"/>
    <s v="Pré-Plantio"/>
    <x v="0"/>
    <x v="15"/>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6"/>
    <s v="Motorroçadeira 2 CV"/>
    <n v="23.55"/>
    <s v="H/H"/>
    <n v="6.4109999999999996"/>
    <n v="1.18692"/>
    <n v="7.6093441199999994"/>
  </r>
  <r>
    <n v="8108"/>
    <x v="1"/>
    <s v="Floresta Ombrófila Densa"/>
    <s v="Sudeste"/>
    <s v="Campinas"/>
    <s v="ondulado"/>
    <s v="Manual"/>
    <s v="Cereja do rio grande"/>
    <n v="504"/>
    <n v="56"/>
    <s v="fruto"/>
    <x v="0"/>
    <s v="Pré-Plantio"/>
    <x v="0"/>
    <x v="16"/>
    <s v="Trabalhador agropecuário em geral"/>
    <n v="23.55"/>
    <s v="H/H"/>
    <n v="13.0666856765747"/>
    <n v="1.18692"/>
    <n v="15.509110563240043"/>
  </r>
  <r>
    <n v="8108"/>
    <x v="1"/>
    <s v="Floresta Ombrófila Densa"/>
    <s v="Sudeste"/>
    <s v="Campinas"/>
    <s v="ondulado"/>
    <s v="Manual"/>
    <s v="Jabuticaba"/>
    <n v="504"/>
    <n v="56"/>
    <s v="fruto"/>
    <x v="0"/>
    <s v="Implantação"/>
    <x v="0"/>
    <x v="0"/>
    <d v="2006-06-30T00:00:00"/>
    <n v="3.3"/>
    <s v="sc de 50 kg"/>
    <n v="273.079986572265"/>
    <n v="0.16632"/>
    <n v="45.418663366699114"/>
  </r>
  <r>
    <n v="8108"/>
    <x v="1"/>
    <s v="Floresta Ombrófila Densa"/>
    <s v="Sudeste"/>
    <s v="Campinas"/>
    <s v="ondulado"/>
    <s v="Manual"/>
    <s v="Jabuticaba"/>
    <n v="504"/>
    <n v="56"/>
    <s v="fruto"/>
    <x v="0"/>
    <s v="Implantação"/>
    <x v="0"/>
    <x v="0"/>
    <s v="Copo dosador"/>
    <n v="12.37"/>
    <s v="H/H"/>
    <n v="1.0999999999999999E-2"/>
    <n v="0.623448"/>
    <n v="6.8579279999999992E-3"/>
  </r>
  <r>
    <n v="8108"/>
    <x v="1"/>
    <s v="Floresta Ombrófila Densa"/>
    <s v="Sudeste"/>
    <s v="Campinas"/>
    <s v="ondulado"/>
    <s v="Manual"/>
    <s v="Jabuticaba"/>
    <n v="504"/>
    <n v="56"/>
    <s v="fruto"/>
    <x v="0"/>
    <s v="Implantação"/>
    <x v="0"/>
    <x v="0"/>
    <s v="Trabalhador agropecuário em geral"/>
    <n v="12.37"/>
    <s v="H/H"/>
    <n v="13.0666856765747"/>
    <n v="0.623448"/>
    <n v="8.1463990516891442"/>
  </r>
  <r>
    <n v="8108"/>
    <x v="1"/>
    <s v="Floresta Ombrófila Densa"/>
    <s v="Sudeste"/>
    <s v="Campinas"/>
    <s v="ondulado"/>
    <s v="Manual"/>
    <s v="Jabuticaba"/>
    <n v="504"/>
    <n v="56"/>
    <s v="fruto"/>
    <x v="0"/>
    <s v="Implantação"/>
    <x v="0"/>
    <x v="1"/>
    <d v="2010-10-20T00:00:00"/>
    <n v="3.3"/>
    <s v="sc de 50 kg"/>
    <n v="200.47999572753901"/>
    <n v="0.16632"/>
    <n v="33.34383288940429"/>
  </r>
  <r>
    <n v="8108"/>
    <x v="1"/>
    <s v="Floresta Ombrófila Densa"/>
    <s v="Sudeste"/>
    <s v="Campinas"/>
    <s v="ondulado"/>
    <s v="Manual"/>
    <s v="Jabuticaba"/>
    <n v="504"/>
    <n v="56"/>
    <s v="fruto"/>
    <x v="0"/>
    <s v="Implantação"/>
    <x v="0"/>
    <x v="1"/>
    <s v="Plantadeira (coveta lateral)"/>
    <n v="14.13"/>
    <s v="H/H"/>
    <n v="7.9000000000000001E-2"/>
    <n v="0.71215200000000001"/>
    <n v="5.6260008E-2"/>
  </r>
  <r>
    <n v="8108"/>
    <x v="1"/>
    <s v="Floresta Ombrófila Densa"/>
    <s v="Sudeste"/>
    <s v="Campinas"/>
    <s v="ondulado"/>
    <s v="Manual"/>
    <s v="Jabuticaba"/>
    <n v="504"/>
    <n v="56"/>
    <s v="fruto"/>
    <x v="0"/>
    <s v="Implantação"/>
    <x v="0"/>
    <x v="1"/>
    <s v="Trabalhador agropecuário em geral"/>
    <n v="14.13"/>
    <s v="H/H"/>
    <n v="13.0666856765747"/>
    <n v="0.71215200000000001"/>
    <n v="9.3054663379440257"/>
  </r>
  <r>
    <n v="8108"/>
    <x v="1"/>
    <s v="Floresta Ombrófila Densa"/>
    <s v="Sudeste"/>
    <s v="Campinas"/>
    <s v="ondulado"/>
    <s v="Manual"/>
    <s v="Jabuticaba"/>
    <n v="504"/>
    <n v="56"/>
    <s v="fruto"/>
    <x v="0"/>
    <s v="Implantação"/>
    <x v="0"/>
    <x v="1"/>
    <s v="Trator 75 - 125 CV + Carreta"/>
    <n v="2.35"/>
    <s v="H/M"/>
    <n v="149.07000732421801"/>
    <n v="0.11844"/>
    <n v="17.65585166748038"/>
  </r>
  <r>
    <n v="8108"/>
    <x v="1"/>
    <s v="Floresta Ombrófila Densa"/>
    <s v="Sudeste"/>
    <s v="Campinas"/>
    <s v="ondulado"/>
    <s v="Manual"/>
    <s v="Jabuticaba"/>
    <n v="504"/>
    <n v="56"/>
    <s v="fruto"/>
    <x v="0"/>
    <s v="Implantação"/>
    <x v="0"/>
    <x v="2"/>
    <s v="Trabalhador agropecuário em geral"/>
    <n v="5.88"/>
    <s v="H/H"/>
    <n v="13.0666856765747"/>
    <n v="0.296352"/>
    <n v="3.8723384336242654"/>
  </r>
  <r>
    <n v="8108"/>
    <x v="1"/>
    <s v="Floresta Ombrófila Densa"/>
    <s v="Sudeste"/>
    <s v="Campinas"/>
    <s v="ondulado"/>
    <s v="Manual"/>
    <s v="Jabuticaba"/>
    <n v="504"/>
    <n v="56"/>
    <s v="fruto"/>
    <x v="0"/>
    <s v="Implantação"/>
    <x v="0"/>
    <x v="2"/>
    <s v="Trator 75 - 125 CV + Tanque para irrigação"/>
    <n v="1.18"/>
    <s v="H/M"/>
    <n v="157.47999572753901"/>
    <n v="5.947199999999999E-2"/>
    <n v="9.3656503059081988"/>
  </r>
  <r>
    <n v="8108"/>
    <x v="1"/>
    <s v="Floresta Ombrófila Densa"/>
    <s v="Sudeste"/>
    <s v="Campinas"/>
    <s v="ondulado"/>
    <s v="Manual"/>
    <s v="Jabuticaba"/>
    <n v="504"/>
    <n v="56"/>
    <s v="fruto"/>
    <x v="0"/>
    <s v="Implantação"/>
    <x v="0"/>
    <x v="3"/>
    <s v="Hidrogel"/>
    <n v="5"/>
    <s v="Kg"/>
    <n v="25.84"/>
    <n v="0.252"/>
    <n v="6.5116800000000001"/>
  </r>
  <r>
    <n v="8108"/>
    <x v="1"/>
    <s v="Floresta Ombrófila Densa"/>
    <s v="Sudeste"/>
    <s v="Campinas"/>
    <s v="ondulado"/>
    <s v="Manual"/>
    <s v="Jabuticaba"/>
    <n v="504"/>
    <n v="56"/>
    <s v="fruto"/>
    <x v="0"/>
    <s v="Implantação"/>
    <x v="0"/>
    <x v="3"/>
    <s v="Trabalhador agropecuário em geral"/>
    <n v="14.13"/>
    <s v="H/H"/>
    <n v="13.0666856765747"/>
    <n v="0.71215200000000001"/>
    <n v="9.3054663379440257"/>
  </r>
  <r>
    <n v="8108"/>
    <x v="1"/>
    <s v="Floresta Ombrófila Densa"/>
    <s v="Sudeste"/>
    <s v="Campinas"/>
    <s v="ondulado"/>
    <s v="Manual"/>
    <s v="Jabuticaba"/>
    <n v="504"/>
    <n v="56"/>
    <s v="fruto"/>
    <x v="0"/>
    <s v="Implantação"/>
    <x v="0"/>
    <x v="3"/>
    <s v="Trator 75 - 125 CV + Tanque para irrigação"/>
    <n v="2.35"/>
    <s v="H/M"/>
    <n v="157.47999572753901"/>
    <n v="0.11844"/>
    <n v="18.651930693969721"/>
  </r>
  <r>
    <n v="8108"/>
    <x v="1"/>
    <s v="Floresta Ombrófila Densa"/>
    <s v="Sudeste"/>
    <s v="Campinas"/>
    <s v="ondulado"/>
    <s v="Manual"/>
    <s v="Jabuticaba"/>
    <n v="504"/>
    <n v="56"/>
    <s v="fruto"/>
    <x v="0"/>
    <s v="Implantação"/>
    <x v="0"/>
    <x v="4"/>
    <s v="Hidrogel"/>
    <n v="1"/>
    <s v="Kg"/>
    <n v="25.84"/>
    <n v="5.04E-2"/>
    <n v="1.3023359999999999"/>
  </r>
  <r>
    <n v="8108"/>
    <x v="1"/>
    <s v="Floresta Ombrófila Densa"/>
    <s v="Sudeste"/>
    <s v="Campinas"/>
    <s v="ondulado"/>
    <s v="Manual"/>
    <s v="Jabuticaba"/>
    <n v="504"/>
    <n v="56"/>
    <s v="fruto"/>
    <x v="0"/>
    <s v="Implantação"/>
    <x v="0"/>
    <x v="4"/>
    <s v="Mudas (biodiversidade)"/>
    <n v="109"/>
    <s v="unidade"/>
    <n v="2"/>
    <n v="5.4935999999999998"/>
    <n v="10.9872"/>
  </r>
  <r>
    <n v="8108"/>
    <x v="1"/>
    <s v="Floresta Ombrófila Densa"/>
    <s v="Sudeste"/>
    <s v="Campinas"/>
    <s v="ondulado"/>
    <s v="Manual"/>
    <s v="Jabuticaba"/>
    <n v="504"/>
    <n v="56"/>
    <s v="fruto"/>
    <x v="0"/>
    <s v="Implantação"/>
    <x v="0"/>
    <x v="4"/>
    <s v="Mudas (econômica)"/>
    <n v="109"/>
    <s v="unidade"/>
    <n v="10"/>
    <n v="5.4935999999999998"/>
    <n v="54.936"/>
  </r>
  <r>
    <n v="8108"/>
    <x v="1"/>
    <s v="Floresta Ombrófila Densa"/>
    <s v="Sudeste"/>
    <s v="Campinas"/>
    <s v="ondulado"/>
    <s v="Manual"/>
    <s v="Jabuticaba"/>
    <n v="504"/>
    <n v="56"/>
    <s v="fruto"/>
    <x v="0"/>
    <s v="Implantação"/>
    <x v="0"/>
    <x v="4"/>
    <s v="Trabalhador agropecuário em geral"/>
    <n v="4.24"/>
    <s v="H/H"/>
    <n v="13.0666856765747"/>
    <n v="0.213696"/>
    <n v="2.7922984623413072"/>
  </r>
  <r>
    <n v="8108"/>
    <x v="1"/>
    <s v="Floresta Ombrófila Densa"/>
    <s v="Sudeste"/>
    <s v="Campinas"/>
    <s v="ondulado"/>
    <s v="Manual"/>
    <s v="Jabuticaba"/>
    <n v="504"/>
    <n v="56"/>
    <s v="fruto"/>
    <x v="0"/>
    <s v="Implantação"/>
    <x v="0"/>
    <x v="5"/>
    <s v="Mudas (biodiversidade)"/>
    <n v="545"/>
    <s v="unidade"/>
    <n v="2"/>
    <n v="27.468"/>
    <n v="54.936"/>
  </r>
  <r>
    <n v="8108"/>
    <x v="1"/>
    <s v="Floresta Ombrófila Densa"/>
    <s v="Sudeste"/>
    <s v="Campinas"/>
    <s v="ondulado"/>
    <s v="Manual"/>
    <s v="Jabuticaba"/>
    <n v="504"/>
    <n v="56"/>
    <s v="fruto"/>
    <x v="0"/>
    <s v="Implantação"/>
    <x v="0"/>
    <x v="5"/>
    <s v="Mudas (econômica)"/>
    <n v="544"/>
    <s v="unidade"/>
    <n v="10"/>
    <n v="27.4176"/>
    <n v="274.17599999999999"/>
  </r>
  <r>
    <n v="8108"/>
    <x v="1"/>
    <s v="Floresta Ombrófila Densa"/>
    <s v="Sudeste"/>
    <s v="Campinas"/>
    <s v="ondulado"/>
    <s v="Manual"/>
    <s v="Jabuticaba"/>
    <n v="504"/>
    <n v="56"/>
    <s v="fruto"/>
    <x v="0"/>
    <s v="Implantação"/>
    <x v="0"/>
    <x v="5"/>
    <s v="Trabalhador agropecuário em geral"/>
    <n v="10.6"/>
    <s v="H/H"/>
    <n v="13.0666856765747"/>
    <n v="0.53423999999999994"/>
    <n v="6.9807461558532671"/>
  </r>
  <r>
    <n v="8108"/>
    <x v="1"/>
    <s v="Floresta Ombrófila Densa"/>
    <s v="Sudeste"/>
    <s v="Campinas"/>
    <s v="ondulado"/>
    <s v="Manual"/>
    <s v="Jabuticaba"/>
    <n v="504"/>
    <n v="56"/>
    <s v="fruto"/>
    <x v="0"/>
    <s v="Implantação"/>
    <x v="0"/>
    <x v="5"/>
    <s v="Trator 75 - 125 CV + Carreta"/>
    <n v="1.77"/>
    <s v="H/M"/>
    <n v="149.07000732421801"/>
    <n v="8.920800000000001E-2"/>
    <n v="13.298237213378842"/>
  </r>
  <r>
    <n v="8108"/>
    <x v="1"/>
    <s v="Floresta Ombrófila Densa"/>
    <s v="Sudeste"/>
    <s v="Campinas"/>
    <s v="ondulado"/>
    <s v="Manual"/>
    <s v="Jabuticaba"/>
    <n v="504"/>
    <n v="56"/>
    <s v="fruto"/>
    <x v="0"/>
    <s v="Manutenção"/>
    <x v="1"/>
    <x v="6"/>
    <s v="18-06-24"/>
    <n v="2.6"/>
    <s v="sc de 50 kg"/>
    <n v="268.25"/>
    <n v="0.13104000000000002"/>
    <n v="35.151480000000006"/>
  </r>
  <r>
    <n v="8108"/>
    <x v="1"/>
    <s v="Floresta Ombrófila Densa"/>
    <s v="Sudeste"/>
    <s v="Campinas"/>
    <s v="ondulado"/>
    <s v="Manual"/>
    <s v="Jabuticaba"/>
    <n v="504"/>
    <n v="56"/>
    <s v="fruto"/>
    <x v="0"/>
    <s v="Manutenção"/>
    <x v="1"/>
    <x v="6"/>
    <s v="Copo dosador"/>
    <n v="9.42"/>
    <s v="H/H"/>
    <n v="1.0999999999999999E-2"/>
    <n v="0.47476800000000002"/>
    <n v="5.2224480000000002E-3"/>
  </r>
  <r>
    <n v="8108"/>
    <x v="1"/>
    <s v="Floresta Ombrófila Densa"/>
    <s v="Sudeste"/>
    <s v="Campinas"/>
    <s v="ondulado"/>
    <s v="Manual"/>
    <s v="Jabuticaba"/>
    <n v="504"/>
    <n v="56"/>
    <s v="fruto"/>
    <x v="0"/>
    <s v="Manutenção"/>
    <x v="1"/>
    <x v="6"/>
    <s v="Trabalhador agropecuário em geral"/>
    <n v="9.42"/>
    <s v="H/H"/>
    <n v="13.0666856765747"/>
    <n v="0.47476800000000002"/>
    <n v="6.2036442252960171"/>
  </r>
  <r>
    <n v="8108"/>
    <x v="1"/>
    <s v="Floresta Ombrófila Densa"/>
    <s v="Sudeste"/>
    <s v="Campinas"/>
    <s v="ondulado"/>
    <s v="Manual"/>
    <s v="Jabuticaba"/>
    <n v="504"/>
    <n v="56"/>
    <s v="fruto"/>
    <x v="0"/>
    <s v="Manutenção"/>
    <x v="1"/>
    <x v="6"/>
    <s v="Trator 75 - 125 CV + Carreta"/>
    <n v="1.18"/>
    <s v="H/M"/>
    <n v="149.07000732421801"/>
    <n v="5.947199999999999E-2"/>
    <n v="8.8654914755858929"/>
  </r>
  <r>
    <n v="8108"/>
    <x v="1"/>
    <s v="Floresta Ombrófila Densa"/>
    <s v="Sudeste"/>
    <s v="Campinas"/>
    <s v="ondulado"/>
    <s v="Manual"/>
    <s v="Jabuticaba"/>
    <n v="504"/>
    <n v="56"/>
    <s v="fruto"/>
    <x v="0"/>
    <s v="Manutenção"/>
    <x v="1"/>
    <x v="7"/>
    <s v="Enxada"/>
    <n v="38.51"/>
    <s v="H/H"/>
    <n v="1.6E-2"/>
    <n v="1.9409039999999997"/>
    <n v="3.1054463999999997E-2"/>
  </r>
  <r>
    <n v="8108"/>
    <x v="1"/>
    <s v="Floresta Ombrófila Densa"/>
    <s v="Sudeste"/>
    <s v="Campinas"/>
    <s v="ondulado"/>
    <s v="Manual"/>
    <s v="Jabuticaba"/>
    <n v="504"/>
    <n v="56"/>
    <s v="fruto"/>
    <x v="0"/>
    <s v="Manutenção"/>
    <x v="1"/>
    <x v="7"/>
    <s v="Trabalhador agropecuário em geral"/>
    <n v="38.51"/>
    <s v="H/H"/>
    <n v="13.0666856765747"/>
    <n v="1.9409039999999997"/>
    <n v="25.361182496406538"/>
  </r>
  <r>
    <n v="8108"/>
    <x v="1"/>
    <s v="Floresta Ombrófila Densa"/>
    <s v="Sudeste"/>
    <s v="Campinas"/>
    <s v="ondulado"/>
    <s v="Manual"/>
    <s v="Jabuticaba"/>
    <n v="504"/>
    <n v="56"/>
    <s v="fruto"/>
    <x v="0"/>
    <s v="Manutenção"/>
    <x v="1"/>
    <x v="8"/>
    <s v="Aplicador manual"/>
    <n v="2.35"/>
    <s v="H/H"/>
    <n v="9.9000000000000005E-2"/>
    <n v="0.11844"/>
    <n v="1.1725560000000001E-2"/>
  </r>
  <r>
    <n v="8108"/>
    <x v="1"/>
    <s v="Floresta Ombrófila Densa"/>
    <s v="Sudeste"/>
    <s v="Campinas"/>
    <s v="ondulado"/>
    <s v="Manual"/>
    <s v="Jabuticaba"/>
    <n v="504"/>
    <n v="56"/>
    <s v="fruto"/>
    <x v="0"/>
    <s v="Manutenção"/>
    <x v="1"/>
    <x v="8"/>
    <s v="Sulfluramida"/>
    <n v="2"/>
    <s v="Kg"/>
    <n v="16.2399997711181"/>
    <n v="0.1008"/>
    <n v="1.6369919769287045"/>
  </r>
  <r>
    <n v="8108"/>
    <x v="1"/>
    <s v="Floresta Ombrófila Densa"/>
    <s v="Sudeste"/>
    <s v="Campinas"/>
    <s v="ondulado"/>
    <s v="Manual"/>
    <s v="Jabuticaba"/>
    <n v="504"/>
    <n v="56"/>
    <s v="fruto"/>
    <x v="0"/>
    <s v="Manutenção"/>
    <x v="1"/>
    <x v="8"/>
    <s v="Trabalhador agropecuário em geral"/>
    <n v="2.35"/>
    <s v="H/H"/>
    <n v="13.0666856765747"/>
    <n v="0.11844"/>
    <n v="1.5476182515335075"/>
  </r>
  <r>
    <n v="8108"/>
    <x v="1"/>
    <s v="Floresta Ombrófila Densa"/>
    <s v="Sudeste"/>
    <s v="Campinas"/>
    <s v="ondulado"/>
    <s v="Manual"/>
    <s v="Jabuticaba"/>
    <n v="504"/>
    <n v="56"/>
    <s v="fruto"/>
    <x v="0"/>
    <s v="Manutenção"/>
    <x v="1"/>
    <x v="9"/>
    <s v="Trabalhador agropecuário em geral"/>
    <n v="1.18"/>
    <s v="H/H"/>
    <n v="13.0666856765747"/>
    <n v="5.947199999999999E-2"/>
    <n v="0.77710193055725041"/>
  </r>
  <r>
    <n v="8108"/>
    <x v="1"/>
    <s v="Floresta Ombrófila Densa"/>
    <s v="Sudeste"/>
    <s v="Campinas"/>
    <s v="ondulado"/>
    <s v="Manual"/>
    <s v="Jabuticaba"/>
    <n v="504"/>
    <n v="56"/>
    <s v="fruto"/>
    <x v="0"/>
    <s v="Manutenção"/>
    <x v="1"/>
    <x v="10"/>
    <s v="Motorroçadeira 2 CV"/>
    <n v="14.13"/>
    <s v="H/H"/>
    <n v="6.4109999999999996"/>
    <n v="0.71215200000000001"/>
    <n v="4.5656064719999998"/>
  </r>
  <r>
    <n v="8108"/>
    <x v="1"/>
    <s v="Floresta Ombrófila Densa"/>
    <s v="Sudeste"/>
    <s v="Campinas"/>
    <s v="ondulado"/>
    <s v="Manual"/>
    <s v="Jabuticaba"/>
    <n v="504"/>
    <n v="56"/>
    <s v="fruto"/>
    <x v="0"/>
    <s v="Manutenção"/>
    <x v="1"/>
    <x v="10"/>
    <s v="Trabalhador agropecuário em geral"/>
    <n v="14.13"/>
    <s v="H/H"/>
    <n v="13.0666856765747"/>
    <n v="0.71215200000000001"/>
    <n v="9.3054663379440257"/>
  </r>
  <r>
    <n v="8108"/>
    <x v="1"/>
    <s v="Floresta Ombrófila Densa"/>
    <s v="Sudeste"/>
    <s v="Campinas"/>
    <s v="ondulado"/>
    <s v="Manual"/>
    <s v="Jabuticaba"/>
    <n v="504"/>
    <n v="56"/>
    <s v="fruto"/>
    <x v="0"/>
    <s v="Manutenção"/>
    <x v="2"/>
    <x v="11"/>
    <s v="18-06-24"/>
    <n v="2.6"/>
    <s v="sc de 50 kg"/>
    <n v="268.25"/>
    <n v="0.13104000000000002"/>
    <n v="35.151480000000006"/>
  </r>
  <r>
    <n v="8108"/>
    <x v="1"/>
    <s v="Floresta Ombrófila Densa"/>
    <s v="Sudeste"/>
    <s v="Campinas"/>
    <s v="ondulado"/>
    <s v="Manual"/>
    <s v="Jabuticaba"/>
    <n v="504"/>
    <n v="56"/>
    <s v="fruto"/>
    <x v="0"/>
    <s v="Manutenção"/>
    <x v="2"/>
    <x v="11"/>
    <s v="Copo dosador"/>
    <n v="9.42"/>
    <s v="H/H"/>
    <n v="1.0999999999999999E-2"/>
    <n v="0.47476800000000002"/>
    <n v="5.2224480000000002E-3"/>
  </r>
  <r>
    <n v="8108"/>
    <x v="1"/>
    <s v="Floresta Ombrófila Densa"/>
    <s v="Sudeste"/>
    <s v="Campinas"/>
    <s v="ondulado"/>
    <s v="Manual"/>
    <s v="Jabuticaba"/>
    <n v="504"/>
    <n v="56"/>
    <s v="fruto"/>
    <x v="0"/>
    <s v="Manutenção"/>
    <x v="2"/>
    <x v="11"/>
    <s v="Trabalhador agropecuário em geral"/>
    <n v="9.42"/>
    <s v="H/H"/>
    <n v="13.0666856765747"/>
    <n v="0.47476800000000002"/>
    <n v="6.2036442252960171"/>
  </r>
  <r>
    <n v="8108"/>
    <x v="1"/>
    <s v="Floresta Ombrófila Densa"/>
    <s v="Sudeste"/>
    <s v="Campinas"/>
    <s v="ondulado"/>
    <s v="Manual"/>
    <s v="Jabuticaba"/>
    <n v="504"/>
    <n v="56"/>
    <s v="fruto"/>
    <x v="0"/>
    <s v="Manutenção"/>
    <x v="2"/>
    <x v="11"/>
    <s v="Trator 75 - 125 CV + Carreta"/>
    <n v="1.18"/>
    <s v="H/M"/>
    <n v="149.07000732421801"/>
    <n v="5.947199999999999E-2"/>
    <n v="8.8654914755858929"/>
  </r>
  <r>
    <n v="8108"/>
    <x v="1"/>
    <s v="Floresta Ombrófila Densa"/>
    <s v="Sudeste"/>
    <s v="Campinas"/>
    <s v="ondulado"/>
    <s v="Manual"/>
    <s v="Jabuticaba"/>
    <n v="504"/>
    <n v="56"/>
    <s v="fruto"/>
    <x v="0"/>
    <s v="Manutenção"/>
    <x v="2"/>
    <x v="8"/>
    <s v="Aplicador manual"/>
    <n v="2.35"/>
    <s v="H/H"/>
    <n v="9.9000000000000005E-2"/>
    <n v="0.11844"/>
    <n v="1.1725560000000001E-2"/>
  </r>
  <r>
    <n v="8108"/>
    <x v="1"/>
    <s v="Floresta Ombrófila Densa"/>
    <s v="Sudeste"/>
    <s v="Campinas"/>
    <s v="ondulado"/>
    <s v="Manual"/>
    <s v="Jabuticaba"/>
    <n v="504"/>
    <n v="56"/>
    <s v="fruto"/>
    <x v="0"/>
    <s v="Manutenção"/>
    <x v="2"/>
    <x v="8"/>
    <s v="Sulfluramida"/>
    <n v="2"/>
    <s v="Kg"/>
    <n v="16.2399997711181"/>
    <n v="0.1008"/>
    <n v="1.6369919769287045"/>
  </r>
  <r>
    <n v="8108"/>
    <x v="1"/>
    <s v="Floresta Ombrófila Densa"/>
    <s v="Sudeste"/>
    <s v="Campinas"/>
    <s v="ondulado"/>
    <s v="Manual"/>
    <s v="Jabuticaba"/>
    <n v="504"/>
    <n v="56"/>
    <s v="fruto"/>
    <x v="0"/>
    <s v="Manutenção"/>
    <x v="2"/>
    <x v="8"/>
    <s v="Trabalhador agropecuário em geral"/>
    <n v="2.35"/>
    <s v="H/H"/>
    <n v="13.0666856765747"/>
    <n v="0.11844"/>
    <n v="1.5476182515335075"/>
  </r>
  <r>
    <n v="8108"/>
    <x v="1"/>
    <s v="Floresta Ombrófila Densa"/>
    <s v="Sudeste"/>
    <s v="Campinas"/>
    <s v="ondulado"/>
    <s v="Manual"/>
    <s v="Jabuticaba"/>
    <n v="504"/>
    <n v="56"/>
    <s v="fruto"/>
    <x v="0"/>
    <s v="Manutenção"/>
    <x v="2"/>
    <x v="12"/>
    <s v="Técnico florestal"/>
    <n v="23.55"/>
    <s v="H/H"/>
    <n v="5.9209642410278303"/>
    <n v="1.18692"/>
    <n v="7.0277108769607519"/>
  </r>
  <r>
    <n v="8108"/>
    <x v="1"/>
    <s v="Floresta Ombrófila Densa"/>
    <s v="Sudeste"/>
    <s v="Campinas"/>
    <s v="ondulado"/>
    <s v="Manual"/>
    <s v="Jabuticaba"/>
    <n v="504"/>
    <n v="56"/>
    <s v="fruto"/>
    <x v="0"/>
    <s v="Manutenção"/>
    <x v="2"/>
    <x v="9"/>
    <s v="Trabalhador agropecuário em geral"/>
    <n v="1.18"/>
    <s v="H/H"/>
    <n v="13.0666856765747"/>
    <n v="5.947199999999999E-2"/>
    <n v="0.77710193055725041"/>
  </r>
  <r>
    <n v="8108"/>
    <x v="1"/>
    <s v="Floresta Ombrófila Densa"/>
    <s v="Sudeste"/>
    <s v="Campinas"/>
    <s v="ondulado"/>
    <s v="Manual"/>
    <s v="Jabuticaba"/>
    <n v="504"/>
    <n v="56"/>
    <s v="fruto"/>
    <x v="0"/>
    <s v="Manutenção"/>
    <x v="3"/>
    <x v="8"/>
    <s v="Aplicador manual"/>
    <n v="2.35"/>
    <s v="H/H"/>
    <n v="9.9000000000000005E-2"/>
    <n v="0.11844"/>
    <n v="1.1725560000000001E-2"/>
  </r>
  <r>
    <n v="8108"/>
    <x v="1"/>
    <s v="Floresta Ombrófila Densa"/>
    <s v="Sudeste"/>
    <s v="Campinas"/>
    <s v="ondulado"/>
    <s v="Manual"/>
    <s v="Jabuticaba"/>
    <n v="504"/>
    <n v="56"/>
    <s v="fruto"/>
    <x v="0"/>
    <s v="Manutenção"/>
    <x v="3"/>
    <x v="8"/>
    <s v="Sulfluramida"/>
    <n v="2"/>
    <s v="Kg"/>
    <n v="16.2399997711181"/>
    <n v="0.1008"/>
    <n v="1.6369919769287045"/>
  </r>
  <r>
    <n v="8108"/>
    <x v="1"/>
    <s v="Floresta Ombrófila Densa"/>
    <s v="Sudeste"/>
    <s v="Campinas"/>
    <s v="ondulado"/>
    <s v="Manual"/>
    <s v="Jabuticaba"/>
    <n v="504"/>
    <n v="56"/>
    <s v="fruto"/>
    <x v="0"/>
    <s v="Manutenção"/>
    <x v="3"/>
    <x v="8"/>
    <s v="Trabalhador agropecuário em geral"/>
    <n v="2.35"/>
    <s v="H/H"/>
    <n v="13.0666856765747"/>
    <n v="0.11844"/>
    <n v="1.5476182515335075"/>
  </r>
  <r>
    <n v="8108"/>
    <x v="1"/>
    <s v="Floresta Ombrófila Densa"/>
    <s v="Sudeste"/>
    <s v="Campinas"/>
    <s v="ondulado"/>
    <s v="Manual"/>
    <s v="Jabuticaba"/>
    <n v="504"/>
    <n v="56"/>
    <s v="fruto"/>
    <x v="0"/>
    <s v="Manutenção"/>
    <x v="3"/>
    <x v="9"/>
    <s v="Trabalhador agropecuário em geral"/>
    <n v="1.18"/>
    <s v="H/H"/>
    <n v="13.0666856765747"/>
    <n v="5.947199999999999E-2"/>
    <n v="0.77710193055725041"/>
  </r>
  <r>
    <n v="8108"/>
    <x v="1"/>
    <s v="Floresta Ombrófila Densa"/>
    <s v="Sudeste"/>
    <s v="Campinas"/>
    <s v="ondulado"/>
    <s v="Manual"/>
    <s v="Jabuticaba"/>
    <n v="504"/>
    <n v="56"/>
    <s v="fruto"/>
    <x v="0"/>
    <s v="Manutenção"/>
    <x v="4"/>
    <x v="8"/>
    <s v="Aplicador manual"/>
    <n v="2.35"/>
    <s v="H/H"/>
    <n v="9.9000000000000005E-2"/>
    <n v="0.11844"/>
    <n v="1.1725560000000001E-2"/>
  </r>
  <r>
    <n v="8108"/>
    <x v="1"/>
    <s v="Floresta Ombrófila Densa"/>
    <s v="Sudeste"/>
    <s v="Campinas"/>
    <s v="ondulado"/>
    <s v="Manual"/>
    <s v="Jabuticaba"/>
    <n v="504"/>
    <n v="56"/>
    <s v="fruto"/>
    <x v="0"/>
    <s v="Manutenção"/>
    <x v="4"/>
    <x v="8"/>
    <s v="Sulfluramida"/>
    <n v="2"/>
    <s v="Kg"/>
    <n v="16.2399997711181"/>
    <n v="0.1008"/>
    <n v="1.6369919769287045"/>
  </r>
  <r>
    <n v="8108"/>
    <x v="1"/>
    <s v="Floresta Ombrófila Densa"/>
    <s v="Sudeste"/>
    <s v="Campinas"/>
    <s v="ondulado"/>
    <s v="Manual"/>
    <s v="Jabuticaba"/>
    <n v="504"/>
    <n v="56"/>
    <s v="fruto"/>
    <x v="0"/>
    <s v="Manutenção"/>
    <x v="4"/>
    <x v="8"/>
    <s v="Trabalhador agropecuário em geral"/>
    <n v="2.35"/>
    <s v="H/H"/>
    <n v="13.0666856765747"/>
    <n v="0.11844"/>
    <n v="1.5476182515335075"/>
  </r>
  <r>
    <n v="8108"/>
    <x v="1"/>
    <s v="Floresta Ombrófila Densa"/>
    <s v="Sudeste"/>
    <s v="Campinas"/>
    <s v="ondulado"/>
    <s v="Manual"/>
    <s v="Jabuticaba"/>
    <n v="504"/>
    <n v="56"/>
    <s v="fruto"/>
    <x v="0"/>
    <s v="Manutenção"/>
    <x v="4"/>
    <x v="12"/>
    <s v="Técnico florestal"/>
    <n v="23.55"/>
    <s v="H/H"/>
    <n v="5.9209642410278303"/>
    <n v="1.18692"/>
    <n v="7.0277108769607519"/>
  </r>
  <r>
    <n v="8108"/>
    <x v="1"/>
    <s v="Floresta Ombrófila Densa"/>
    <s v="Sudeste"/>
    <s v="Campinas"/>
    <s v="ondulado"/>
    <s v="Manual"/>
    <s v="Jabuticaba"/>
    <n v="504"/>
    <n v="56"/>
    <s v="fruto"/>
    <x v="0"/>
    <s v="Manutenção"/>
    <x v="4"/>
    <x v="9"/>
    <s v="Trabalhador agropecuário em geral"/>
    <n v="1.18"/>
    <s v="H/H"/>
    <n v="13.0666856765747"/>
    <n v="5.947199999999999E-2"/>
    <n v="0.77710193055725041"/>
  </r>
  <r>
    <n v="8108"/>
    <x v="1"/>
    <s v="Floresta Ombrófila Densa"/>
    <s v="Sudeste"/>
    <s v="Campinas"/>
    <s v="ondulado"/>
    <s v="Manual"/>
    <s v="Jabuticaba"/>
    <n v="504"/>
    <n v="56"/>
    <s v="fruto"/>
    <x v="0"/>
    <s v="Manutenção"/>
    <x v="5"/>
    <x v="8"/>
    <s v="Aplicador manual"/>
    <n v="2.35"/>
    <s v="H/H"/>
    <n v="9.9000000000000005E-2"/>
    <n v="0.11844"/>
    <n v="1.1725560000000001E-2"/>
  </r>
  <r>
    <n v="8108"/>
    <x v="1"/>
    <s v="Floresta Ombrófila Densa"/>
    <s v="Sudeste"/>
    <s v="Campinas"/>
    <s v="ondulado"/>
    <s v="Manual"/>
    <s v="Jabuticaba"/>
    <n v="504"/>
    <n v="56"/>
    <s v="fruto"/>
    <x v="0"/>
    <s v="Manutenção"/>
    <x v="5"/>
    <x v="8"/>
    <s v="Sulfluramida"/>
    <n v="2"/>
    <s v="Kg"/>
    <n v="16.2399997711181"/>
    <n v="0.1008"/>
    <n v="1.6369919769287045"/>
  </r>
  <r>
    <n v="8108"/>
    <x v="1"/>
    <s v="Floresta Ombrófila Densa"/>
    <s v="Sudeste"/>
    <s v="Campinas"/>
    <s v="ondulado"/>
    <s v="Manual"/>
    <s v="Jabuticaba"/>
    <n v="504"/>
    <n v="56"/>
    <s v="fruto"/>
    <x v="0"/>
    <s v="Manutenção"/>
    <x v="5"/>
    <x v="8"/>
    <s v="Trabalhador agropecuário em geral"/>
    <n v="2.35"/>
    <s v="H/H"/>
    <n v="13.0666856765747"/>
    <n v="0.11844"/>
    <n v="1.5476182515335075"/>
  </r>
  <r>
    <n v="8108"/>
    <x v="1"/>
    <s v="Floresta Ombrófila Densa"/>
    <s v="Sudeste"/>
    <s v="Campinas"/>
    <s v="ondulado"/>
    <s v="Manual"/>
    <s v="Jabuticaba"/>
    <n v="504"/>
    <n v="56"/>
    <s v="fruto"/>
    <x v="0"/>
    <s v="Manutenção"/>
    <x v="5"/>
    <x v="9"/>
    <s v="Trabalhador agropecuário em geral"/>
    <n v="1.18"/>
    <s v="H/H"/>
    <n v="13.0666856765747"/>
    <n v="5.947199999999999E-2"/>
    <n v="0.77710193055725041"/>
  </r>
  <r>
    <n v="8108"/>
    <x v="1"/>
    <s v="Floresta Ombrófila Densa"/>
    <s v="Sudeste"/>
    <s v="Campinas"/>
    <s v="ondulado"/>
    <s v="Manual"/>
    <s v="Jabuticaba"/>
    <n v="504"/>
    <n v="56"/>
    <s v="fruto"/>
    <x v="0"/>
    <s v="Manutenção"/>
    <x v="6"/>
    <x v="8"/>
    <s v="Aplicador manual"/>
    <n v="2.35"/>
    <s v="H/H"/>
    <n v="9.9000000000000005E-2"/>
    <n v="0.11844"/>
    <n v="1.1725560000000001E-2"/>
  </r>
  <r>
    <n v="8108"/>
    <x v="1"/>
    <s v="Floresta Ombrófila Densa"/>
    <s v="Sudeste"/>
    <s v="Campinas"/>
    <s v="ondulado"/>
    <s v="Manual"/>
    <s v="Jabuticaba"/>
    <n v="504"/>
    <n v="56"/>
    <s v="fruto"/>
    <x v="0"/>
    <s v="Manutenção"/>
    <x v="6"/>
    <x v="8"/>
    <s v="Sulfluramida"/>
    <n v="2"/>
    <s v="Kg"/>
    <n v="16.2399997711181"/>
    <n v="0.1008"/>
    <n v="1.6369919769287045"/>
  </r>
  <r>
    <n v="8108"/>
    <x v="1"/>
    <s v="Floresta Ombrófila Densa"/>
    <s v="Sudeste"/>
    <s v="Campinas"/>
    <s v="ondulado"/>
    <s v="Manual"/>
    <s v="Jabuticaba"/>
    <n v="504"/>
    <n v="56"/>
    <s v="fruto"/>
    <x v="0"/>
    <s v="Manutenção"/>
    <x v="6"/>
    <x v="8"/>
    <s v="Trabalhador agropecuário em geral"/>
    <n v="2.35"/>
    <s v="H/H"/>
    <n v="13.0666856765747"/>
    <n v="0.11844"/>
    <n v="1.5476182515335075"/>
  </r>
  <r>
    <n v="8108"/>
    <x v="1"/>
    <s v="Floresta Ombrófila Densa"/>
    <s v="Sudeste"/>
    <s v="Campinas"/>
    <s v="ondulado"/>
    <s v="Manual"/>
    <s v="Jabuticaba"/>
    <n v="504"/>
    <n v="56"/>
    <s v="fruto"/>
    <x v="0"/>
    <s v="Manutenção"/>
    <x v="6"/>
    <x v="9"/>
    <s v="Trabalhador agropecuário em geral"/>
    <n v="1.18"/>
    <s v="H/H"/>
    <n v="13.0666856765747"/>
    <n v="5.947199999999999E-2"/>
    <n v="0.77710193055725041"/>
  </r>
  <r>
    <n v="8108"/>
    <x v="1"/>
    <s v="Floresta Ombrófila Densa"/>
    <s v="Sudeste"/>
    <s v="Campinas"/>
    <s v="ondulado"/>
    <s v="Manual"/>
    <s v="Jabuticaba"/>
    <n v="504"/>
    <n v="56"/>
    <s v="fruto"/>
    <x v="0"/>
    <s v="Manutenção"/>
    <x v="7"/>
    <x v="8"/>
    <s v="Aplicador manual"/>
    <n v="2.35"/>
    <s v="H/H"/>
    <n v="9.9000000000000005E-2"/>
    <n v="0.11844"/>
    <n v="1.1725560000000001E-2"/>
  </r>
  <r>
    <n v="8108"/>
    <x v="1"/>
    <s v="Floresta Ombrófila Densa"/>
    <s v="Sudeste"/>
    <s v="Campinas"/>
    <s v="ondulado"/>
    <s v="Manual"/>
    <s v="Jabuticaba"/>
    <n v="504"/>
    <n v="56"/>
    <s v="fruto"/>
    <x v="0"/>
    <s v="Manutenção"/>
    <x v="7"/>
    <x v="8"/>
    <s v="Sulfluramida"/>
    <n v="2"/>
    <s v="Kg"/>
    <n v="16.2399997711181"/>
    <n v="0.1008"/>
    <n v="1.6369919769287045"/>
  </r>
  <r>
    <n v="8108"/>
    <x v="1"/>
    <s v="Floresta Ombrófila Densa"/>
    <s v="Sudeste"/>
    <s v="Campinas"/>
    <s v="ondulado"/>
    <s v="Manual"/>
    <s v="Jabuticaba"/>
    <n v="504"/>
    <n v="56"/>
    <s v="fruto"/>
    <x v="0"/>
    <s v="Manutenção"/>
    <x v="7"/>
    <x v="8"/>
    <s v="Trabalhador agropecuário em geral"/>
    <n v="2.35"/>
    <s v="H/H"/>
    <n v="13.0666856765747"/>
    <n v="0.11844"/>
    <n v="1.5476182515335075"/>
  </r>
  <r>
    <n v="8108"/>
    <x v="1"/>
    <s v="Floresta Ombrófila Densa"/>
    <s v="Sudeste"/>
    <s v="Campinas"/>
    <s v="ondulado"/>
    <s v="Manual"/>
    <s v="Jabuticaba"/>
    <n v="504"/>
    <n v="56"/>
    <s v="fruto"/>
    <x v="0"/>
    <s v="Manutenção"/>
    <x v="7"/>
    <x v="9"/>
    <s v="Trabalhador agropecuário em geral"/>
    <n v="1.18"/>
    <s v="H/H"/>
    <n v="13.0666856765747"/>
    <n v="5.947199999999999E-2"/>
    <n v="0.77710193055725041"/>
  </r>
  <r>
    <n v="8108"/>
    <x v="1"/>
    <s v="Floresta Ombrófila Densa"/>
    <s v="Sudeste"/>
    <s v="Campinas"/>
    <s v="ondulado"/>
    <s v="Manual"/>
    <s v="Jabuticaba"/>
    <n v="504"/>
    <n v="56"/>
    <s v="fruto"/>
    <x v="0"/>
    <s v="Manutenção"/>
    <x v="8"/>
    <x v="8"/>
    <s v="Aplicador manual"/>
    <n v="2.35"/>
    <s v="H/H"/>
    <n v="9.9000000000000005E-2"/>
    <n v="0.11844"/>
    <n v="1.1725560000000001E-2"/>
  </r>
  <r>
    <n v="8108"/>
    <x v="1"/>
    <s v="Floresta Ombrófila Densa"/>
    <s v="Sudeste"/>
    <s v="Campinas"/>
    <s v="ondulado"/>
    <s v="Manual"/>
    <s v="Jabuticaba"/>
    <n v="504"/>
    <n v="56"/>
    <s v="fruto"/>
    <x v="0"/>
    <s v="Manutenção"/>
    <x v="8"/>
    <x v="8"/>
    <s v="Sulfluramida"/>
    <n v="2"/>
    <s v="Kg"/>
    <n v="16.2399997711181"/>
    <n v="0.1008"/>
    <n v="1.6369919769287045"/>
  </r>
  <r>
    <n v="8108"/>
    <x v="1"/>
    <s v="Floresta Ombrófila Densa"/>
    <s v="Sudeste"/>
    <s v="Campinas"/>
    <s v="ondulado"/>
    <s v="Manual"/>
    <s v="Jabuticaba"/>
    <n v="504"/>
    <n v="56"/>
    <s v="fruto"/>
    <x v="0"/>
    <s v="Manutenção"/>
    <x v="8"/>
    <x v="8"/>
    <s v="Trabalhador agropecuário em geral"/>
    <n v="2.35"/>
    <s v="H/H"/>
    <n v="13.0666856765747"/>
    <n v="0.11844"/>
    <n v="1.5476182515335075"/>
  </r>
  <r>
    <n v="8108"/>
    <x v="1"/>
    <s v="Floresta Ombrófila Densa"/>
    <s v="Sudeste"/>
    <s v="Campinas"/>
    <s v="ondulado"/>
    <s v="Manual"/>
    <s v="Jabuticaba"/>
    <n v="504"/>
    <n v="56"/>
    <s v="fruto"/>
    <x v="0"/>
    <s v="Manutenção"/>
    <x v="8"/>
    <x v="9"/>
    <s v="Trabalhador agropecuário em geral"/>
    <n v="1.18"/>
    <s v="H/H"/>
    <n v="13.0666856765747"/>
    <n v="5.947199999999999E-2"/>
    <n v="0.77710193055725041"/>
  </r>
  <r>
    <n v="8108"/>
    <x v="1"/>
    <s v="Floresta Ombrófila Densa"/>
    <s v="Sudeste"/>
    <s v="Campinas"/>
    <s v="ondulado"/>
    <s v="Manual"/>
    <s v="Jabuticaba"/>
    <n v="504"/>
    <n v="56"/>
    <s v="fruto"/>
    <x v="0"/>
    <s v="Manutenção"/>
    <x v="9"/>
    <x v="8"/>
    <s v="Aplicador manual"/>
    <n v="2.35"/>
    <s v="H/H"/>
    <n v="9.9000000000000005E-2"/>
    <n v="0.11844"/>
    <n v="1.1725560000000001E-2"/>
  </r>
  <r>
    <n v="8108"/>
    <x v="1"/>
    <s v="Floresta Ombrófila Densa"/>
    <s v="Sudeste"/>
    <s v="Campinas"/>
    <s v="ondulado"/>
    <s v="Manual"/>
    <s v="Jabuticaba"/>
    <n v="504"/>
    <n v="56"/>
    <s v="fruto"/>
    <x v="0"/>
    <s v="Manutenção"/>
    <x v="9"/>
    <x v="8"/>
    <s v="Sulfluramida"/>
    <n v="2"/>
    <s v="Kg"/>
    <n v="16.2399997711181"/>
    <n v="0.1008"/>
    <n v="1.6369919769287045"/>
  </r>
  <r>
    <n v="8108"/>
    <x v="1"/>
    <s v="Floresta Ombrófila Densa"/>
    <s v="Sudeste"/>
    <s v="Campinas"/>
    <s v="ondulado"/>
    <s v="Manual"/>
    <s v="Jabuticaba"/>
    <n v="504"/>
    <n v="56"/>
    <s v="fruto"/>
    <x v="0"/>
    <s v="Manutenção"/>
    <x v="9"/>
    <x v="8"/>
    <s v="Trabalhador agropecuário em geral"/>
    <n v="2.35"/>
    <s v="H/H"/>
    <n v="13.0666856765747"/>
    <n v="0.11844"/>
    <n v="1.5476182515335075"/>
  </r>
  <r>
    <n v="8108"/>
    <x v="1"/>
    <s v="Floresta Ombrófila Densa"/>
    <s v="Sudeste"/>
    <s v="Campinas"/>
    <s v="ondulado"/>
    <s v="Manual"/>
    <s v="Jabuticaba"/>
    <n v="504"/>
    <n v="56"/>
    <s v="fruto"/>
    <x v="0"/>
    <s v="Manutenção"/>
    <x v="9"/>
    <x v="12"/>
    <s v="Técnico florestal"/>
    <n v="23.55"/>
    <s v="H/H"/>
    <n v="5.9209642410278303"/>
    <n v="1.18692"/>
    <n v="7.0277108769607519"/>
  </r>
  <r>
    <n v="8108"/>
    <x v="1"/>
    <s v="Floresta Ombrófila Densa"/>
    <s v="Sudeste"/>
    <s v="Campinas"/>
    <s v="ondulado"/>
    <s v="Manual"/>
    <s v="Jabuticaba"/>
    <n v="504"/>
    <n v="56"/>
    <s v="fruto"/>
    <x v="0"/>
    <s v="Manutenção"/>
    <x v="9"/>
    <x v="9"/>
    <s v="Trabalhador agropecuário em geral"/>
    <n v="1.18"/>
    <s v="H/H"/>
    <n v="13.0666856765747"/>
    <n v="5.947199999999999E-2"/>
    <n v="0.77710193055725041"/>
  </r>
  <r>
    <n v="8108"/>
    <x v="1"/>
    <s v="Floresta Ombrófila Densa"/>
    <s v="Sudeste"/>
    <s v="Campinas"/>
    <s v="ondulado"/>
    <s v="Manual"/>
    <s v="Jabuticaba"/>
    <n v="504"/>
    <n v="56"/>
    <s v="fruto"/>
    <x v="0"/>
    <s v="Manutenção"/>
    <x v="10"/>
    <x v="8"/>
    <s v="Aplicador manual"/>
    <n v="2.35"/>
    <s v="H/H"/>
    <n v="9.9000000000000005E-2"/>
    <n v="0.11844"/>
    <n v="1.1725560000000001E-2"/>
  </r>
  <r>
    <n v="8108"/>
    <x v="1"/>
    <s v="Floresta Ombrófila Densa"/>
    <s v="Sudeste"/>
    <s v="Campinas"/>
    <s v="ondulado"/>
    <s v="Manual"/>
    <s v="Jabuticaba"/>
    <n v="504"/>
    <n v="56"/>
    <s v="fruto"/>
    <x v="0"/>
    <s v="Manutenção"/>
    <x v="10"/>
    <x v="8"/>
    <s v="Sulfluramida"/>
    <n v="2"/>
    <s v="Kg"/>
    <n v="16.2399997711181"/>
    <n v="0.1008"/>
    <n v="1.6369919769287045"/>
  </r>
  <r>
    <n v="8108"/>
    <x v="1"/>
    <s v="Floresta Ombrófila Densa"/>
    <s v="Sudeste"/>
    <s v="Campinas"/>
    <s v="ondulado"/>
    <s v="Manual"/>
    <s v="Jabuticaba"/>
    <n v="504"/>
    <n v="56"/>
    <s v="fruto"/>
    <x v="0"/>
    <s v="Manutenção"/>
    <x v="10"/>
    <x v="8"/>
    <s v="Trabalhador agropecuário em geral"/>
    <n v="2.35"/>
    <s v="H/H"/>
    <n v="13.0666856765747"/>
    <n v="0.11844"/>
    <n v="1.5476182515335075"/>
  </r>
  <r>
    <n v="8108"/>
    <x v="1"/>
    <s v="Floresta Ombrófila Densa"/>
    <s v="Sudeste"/>
    <s v="Campinas"/>
    <s v="ondulado"/>
    <s v="Manual"/>
    <s v="Jabuticaba"/>
    <n v="504"/>
    <n v="56"/>
    <s v="fruto"/>
    <x v="0"/>
    <s v="Manutenção"/>
    <x v="10"/>
    <x v="9"/>
    <s v="Trabalhador agropecuário em geral"/>
    <n v="1.18"/>
    <s v="H/H"/>
    <n v="13.0666856765747"/>
    <n v="5.947199999999999E-2"/>
    <n v="0.77710193055725041"/>
  </r>
  <r>
    <n v="8108"/>
    <x v="1"/>
    <s v="Floresta Ombrófila Densa"/>
    <s v="Sudeste"/>
    <s v="Campinas"/>
    <s v="ondulado"/>
    <s v="Manual"/>
    <s v="Jabuticaba"/>
    <n v="504"/>
    <n v="56"/>
    <s v="fruto"/>
    <x v="0"/>
    <s v="Manutenção"/>
    <x v="11"/>
    <x v="8"/>
    <s v="Aplicador manual"/>
    <n v="2.35"/>
    <s v="H/H"/>
    <n v="9.9000000000000005E-2"/>
    <n v="0.11844"/>
    <n v="1.1725560000000001E-2"/>
  </r>
  <r>
    <n v="8108"/>
    <x v="1"/>
    <s v="Floresta Ombrófila Densa"/>
    <s v="Sudeste"/>
    <s v="Campinas"/>
    <s v="ondulado"/>
    <s v="Manual"/>
    <s v="Jabuticaba"/>
    <n v="504"/>
    <n v="56"/>
    <s v="fruto"/>
    <x v="0"/>
    <s v="Manutenção"/>
    <x v="11"/>
    <x v="8"/>
    <s v="Sulfluramida"/>
    <n v="2"/>
    <s v="Kg"/>
    <n v="16.2399997711181"/>
    <n v="0.1008"/>
    <n v="1.6369919769287045"/>
  </r>
  <r>
    <n v="8108"/>
    <x v="1"/>
    <s v="Floresta Ombrófila Densa"/>
    <s v="Sudeste"/>
    <s v="Campinas"/>
    <s v="ondulado"/>
    <s v="Manual"/>
    <s v="Jabuticaba"/>
    <n v="504"/>
    <n v="56"/>
    <s v="fruto"/>
    <x v="0"/>
    <s v="Manutenção"/>
    <x v="11"/>
    <x v="8"/>
    <s v="Trabalhador agropecuário em geral"/>
    <n v="2.35"/>
    <s v="H/H"/>
    <n v="13.0666856765747"/>
    <n v="0.11844"/>
    <n v="1.5476182515335075"/>
  </r>
  <r>
    <n v="8108"/>
    <x v="1"/>
    <s v="Floresta Ombrófila Densa"/>
    <s v="Sudeste"/>
    <s v="Campinas"/>
    <s v="ondulado"/>
    <s v="Manual"/>
    <s v="Jabuticaba"/>
    <n v="504"/>
    <n v="56"/>
    <s v="fruto"/>
    <x v="0"/>
    <s v="Manutenção"/>
    <x v="11"/>
    <x v="9"/>
    <s v="Trabalhador agropecuário em geral"/>
    <n v="1.18"/>
    <s v="H/H"/>
    <n v="13.0666856765747"/>
    <n v="5.947199999999999E-2"/>
    <n v="0.77710193055725041"/>
  </r>
  <r>
    <n v="8108"/>
    <x v="1"/>
    <s v="Floresta Ombrófila Densa"/>
    <s v="Sudeste"/>
    <s v="Campinas"/>
    <s v="ondulado"/>
    <s v="Manual"/>
    <s v="Jabuticaba"/>
    <n v="504"/>
    <n v="56"/>
    <s v="fruto"/>
    <x v="0"/>
    <s v="Manutenção"/>
    <x v="12"/>
    <x v="8"/>
    <s v="Aplicador manual"/>
    <n v="2.35"/>
    <s v="H/H"/>
    <n v="9.9000000000000005E-2"/>
    <n v="0.11844"/>
    <n v="1.1725560000000001E-2"/>
  </r>
  <r>
    <n v="8108"/>
    <x v="1"/>
    <s v="Floresta Ombrófila Densa"/>
    <s v="Sudeste"/>
    <s v="Campinas"/>
    <s v="ondulado"/>
    <s v="Manual"/>
    <s v="Jabuticaba"/>
    <n v="504"/>
    <n v="56"/>
    <s v="fruto"/>
    <x v="0"/>
    <s v="Manutenção"/>
    <x v="12"/>
    <x v="8"/>
    <s v="Sulfluramida"/>
    <n v="2"/>
    <s v="Kg"/>
    <n v="16.2399997711181"/>
    <n v="0.1008"/>
    <n v="1.6369919769287045"/>
  </r>
  <r>
    <n v="8108"/>
    <x v="1"/>
    <s v="Floresta Ombrófila Densa"/>
    <s v="Sudeste"/>
    <s v="Campinas"/>
    <s v="ondulado"/>
    <s v="Manual"/>
    <s v="Jabuticaba"/>
    <n v="504"/>
    <n v="56"/>
    <s v="fruto"/>
    <x v="0"/>
    <s v="Manutenção"/>
    <x v="12"/>
    <x v="8"/>
    <s v="Trabalhador agropecuário em geral"/>
    <n v="2.35"/>
    <s v="H/H"/>
    <n v="13.0666856765747"/>
    <n v="0.11844"/>
    <n v="1.5476182515335075"/>
  </r>
  <r>
    <n v="8108"/>
    <x v="1"/>
    <s v="Floresta Ombrófila Densa"/>
    <s v="Sudeste"/>
    <s v="Campinas"/>
    <s v="ondulado"/>
    <s v="Manual"/>
    <s v="Jabuticaba"/>
    <n v="504"/>
    <n v="56"/>
    <s v="fruto"/>
    <x v="0"/>
    <s v="Manutenção"/>
    <x v="12"/>
    <x v="9"/>
    <s v="Trabalhador agropecuário em geral"/>
    <n v="1.18"/>
    <s v="H/H"/>
    <n v="13.0666856765747"/>
    <n v="5.947199999999999E-2"/>
    <n v="0.77710193055725041"/>
  </r>
  <r>
    <n v="8108"/>
    <x v="1"/>
    <s v="Floresta Ombrófila Densa"/>
    <s v="Sudeste"/>
    <s v="Campinas"/>
    <s v="ondulado"/>
    <s v="Manual"/>
    <s v="Jabuticaba"/>
    <n v="504"/>
    <n v="56"/>
    <s v="fruto"/>
    <x v="0"/>
    <s v="Manutenção"/>
    <x v="13"/>
    <x v="8"/>
    <s v="Aplicador manual"/>
    <n v="2.35"/>
    <s v="H/H"/>
    <n v="9.9000000000000005E-2"/>
    <n v="0.11844"/>
    <n v="1.1725560000000001E-2"/>
  </r>
  <r>
    <n v="8108"/>
    <x v="1"/>
    <s v="Floresta Ombrófila Densa"/>
    <s v="Sudeste"/>
    <s v="Campinas"/>
    <s v="ondulado"/>
    <s v="Manual"/>
    <s v="Jabuticaba"/>
    <n v="504"/>
    <n v="56"/>
    <s v="fruto"/>
    <x v="0"/>
    <s v="Manutenção"/>
    <x v="13"/>
    <x v="8"/>
    <s v="Sulfluramida"/>
    <n v="2"/>
    <s v="Kg"/>
    <n v="16.2399997711181"/>
    <n v="0.1008"/>
    <n v="1.6369919769287045"/>
  </r>
  <r>
    <n v="8108"/>
    <x v="1"/>
    <s v="Floresta Ombrófila Densa"/>
    <s v="Sudeste"/>
    <s v="Campinas"/>
    <s v="ondulado"/>
    <s v="Manual"/>
    <s v="Jabuticaba"/>
    <n v="504"/>
    <n v="56"/>
    <s v="fruto"/>
    <x v="0"/>
    <s v="Manutenção"/>
    <x v="13"/>
    <x v="8"/>
    <s v="Trabalhador agropecuário em geral"/>
    <n v="2.35"/>
    <s v="H/H"/>
    <n v="13.0666856765747"/>
    <n v="0.11844"/>
    <n v="1.5476182515335075"/>
  </r>
  <r>
    <n v="8108"/>
    <x v="1"/>
    <s v="Floresta Ombrófila Densa"/>
    <s v="Sudeste"/>
    <s v="Campinas"/>
    <s v="ondulado"/>
    <s v="Manual"/>
    <s v="Jabuticaba"/>
    <n v="504"/>
    <n v="56"/>
    <s v="fruto"/>
    <x v="0"/>
    <s v="Manutenção"/>
    <x v="13"/>
    <x v="9"/>
    <s v="Trabalhador agropecuário em geral"/>
    <n v="1.18"/>
    <s v="H/H"/>
    <n v="13.0666856765747"/>
    <n v="5.947199999999999E-2"/>
    <n v="0.77710193055725041"/>
  </r>
  <r>
    <n v="8108"/>
    <x v="1"/>
    <s v="Floresta Ombrófila Densa"/>
    <s v="Sudeste"/>
    <s v="Campinas"/>
    <s v="ondulado"/>
    <s v="Manual"/>
    <s v="Jabuticaba"/>
    <n v="504"/>
    <n v="56"/>
    <s v="fruto"/>
    <x v="0"/>
    <s v="Manutenção"/>
    <x v="14"/>
    <x v="8"/>
    <s v="Aplicador manual"/>
    <n v="2.35"/>
    <s v="H/H"/>
    <n v="9.9000000000000005E-2"/>
    <n v="0.11844"/>
    <n v="1.1725560000000001E-2"/>
  </r>
  <r>
    <n v="8108"/>
    <x v="1"/>
    <s v="Floresta Ombrófila Densa"/>
    <s v="Sudeste"/>
    <s v="Campinas"/>
    <s v="ondulado"/>
    <s v="Manual"/>
    <s v="Jabuticaba"/>
    <n v="504"/>
    <n v="56"/>
    <s v="fruto"/>
    <x v="0"/>
    <s v="Manutenção"/>
    <x v="14"/>
    <x v="8"/>
    <s v="Sulfluramida"/>
    <n v="2"/>
    <s v="Kg"/>
    <n v="16.2399997711181"/>
    <n v="0.1008"/>
    <n v="1.6369919769287045"/>
  </r>
  <r>
    <n v="8108"/>
    <x v="1"/>
    <s v="Floresta Ombrófila Densa"/>
    <s v="Sudeste"/>
    <s v="Campinas"/>
    <s v="ondulado"/>
    <s v="Manual"/>
    <s v="Jabuticaba"/>
    <n v="504"/>
    <n v="56"/>
    <s v="fruto"/>
    <x v="0"/>
    <s v="Manutenção"/>
    <x v="14"/>
    <x v="8"/>
    <s v="Trabalhador agropecuário em geral"/>
    <n v="2.35"/>
    <s v="H/H"/>
    <n v="13.0666856765747"/>
    <n v="0.11844"/>
    <n v="1.5476182515335075"/>
  </r>
  <r>
    <n v="8108"/>
    <x v="1"/>
    <s v="Floresta Ombrófila Densa"/>
    <s v="Sudeste"/>
    <s v="Campinas"/>
    <s v="ondulado"/>
    <s v="Manual"/>
    <s v="Jabuticaba"/>
    <n v="504"/>
    <n v="56"/>
    <s v="fruto"/>
    <x v="0"/>
    <s v="Manutenção"/>
    <x v="14"/>
    <x v="12"/>
    <s v="Técnico florestal"/>
    <n v="23.55"/>
    <s v="H/H"/>
    <n v="5.9209642410278303"/>
    <n v="1.18692"/>
    <n v="7.0277108769607519"/>
  </r>
  <r>
    <n v="8108"/>
    <x v="1"/>
    <s v="Floresta Ombrófila Densa"/>
    <s v="Sudeste"/>
    <s v="Campinas"/>
    <s v="ondulado"/>
    <s v="Manual"/>
    <s v="Jabuticaba"/>
    <n v="504"/>
    <n v="56"/>
    <s v="fruto"/>
    <x v="0"/>
    <s v="Manutenção"/>
    <x v="14"/>
    <x v="9"/>
    <s v="Trabalhador agropecuário em geral"/>
    <n v="1.18"/>
    <s v="H/H"/>
    <n v="13.0666856765747"/>
    <n v="5.947199999999999E-2"/>
    <n v="0.77710193055725041"/>
  </r>
  <r>
    <n v="8108"/>
    <x v="1"/>
    <s v="Floresta Ombrófila Densa"/>
    <s v="Sudeste"/>
    <s v="Campinas"/>
    <s v="ondulado"/>
    <s v="Manual"/>
    <s v="Jabuticaba"/>
    <n v="504"/>
    <n v="56"/>
    <s v="fruto"/>
    <x v="0"/>
    <s v="Manutenção"/>
    <x v="15"/>
    <x v="8"/>
    <s v="Aplicador manual"/>
    <n v="2.35"/>
    <s v="H/H"/>
    <n v="9.9000000000000005E-2"/>
    <n v="0.11844"/>
    <n v="1.1725560000000001E-2"/>
  </r>
  <r>
    <n v="8108"/>
    <x v="1"/>
    <s v="Floresta Ombrófila Densa"/>
    <s v="Sudeste"/>
    <s v="Campinas"/>
    <s v="ondulado"/>
    <s v="Manual"/>
    <s v="Jabuticaba"/>
    <n v="504"/>
    <n v="56"/>
    <s v="fruto"/>
    <x v="0"/>
    <s v="Manutenção"/>
    <x v="15"/>
    <x v="8"/>
    <s v="Sulfluramida"/>
    <n v="2"/>
    <s v="Kg"/>
    <n v="16.2399997711181"/>
    <n v="0.1008"/>
    <n v="1.6369919769287045"/>
  </r>
  <r>
    <n v="8108"/>
    <x v="1"/>
    <s v="Floresta Ombrófila Densa"/>
    <s v="Sudeste"/>
    <s v="Campinas"/>
    <s v="ondulado"/>
    <s v="Manual"/>
    <s v="Jabuticaba"/>
    <n v="504"/>
    <n v="56"/>
    <s v="fruto"/>
    <x v="0"/>
    <s v="Manutenção"/>
    <x v="15"/>
    <x v="8"/>
    <s v="Trabalhador agropecuário em geral"/>
    <n v="2.35"/>
    <s v="H/H"/>
    <n v="13.0666856765747"/>
    <n v="0.11844"/>
    <n v="1.5476182515335075"/>
  </r>
  <r>
    <n v="8108"/>
    <x v="1"/>
    <s v="Floresta Ombrófila Densa"/>
    <s v="Sudeste"/>
    <s v="Campinas"/>
    <s v="ondulado"/>
    <s v="Manual"/>
    <s v="Jabuticaba"/>
    <n v="504"/>
    <n v="56"/>
    <s v="fruto"/>
    <x v="0"/>
    <s v="Manutenção"/>
    <x v="15"/>
    <x v="9"/>
    <s v="Trabalhador agropecuário em geral"/>
    <n v="1.18"/>
    <s v="H/H"/>
    <n v="13.0666856765747"/>
    <n v="5.947199999999999E-2"/>
    <n v="0.77710193055725041"/>
  </r>
  <r>
    <n v="8108"/>
    <x v="1"/>
    <s v="Floresta Ombrófila Densa"/>
    <s v="Sudeste"/>
    <s v="Campinas"/>
    <s v="ondulado"/>
    <s v="Manual"/>
    <s v="Jabuticaba"/>
    <n v="504"/>
    <n v="56"/>
    <s v="fruto"/>
    <x v="0"/>
    <s v="Manutenção"/>
    <x v="16"/>
    <x v="8"/>
    <s v="Aplicador manual"/>
    <n v="2.35"/>
    <s v="H/H"/>
    <n v="9.9000000000000005E-2"/>
    <n v="0.11844"/>
    <n v="1.1725560000000001E-2"/>
  </r>
  <r>
    <n v="8108"/>
    <x v="1"/>
    <s v="Floresta Ombrófila Densa"/>
    <s v="Sudeste"/>
    <s v="Campinas"/>
    <s v="ondulado"/>
    <s v="Manual"/>
    <s v="Jabuticaba"/>
    <n v="504"/>
    <n v="56"/>
    <s v="fruto"/>
    <x v="0"/>
    <s v="Manutenção"/>
    <x v="16"/>
    <x v="8"/>
    <s v="Sulfluramida"/>
    <n v="2"/>
    <s v="Kg"/>
    <n v="16.2399997711181"/>
    <n v="0.1008"/>
    <n v="1.6369919769287045"/>
  </r>
  <r>
    <n v="8108"/>
    <x v="1"/>
    <s v="Floresta Ombrófila Densa"/>
    <s v="Sudeste"/>
    <s v="Campinas"/>
    <s v="ondulado"/>
    <s v="Manual"/>
    <s v="Jabuticaba"/>
    <n v="504"/>
    <n v="56"/>
    <s v="fruto"/>
    <x v="0"/>
    <s v="Manutenção"/>
    <x v="16"/>
    <x v="8"/>
    <s v="Trabalhador agropecuário em geral"/>
    <n v="2.35"/>
    <s v="H/H"/>
    <n v="13.0666856765747"/>
    <n v="0.11844"/>
    <n v="1.5476182515335075"/>
  </r>
  <r>
    <n v="8108"/>
    <x v="1"/>
    <s v="Floresta Ombrófila Densa"/>
    <s v="Sudeste"/>
    <s v="Campinas"/>
    <s v="ondulado"/>
    <s v="Manual"/>
    <s v="Jabuticaba"/>
    <n v="504"/>
    <n v="56"/>
    <s v="fruto"/>
    <x v="0"/>
    <s v="Manutenção"/>
    <x v="16"/>
    <x v="9"/>
    <s v="Trabalhador agropecuário em geral"/>
    <n v="1.18"/>
    <s v="H/H"/>
    <n v="13.0666856765747"/>
    <n v="5.947199999999999E-2"/>
    <n v="0.77710193055725041"/>
  </r>
  <r>
    <n v="8108"/>
    <x v="1"/>
    <s v="Floresta Ombrófila Densa"/>
    <s v="Sudeste"/>
    <s v="Campinas"/>
    <s v="ondulado"/>
    <s v="Manual"/>
    <s v="Jabuticaba"/>
    <n v="504"/>
    <n v="56"/>
    <s v="fruto"/>
    <x v="0"/>
    <s v="Manutenção"/>
    <x v="17"/>
    <x v="8"/>
    <s v="Aplicador manual"/>
    <n v="2.35"/>
    <s v="H/H"/>
    <n v="9.9000000000000005E-2"/>
    <n v="0.11844"/>
    <n v="1.1725560000000001E-2"/>
  </r>
  <r>
    <n v="8108"/>
    <x v="1"/>
    <s v="Floresta Ombrófila Densa"/>
    <s v="Sudeste"/>
    <s v="Campinas"/>
    <s v="ondulado"/>
    <s v="Manual"/>
    <s v="Jabuticaba"/>
    <n v="504"/>
    <n v="56"/>
    <s v="fruto"/>
    <x v="0"/>
    <s v="Manutenção"/>
    <x v="17"/>
    <x v="8"/>
    <s v="Sulfluramida"/>
    <n v="2"/>
    <s v="Kg"/>
    <n v="16.2399997711181"/>
    <n v="0.1008"/>
    <n v="1.6369919769287045"/>
  </r>
  <r>
    <n v="8108"/>
    <x v="1"/>
    <s v="Floresta Ombrófila Densa"/>
    <s v="Sudeste"/>
    <s v="Campinas"/>
    <s v="ondulado"/>
    <s v="Manual"/>
    <s v="Jabuticaba"/>
    <n v="504"/>
    <n v="56"/>
    <s v="fruto"/>
    <x v="0"/>
    <s v="Manutenção"/>
    <x v="17"/>
    <x v="8"/>
    <s v="Trabalhador agropecuário em geral"/>
    <n v="2.35"/>
    <s v="H/H"/>
    <n v="13.0666856765747"/>
    <n v="0.11844"/>
    <n v="1.5476182515335075"/>
  </r>
  <r>
    <n v="8108"/>
    <x v="1"/>
    <s v="Floresta Ombrófila Densa"/>
    <s v="Sudeste"/>
    <s v="Campinas"/>
    <s v="ondulado"/>
    <s v="Manual"/>
    <s v="Jabuticaba"/>
    <n v="504"/>
    <n v="56"/>
    <s v="fruto"/>
    <x v="0"/>
    <s v="Manutenção"/>
    <x v="17"/>
    <x v="9"/>
    <s v="Trabalhador agropecuário em geral"/>
    <n v="1.18"/>
    <s v="H/H"/>
    <n v="13.0666856765747"/>
    <n v="5.947199999999999E-2"/>
    <n v="0.77710193055725041"/>
  </r>
  <r>
    <n v="8108"/>
    <x v="1"/>
    <s v="Floresta Ombrófila Densa"/>
    <s v="Sudeste"/>
    <s v="Campinas"/>
    <s v="ondulado"/>
    <s v="Manual"/>
    <s v="Jabuticaba"/>
    <n v="504"/>
    <n v="56"/>
    <s v="fruto"/>
    <x v="0"/>
    <s v="Manutenção"/>
    <x v="18"/>
    <x v="8"/>
    <s v="Aplicador manual"/>
    <n v="2.35"/>
    <s v="H/H"/>
    <n v="9.9000000000000005E-2"/>
    <n v="0.11844"/>
    <n v="1.1725560000000001E-2"/>
  </r>
  <r>
    <n v="8108"/>
    <x v="1"/>
    <s v="Floresta Ombrófila Densa"/>
    <s v="Sudeste"/>
    <s v="Campinas"/>
    <s v="ondulado"/>
    <s v="Manual"/>
    <s v="Jabuticaba"/>
    <n v="504"/>
    <n v="56"/>
    <s v="fruto"/>
    <x v="0"/>
    <s v="Manutenção"/>
    <x v="18"/>
    <x v="8"/>
    <s v="Sulfluramida"/>
    <n v="2"/>
    <s v="Kg"/>
    <n v="16.2399997711181"/>
    <n v="0.1008"/>
    <n v="1.6369919769287045"/>
  </r>
  <r>
    <n v="8108"/>
    <x v="1"/>
    <s v="Floresta Ombrófila Densa"/>
    <s v="Sudeste"/>
    <s v="Campinas"/>
    <s v="ondulado"/>
    <s v="Manual"/>
    <s v="Jabuticaba"/>
    <n v="504"/>
    <n v="56"/>
    <s v="fruto"/>
    <x v="0"/>
    <s v="Manutenção"/>
    <x v="18"/>
    <x v="8"/>
    <s v="Trabalhador agropecuário em geral"/>
    <n v="2.35"/>
    <s v="H/H"/>
    <n v="13.0666856765747"/>
    <n v="0.11844"/>
    <n v="1.5476182515335075"/>
  </r>
  <r>
    <n v="8108"/>
    <x v="1"/>
    <s v="Floresta Ombrófila Densa"/>
    <s v="Sudeste"/>
    <s v="Campinas"/>
    <s v="ondulado"/>
    <s v="Manual"/>
    <s v="Jabuticaba"/>
    <n v="504"/>
    <n v="56"/>
    <s v="fruto"/>
    <x v="0"/>
    <s v="Manutenção"/>
    <x v="18"/>
    <x v="9"/>
    <s v="Trabalhador agropecuário em geral"/>
    <n v="1.18"/>
    <s v="H/H"/>
    <n v="13.0666856765747"/>
    <n v="5.947199999999999E-2"/>
    <n v="0.77710193055725041"/>
  </r>
  <r>
    <n v="8108"/>
    <x v="1"/>
    <s v="Floresta Ombrófila Densa"/>
    <s v="Sudeste"/>
    <s v="Campinas"/>
    <s v="ondulado"/>
    <s v="Manual"/>
    <s v="Jabuticaba"/>
    <n v="504"/>
    <n v="56"/>
    <s v="fruto"/>
    <x v="0"/>
    <s v="Manutenção"/>
    <x v="19"/>
    <x v="8"/>
    <s v="Aplicador manual"/>
    <n v="2.35"/>
    <s v="H/H"/>
    <n v="9.9000000000000005E-2"/>
    <n v="0.11844"/>
    <n v="1.1725560000000001E-2"/>
  </r>
  <r>
    <n v="8108"/>
    <x v="1"/>
    <s v="Floresta Ombrófila Densa"/>
    <s v="Sudeste"/>
    <s v="Campinas"/>
    <s v="ondulado"/>
    <s v="Manual"/>
    <s v="Jabuticaba"/>
    <n v="504"/>
    <n v="56"/>
    <s v="fruto"/>
    <x v="0"/>
    <s v="Manutenção"/>
    <x v="19"/>
    <x v="8"/>
    <s v="Sulfluramida"/>
    <n v="2"/>
    <s v="Kg"/>
    <n v="16.2399997711181"/>
    <n v="0.1008"/>
    <n v="1.6369919769287045"/>
  </r>
  <r>
    <n v="8108"/>
    <x v="1"/>
    <s v="Floresta Ombrófila Densa"/>
    <s v="Sudeste"/>
    <s v="Campinas"/>
    <s v="ondulado"/>
    <s v="Manual"/>
    <s v="Jabuticaba"/>
    <n v="504"/>
    <n v="56"/>
    <s v="fruto"/>
    <x v="0"/>
    <s v="Manutenção"/>
    <x v="19"/>
    <x v="8"/>
    <s v="Trabalhador agropecuário em geral"/>
    <n v="2.35"/>
    <s v="H/H"/>
    <n v="13.0666856765747"/>
    <n v="0.11844"/>
    <n v="1.5476182515335075"/>
  </r>
  <r>
    <n v="8108"/>
    <x v="1"/>
    <s v="Floresta Ombrófila Densa"/>
    <s v="Sudeste"/>
    <s v="Campinas"/>
    <s v="ondulado"/>
    <s v="Manual"/>
    <s v="Jabuticaba"/>
    <n v="504"/>
    <n v="56"/>
    <s v="fruto"/>
    <x v="0"/>
    <s v="Manutenção"/>
    <x v="19"/>
    <x v="12"/>
    <s v="Técnico florestal"/>
    <n v="23.55"/>
    <s v="H/H"/>
    <n v="5.9209642410278303"/>
    <n v="1.18692"/>
    <n v="7.0277108769607519"/>
  </r>
  <r>
    <n v="8108"/>
    <x v="1"/>
    <s v="Floresta Ombrófila Densa"/>
    <s v="Sudeste"/>
    <s v="Campinas"/>
    <s v="ondulado"/>
    <s v="Manual"/>
    <s v="Jabuticaba"/>
    <n v="504"/>
    <n v="56"/>
    <s v="fruto"/>
    <x v="0"/>
    <s v="Manutenção"/>
    <x v="19"/>
    <x v="9"/>
    <s v="Trabalhador agropecuário em geral"/>
    <n v="1.18"/>
    <s v="H/H"/>
    <n v="13.0666856765747"/>
    <n v="5.947199999999999E-2"/>
    <n v="0.77710193055725041"/>
  </r>
  <r>
    <n v="8108"/>
    <x v="1"/>
    <s v="Floresta Ombrófila Densa"/>
    <s v="Sudeste"/>
    <s v="Campinas"/>
    <s v="ondulado"/>
    <s v="Manual"/>
    <s v="Jabuticaba"/>
    <n v="504"/>
    <n v="56"/>
    <s v="fruto"/>
    <x v="0"/>
    <s v="Manutenção"/>
    <x v="20"/>
    <x v="8"/>
    <s v="Aplicador manual"/>
    <n v="2.35"/>
    <s v="H/H"/>
    <n v="9.9000000000000005E-2"/>
    <n v="0.11844"/>
    <n v="1.1725560000000001E-2"/>
  </r>
  <r>
    <n v="8108"/>
    <x v="1"/>
    <s v="Floresta Ombrófila Densa"/>
    <s v="Sudeste"/>
    <s v="Campinas"/>
    <s v="ondulado"/>
    <s v="Manual"/>
    <s v="Jabuticaba"/>
    <n v="504"/>
    <n v="56"/>
    <s v="fruto"/>
    <x v="0"/>
    <s v="Manutenção"/>
    <x v="20"/>
    <x v="8"/>
    <s v="Sulfluramida"/>
    <n v="2"/>
    <s v="Kg"/>
    <n v="16.2399997711181"/>
    <n v="0.1008"/>
    <n v="1.6369919769287045"/>
  </r>
  <r>
    <n v="8108"/>
    <x v="1"/>
    <s v="Floresta Ombrófila Densa"/>
    <s v="Sudeste"/>
    <s v="Campinas"/>
    <s v="ondulado"/>
    <s v="Manual"/>
    <s v="Jabuticaba"/>
    <n v="504"/>
    <n v="56"/>
    <s v="fruto"/>
    <x v="0"/>
    <s v="Manutenção"/>
    <x v="20"/>
    <x v="8"/>
    <s v="Trabalhador agropecuário em geral"/>
    <n v="2.35"/>
    <s v="H/H"/>
    <n v="13.0666856765747"/>
    <n v="0.11844"/>
    <n v="1.5476182515335075"/>
  </r>
  <r>
    <n v="8108"/>
    <x v="1"/>
    <s v="Floresta Ombrófila Densa"/>
    <s v="Sudeste"/>
    <s v="Campinas"/>
    <s v="ondulado"/>
    <s v="Manual"/>
    <s v="Jabuticaba"/>
    <n v="504"/>
    <n v="56"/>
    <s v="fruto"/>
    <x v="0"/>
    <s v="Manutenção"/>
    <x v="20"/>
    <x v="9"/>
    <s v="Trabalhador agropecuário em geral"/>
    <n v="1.18"/>
    <s v="H/H"/>
    <n v="13.0666856765747"/>
    <n v="5.947199999999999E-2"/>
    <n v="0.77710193055725041"/>
  </r>
  <r>
    <n v="8108"/>
    <x v="1"/>
    <s v="Floresta Ombrófila Densa"/>
    <s v="Sudeste"/>
    <s v="Campinas"/>
    <s v="ondulado"/>
    <s v="Manual"/>
    <s v="Jabuticaba"/>
    <n v="504"/>
    <n v="56"/>
    <s v="fruto"/>
    <x v="0"/>
    <s v="Manutenção"/>
    <x v="21"/>
    <x v="8"/>
    <s v="Aplicador manual"/>
    <n v="2.35"/>
    <s v="H/H"/>
    <n v="9.9000000000000005E-2"/>
    <n v="0.11844"/>
    <n v="1.1725560000000001E-2"/>
  </r>
  <r>
    <n v="8108"/>
    <x v="1"/>
    <s v="Floresta Ombrófila Densa"/>
    <s v="Sudeste"/>
    <s v="Campinas"/>
    <s v="ondulado"/>
    <s v="Manual"/>
    <s v="Jabuticaba"/>
    <n v="504"/>
    <n v="56"/>
    <s v="fruto"/>
    <x v="0"/>
    <s v="Manutenção"/>
    <x v="21"/>
    <x v="8"/>
    <s v="Sulfluramida"/>
    <n v="2"/>
    <s v="Kg"/>
    <n v="16.2399997711181"/>
    <n v="0.1008"/>
    <n v="1.6369919769287045"/>
  </r>
  <r>
    <n v="8108"/>
    <x v="1"/>
    <s v="Floresta Ombrófila Densa"/>
    <s v="Sudeste"/>
    <s v="Campinas"/>
    <s v="ondulado"/>
    <s v="Manual"/>
    <s v="Jabuticaba"/>
    <n v="504"/>
    <n v="56"/>
    <s v="fruto"/>
    <x v="0"/>
    <s v="Manutenção"/>
    <x v="21"/>
    <x v="8"/>
    <s v="Trabalhador agropecuário em geral"/>
    <n v="2.35"/>
    <s v="H/H"/>
    <n v="13.0666856765747"/>
    <n v="0.11844"/>
    <n v="1.5476182515335075"/>
  </r>
  <r>
    <n v="8108"/>
    <x v="1"/>
    <s v="Floresta Ombrófila Densa"/>
    <s v="Sudeste"/>
    <s v="Campinas"/>
    <s v="ondulado"/>
    <s v="Manual"/>
    <s v="Jabuticaba"/>
    <n v="504"/>
    <n v="56"/>
    <s v="fruto"/>
    <x v="0"/>
    <s v="Manutenção"/>
    <x v="21"/>
    <x v="9"/>
    <s v="Trabalhador agropecuário em geral"/>
    <n v="1.18"/>
    <s v="H/H"/>
    <n v="13.0666856765747"/>
    <n v="5.947199999999999E-2"/>
    <n v="0.77710193055725041"/>
  </r>
  <r>
    <n v="8108"/>
    <x v="1"/>
    <s v="Floresta Ombrófila Densa"/>
    <s v="Sudeste"/>
    <s v="Campinas"/>
    <s v="ondulado"/>
    <s v="Manual"/>
    <s v="Jabuticaba"/>
    <n v="504"/>
    <n v="56"/>
    <s v="fruto"/>
    <x v="0"/>
    <s v="Manutenção"/>
    <x v="22"/>
    <x v="8"/>
    <s v="Aplicador manual"/>
    <n v="2.35"/>
    <s v="H/H"/>
    <n v="9.9000000000000005E-2"/>
    <n v="0.11844"/>
    <n v="1.1725560000000001E-2"/>
  </r>
  <r>
    <n v="8108"/>
    <x v="1"/>
    <s v="Floresta Ombrófila Densa"/>
    <s v="Sudeste"/>
    <s v="Campinas"/>
    <s v="ondulado"/>
    <s v="Manual"/>
    <s v="Jabuticaba"/>
    <n v="504"/>
    <n v="56"/>
    <s v="fruto"/>
    <x v="0"/>
    <s v="Manutenção"/>
    <x v="22"/>
    <x v="8"/>
    <s v="Sulfluramida"/>
    <n v="2"/>
    <s v="Kg"/>
    <n v="16.2399997711181"/>
    <n v="0.1008"/>
    <n v="1.6369919769287045"/>
  </r>
  <r>
    <n v="8108"/>
    <x v="1"/>
    <s v="Floresta Ombrófila Densa"/>
    <s v="Sudeste"/>
    <s v="Campinas"/>
    <s v="ondulado"/>
    <s v="Manual"/>
    <s v="Jabuticaba"/>
    <n v="504"/>
    <n v="56"/>
    <s v="fruto"/>
    <x v="0"/>
    <s v="Manutenção"/>
    <x v="22"/>
    <x v="8"/>
    <s v="Trabalhador agropecuário em geral"/>
    <n v="2.35"/>
    <s v="H/H"/>
    <n v="13.0666856765747"/>
    <n v="0.11844"/>
    <n v="1.5476182515335075"/>
  </r>
  <r>
    <n v="8108"/>
    <x v="1"/>
    <s v="Floresta Ombrófila Densa"/>
    <s v="Sudeste"/>
    <s v="Campinas"/>
    <s v="ondulado"/>
    <s v="Manual"/>
    <s v="Jabuticaba"/>
    <n v="504"/>
    <n v="56"/>
    <s v="fruto"/>
    <x v="0"/>
    <s v="Manutenção"/>
    <x v="22"/>
    <x v="9"/>
    <s v="Trabalhador agropecuário em geral"/>
    <n v="1.18"/>
    <s v="H/H"/>
    <n v="13.0666856765747"/>
    <n v="5.947199999999999E-2"/>
    <n v="0.77710193055725041"/>
  </r>
  <r>
    <n v="8108"/>
    <x v="1"/>
    <s v="Floresta Ombrófila Densa"/>
    <s v="Sudeste"/>
    <s v="Campinas"/>
    <s v="ondulado"/>
    <s v="Manual"/>
    <s v="Jabuticaba"/>
    <n v="504"/>
    <n v="56"/>
    <s v="fruto"/>
    <x v="0"/>
    <s v="Manutenção"/>
    <x v="23"/>
    <x v="8"/>
    <s v="Aplicador manual"/>
    <n v="2.35"/>
    <s v="H/H"/>
    <n v="9.9000000000000005E-2"/>
    <n v="0.11844"/>
    <n v="1.1725560000000001E-2"/>
  </r>
  <r>
    <n v="8108"/>
    <x v="1"/>
    <s v="Floresta Ombrófila Densa"/>
    <s v="Sudeste"/>
    <s v="Campinas"/>
    <s v="ondulado"/>
    <s v="Manual"/>
    <s v="Jabuticaba"/>
    <n v="504"/>
    <n v="56"/>
    <s v="fruto"/>
    <x v="0"/>
    <s v="Manutenção"/>
    <x v="23"/>
    <x v="8"/>
    <s v="Sulfluramida"/>
    <n v="2"/>
    <s v="Kg"/>
    <n v="16.2399997711181"/>
    <n v="0.1008"/>
    <n v="1.6369919769287045"/>
  </r>
  <r>
    <n v="8108"/>
    <x v="1"/>
    <s v="Floresta Ombrófila Densa"/>
    <s v="Sudeste"/>
    <s v="Campinas"/>
    <s v="ondulado"/>
    <s v="Manual"/>
    <s v="Jabuticaba"/>
    <n v="504"/>
    <n v="56"/>
    <s v="fruto"/>
    <x v="0"/>
    <s v="Manutenção"/>
    <x v="23"/>
    <x v="8"/>
    <s v="Trabalhador agropecuário em geral"/>
    <n v="2.35"/>
    <s v="H/H"/>
    <n v="13.0666856765747"/>
    <n v="0.11844"/>
    <n v="1.5476182515335075"/>
  </r>
  <r>
    <n v="8108"/>
    <x v="1"/>
    <s v="Floresta Ombrófila Densa"/>
    <s v="Sudeste"/>
    <s v="Campinas"/>
    <s v="ondulado"/>
    <s v="Manual"/>
    <s v="Jabuticaba"/>
    <n v="504"/>
    <n v="56"/>
    <s v="fruto"/>
    <x v="0"/>
    <s v="Manutenção"/>
    <x v="23"/>
    <x v="9"/>
    <s v="Trabalhador agropecuário em geral"/>
    <n v="1.18"/>
    <s v="H/H"/>
    <n v="13.0666856765747"/>
    <n v="5.947199999999999E-2"/>
    <n v="0.77710193055725041"/>
  </r>
  <r>
    <n v="8108"/>
    <x v="1"/>
    <s v="Floresta Ombrófila Densa"/>
    <s v="Sudeste"/>
    <s v="Campinas"/>
    <s v="ondulado"/>
    <s v="Manual"/>
    <s v="Jabuticaba"/>
    <n v="504"/>
    <n v="56"/>
    <s v="fruto"/>
    <x v="0"/>
    <s v="Manutenção"/>
    <x v="24"/>
    <x v="8"/>
    <s v="Aplicador manual"/>
    <n v="2.35"/>
    <s v="H/H"/>
    <n v="9.9000000000000005E-2"/>
    <n v="0.11844"/>
    <n v="1.1725560000000001E-2"/>
  </r>
  <r>
    <n v="8108"/>
    <x v="1"/>
    <s v="Floresta Ombrófila Densa"/>
    <s v="Sudeste"/>
    <s v="Campinas"/>
    <s v="ondulado"/>
    <s v="Manual"/>
    <s v="Jabuticaba"/>
    <n v="504"/>
    <n v="56"/>
    <s v="fruto"/>
    <x v="0"/>
    <s v="Manutenção"/>
    <x v="24"/>
    <x v="8"/>
    <s v="Sulfluramida"/>
    <n v="2"/>
    <s v="Kg"/>
    <n v="16.2399997711181"/>
    <n v="0.1008"/>
    <n v="1.6369919769287045"/>
  </r>
  <r>
    <n v="8108"/>
    <x v="1"/>
    <s v="Floresta Ombrófila Densa"/>
    <s v="Sudeste"/>
    <s v="Campinas"/>
    <s v="ondulado"/>
    <s v="Manual"/>
    <s v="Jabuticaba"/>
    <n v="504"/>
    <n v="56"/>
    <s v="fruto"/>
    <x v="0"/>
    <s v="Manutenção"/>
    <x v="24"/>
    <x v="8"/>
    <s v="Trabalhador agropecuário em geral"/>
    <n v="2.35"/>
    <s v="H/H"/>
    <n v="13.0666856765747"/>
    <n v="0.11844"/>
    <n v="1.5476182515335075"/>
  </r>
  <r>
    <n v="8108"/>
    <x v="1"/>
    <s v="Floresta Ombrófila Densa"/>
    <s v="Sudeste"/>
    <s v="Campinas"/>
    <s v="ondulado"/>
    <s v="Manual"/>
    <s v="Jabuticaba"/>
    <n v="504"/>
    <n v="56"/>
    <s v="fruto"/>
    <x v="0"/>
    <s v="Manutenção"/>
    <x v="24"/>
    <x v="9"/>
    <s v="Trabalhador agropecuário em geral"/>
    <n v="1.18"/>
    <s v="H/H"/>
    <n v="13.0666856765747"/>
    <n v="5.947199999999999E-2"/>
    <n v="0.77710193055725041"/>
  </r>
  <r>
    <n v="8108"/>
    <x v="1"/>
    <s v="Floresta Ombrófila Densa"/>
    <s v="Sudeste"/>
    <s v="Campinas"/>
    <s v="ondulado"/>
    <s v="Manual"/>
    <s v="Jabuticaba"/>
    <n v="504"/>
    <n v="56"/>
    <s v="fruto"/>
    <x v="0"/>
    <s v="Manutenção"/>
    <x v="25"/>
    <x v="8"/>
    <s v="Aplicador manual"/>
    <n v="2.35"/>
    <s v="H/H"/>
    <n v="9.9000000000000005E-2"/>
    <n v="0.11844"/>
    <n v="1.1725560000000001E-2"/>
  </r>
  <r>
    <n v="8108"/>
    <x v="1"/>
    <s v="Floresta Ombrófila Densa"/>
    <s v="Sudeste"/>
    <s v="Campinas"/>
    <s v="ondulado"/>
    <s v="Manual"/>
    <s v="Jabuticaba"/>
    <n v="504"/>
    <n v="56"/>
    <s v="fruto"/>
    <x v="0"/>
    <s v="Manutenção"/>
    <x v="25"/>
    <x v="8"/>
    <s v="Sulfluramida"/>
    <n v="2"/>
    <s v="Kg"/>
    <n v="16.2399997711181"/>
    <n v="0.1008"/>
    <n v="1.6369919769287045"/>
  </r>
  <r>
    <n v="8108"/>
    <x v="1"/>
    <s v="Floresta Ombrófila Densa"/>
    <s v="Sudeste"/>
    <s v="Campinas"/>
    <s v="ondulado"/>
    <s v="Manual"/>
    <s v="Jabuticaba"/>
    <n v="504"/>
    <n v="56"/>
    <s v="fruto"/>
    <x v="0"/>
    <s v="Manutenção"/>
    <x v="25"/>
    <x v="8"/>
    <s v="Trabalhador agropecuário em geral"/>
    <n v="2.35"/>
    <s v="H/H"/>
    <n v="13.0666856765747"/>
    <n v="0.11844"/>
    <n v="1.5476182515335075"/>
  </r>
  <r>
    <n v="8108"/>
    <x v="1"/>
    <s v="Floresta Ombrófila Densa"/>
    <s v="Sudeste"/>
    <s v="Campinas"/>
    <s v="ondulado"/>
    <s v="Manual"/>
    <s v="Jabuticaba"/>
    <n v="504"/>
    <n v="56"/>
    <s v="fruto"/>
    <x v="0"/>
    <s v="Manutenção"/>
    <x v="25"/>
    <x v="9"/>
    <s v="Trabalhador agropecuário em geral"/>
    <n v="1.18"/>
    <s v="H/H"/>
    <n v="13.0666856765747"/>
    <n v="5.947199999999999E-2"/>
    <n v="0.77710193055725041"/>
  </r>
  <r>
    <n v="8108"/>
    <x v="1"/>
    <s v="Floresta Ombrófila Densa"/>
    <s v="Sudeste"/>
    <s v="Campinas"/>
    <s v="ondulado"/>
    <s v="Manual"/>
    <s v="Jabuticaba"/>
    <n v="504"/>
    <n v="56"/>
    <s v="fruto"/>
    <x v="0"/>
    <s v="Manutenção"/>
    <x v="26"/>
    <x v="8"/>
    <s v="Aplicador manual"/>
    <n v="2.35"/>
    <s v="H/H"/>
    <n v="9.9000000000000005E-2"/>
    <n v="0.11844"/>
    <n v="1.1725560000000001E-2"/>
  </r>
  <r>
    <n v="8108"/>
    <x v="1"/>
    <s v="Floresta Ombrófila Densa"/>
    <s v="Sudeste"/>
    <s v="Campinas"/>
    <s v="ondulado"/>
    <s v="Manual"/>
    <s v="Jabuticaba"/>
    <n v="504"/>
    <n v="56"/>
    <s v="fruto"/>
    <x v="0"/>
    <s v="Manutenção"/>
    <x v="26"/>
    <x v="8"/>
    <s v="Sulfluramida"/>
    <n v="2"/>
    <s v="Kg"/>
    <n v="16.2399997711181"/>
    <n v="0.1008"/>
    <n v="1.6369919769287045"/>
  </r>
  <r>
    <n v="8108"/>
    <x v="1"/>
    <s v="Floresta Ombrófila Densa"/>
    <s v="Sudeste"/>
    <s v="Campinas"/>
    <s v="ondulado"/>
    <s v="Manual"/>
    <s v="Jabuticaba"/>
    <n v="504"/>
    <n v="56"/>
    <s v="fruto"/>
    <x v="0"/>
    <s v="Manutenção"/>
    <x v="26"/>
    <x v="8"/>
    <s v="Trabalhador agropecuário em geral"/>
    <n v="2.35"/>
    <s v="H/H"/>
    <n v="13.0666856765747"/>
    <n v="0.11844"/>
    <n v="1.5476182515335075"/>
  </r>
  <r>
    <n v="8108"/>
    <x v="1"/>
    <s v="Floresta Ombrófila Densa"/>
    <s v="Sudeste"/>
    <s v="Campinas"/>
    <s v="ondulado"/>
    <s v="Manual"/>
    <s v="Jabuticaba"/>
    <n v="504"/>
    <n v="56"/>
    <s v="fruto"/>
    <x v="0"/>
    <s v="Manutenção"/>
    <x v="26"/>
    <x v="9"/>
    <s v="Trabalhador agropecuário em geral"/>
    <n v="1.18"/>
    <s v="H/H"/>
    <n v="13.0666856765747"/>
    <n v="5.947199999999999E-2"/>
    <n v="0.77710193055725041"/>
  </r>
  <r>
    <n v="8108"/>
    <x v="1"/>
    <s v="Floresta Ombrófila Densa"/>
    <s v="Sudeste"/>
    <s v="Campinas"/>
    <s v="ondulado"/>
    <s v="Manual"/>
    <s v="Jabuticaba"/>
    <n v="504"/>
    <n v="56"/>
    <s v="fruto"/>
    <x v="0"/>
    <s v="Manutenção"/>
    <x v="27"/>
    <x v="8"/>
    <s v="Aplicador manual"/>
    <n v="2.35"/>
    <s v="H/H"/>
    <n v="9.9000000000000005E-2"/>
    <n v="0.11844"/>
    <n v="1.1725560000000001E-2"/>
  </r>
  <r>
    <n v="8108"/>
    <x v="1"/>
    <s v="Floresta Ombrófila Densa"/>
    <s v="Sudeste"/>
    <s v="Campinas"/>
    <s v="ondulado"/>
    <s v="Manual"/>
    <s v="Jabuticaba"/>
    <n v="504"/>
    <n v="56"/>
    <s v="fruto"/>
    <x v="0"/>
    <s v="Manutenção"/>
    <x v="27"/>
    <x v="8"/>
    <s v="Sulfluramida"/>
    <n v="2"/>
    <s v="Kg"/>
    <n v="16.2399997711181"/>
    <n v="0.1008"/>
    <n v="1.6369919769287045"/>
  </r>
  <r>
    <n v="8108"/>
    <x v="1"/>
    <s v="Floresta Ombrófila Densa"/>
    <s v="Sudeste"/>
    <s v="Campinas"/>
    <s v="ondulado"/>
    <s v="Manual"/>
    <s v="Jabuticaba"/>
    <n v="504"/>
    <n v="56"/>
    <s v="fruto"/>
    <x v="0"/>
    <s v="Manutenção"/>
    <x v="27"/>
    <x v="8"/>
    <s v="Trabalhador agropecuário em geral"/>
    <n v="2.35"/>
    <s v="H/H"/>
    <n v="13.0666856765747"/>
    <n v="0.11844"/>
    <n v="1.5476182515335075"/>
  </r>
  <r>
    <n v="8108"/>
    <x v="1"/>
    <s v="Floresta Ombrófila Densa"/>
    <s v="Sudeste"/>
    <s v="Campinas"/>
    <s v="ondulado"/>
    <s v="Manual"/>
    <s v="Jabuticaba"/>
    <n v="504"/>
    <n v="56"/>
    <s v="fruto"/>
    <x v="0"/>
    <s v="Manutenção"/>
    <x v="27"/>
    <x v="9"/>
    <s v="Trabalhador agropecuário em geral"/>
    <n v="1.18"/>
    <s v="H/H"/>
    <n v="13.0666856765747"/>
    <n v="5.947199999999999E-2"/>
    <n v="0.77710193055725041"/>
  </r>
  <r>
    <n v="8108"/>
    <x v="1"/>
    <s v="Floresta Ombrófila Densa"/>
    <s v="Sudeste"/>
    <s v="Campinas"/>
    <s v="ondulado"/>
    <s v="Manual"/>
    <s v="Jabuticaba"/>
    <n v="504"/>
    <n v="56"/>
    <s v="fruto"/>
    <x v="0"/>
    <s v="Manutenção"/>
    <x v="28"/>
    <x v="8"/>
    <s v="Aplicador manual"/>
    <n v="2.35"/>
    <s v="H/H"/>
    <n v="9.9000000000000005E-2"/>
    <n v="0.11844"/>
    <n v="1.1725560000000001E-2"/>
  </r>
  <r>
    <n v="8108"/>
    <x v="1"/>
    <s v="Floresta Ombrófila Densa"/>
    <s v="Sudeste"/>
    <s v="Campinas"/>
    <s v="ondulado"/>
    <s v="Manual"/>
    <s v="Jabuticaba"/>
    <n v="504"/>
    <n v="56"/>
    <s v="fruto"/>
    <x v="0"/>
    <s v="Manutenção"/>
    <x v="28"/>
    <x v="8"/>
    <s v="Sulfluramida"/>
    <n v="2"/>
    <s v="Kg"/>
    <n v="16.2399997711181"/>
    <n v="0.1008"/>
    <n v="1.6369919769287045"/>
  </r>
  <r>
    <n v="8108"/>
    <x v="1"/>
    <s v="Floresta Ombrófila Densa"/>
    <s v="Sudeste"/>
    <s v="Campinas"/>
    <s v="ondulado"/>
    <s v="Manual"/>
    <s v="Jabuticaba"/>
    <n v="504"/>
    <n v="56"/>
    <s v="fruto"/>
    <x v="0"/>
    <s v="Manutenção"/>
    <x v="28"/>
    <x v="8"/>
    <s v="Trabalhador agropecuário em geral"/>
    <n v="2.35"/>
    <s v="H/H"/>
    <n v="13.0666856765747"/>
    <n v="0.11844"/>
    <n v="1.5476182515335075"/>
  </r>
  <r>
    <n v="8108"/>
    <x v="1"/>
    <s v="Floresta Ombrófila Densa"/>
    <s v="Sudeste"/>
    <s v="Campinas"/>
    <s v="ondulado"/>
    <s v="Manual"/>
    <s v="Jabuticaba"/>
    <n v="504"/>
    <n v="56"/>
    <s v="fruto"/>
    <x v="0"/>
    <s v="Manutenção"/>
    <x v="28"/>
    <x v="9"/>
    <s v="Trabalhador agropecuário em geral"/>
    <n v="1.18"/>
    <s v="H/H"/>
    <n v="13.0666856765747"/>
    <n v="5.947199999999999E-2"/>
    <n v="0.77710193055725041"/>
  </r>
  <r>
    <n v="8108"/>
    <x v="1"/>
    <s v="Floresta Ombrófila Densa"/>
    <s v="Sudeste"/>
    <s v="Campinas"/>
    <s v="ondulado"/>
    <s v="Manual"/>
    <s v="Jabuticaba"/>
    <n v="504"/>
    <n v="56"/>
    <s v="fruto"/>
    <x v="0"/>
    <s v="Manutenção"/>
    <x v="29"/>
    <x v="8"/>
    <s v="Aplicador manual"/>
    <n v="2.35"/>
    <s v="H/H"/>
    <n v="9.9000000000000005E-2"/>
    <n v="0.11844"/>
    <n v="1.1725560000000001E-2"/>
  </r>
  <r>
    <n v="8108"/>
    <x v="1"/>
    <s v="Floresta Ombrófila Densa"/>
    <s v="Sudeste"/>
    <s v="Campinas"/>
    <s v="ondulado"/>
    <s v="Manual"/>
    <s v="Jabuticaba"/>
    <n v="504"/>
    <n v="56"/>
    <s v="fruto"/>
    <x v="0"/>
    <s v="Manutenção"/>
    <x v="29"/>
    <x v="8"/>
    <s v="Sulfluramida"/>
    <n v="2"/>
    <s v="Kg"/>
    <n v="16.2399997711181"/>
    <n v="0.1008"/>
    <n v="1.6369919769287045"/>
  </r>
  <r>
    <n v="8108"/>
    <x v="1"/>
    <s v="Floresta Ombrófila Densa"/>
    <s v="Sudeste"/>
    <s v="Campinas"/>
    <s v="ondulado"/>
    <s v="Manual"/>
    <s v="Jabuticaba"/>
    <n v="504"/>
    <n v="56"/>
    <s v="fruto"/>
    <x v="0"/>
    <s v="Manutenção"/>
    <x v="29"/>
    <x v="8"/>
    <s v="Trabalhador agropecuário em geral"/>
    <n v="2.35"/>
    <s v="H/H"/>
    <n v="13.0666856765747"/>
    <n v="0.11844"/>
    <n v="1.5476182515335075"/>
  </r>
  <r>
    <n v="8108"/>
    <x v="1"/>
    <s v="Floresta Ombrófila Densa"/>
    <s v="Sudeste"/>
    <s v="Campinas"/>
    <s v="ondulado"/>
    <s v="Manual"/>
    <s v="Jabuticaba"/>
    <n v="504"/>
    <n v="56"/>
    <s v="fruto"/>
    <x v="0"/>
    <s v="Manutenção"/>
    <x v="29"/>
    <x v="9"/>
    <s v="Trabalhador agropecuário em geral"/>
    <n v="1.18"/>
    <s v="H/H"/>
    <n v="13.0666856765747"/>
    <n v="5.947199999999999E-2"/>
    <n v="0.77710193055725041"/>
  </r>
  <r>
    <n v="8108"/>
    <x v="1"/>
    <s v="Floresta Ombrófila Densa"/>
    <s v="Sudeste"/>
    <s v="Campinas"/>
    <s v="ondulado"/>
    <s v="Manual"/>
    <s v="Jabuticaba"/>
    <n v="504"/>
    <n v="56"/>
    <s v="fruto"/>
    <x v="0"/>
    <s v="Pós-Plantio"/>
    <x v="0"/>
    <x v="7"/>
    <s v="Enxada"/>
    <n v="38.51"/>
    <s v="H/H"/>
    <n v="1.6E-2"/>
    <n v="1.9409039999999997"/>
    <n v="3.1054463999999997E-2"/>
  </r>
  <r>
    <n v="8108"/>
    <x v="1"/>
    <s v="Floresta Ombrófila Densa"/>
    <s v="Sudeste"/>
    <s v="Campinas"/>
    <s v="ondulado"/>
    <s v="Manual"/>
    <s v="Jabuticaba"/>
    <n v="504"/>
    <n v="56"/>
    <s v="fruto"/>
    <x v="0"/>
    <s v="Pós-Plantio"/>
    <x v="0"/>
    <x v="7"/>
    <s v="Trabalhador agropecuário em geral"/>
    <n v="38.51"/>
    <s v="H/H"/>
    <n v="13.0666856765747"/>
    <n v="1.9409039999999997"/>
    <n v="25.361182496406538"/>
  </r>
  <r>
    <n v="8108"/>
    <x v="1"/>
    <s v="Floresta Ombrófila Densa"/>
    <s v="Sudeste"/>
    <s v="Campinas"/>
    <s v="ondulado"/>
    <s v="Manual"/>
    <s v="Jabuticaba"/>
    <n v="504"/>
    <n v="56"/>
    <s v="fruto"/>
    <x v="0"/>
    <s v="Pós-Plantio"/>
    <x v="0"/>
    <x v="8"/>
    <s v="Aplicador manual"/>
    <n v="2.35"/>
    <s v="H/H"/>
    <n v="9.9000000000000005E-2"/>
    <n v="0.11844"/>
    <n v="1.1725560000000001E-2"/>
  </r>
  <r>
    <n v="8108"/>
    <x v="1"/>
    <s v="Floresta Ombrófila Densa"/>
    <s v="Sudeste"/>
    <s v="Campinas"/>
    <s v="ondulado"/>
    <s v="Manual"/>
    <s v="Jabuticaba"/>
    <n v="504"/>
    <n v="56"/>
    <s v="fruto"/>
    <x v="0"/>
    <s v="Pós-Plantio"/>
    <x v="0"/>
    <x v="8"/>
    <s v="Sulfluramida"/>
    <n v="2"/>
    <s v="Kg"/>
    <n v="16.2399997711181"/>
    <n v="0.1008"/>
    <n v="1.6369919769287045"/>
  </r>
  <r>
    <n v="8108"/>
    <x v="1"/>
    <s v="Floresta Ombrófila Densa"/>
    <s v="Sudeste"/>
    <s v="Campinas"/>
    <s v="ondulado"/>
    <s v="Manual"/>
    <s v="Jabuticaba"/>
    <n v="504"/>
    <n v="56"/>
    <s v="fruto"/>
    <x v="0"/>
    <s v="Pós-Plantio"/>
    <x v="0"/>
    <x v="8"/>
    <s v="Trabalhador agropecuário em geral"/>
    <n v="2.35"/>
    <s v="H/H"/>
    <n v="13.0666856765747"/>
    <n v="0.11844"/>
    <n v="1.5476182515335075"/>
  </r>
  <r>
    <n v="8108"/>
    <x v="1"/>
    <s v="Floresta Ombrófila Densa"/>
    <s v="Sudeste"/>
    <s v="Campinas"/>
    <s v="ondulado"/>
    <s v="Manual"/>
    <s v="Jabuticaba"/>
    <n v="504"/>
    <n v="56"/>
    <s v="fruto"/>
    <x v="0"/>
    <s v="Pós-Plantio"/>
    <x v="0"/>
    <x v="9"/>
    <s v="Trabalhador agropecuário em geral"/>
    <n v="1.18"/>
    <s v="H/H"/>
    <n v="13.0666856765747"/>
    <n v="5.947199999999999E-2"/>
    <n v="0.77710193055725041"/>
  </r>
  <r>
    <n v="8108"/>
    <x v="1"/>
    <s v="Floresta Ombrófila Densa"/>
    <s v="Sudeste"/>
    <s v="Campinas"/>
    <s v="ondulado"/>
    <s v="Manual"/>
    <s v="Jabuticaba"/>
    <n v="504"/>
    <n v="56"/>
    <s v="fruto"/>
    <x v="0"/>
    <s v="Pré-Plantio"/>
    <x v="0"/>
    <x v="0"/>
    <s v="Trator 75 - 125 CV + Carreta"/>
    <n v="2.06"/>
    <s v="H/M"/>
    <n v="149.07000732421801"/>
    <n v="0.103824"/>
    <n v="15.47704444042961"/>
  </r>
  <r>
    <n v="8108"/>
    <x v="1"/>
    <s v="Floresta Ombrófila Densa"/>
    <s v="Sudeste"/>
    <s v="Campinas"/>
    <s v="ondulado"/>
    <s v="Manual"/>
    <s v="Jabuticaba"/>
    <n v="504"/>
    <n v="56"/>
    <s v="fruto"/>
    <x v="0"/>
    <s v="Pré-Plantio"/>
    <x v="0"/>
    <x v="13"/>
    <s v="Enxadão (alinhamento)"/>
    <n v="28.27"/>
    <s v="H/H"/>
    <n v="1.0999999999999999E-2"/>
    <n v="1.4248080000000001"/>
    <n v="1.5672887999999999E-2"/>
  </r>
  <r>
    <n v="8108"/>
    <x v="1"/>
    <s v="Floresta Ombrófila Densa"/>
    <s v="Sudeste"/>
    <s v="Campinas"/>
    <s v="ondulado"/>
    <s v="Manual"/>
    <s v="Jabuticaba"/>
    <n v="504"/>
    <n v="56"/>
    <s v="fruto"/>
    <x v="0"/>
    <s v="Pré-Plantio"/>
    <x v="0"/>
    <x v="13"/>
    <s v="Trabalhador agropecuário em geral"/>
    <n v="28.27"/>
    <s v="H/H"/>
    <n v="13.0666856765747"/>
    <n v="1.4248080000000001"/>
    <n v="18.617518285469046"/>
  </r>
  <r>
    <n v="8108"/>
    <x v="1"/>
    <s v="Floresta Ombrófila Densa"/>
    <s v="Sudeste"/>
    <s v="Campinas"/>
    <s v="ondulado"/>
    <s v="Manual"/>
    <s v="Jabuticaba"/>
    <n v="504"/>
    <n v="56"/>
    <s v="fruto"/>
    <x v="0"/>
    <s v="Pré-Plantio"/>
    <x v="0"/>
    <x v="14"/>
    <s v="Calcário dolomítico"/>
    <n v="0.5"/>
    <s v="t"/>
    <n v="206.169998168945"/>
    <n v="2.52E-2"/>
    <n v="5.1954839538574138"/>
  </r>
  <r>
    <n v="8108"/>
    <x v="1"/>
    <s v="Floresta Ombrófila Densa"/>
    <s v="Sudeste"/>
    <s v="Campinas"/>
    <s v="ondulado"/>
    <s v="Manual"/>
    <s v="Jabuticaba"/>
    <n v="504"/>
    <n v="56"/>
    <s v="fruto"/>
    <x v="0"/>
    <s v="Pré-Plantio"/>
    <x v="0"/>
    <x v="14"/>
    <s v="Trabalhador agropecuário em geral"/>
    <n v="11.78"/>
    <s v="H/H"/>
    <n v="13.0666856765747"/>
    <n v="0.59371200000000002"/>
    <n v="7.7578480864105188"/>
  </r>
  <r>
    <n v="8108"/>
    <x v="1"/>
    <s v="Floresta Ombrófila Densa"/>
    <s v="Sudeste"/>
    <s v="Campinas"/>
    <s v="ondulado"/>
    <s v="Manual"/>
    <s v="Jabuticaba"/>
    <n v="504"/>
    <n v="56"/>
    <s v="fruto"/>
    <x v="0"/>
    <s v="Pré-Plantio"/>
    <x v="0"/>
    <x v="14"/>
    <s v="Trator 75 - 125 CV + Carreta"/>
    <n v="1.94"/>
    <s v="H/M"/>
    <n v="149.07000732421801"/>
    <n v="9.7776000000000002E-2"/>
    <n v="14.575469036132741"/>
  </r>
  <r>
    <n v="8108"/>
    <x v="1"/>
    <s v="Floresta Ombrófila Densa"/>
    <s v="Sudeste"/>
    <s v="Campinas"/>
    <s v="ondulado"/>
    <s v="Manual"/>
    <s v="Jabuticaba"/>
    <n v="504"/>
    <n v="56"/>
    <s v="fruto"/>
    <x v="0"/>
    <s v="Pré-Plantio"/>
    <x v="0"/>
    <x v="8"/>
    <s v="Aplicador manual"/>
    <n v="4.7"/>
    <s v="H/H"/>
    <n v="9.9000000000000005E-2"/>
    <n v="0.23688000000000001"/>
    <n v="2.3451120000000002E-2"/>
  </r>
  <r>
    <n v="8108"/>
    <x v="1"/>
    <s v="Floresta Ombrófila Densa"/>
    <s v="Sudeste"/>
    <s v="Campinas"/>
    <s v="ondulado"/>
    <s v="Manual"/>
    <s v="Jabuticaba"/>
    <n v="504"/>
    <n v="56"/>
    <s v="fruto"/>
    <x v="0"/>
    <s v="Pré-Plantio"/>
    <x v="0"/>
    <x v="8"/>
    <s v="Sulfluramida"/>
    <n v="3.5"/>
    <s v="Kg"/>
    <n v="16.2399997711181"/>
    <n v="0.1764"/>
    <n v="2.8647359596252331"/>
  </r>
  <r>
    <n v="8108"/>
    <x v="1"/>
    <s v="Floresta Ombrófila Densa"/>
    <s v="Sudeste"/>
    <s v="Campinas"/>
    <s v="ondulado"/>
    <s v="Manual"/>
    <s v="Jabuticaba"/>
    <n v="504"/>
    <n v="56"/>
    <s v="fruto"/>
    <x v="0"/>
    <s v="Pré-Plantio"/>
    <x v="0"/>
    <x v="8"/>
    <s v="Trabalhador agropecuário em geral"/>
    <n v="4.7"/>
    <s v="H/H"/>
    <n v="13.0666856765747"/>
    <n v="0.23688000000000001"/>
    <n v="3.095236503067015"/>
  </r>
  <r>
    <n v="8108"/>
    <x v="1"/>
    <s v="Floresta Ombrófila Densa"/>
    <s v="Sudeste"/>
    <s v="Campinas"/>
    <s v="ondulado"/>
    <s v="Manual"/>
    <s v="Jabuticaba"/>
    <n v="504"/>
    <n v="56"/>
    <s v="fruto"/>
    <x v="0"/>
    <s v="Pré-Plantio"/>
    <x v="0"/>
    <x v="15"/>
    <s v="Motocoveadora 2,5 CV"/>
    <n v="28.27"/>
    <s v="H/H"/>
    <n v="6.0519999999999996"/>
    <n v="1.4248080000000001"/>
    <n v="8.6229380159999991"/>
  </r>
  <r>
    <n v="8108"/>
    <x v="1"/>
    <s v="Floresta Ombrófila Densa"/>
    <s v="Sudeste"/>
    <s v="Campinas"/>
    <s v="ondulado"/>
    <s v="Manual"/>
    <s v="Jabuticaba"/>
    <n v="504"/>
    <n v="56"/>
    <s v="fruto"/>
    <x v="0"/>
    <s v="Pré-Plantio"/>
    <x v="0"/>
    <x v="15"/>
    <s v="Trabalhador agropecuário em geral"/>
    <n v="28.27"/>
    <s v="H/H"/>
    <n v="13.0666856765747"/>
    <n v="1.4248080000000001"/>
    <n v="18.617518285469046"/>
  </r>
  <r>
    <n v="8108"/>
    <x v="1"/>
    <s v="Floresta Ombrófila Densa"/>
    <s v="Sudeste"/>
    <s v="Campinas"/>
    <s v="ondulado"/>
    <s v="Manual"/>
    <s v="Jabuticaba"/>
    <n v="504"/>
    <n v="56"/>
    <s v="fruto"/>
    <x v="0"/>
    <s v="Pré-Plantio"/>
    <x v="0"/>
    <x v="16"/>
    <s v="Motorroçadeira 2 CV"/>
    <n v="23.55"/>
    <s v="H/H"/>
    <n v="6.4109999999999996"/>
    <n v="1.18692"/>
    <n v="7.6093441199999994"/>
  </r>
  <r>
    <n v="8108"/>
    <x v="1"/>
    <s v="Floresta Ombrófila Densa"/>
    <s v="Sudeste"/>
    <s v="Campinas"/>
    <s v="ondulado"/>
    <s v="Manual"/>
    <s v="Jabuticaba"/>
    <n v="504"/>
    <n v="56"/>
    <s v="fruto"/>
    <x v="0"/>
    <s v="Pré-Plantio"/>
    <x v="0"/>
    <x v="16"/>
    <s v="Trabalhador agropecuário em geral"/>
    <n v="23.55"/>
    <s v="H/H"/>
    <n v="13.0666856765747"/>
    <n v="1.18692"/>
    <n v="15.509110563240043"/>
  </r>
  <r>
    <n v="8108"/>
    <x v="1"/>
    <s v="Floresta Ombrófila Densa"/>
    <s v="Sudeste"/>
    <s v="Campinas"/>
    <s v="ondulado"/>
    <s v="Manual"/>
    <s v="Macaúba"/>
    <n v="783"/>
    <n v="87"/>
    <s v="fruto"/>
    <x v="0"/>
    <s v="Implantação"/>
    <x v="0"/>
    <x v="0"/>
    <d v="2006-06-30T00:00:00"/>
    <n v="3.3"/>
    <s v="sc de 50 kg"/>
    <n v="273.079986572265"/>
    <n v="0.25838999999999995"/>
    <n v="70.561137730407538"/>
  </r>
  <r>
    <n v="8108"/>
    <x v="1"/>
    <s v="Floresta Ombrófila Densa"/>
    <s v="Sudeste"/>
    <s v="Campinas"/>
    <s v="ondulado"/>
    <s v="Manual"/>
    <s v="Macaúba"/>
    <n v="783"/>
    <n v="87"/>
    <s v="fruto"/>
    <x v="0"/>
    <s v="Implantação"/>
    <x v="0"/>
    <x v="0"/>
    <s v="Copo dosador"/>
    <n v="12.37"/>
    <s v="H/H"/>
    <n v="1.0999999999999999E-2"/>
    <n v="0.96857099999999996"/>
    <n v="1.0654280999999998E-2"/>
  </r>
  <r>
    <n v="8108"/>
    <x v="1"/>
    <s v="Floresta Ombrófila Densa"/>
    <s v="Sudeste"/>
    <s v="Campinas"/>
    <s v="ondulado"/>
    <s v="Manual"/>
    <s v="Macaúba"/>
    <n v="783"/>
    <n v="87"/>
    <s v="fruto"/>
    <x v="0"/>
    <s v="Implantação"/>
    <x v="0"/>
    <x v="0"/>
    <s v="Trabalhador agropecuário em geral"/>
    <n v="12.37"/>
    <s v="H/H"/>
    <n v="13.0666856765747"/>
    <n v="0.96857099999999996"/>
    <n v="12.656012812445633"/>
  </r>
  <r>
    <n v="8108"/>
    <x v="1"/>
    <s v="Floresta Ombrófila Densa"/>
    <s v="Sudeste"/>
    <s v="Campinas"/>
    <s v="ondulado"/>
    <s v="Manual"/>
    <s v="Macaúba"/>
    <n v="783"/>
    <n v="87"/>
    <s v="fruto"/>
    <x v="0"/>
    <s v="Implantação"/>
    <x v="0"/>
    <x v="1"/>
    <d v="2010-10-20T00:00:00"/>
    <n v="3.3"/>
    <s v="sc de 50 kg"/>
    <n v="200.47999572753901"/>
    <n v="0.25838999999999995"/>
    <n v="51.802026096038794"/>
  </r>
  <r>
    <n v="8108"/>
    <x v="1"/>
    <s v="Floresta Ombrófila Densa"/>
    <s v="Sudeste"/>
    <s v="Campinas"/>
    <s v="ondulado"/>
    <s v="Manual"/>
    <s v="Macaúba"/>
    <n v="783"/>
    <n v="87"/>
    <s v="fruto"/>
    <x v="0"/>
    <s v="Implantação"/>
    <x v="0"/>
    <x v="1"/>
    <s v="Plantadeira (coveta lateral)"/>
    <n v="14.13"/>
    <s v="H/H"/>
    <n v="7.9000000000000001E-2"/>
    <n v="1.106379"/>
    <n v="8.7403940999999999E-2"/>
  </r>
  <r>
    <n v="8108"/>
    <x v="1"/>
    <s v="Floresta Ombrófila Densa"/>
    <s v="Sudeste"/>
    <s v="Campinas"/>
    <s v="ondulado"/>
    <s v="Manual"/>
    <s v="Macaúba"/>
    <n v="783"/>
    <n v="87"/>
    <s v="fruto"/>
    <x v="0"/>
    <s v="Implantação"/>
    <x v="0"/>
    <x v="1"/>
    <s v="Trabalhador agropecuário em geral"/>
    <n v="14.13"/>
    <s v="H/H"/>
    <n v="13.0666856765747"/>
    <n v="1.106379"/>
    <n v="14.456706632163041"/>
  </r>
  <r>
    <n v="8108"/>
    <x v="1"/>
    <s v="Floresta Ombrófila Densa"/>
    <s v="Sudeste"/>
    <s v="Campinas"/>
    <s v="ondulado"/>
    <s v="Manual"/>
    <s v="Macaúba"/>
    <n v="783"/>
    <n v="87"/>
    <s v="fruto"/>
    <x v="0"/>
    <s v="Implantação"/>
    <x v="0"/>
    <x v="1"/>
    <s v="Trator 75 - 125 CV + Carreta"/>
    <n v="2.35"/>
    <s v="H/M"/>
    <n v="149.07000732421801"/>
    <n v="0.18400500000000003"/>
    <n v="27.42962669769274"/>
  </r>
  <r>
    <n v="8108"/>
    <x v="1"/>
    <s v="Floresta Ombrófila Densa"/>
    <s v="Sudeste"/>
    <s v="Campinas"/>
    <s v="ondulado"/>
    <s v="Manual"/>
    <s v="Macaúba"/>
    <n v="783"/>
    <n v="87"/>
    <s v="fruto"/>
    <x v="0"/>
    <s v="Implantação"/>
    <x v="0"/>
    <x v="2"/>
    <s v="Trabalhador agropecuário em geral"/>
    <n v="5.88"/>
    <s v="H/H"/>
    <n v="13.0666856765747"/>
    <n v="0.46040399999999998"/>
    <n v="6.0159543522376975"/>
  </r>
  <r>
    <n v="8108"/>
    <x v="1"/>
    <s v="Floresta Ombrófila Densa"/>
    <s v="Sudeste"/>
    <s v="Campinas"/>
    <s v="ondulado"/>
    <s v="Manual"/>
    <s v="Macaúba"/>
    <n v="783"/>
    <n v="87"/>
    <s v="fruto"/>
    <x v="0"/>
    <s v="Implantação"/>
    <x v="0"/>
    <x v="2"/>
    <s v="Trator 75 - 125 CV + Tanque para irrigação"/>
    <n v="1.18"/>
    <s v="H/M"/>
    <n v="157.47999572753901"/>
    <n v="9.239399999999999E-2"/>
    <n v="14.550206725250238"/>
  </r>
  <r>
    <n v="8108"/>
    <x v="1"/>
    <s v="Floresta Ombrófila Densa"/>
    <s v="Sudeste"/>
    <s v="Campinas"/>
    <s v="ondulado"/>
    <s v="Manual"/>
    <s v="Macaúba"/>
    <n v="783"/>
    <n v="87"/>
    <s v="fruto"/>
    <x v="0"/>
    <s v="Implantação"/>
    <x v="0"/>
    <x v="3"/>
    <s v="Hidrogel"/>
    <n v="5"/>
    <s v="Kg"/>
    <n v="25.84"/>
    <n v="0.39150000000000001"/>
    <n v="10.11636"/>
  </r>
  <r>
    <n v="8108"/>
    <x v="1"/>
    <s v="Floresta Ombrófila Densa"/>
    <s v="Sudeste"/>
    <s v="Campinas"/>
    <s v="ondulado"/>
    <s v="Manual"/>
    <s v="Macaúba"/>
    <n v="783"/>
    <n v="87"/>
    <s v="fruto"/>
    <x v="0"/>
    <s v="Implantação"/>
    <x v="0"/>
    <x v="3"/>
    <s v="Trabalhador agropecuário em geral"/>
    <n v="14.13"/>
    <s v="H/H"/>
    <n v="13.0666856765747"/>
    <n v="1.106379"/>
    <n v="14.456706632163041"/>
  </r>
  <r>
    <n v="8108"/>
    <x v="1"/>
    <s v="Floresta Ombrófila Densa"/>
    <s v="Sudeste"/>
    <s v="Campinas"/>
    <s v="ondulado"/>
    <s v="Manual"/>
    <s v="Macaúba"/>
    <n v="783"/>
    <n v="87"/>
    <s v="fruto"/>
    <x v="0"/>
    <s v="Implantação"/>
    <x v="0"/>
    <x v="3"/>
    <s v="Trator 75 - 125 CV + Tanque para irrigação"/>
    <n v="2.35"/>
    <s v="H/M"/>
    <n v="157.47999572753901"/>
    <n v="0.18400500000000003"/>
    <n v="28.97710661384582"/>
  </r>
  <r>
    <n v="8108"/>
    <x v="1"/>
    <s v="Floresta Ombrófila Densa"/>
    <s v="Sudeste"/>
    <s v="Campinas"/>
    <s v="ondulado"/>
    <s v="Manual"/>
    <s v="Macaúba"/>
    <n v="783"/>
    <n v="87"/>
    <s v="fruto"/>
    <x v="0"/>
    <s v="Implantação"/>
    <x v="0"/>
    <x v="4"/>
    <s v="Hidrogel"/>
    <n v="1"/>
    <s v="Kg"/>
    <n v="25.84"/>
    <n v="7.8299999999999995E-2"/>
    <n v="2.023272"/>
  </r>
  <r>
    <n v="8108"/>
    <x v="1"/>
    <s v="Floresta Ombrófila Densa"/>
    <s v="Sudeste"/>
    <s v="Campinas"/>
    <s v="ondulado"/>
    <s v="Manual"/>
    <s v="Macaúba"/>
    <n v="783"/>
    <n v="87"/>
    <s v="fruto"/>
    <x v="0"/>
    <s v="Implantação"/>
    <x v="0"/>
    <x v="4"/>
    <s v="Mudas (biodiversidade)"/>
    <n v="109"/>
    <s v="unidade"/>
    <n v="2"/>
    <n v="8.5347000000000008"/>
    <n v="17.069400000000002"/>
  </r>
  <r>
    <n v="8108"/>
    <x v="1"/>
    <s v="Floresta Ombrófila Densa"/>
    <s v="Sudeste"/>
    <s v="Campinas"/>
    <s v="ondulado"/>
    <s v="Manual"/>
    <s v="Macaúba"/>
    <n v="783"/>
    <n v="87"/>
    <s v="fruto"/>
    <x v="0"/>
    <s v="Implantação"/>
    <x v="0"/>
    <x v="4"/>
    <s v="Mudas (econômica)"/>
    <n v="109"/>
    <s v="unidade"/>
    <n v="10"/>
    <n v="8.5347000000000008"/>
    <n v="85.347000000000008"/>
  </r>
  <r>
    <n v="8108"/>
    <x v="1"/>
    <s v="Floresta Ombrófila Densa"/>
    <s v="Sudeste"/>
    <s v="Campinas"/>
    <s v="ondulado"/>
    <s v="Manual"/>
    <s v="Macaúba"/>
    <n v="783"/>
    <n v="87"/>
    <s v="fruto"/>
    <x v="0"/>
    <s v="Implantação"/>
    <x v="0"/>
    <x v="4"/>
    <s v="Trabalhador agropecuário em geral"/>
    <n v="4.24"/>
    <s v="H/H"/>
    <n v="13.0666856765747"/>
    <n v="0.33199200000000001"/>
    <n v="4.3380351111373878"/>
  </r>
  <r>
    <n v="8108"/>
    <x v="1"/>
    <s v="Floresta Ombrófila Densa"/>
    <s v="Sudeste"/>
    <s v="Campinas"/>
    <s v="ondulado"/>
    <s v="Manual"/>
    <s v="Macaúba"/>
    <n v="783"/>
    <n v="87"/>
    <s v="fruto"/>
    <x v="0"/>
    <s v="Implantação"/>
    <x v="0"/>
    <x v="5"/>
    <s v="Mudas (biodiversidade)"/>
    <n v="545"/>
    <s v="unidade"/>
    <n v="2"/>
    <n v="42.673499999999997"/>
    <n v="85.346999999999994"/>
  </r>
  <r>
    <n v="8108"/>
    <x v="1"/>
    <s v="Floresta Ombrófila Densa"/>
    <s v="Sudeste"/>
    <s v="Campinas"/>
    <s v="ondulado"/>
    <s v="Manual"/>
    <s v="Macaúba"/>
    <n v="783"/>
    <n v="87"/>
    <s v="fruto"/>
    <x v="0"/>
    <s v="Implantação"/>
    <x v="0"/>
    <x v="5"/>
    <s v="Mudas (econômica)"/>
    <n v="544"/>
    <s v="unidade"/>
    <n v="10"/>
    <n v="42.595199999999998"/>
    <n v="425.952"/>
  </r>
  <r>
    <n v="8108"/>
    <x v="1"/>
    <s v="Floresta Ombrófila Densa"/>
    <s v="Sudeste"/>
    <s v="Campinas"/>
    <s v="ondulado"/>
    <s v="Manual"/>
    <s v="Macaúba"/>
    <n v="783"/>
    <n v="87"/>
    <s v="fruto"/>
    <x v="0"/>
    <s v="Implantação"/>
    <x v="0"/>
    <x v="5"/>
    <s v="Trabalhador agropecuário em geral"/>
    <n v="10.6"/>
    <s v="H/H"/>
    <n v="13.0666856765747"/>
    <n v="0.82997999999999994"/>
    <n v="10.845087777843469"/>
  </r>
  <r>
    <n v="8108"/>
    <x v="1"/>
    <s v="Floresta Ombrófila Densa"/>
    <s v="Sudeste"/>
    <s v="Campinas"/>
    <s v="ondulado"/>
    <s v="Manual"/>
    <s v="Macaúba"/>
    <n v="783"/>
    <n v="87"/>
    <s v="fruto"/>
    <x v="0"/>
    <s v="Implantação"/>
    <x v="0"/>
    <x v="5"/>
    <s v="Trator 75 - 125 CV + Carreta"/>
    <n v="1.77"/>
    <s v="H/M"/>
    <n v="149.07000732421801"/>
    <n v="0.13859100000000002"/>
    <n v="20.659761385070702"/>
  </r>
  <r>
    <n v="8108"/>
    <x v="1"/>
    <s v="Floresta Ombrófila Densa"/>
    <s v="Sudeste"/>
    <s v="Campinas"/>
    <s v="ondulado"/>
    <s v="Manual"/>
    <s v="Macaúba"/>
    <n v="783"/>
    <n v="87"/>
    <s v="fruto"/>
    <x v="0"/>
    <s v="Manutenção"/>
    <x v="1"/>
    <x v="6"/>
    <s v="18-06-24"/>
    <n v="2.6"/>
    <s v="sc de 50 kg"/>
    <n v="268.25"/>
    <n v="0.20358000000000001"/>
    <n v="54.610335000000006"/>
  </r>
  <r>
    <n v="8108"/>
    <x v="1"/>
    <s v="Floresta Ombrófila Densa"/>
    <s v="Sudeste"/>
    <s v="Campinas"/>
    <s v="ondulado"/>
    <s v="Manual"/>
    <s v="Macaúba"/>
    <n v="783"/>
    <n v="87"/>
    <s v="fruto"/>
    <x v="0"/>
    <s v="Manutenção"/>
    <x v="1"/>
    <x v="6"/>
    <s v="Copo dosador"/>
    <n v="9.42"/>
    <s v="H/H"/>
    <n v="1.0999999999999999E-2"/>
    <n v="0.73758599999999996"/>
    <n v="8.1134459999999999E-3"/>
  </r>
  <r>
    <n v="8108"/>
    <x v="1"/>
    <s v="Floresta Ombrófila Densa"/>
    <s v="Sudeste"/>
    <s v="Campinas"/>
    <s v="ondulado"/>
    <s v="Manual"/>
    <s v="Macaúba"/>
    <n v="783"/>
    <n v="87"/>
    <s v="fruto"/>
    <x v="0"/>
    <s v="Manutenção"/>
    <x v="1"/>
    <x v="6"/>
    <s v="Trabalhador agropecuário em geral"/>
    <n v="9.42"/>
    <s v="H/H"/>
    <n v="13.0666856765747"/>
    <n v="0.73758599999999996"/>
    <n v="9.6378044214420253"/>
  </r>
  <r>
    <n v="8108"/>
    <x v="1"/>
    <s v="Floresta Ombrófila Densa"/>
    <s v="Sudeste"/>
    <s v="Campinas"/>
    <s v="ondulado"/>
    <s v="Manual"/>
    <s v="Macaúba"/>
    <n v="783"/>
    <n v="87"/>
    <s v="fruto"/>
    <x v="0"/>
    <s v="Manutenção"/>
    <x v="1"/>
    <x v="6"/>
    <s v="Trator 75 - 125 CV + Carreta"/>
    <n v="1.18"/>
    <s v="H/M"/>
    <n v="149.07000732421801"/>
    <n v="9.239399999999999E-2"/>
    <n v="13.773174256713798"/>
  </r>
  <r>
    <n v="8108"/>
    <x v="1"/>
    <s v="Floresta Ombrófila Densa"/>
    <s v="Sudeste"/>
    <s v="Campinas"/>
    <s v="ondulado"/>
    <s v="Manual"/>
    <s v="Macaúba"/>
    <n v="783"/>
    <n v="87"/>
    <s v="fruto"/>
    <x v="0"/>
    <s v="Manutenção"/>
    <x v="1"/>
    <x v="7"/>
    <s v="Enxada"/>
    <n v="38.51"/>
    <s v="H/H"/>
    <n v="1.6E-2"/>
    <n v="3.0153329999999996"/>
    <n v="4.8245327999999997E-2"/>
  </r>
  <r>
    <n v="8108"/>
    <x v="1"/>
    <s v="Floresta Ombrófila Densa"/>
    <s v="Sudeste"/>
    <s v="Campinas"/>
    <s v="ondulado"/>
    <s v="Manual"/>
    <s v="Macaúba"/>
    <n v="783"/>
    <n v="87"/>
    <s v="fruto"/>
    <x v="0"/>
    <s v="Manutenção"/>
    <x v="1"/>
    <x v="7"/>
    <s v="Trabalhador agropecuário em geral"/>
    <n v="38.51"/>
    <s v="H/H"/>
    <n v="13.0666856765747"/>
    <n v="3.0153329999999996"/>
    <n v="39.400408521203012"/>
  </r>
  <r>
    <n v="8108"/>
    <x v="1"/>
    <s v="Floresta Ombrófila Densa"/>
    <s v="Sudeste"/>
    <s v="Campinas"/>
    <s v="ondulado"/>
    <s v="Manual"/>
    <s v="Macaúba"/>
    <n v="783"/>
    <n v="87"/>
    <s v="fruto"/>
    <x v="0"/>
    <s v="Manutenção"/>
    <x v="1"/>
    <x v="8"/>
    <s v="Aplicador manual"/>
    <n v="2.35"/>
    <s v="H/H"/>
    <n v="9.9000000000000005E-2"/>
    <n v="0.18400500000000003"/>
    <n v="1.8216495000000003E-2"/>
  </r>
  <r>
    <n v="8108"/>
    <x v="1"/>
    <s v="Floresta Ombrófila Densa"/>
    <s v="Sudeste"/>
    <s v="Campinas"/>
    <s v="ondulado"/>
    <s v="Manual"/>
    <s v="Macaúba"/>
    <n v="783"/>
    <n v="87"/>
    <s v="fruto"/>
    <x v="0"/>
    <s v="Manutenção"/>
    <x v="1"/>
    <x v="8"/>
    <s v="Sulfluramida"/>
    <n v="2"/>
    <s v="Kg"/>
    <n v="16.2399997711181"/>
    <n v="0.15659999999999999"/>
    <n v="2.5431839641570941"/>
  </r>
  <r>
    <n v="8108"/>
    <x v="1"/>
    <s v="Floresta Ombrófila Densa"/>
    <s v="Sudeste"/>
    <s v="Campinas"/>
    <s v="ondulado"/>
    <s v="Manual"/>
    <s v="Macaúba"/>
    <n v="783"/>
    <n v="87"/>
    <s v="fruto"/>
    <x v="0"/>
    <s v="Manutenção"/>
    <x v="1"/>
    <x v="8"/>
    <s v="Trabalhador agropecuário em geral"/>
    <n v="2.35"/>
    <s v="H/H"/>
    <n v="13.0666856765747"/>
    <n v="0.18400500000000003"/>
    <n v="2.4043354979181282"/>
  </r>
  <r>
    <n v="8108"/>
    <x v="1"/>
    <s v="Floresta Ombrófila Densa"/>
    <s v="Sudeste"/>
    <s v="Campinas"/>
    <s v="ondulado"/>
    <s v="Manual"/>
    <s v="Macaúba"/>
    <n v="783"/>
    <n v="87"/>
    <s v="fruto"/>
    <x v="0"/>
    <s v="Manutenção"/>
    <x v="1"/>
    <x v="9"/>
    <s v="Trabalhador agropecuário em geral"/>
    <n v="1.18"/>
    <s v="H/H"/>
    <n v="13.0666856765747"/>
    <n v="9.239399999999999E-2"/>
    <n v="1.2072833564014427"/>
  </r>
  <r>
    <n v="8108"/>
    <x v="1"/>
    <s v="Floresta Ombrófila Densa"/>
    <s v="Sudeste"/>
    <s v="Campinas"/>
    <s v="ondulado"/>
    <s v="Manual"/>
    <s v="Macaúba"/>
    <n v="783"/>
    <n v="87"/>
    <s v="fruto"/>
    <x v="0"/>
    <s v="Manutenção"/>
    <x v="1"/>
    <x v="10"/>
    <s v="Motorroçadeira 2 CV"/>
    <n v="14.13"/>
    <s v="H/H"/>
    <n v="6.4109999999999996"/>
    <n v="1.106379"/>
    <n v="7.0929957689999998"/>
  </r>
  <r>
    <n v="8108"/>
    <x v="1"/>
    <s v="Floresta Ombrófila Densa"/>
    <s v="Sudeste"/>
    <s v="Campinas"/>
    <s v="ondulado"/>
    <s v="Manual"/>
    <s v="Macaúba"/>
    <n v="783"/>
    <n v="87"/>
    <s v="fruto"/>
    <x v="0"/>
    <s v="Manutenção"/>
    <x v="1"/>
    <x v="10"/>
    <s v="Trabalhador agropecuário em geral"/>
    <n v="14.13"/>
    <s v="H/H"/>
    <n v="13.0666856765747"/>
    <n v="1.106379"/>
    <n v="14.456706632163041"/>
  </r>
  <r>
    <n v="8108"/>
    <x v="1"/>
    <s v="Floresta Ombrófila Densa"/>
    <s v="Sudeste"/>
    <s v="Campinas"/>
    <s v="ondulado"/>
    <s v="Manual"/>
    <s v="Macaúba"/>
    <n v="783"/>
    <n v="87"/>
    <s v="fruto"/>
    <x v="0"/>
    <s v="Manutenção"/>
    <x v="2"/>
    <x v="11"/>
    <s v="18-06-24"/>
    <n v="2.6"/>
    <s v="sc de 50 kg"/>
    <n v="268.25"/>
    <n v="0.20358000000000001"/>
    <n v="54.610335000000006"/>
  </r>
  <r>
    <n v="8108"/>
    <x v="1"/>
    <s v="Floresta Ombrófila Densa"/>
    <s v="Sudeste"/>
    <s v="Campinas"/>
    <s v="ondulado"/>
    <s v="Manual"/>
    <s v="Macaúba"/>
    <n v="783"/>
    <n v="87"/>
    <s v="fruto"/>
    <x v="0"/>
    <s v="Manutenção"/>
    <x v="2"/>
    <x v="11"/>
    <s v="Copo dosador"/>
    <n v="9.42"/>
    <s v="H/H"/>
    <n v="1.0999999999999999E-2"/>
    <n v="0.73758599999999996"/>
    <n v="8.1134459999999999E-3"/>
  </r>
  <r>
    <n v="8108"/>
    <x v="1"/>
    <s v="Floresta Ombrófila Densa"/>
    <s v="Sudeste"/>
    <s v="Campinas"/>
    <s v="ondulado"/>
    <s v="Manual"/>
    <s v="Macaúba"/>
    <n v="783"/>
    <n v="87"/>
    <s v="fruto"/>
    <x v="0"/>
    <s v="Manutenção"/>
    <x v="2"/>
    <x v="11"/>
    <s v="Trabalhador agropecuário em geral"/>
    <n v="9.42"/>
    <s v="H/H"/>
    <n v="13.0666856765747"/>
    <n v="0.73758599999999996"/>
    <n v="9.6378044214420253"/>
  </r>
  <r>
    <n v="8108"/>
    <x v="1"/>
    <s v="Floresta Ombrófila Densa"/>
    <s v="Sudeste"/>
    <s v="Campinas"/>
    <s v="ondulado"/>
    <s v="Manual"/>
    <s v="Macaúba"/>
    <n v="783"/>
    <n v="87"/>
    <s v="fruto"/>
    <x v="0"/>
    <s v="Manutenção"/>
    <x v="2"/>
    <x v="11"/>
    <s v="Trator 75 - 125 CV + Carreta"/>
    <n v="1.18"/>
    <s v="H/M"/>
    <n v="149.07000732421801"/>
    <n v="9.239399999999999E-2"/>
    <n v="13.773174256713798"/>
  </r>
  <r>
    <n v="8108"/>
    <x v="1"/>
    <s v="Floresta Ombrófila Densa"/>
    <s v="Sudeste"/>
    <s v="Campinas"/>
    <s v="ondulado"/>
    <s v="Manual"/>
    <s v="Macaúba"/>
    <n v="783"/>
    <n v="87"/>
    <s v="fruto"/>
    <x v="0"/>
    <s v="Manutenção"/>
    <x v="2"/>
    <x v="8"/>
    <s v="Aplicador manual"/>
    <n v="2.35"/>
    <s v="H/H"/>
    <n v="9.9000000000000005E-2"/>
    <n v="0.18400500000000003"/>
    <n v="1.8216495000000003E-2"/>
  </r>
  <r>
    <n v="8108"/>
    <x v="1"/>
    <s v="Floresta Ombrófila Densa"/>
    <s v="Sudeste"/>
    <s v="Campinas"/>
    <s v="ondulado"/>
    <s v="Manual"/>
    <s v="Macaúba"/>
    <n v="783"/>
    <n v="87"/>
    <s v="fruto"/>
    <x v="0"/>
    <s v="Manutenção"/>
    <x v="2"/>
    <x v="8"/>
    <s v="Sulfluramida"/>
    <n v="2"/>
    <s v="Kg"/>
    <n v="16.2399997711181"/>
    <n v="0.15659999999999999"/>
    <n v="2.5431839641570941"/>
  </r>
  <r>
    <n v="8108"/>
    <x v="1"/>
    <s v="Floresta Ombrófila Densa"/>
    <s v="Sudeste"/>
    <s v="Campinas"/>
    <s v="ondulado"/>
    <s v="Manual"/>
    <s v="Macaúba"/>
    <n v="783"/>
    <n v="87"/>
    <s v="fruto"/>
    <x v="0"/>
    <s v="Manutenção"/>
    <x v="2"/>
    <x v="8"/>
    <s v="Trabalhador agropecuário em geral"/>
    <n v="2.35"/>
    <s v="H/H"/>
    <n v="13.0666856765747"/>
    <n v="0.18400500000000003"/>
    <n v="2.4043354979181282"/>
  </r>
  <r>
    <n v="8108"/>
    <x v="1"/>
    <s v="Floresta Ombrófila Densa"/>
    <s v="Sudeste"/>
    <s v="Campinas"/>
    <s v="ondulado"/>
    <s v="Manual"/>
    <s v="Macaúba"/>
    <n v="783"/>
    <n v="87"/>
    <s v="fruto"/>
    <x v="0"/>
    <s v="Manutenção"/>
    <x v="2"/>
    <x v="12"/>
    <s v="Técnico florestal"/>
    <n v="23.55"/>
    <s v="H/H"/>
    <n v="5.9209642410278303"/>
    <n v="1.8439650000000001"/>
    <n v="10.918050826706883"/>
  </r>
  <r>
    <n v="8108"/>
    <x v="1"/>
    <s v="Floresta Ombrófila Densa"/>
    <s v="Sudeste"/>
    <s v="Campinas"/>
    <s v="ondulado"/>
    <s v="Manual"/>
    <s v="Macaúba"/>
    <n v="783"/>
    <n v="87"/>
    <s v="fruto"/>
    <x v="0"/>
    <s v="Manutenção"/>
    <x v="2"/>
    <x v="9"/>
    <s v="Trabalhador agropecuário em geral"/>
    <n v="1.18"/>
    <s v="H/H"/>
    <n v="13.0666856765747"/>
    <n v="9.239399999999999E-2"/>
    <n v="1.2072833564014427"/>
  </r>
  <r>
    <n v="8108"/>
    <x v="1"/>
    <s v="Floresta Ombrófila Densa"/>
    <s v="Sudeste"/>
    <s v="Campinas"/>
    <s v="ondulado"/>
    <s v="Manual"/>
    <s v="Macaúba"/>
    <n v="783"/>
    <n v="87"/>
    <s v="fruto"/>
    <x v="0"/>
    <s v="Manutenção"/>
    <x v="3"/>
    <x v="8"/>
    <s v="Aplicador manual"/>
    <n v="2.35"/>
    <s v="H/H"/>
    <n v="9.9000000000000005E-2"/>
    <n v="0.18400500000000003"/>
    <n v="1.8216495000000003E-2"/>
  </r>
  <r>
    <n v="8108"/>
    <x v="1"/>
    <s v="Floresta Ombrófila Densa"/>
    <s v="Sudeste"/>
    <s v="Campinas"/>
    <s v="ondulado"/>
    <s v="Manual"/>
    <s v="Macaúba"/>
    <n v="783"/>
    <n v="87"/>
    <s v="fruto"/>
    <x v="0"/>
    <s v="Manutenção"/>
    <x v="3"/>
    <x v="8"/>
    <s v="Sulfluramida"/>
    <n v="2"/>
    <s v="Kg"/>
    <n v="16.2399997711181"/>
    <n v="0.15659999999999999"/>
    <n v="2.5431839641570941"/>
  </r>
  <r>
    <n v="8108"/>
    <x v="1"/>
    <s v="Floresta Ombrófila Densa"/>
    <s v="Sudeste"/>
    <s v="Campinas"/>
    <s v="ondulado"/>
    <s v="Manual"/>
    <s v="Macaúba"/>
    <n v="783"/>
    <n v="87"/>
    <s v="fruto"/>
    <x v="0"/>
    <s v="Manutenção"/>
    <x v="3"/>
    <x v="8"/>
    <s v="Trabalhador agropecuário em geral"/>
    <n v="2.35"/>
    <s v="H/H"/>
    <n v="13.0666856765747"/>
    <n v="0.18400500000000003"/>
    <n v="2.4043354979181282"/>
  </r>
  <r>
    <n v="8108"/>
    <x v="1"/>
    <s v="Floresta Ombrófila Densa"/>
    <s v="Sudeste"/>
    <s v="Campinas"/>
    <s v="ondulado"/>
    <s v="Manual"/>
    <s v="Macaúba"/>
    <n v="783"/>
    <n v="87"/>
    <s v="fruto"/>
    <x v="0"/>
    <s v="Manutenção"/>
    <x v="3"/>
    <x v="9"/>
    <s v="Trabalhador agropecuário em geral"/>
    <n v="1.18"/>
    <s v="H/H"/>
    <n v="13.0666856765747"/>
    <n v="9.239399999999999E-2"/>
    <n v="1.2072833564014427"/>
  </r>
  <r>
    <n v="8108"/>
    <x v="1"/>
    <s v="Floresta Ombrófila Densa"/>
    <s v="Sudeste"/>
    <s v="Campinas"/>
    <s v="ondulado"/>
    <s v="Manual"/>
    <s v="Macaúba"/>
    <n v="783"/>
    <n v="87"/>
    <s v="fruto"/>
    <x v="0"/>
    <s v="Manutenção"/>
    <x v="4"/>
    <x v="8"/>
    <s v="Aplicador manual"/>
    <n v="2.35"/>
    <s v="H/H"/>
    <n v="9.9000000000000005E-2"/>
    <n v="0.18400500000000003"/>
    <n v="1.8216495000000003E-2"/>
  </r>
  <r>
    <n v="8108"/>
    <x v="1"/>
    <s v="Floresta Ombrófila Densa"/>
    <s v="Sudeste"/>
    <s v="Campinas"/>
    <s v="ondulado"/>
    <s v="Manual"/>
    <s v="Macaúba"/>
    <n v="783"/>
    <n v="87"/>
    <s v="fruto"/>
    <x v="0"/>
    <s v="Manutenção"/>
    <x v="4"/>
    <x v="8"/>
    <s v="Sulfluramida"/>
    <n v="2"/>
    <s v="Kg"/>
    <n v="16.2399997711181"/>
    <n v="0.15659999999999999"/>
    <n v="2.5431839641570941"/>
  </r>
  <r>
    <n v="8108"/>
    <x v="1"/>
    <s v="Floresta Ombrófila Densa"/>
    <s v="Sudeste"/>
    <s v="Campinas"/>
    <s v="ondulado"/>
    <s v="Manual"/>
    <s v="Macaúba"/>
    <n v="783"/>
    <n v="87"/>
    <s v="fruto"/>
    <x v="0"/>
    <s v="Manutenção"/>
    <x v="4"/>
    <x v="8"/>
    <s v="Trabalhador agropecuário em geral"/>
    <n v="2.35"/>
    <s v="H/H"/>
    <n v="13.0666856765747"/>
    <n v="0.18400500000000003"/>
    <n v="2.4043354979181282"/>
  </r>
  <r>
    <n v="8108"/>
    <x v="1"/>
    <s v="Floresta Ombrófila Densa"/>
    <s v="Sudeste"/>
    <s v="Campinas"/>
    <s v="ondulado"/>
    <s v="Manual"/>
    <s v="Macaúba"/>
    <n v="783"/>
    <n v="87"/>
    <s v="fruto"/>
    <x v="0"/>
    <s v="Manutenção"/>
    <x v="4"/>
    <x v="12"/>
    <s v="Técnico florestal"/>
    <n v="23.55"/>
    <s v="H/H"/>
    <n v="5.9209642410278303"/>
    <n v="1.8439650000000001"/>
    <n v="10.918050826706883"/>
  </r>
  <r>
    <n v="8108"/>
    <x v="1"/>
    <s v="Floresta Ombrófila Densa"/>
    <s v="Sudeste"/>
    <s v="Campinas"/>
    <s v="ondulado"/>
    <s v="Manual"/>
    <s v="Macaúba"/>
    <n v="783"/>
    <n v="87"/>
    <s v="fruto"/>
    <x v="0"/>
    <s v="Manutenção"/>
    <x v="4"/>
    <x v="9"/>
    <s v="Trabalhador agropecuário em geral"/>
    <n v="1.18"/>
    <s v="H/H"/>
    <n v="13.0666856765747"/>
    <n v="9.239399999999999E-2"/>
    <n v="1.2072833564014427"/>
  </r>
  <r>
    <n v="8108"/>
    <x v="1"/>
    <s v="Floresta Ombrófila Densa"/>
    <s v="Sudeste"/>
    <s v="Campinas"/>
    <s v="ondulado"/>
    <s v="Manual"/>
    <s v="Macaúba"/>
    <n v="783"/>
    <n v="87"/>
    <s v="fruto"/>
    <x v="0"/>
    <s v="Manutenção"/>
    <x v="5"/>
    <x v="8"/>
    <s v="Aplicador manual"/>
    <n v="2.35"/>
    <s v="H/H"/>
    <n v="9.9000000000000005E-2"/>
    <n v="0.18400500000000003"/>
    <n v="1.8216495000000003E-2"/>
  </r>
  <r>
    <n v="8108"/>
    <x v="1"/>
    <s v="Floresta Ombrófila Densa"/>
    <s v="Sudeste"/>
    <s v="Campinas"/>
    <s v="ondulado"/>
    <s v="Manual"/>
    <s v="Macaúba"/>
    <n v="783"/>
    <n v="87"/>
    <s v="fruto"/>
    <x v="0"/>
    <s v="Manutenção"/>
    <x v="5"/>
    <x v="8"/>
    <s v="Sulfluramida"/>
    <n v="2"/>
    <s v="Kg"/>
    <n v="16.2399997711181"/>
    <n v="0.15659999999999999"/>
    <n v="2.5431839641570941"/>
  </r>
  <r>
    <n v="8108"/>
    <x v="1"/>
    <s v="Floresta Ombrófila Densa"/>
    <s v="Sudeste"/>
    <s v="Campinas"/>
    <s v="ondulado"/>
    <s v="Manual"/>
    <s v="Macaúba"/>
    <n v="783"/>
    <n v="87"/>
    <s v="fruto"/>
    <x v="0"/>
    <s v="Manutenção"/>
    <x v="5"/>
    <x v="8"/>
    <s v="Trabalhador agropecuário em geral"/>
    <n v="2.35"/>
    <s v="H/H"/>
    <n v="13.0666856765747"/>
    <n v="0.18400500000000003"/>
    <n v="2.4043354979181282"/>
  </r>
  <r>
    <n v="8108"/>
    <x v="1"/>
    <s v="Floresta Ombrófila Densa"/>
    <s v="Sudeste"/>
    <s v="Campinas"/>
    <s v="ondulado"/>
    <s v="Manual"/>
    <s v="Macaúba"/>
    <n v="783"/>
    <n v="87"/>
    <s v="fruto"/>
    <x v="0"/>
    <s v="Manutenção"/>
    <x v="5"/>
    <x v="9"/>
    <s v="Trabalhador agropecuário em geral"/>
    <n v="1.18"/>
    <s v="H/H"/>
    <n v="13.0666856765747"/>
    <n v="9.239399999999999E-2"/>
    <n v="1.2072833564014427"/>
  </r>
  <r>
    <n v="8108"/>
    <x v="1"/>
    <s v="Floresta Ombrófila Densa"/>
    <s v="Sudeste"/>
    <s v="Campinas"/>
    <s v="ondulado"/>
    <s v="Manual"/>
    <s v="Macaúba"/>
    <n v="783"/>
    <n v="87"/>
    <s v="fruto"/>
    <x v="0"/>
    <s v="Manutenção"/>
    <x v="6"/>
    <x v="8"/>
    <s v="Aplicador manual"/>
    <n v="2.35"/>
    <s v="H/H"/>
    <n v="9.9000000000000005E-2"/>
    <n v="0.18400500000000003"/>
    <n v="1.8216495000000003E-2"/>
  </r>
  <r>
    <n v="8108"/>
    <x v="1"/>
    <s v="Floresta Ombrófila Densa"/>
    <s v="Sudeste"/>
    <s v="Campinas"/>
    <s v="ondulado"/>
    <s v="Manual"/>
    <s v="Macaúba"/>
    <n v="783"/>
    <n v="87"/>
    <s v="fruto"/>
    <x v="0"/>
    <s v="Manutenção"/>
    <x v="6"/>
    <x v="8"/>
    <s v="Sulfluramida"/>
    <n v="2"/>
    <s v="Kg"/>
    <n v="16.2399997711181"/>
    <n v="0.15659999999999999"/>
    <n v="2.5431839641570941"/>
  </r>
  <r>
    <n v="8108"/>
    <x v="1"/>
    <s v="Floresta Ombrófila Densa"/>
    <s v="Sudeste"/>
    <s v="Campinas"/>
    <s v="ondulado"/>
    <s v="Manual"/>
    <s v="Macaúba"/>
    <n v="783"/>
    <n v="87"/>
    <s v="fruto"/>
    <x v="0"/>
    <s v="Manutenção"/>
    <x v="6"/>
    <x v="8"/>
    <s v="Trabalhador agropecuário em geral"/>
    <n v="2.35"/>
    <s v="H/H"/>
    <n v="13.0666856765747"/>
    <n v="0.18400500000000003"/>
    <n v="2.4043354979181282"/>
  </r>
  <r>
    <n v="8108"/>
    <x v="1"/>
    <s v="Floresta Ombrófila Densa"/>
    <s v="Sudeste"/>
    <s v="Campinas"/>
    <s v="ondulado"/>
    <s v="Manual"/>
    <s v="Macaúba"/>
    <n v="783"/>
    <n v="87"/>
    <s v="fruto"/>
    <x v="0"/>
    <s v="Manutenção"/>
    <x v="6"/>
    <x v="9"/>
    <s v="Trabalhador agropecuário em geral"/>
    <n v="1.18"/>
    <s v="H/H"/>
    <n v="13.0666856765747"/>
    <n v="9.239399999999999E-2"/>
    <n v="1.2072833564014427"/>
  </r>
  <r>
    <n v="8108"/>
    <x v="1"/>
    <s v="Floresta Ombrófila Densa"/>
    <s v="Sudeste"/>
    <s v="Campinas"/>
    <s v="ondulado"/>
    <s v="Manual"/>
    <s v="Macaúba"/>
    <n v="783"/>
    <n v="87"/>
    <s v="fruto"/>
    <x v="0"/>
    <s v="Manutenção"/>
    <x v="7"/>
    <x v="8"/>
    <s v="Aplicador manual"/>
    <n v="2.35"/>
    <s v="H/H"/>
    <n v="9.9000000000000005E-2"/>
    <n v="0.18400500000000003"/>
    <n v="1.8216495000000003E-2"/>
  </r>
  <r>
    <n v="8108"/>
    <x v="1"/>
    <s v="Floresta Ombrófila Densa"/>
    <s v="Sudeste"/>
    <s v="Campinas"/>
    <s v="ondulado"/>
    <s v="Manual"/>
    <s v="Macaúba"/>
    <n v="783"/>
    <n v="87"/>
    <s v="fruto"/>
    <x v="0"/>
    <s v="Manutenção"/>
    <x v="7"/>
    <x v="8"/>
    <s v="Sulfluramida"/>
    <n v="2"/>
    <s v="Kg"/>
    <n v="16.2399997711181"/>
    <n v="0.15659999999999999"/>
    <n v="2.5431839641570941"/>
  </r>
  <r>
    <n v="8108"/>
    <x v="1"/>
    <s v="Floresta Ombrófila Densa"/>
    <s v="Sudeste"/>
    <s v="Campinas"/>
    <s v="ondulado"/>
    <s v="Manual"/>
    <s v="Macaúba"/>
    <n v="783"/>
    <n v="87"/>
    <s v="fruto"/>
    <x v="0"/>
    <s v="Manutenção"/>
    <x v="7"/>
    <x v="8"/>
    <s v="Trabalhador agropecuário em geral"/>
    <n v="2.35"/>
    <s v="H/H"/>
    <n v="13.0666856765747"/>
    <n v="0.18400500000000003"/>
    <n v="2.4043354979181282"/>
  </r>
  <r>
    <n v="8108"/>
    <x v="1"/>
    <s v="Floresta Ombrófila Densa"/>
    <s v="Sudeste"/>
    <s v="Campinas"/>
    <s v="ondulado"/>
    <s v="Manual"/>
    <s v="Macaúba"/>
    <n v="783"/>
    <n v="87"/>
    <s v="fruto"/>
    <x v="0"/>
    <s v="Manutenção"/>
    <x v="7"/>
    <x v="9"/>
    <s v="Trabalhador agropecuário em geral"/>
    <n v="1.18"/>
    <s v="H/H"/>
    <n v="13.0666856765747"/>
    <n v="9.239399999999999E-2"/>
    <n v="1.2072833564014427"/>
  </r>
  <r>
    <n v="8108"/>
    <x v="1"/>
    <s v="Floresta Ombrófila Densa"/>
    <s v="Sudeste"/>
    <s v="Campinas"/>
    <s v="ondulado"/>
    <s v="Manual"/>
    <s v="Macaúba"/>
    <n v="783"/>
    <n v="87"/>
    <s v="fruto"/>
    <x v="0"/>
    <s v="Manutenção"/>
    <x v="8"/>
    <x v="8"/>
    <s v="Aplicador manual"/>
    <n v="2.35"/>
    <s v="H/H"/>
    <n v="9.9000000000000005E-2"/>
    <n v="0.18400500000000003"/>
    <n v="1.8216495000000003E-2"/>
  </r>
  <r>
    <n v="8108"/>
    <x v="1"/>
    <s v="Floresta Ombrófila Densa"/>
    <s v="Sudeste"/>
    <s v="Campinas"/>
    <s v="ondulado"/>
    <s v="Manual"/>
    <s v="Macaúba"/>
    <n v="783"/>
    <n v="87"/>
    <s v="fruto"/>
    <x v="0"/>
    <s v="Manutenção"/>
    <x v="8"/>
    <x v="8"/>
    <s v="Sulfluramida"/>
    <n v="2"/>
    <s v="Kg"/>
    <n v="16.2399997711181"/>
    <n v="0.15659999999999999"/>
    <n v="2.5431839641570941"/>
  </r>
  <r>
    <n v="8108"/>
    <x v="1"/>
    <s v="Floresta Ombrófila Densa"/>
    <s v="Sudeste"/>
    <s v="Campinas"/>
    <s v="ondulado"/>
    <s v="Manual"/>
    <s v="Macaúba"/>
    <n v="783"/>
    <n v="87"/>
    <s v="fruto"/>
    <x v="0"/>
    <s v="Manutenção"/>
    <x v="8"/>
    <x v="8"/>
    <s v="Trabalhador agropecuário em geral"/>
    <n v="2.35"/>
    <s v="H/H"/>
    <n v="13.0666856765747"/>
    <n v="0.18400500000000003"/>
    <n v="2.4043354979181282"/>
  </r>
  <r>
    <n v="8108"/>
    <x v="1"/>
    <s v="Floresta Ombrófila Densa"/>
    <s v="Sudeste"/>
    <s v="Campinas"/>
    <s v="ondulado"/>
    <s v="Manual"/>
    <s v="Macaúba"/>
    <n v="783"/>
    <n v="87"/>
    <s v="fruto"/>
    <x v="0"/>
    <s v="Manutenção"/>
    <x v="8"/>
    <x v="9"/>
    <s v="Trabalhador agropecuário em geral"/>
    <n v="1.18"/>
    <s v="H/H"/>
    <n v="13.0666856765747"/>
    <n v="9.239399999999999E-2"/>
    <n v="1.2072833564014427"/>
  </r>
  <r>
    <n v="8108"/>
    <x v="1"/>
    <s v="Floresta Ombrófila Densa"/>
    <s v="Sudeste"/>
    <s v="Campinas"/>
    <s v="ondulado"/>
    <s v="Manual"/>
    <s v="Macaúba"/>
    <n v="783"/>
    <n v="87"/>
    <s v="fruto"/>
    <x v="0"/>
    <s v="Manutenção"/>
    <x v="9"/>
    <x v="8"/>
    <s v="Aplicador manual"/>
    <n v="2.35"/>
    <s v="H/H"/>
    <n v="9.9000000000000005E-2"/>
    <n v="0.18400500000000003"/>
    <n v="1.8216495000000003E-2"/>
  </r>
  <r>
    <n v="8108"/>
    <x v="1"/>
    <s v="Floresta Ombrófila Densa"/>
    <s v="Sudeste"/>
    <s v="Campinas"/>
    <s v="ondulado"/>
    <s v="Manual"/>
    <s v="Macaúba"/>
    <n v="783"/>
    <n v="87"/>
    <s v="fruto"/>
    <x v="0"/>
    <s v="Manutenção"/>
    <x v="9"/>
    <x v="8"/>
    <s v="Sulfluramida"/>
    <n v="2"/>
    <s v="Kg"/>
    <n v="16.2399997711181"/>
    <n v="0.15659999999999999"/>
    <n v="2.5431839641570941"/>
  </r>
  <r>
    <n v="8108"/>
    <x v="1"/>
    <s v="Floresta Ombrófila Densa"/>
    <s v="Sudeste"/>
    <s v="Campinas"/>
    <s v="ondulado"/>
    <s v="Manual"/>
    <s v="Macaúba"/>
    <n v="783"/>
    <n v="87"/>
    <s v="fruto"/>
    <x v="0"/>
    <s v="Manutenção"/>
    <x v="9"/>
    <x v="8"/>
    <s v="Trabalhador agropecuário em geral"/>
    <n v="2.35"/>
    <s v="H/H"/>
    <n v="13.0666856765747"/>
    <n v="0.18400500000000003"/>
    <n v="2.4043354979181282"/>
  </r>
  <r>
    <n v="8108"/>
    <x v="1"/>
    <s v="Floresta Ombrófila Densa"/>
    <s v="Sudeste"/>
    <s v="Campinas"/>
    <s v="ondulado"/>
    <s v="Manual"/>
    <s v="Macaúba"/>
    <n v="783"/>
    <n v="87"/>
    <s v="fruto"/>
    <x v="0"/>
    <s v="Manutenção"/>
    <x v="9"/>
    <x v="12"/>
    <s v="Técnico florestal"/>
    <n v="23.55"/>
    <s v="H/H"/>
    <n v="5.9209642410278303"/>
    <n v="1.8439650000000001"/>
    <n v="10.918050826706883"/>
  </r>
  <r>
    <n v="8108"/>
    <x v="1"/>
    <s v="Floresta Ombrófila Densa"/>
    <s v="Sudeste"/>
    <s v="Campinas"/>
    <s v="ondulado"/>
    <s v="Manual"/>
    <s v="Macaúba"/>
    <n v="783"/>
    <n v="87"/>
    <s v="fruto"/>
    <x v="0"/>
    <s v="Manutenção"/>
    <x v="9"/>
    <x v="9"/>
    <s v="Trabalhador agropecuário em geral"/>
    <n v="1.18"/>
    <s v="H/H"/>
    <n v="13.0666856765747"/>
    <n v="9.239399999999999E-2"/>
    <n v="1.2072833564014427"/>
  </r>
  <r>
    <n v="8108"/>
    <x v="1"/>
    <s v="Floresta Ombrófila Densa"/>
    <s v="Sudeste"/>
    <s v="Campinas"/>
    <s v="ondulado"/>
    <s v="Manual"/>
    <s v="Macaúba"/>
    <n v="783"/>
    <n v="87"/>
    <s v="fruto"/>
    <x v="0"/>
    <s v="Manutenção"/>
    <x v="10"/>
    <x v="8"/>
    <s v="Aplicador manual"/>
    <n v="2.35"/>
    <s v="H/H"/>
    <n v="9.9000000000000005E-2"/>
    <n v="0.18400500000000003"/>
    <n v="1.8216495000000003E-2"/>
  </r>
  <r>
    <n v="8108"/>
    <x v="1"/>
    <s v="Floresta Ombrófila Densa"/>
    <s v="Sudeste"/>
    <s v="Campinas"/>
    <s v="ondulado"/>
    <s v="Manual"/>
    <s v="Macaúba"/>
    <n v="783"/>
    <n v="87"/>
    <s v="fruto"/>
    <x v="0"/>
    <s v="Manutenção"/>
    <x v="10"/>
    <x v="8"/>
    <s v="Sulfluramida"/>
    <n v="2"/>
    <s v="Kg"/>
    <n v="16.2399997711181"/>
    <n v="0.15659999999999999"/>
    <n v="2.5431839641570941"/>
  </r>
  <r>
    <n v="8108"/>
    <x v="1"/>
    <s v="Floresta Ombrófila Densa"/>
    <s v="Sudeste"/>
    <s v="Campinas"/>
    <s v="ondulado"/>
    <s v="Manual"/>
    <s v="Macaúba"/>
    <n v="783"/>
    <n v="87"/>
    <s v="fruto"/>
    <x v="0"/>
    <s v="Manutenção"/>
    <x v="10"/>
    <x v="8"/>
    <s v="Trabalhador agropecuário em geral"/>
    <n v="2.35"/>
    <s v="H/H"/>
    <n v="13.0666856765747"/>
    <n v="0.18400500000000003"/>
    <n v="2.4043354979181282"/>
  </r>
  <r>
    <n v="8108"/>
    <x v="1"/>
    <s v="Floresta Ombrófila Densa"/>
    <s v="Sudeste"/>
    <s v="Campinas"/>
    <s v="ondulado"/>
    <s v="Manual"/>
    <s v="Macaúba"/>
    <n v="783"/>
    <n v="87"/>
    <s v="fruto"/>
    <x v="0"/>
    <s v="Manutenção"/>
    <x v="10"/>
    <x v="9"/>
    <s v="Trabalhador agropecuário em geral"/>
    <n v="1.18"/>
    <s v="H/H"/>
    <n v="13.0666856765747"/>
    <n v="9.239399999999999E-2"/>
    <n v="1.2072833564014427"/>
  </r>
  <r>
    <n v="8108"/>
    <x v="1"/>
    <s v="Floresta Ombrófila Densa"/>
    <s v="Sudeste"/>
    <s v="Campinas"/>
    <s v="ondulado"/>
    <s v="Manual"/>
    <s v="Macaúba"/>
    <n v="783"/>
    <n v="87"/>
    <s v="fruto"/>
    <x v="0"/>
    <s v="Manutenção"/>
    <x v="11"/>
    <x v="8"/>
    <s v="Aplicador manual"/>
    <n v="2.35"/>
    <s v="H/H"/>
    <n v="9.9000000000000005E-2"/>
    <n v="0.18400500000000003"/>
    <n v="1.8216495000000003E-2"/>
  </r>
  <r>
    <n v="8108"/>
    <x v="1"/>
    <s v="Floresta Ombrófila Densa"/>
    <s v="Sudeste"/>
    <s v="Campinas"/>
    <s v="ondulado"/>
    <s v="Manual"/>
    <s v="Macaúba"/>
    <n v="783"/>
    <n v="87"/>
    <s v="fruto"/>
    <x v="0"/>
    <s v="Manutenção"/>
    <x v="11"/>
    <x v="8"/>
    <s v="Sulfluramida"/>
    <n v="2"/>
    <s v="Kg"/>
    <n v="16.2399997711181"/>
    <n v="0.15659999999999999"/>
    <n v="2.5431839641570941"/>
  </r>
  <r>
    <n v="8108"/>
    <x v="1"/>
    <s v="Floresta Ombrófila Densa"/>
    <s v="Sudeste"/>
    <s v="Campinas"/>
    <s v="ondulado"/>
    <s v="Manual"/>
    <s v="Macaúba"/>
    <n v="783"/>
    <n v="87"/>
    <s v="fruto"/>
    <x v="0"/>
    <s v="Manutenção"/>
    <x v="11"/>
    <x v="8"/>
    <s v="Trabalhador agropecuário em geral"/>
    <n v="2.35"/>
    <s v="H/H"/>
    <n v="13.0666856765747"/>
    <n v="0.18400500000000003"/>
    <n v="2.4043354979181282"/>
  </r>
  <r>
    <n v="8108"/>
    <x v="1"/>
    <s v="Floresta Ombrófila Densa"/>
    <s v="Sudeste"/>
    <s v="Campinas"/>
    <s v="ondulado"/>
    <s v="Manual"/>
    <s v="Macaúba"/>
    <n v="783"/>
    <n v="87"/>
    <s v="fruto"/>
    <x v="0"/>
    <s v="Manutenção"/>
    <x v="11"/>
    <x v="9"/>
    <s v="Trabalhador agropecuário em geral"/>
    <n v="1.18"/>
    <s v="H/H"/>
    <n v="13.0666856765747"/>
    <n v="9.239399999999999E-2"/>
    <n v="1.2072833564014427"/>
  </r>
  <r>
    <n v="8108"/>
    <x v="1"/>
    <s v="Floresta Ombrófila Densa"/>
    <s v="Sudeste"/>
    <s v="Campinas"/>
    <s v="ondulado"/>
    <s v="Manual"/>
    <s v="Macaúba"/>
    <n v="783"/>
    <n v="87"/>
    <s v="fruto"/>
    <x v="0"/>
    <s v="Manutenção"/>
    <x v="12"/>
    <x v="8"/>
    <s v="Aplicador manual"/>
    <n v="2.35"/>
    <s v="H/H"/>
    <n v="9.9000000000000005E-2"/>
    <n v="0.18400500000000003"/>
    <n v="1.8216495000000003E-2"/>
  </r>
  <r>
    <n v="8108"/>
    <x v="1"/>
    <s v="Floresta Ombrófila Densa"/>
    <s v="Sudeste"/>
    <s v="Campinas"/>
    <s v="ondulado"/>
    <s v="Manual"/>
    <s v="Macaúba"/>
    <n v="783"/>
    <n v="87"/>
    <s v="fruto"/>
    <x v="0"/>
    <s v="Manutenção"/>
    <x v="12"/>
    <x v="8"/>
    <s v="Sulfluramida"/>
    <n v="2"/>
    <s v="Kg"/>
    <n v="16.2399997711181"/>
    <n v="0.15659999999999999"/>
    <n v="2.5431839641570941"/>
  </r>
  <r>
    <n v="8108"/>
    <x v="1"/>
    <s v="Floresta Ombrófila Densa"/>
    <s v="Sudeste"/>
    <s v="Campinas"/>
    <s v="ondulado"/>
    <s v="Manual"/>
    <s v="Macaúba"/>
    <n v="783"/>
    <n v="87"/>
    <s v="fruto"/>
    <x v="0"/>
    <s v="Manutenção"/>
    <x v="12"/>
    <x v="8"/>
    <s v="Trabalhador agropecuário em geral"/>
    <n v="2.35"/>
    <s v="H/H"/>
    <n v="13.0666856765747"/>
    <n v="0.18400500000000003"/>
    <n v="2.4043354979181282"/>
  </r>
  <r>
    <n v="8108"/>
    <x v="1"/>
    <s v="Floresta Ombrófila Densa"/>
    <s v="Sudeste"/>
    <s v="Campinas"/>
    <s v="ondulado"/>
    <s v="Manual"/>
    <s v="Macaúba"/>
    <n v="783"/>
    <n v="87"/>
    <s v="fruto"/>
    <x v="0"/>
    <s v="Manutenção"/>
    <x v="12"/>
    <x v="9"/>
    <s v="Trabalhador agropecuário em geral"/>
    <n v="1.18"/>
    <s v="H/H"/>
    <n v="13.0666856765747"/>
    <n v="9.239399999999999E-2"/>
    <n v="1.2072833564014427"/>
  </r>
  <r>
    <n v="8108"/>
    <x v="1"/>
    <s v="Floresta Ombrófila Densa"/>
    <s v="Sudeste"/>
    <s v="Campinas"/>
    <s v="ondulado"/>
    <s v="Manual"/>
    <s v="Macaúba"/>
    <n v="783"/>
    <n v="87"/>
    <s v="fruto"/>
    <x v="0"/>
    <s v="Manutenção"/>
    <x v="13"/>
    <x v="8"/>
    <s v="Aplicador manual"/>
    <n v="2.35"/>
    <s v="H/H"/>
    <n v="9.9000000000000005E-2"/>
    <n v="0.18400500000000003"/>
    <n v="1.8216495000000003E-2"/>
  </r>
  <r>
    <n v="8108"/>
    <x v="1"/>
    <s v="Floresta Ombrófila Densa"/>
    <s v="Sudeste"/>
    <s v="Campinas"/>
    <s v="ondulado"/>
    <s v="Manual"/>
    <s v="Macaúba"/>
    <n v="783"/>
    <n v="87"/>
    <s v="fruto"/>
    <x v="0"/>
    <s v="Manutenção"/>
    <x v="13"/>
    <x v="8"/>
    <s v="Sulfluramida"/>
    <n v="2"/>
    <s v="Kg"/>
    <n v="16.2399997711181"/>
    <n v="0.15659999999999999"/>
    <n v="2.5431839641570941"/>
  </r>
  <r>
    <n v="8108"/>
    <x v="1"/>
    <s v="Floresta Ombrófila Densa"/>
    <s v="Sudeste"/>
    <s v="Campinas"/>
    <s v="ondulado"/>
    <s v="Manual"/>
    <s v="Macaúba"/>
    <n v="783"/>
    <n v="87"/>
    <s v="fruto"/>
    <x v="0"/>
    <s v="Manutenção"/>
    <x v="13"/>
    <x v="8"/>
    <s v="Trabalhador agropecuário em geral"/>
    <n v="2.35"/>
    <s v="H/H"/>
    <n v="13.0666856765747"/>
    <n v="0.18400500000000003"/>
    <n v="2.4043354979181282"/>
  </r>
  <r>
    <n v="8108"/>
    <x v="1"/>
    <s v="Floresta Ombrófila Densa"/>
    <s v="Sudeste"/>
    <s v="Campinas"/>
    <s v="ondulado"/>
    <s v="Manual"/>
    <s v="Macaúba"/>
    <n v="783"/>
    <n v="87"/>
    <s v="fruto"/>
    <x v="0"/>
    <s v="Manutenção"/>
    <x v="13"/>
    <x v="9"/>
    <s v="Trabalhador agropecuário em geral"/>
    <n v="1.18"/>
    <s v="H/H"/>
    <n v="13.0666856765747"/>
    <n v="9.239399999999999E-2"/>
    <n v="1.2072833564014427"/>
  </r>
  <r>
    <n v="8108"/>
    <x v="1"/>
    <s v="Floresta Ombrófila Densa"/>
    <s v="Sudeste"/>
    <s v="Campinas"/>
    <s v="ondulado"/>
    <s v="Manual"/>
    <s v="Macaúba"/>
    <n v="783"/>
    <n v="87"/>
    <s v="fruto"/>
    <x v="0"/>
    <s v="Manutenção"/>
    <x v="14"/>
    <x v="8"/>
    <s v="Aplicador manual"/>
    <n v="2.35"/>
    <s v="H/H"/>
    <n v="9.9000000000000005E-2"/>
    <n v="0.18400500000000003"/>
    <n v="1.8216495000000003E-2"/>
  </r>
  <r>
    <n v="8108"/>
    <x v="1"/>
    <s v="Floresta Ombrófila Densa"/>
    <s v="Sudeste"/>
    <s v="Campinas"/>
    <s v="ondulado"/>
    <s v="Manual"/>
    <s v="Macaúba"/>
    <n v="783"/>
    <n v="87"/>
    <s v="fruto"/>
    <x v="0"/>
    <s v="Manutenção"/>
    <x v="14"/>
    <x v="8"/>
    <s v="Sulfluramida"/>
    <n v="2"/>
    <s v="Kg"/>
    <n v="16.2399997711181"/>
    <n v="0.15659999999999999"/>
    <n v="2.5431839641570941"/>
  </r>
  <r>
    <n v="8108"/>
    <x v="1"/>
    <s v="Floresta Ombrófila Densa"/>
    <s v="Sudeste"/>
    <s v="Campinas"/>
    <s v="ondulado"/>
    <s v="Manual"/>
    <s v="Macaúba"/>
    <n v="783"/>
    <n v="87"/>
    <s v="fruto"/>
    <x v="0"/>
    <s v="Manutenção"/>
    <x v="14"/>
    <x v="8"/>
    <s v="Trabalhador agropecuário em geral"/>
    <n v="2.35"/>
    <s v="H/H"/>
    <n v="13.0666856765747"/>
    <n v="0.18400500000000003"/>
    <n v="2.4043354979181282"/>
  </r>
  <r>
    <n v="8108"/>
    <x v="1"/>
    <s v="Floresta Ombrófila Densa"/>
    <s v="Sudeste"/>
    <s v="Campinas"/>
    <s v="ondulado"/>
    <s v="Manual"/>
    <s v="Macaúba"/>
    <n v="783"/>
    <n v="87"/>
    <s v="fruto"/>
    <x v="0"/>
    <s v="Manutenção"/>
    <x v="14"/>
    <x v="12"/>
    <s v="Técnico florestal"/>
    <n v="23.55"/>
    <s v="H/H"/>
    <n v="5.9209642410278303"/>
    <n v="1.8439650000000001"/>
    <n v="10.918050826706883"/>
  </r>
  <r>
    <n v="8108"/>
    <x v="1"/>
    <s v="Floresta Ombrófila Densa"/>
    <s v="Sudeste"/>
    <s v="Campinas"/>
    <s v="ondulado"/>
    <s v="Manual"/>
    <s v="Macaúba"/>
    <n v="783"/>
    <n v="87"/>
    <s v="fruto"/>
    <x v="0"/>
    <s v="Manutenção"/>
    <x v="14"/>
    <x v="9"/>
    <s v="Trabalhador agropecuário em geral"/>
    <n v="1.18"/>
    <s v="H/H"/>
    <n v="13.0666856765747"/>
    <n v="9.239399999999999E-2"/>
    <n v="1.2072833564014427"/>
  </r>
  <r>
    <n v="8108"/>
    <x v="1"/>
    <s v="Floresta Ombrófila Densa"/>
    <s v="Sudeste"/>
    <s v="Campinas"/>
    <s v="ondulado"/>
    <s v="Manual"/>
    <s v="Macaúba"/>
    <n v="783"/>
    <n v="87"/>
    <s v="fruto"/>
    <x v="0"/>
    <s v="Manutenção"/>
    <x v="15"/>
    <x v="8"/>
    <s v="Aplicador manual"/>
    <n v="2.35"/>
    <s v="H/H"/>
    <n v="9.9000000000000005E-2"/>
    <n v="0.18400500000000003"/>
    <n v="1.8216495000000003E-2"/>
  </r>
  <r>
    <n v="8108"/>
    <x v="1"/>
    <s v="Floresta Ombrófila Densa"/>
    <s v="Sudeste"/>
    <s v="Campinas"/>
    <s v="ondulado"/>
    <s v="Manual"/>
    <s v="Macaúba"/>
    <n v="783"/>
    <n v="87"/>
    <s v="fruto"/>
    <x v="0"/>
    <s v="Manutenção"/>
    <x v="15"/>
    <x v="8"/>
    <s v="Sulfluramida"/>
    <n v="2"/>
    <s v="Kg"/>
    <n v="16.2399997711181"/>
    <n v="0.15659999999999999"/>
    <n v="2.5431839641570941"/>
  </r>
  <r>
    <n v="8108"/>
    <x v="1"/>
    <s v="Floresta Ombrófila Densa"/>
    <s v="Sudeste"/>
    <s v="Campinas"/>
    <s v="ondulado"/>
    <s v="Manual"/>
    <s v="Macaúba"/>
    <n v="783"/>
    <n v="87"/>
    <s v="fruto"/>
    <x v="0"/>
    <s v="Manutenção"/>
    <x v="15"/>
    <x v="8"/>
    <s v="Trabalhador agropecuário em geral"/>
    <n v="2.35"/>
    <s v="H/H"/>
    <n v="13.0666856765747"/>
    <n v="0.18400500000000003"/>
    <n v="2.4043354979181282"/>
  </r>
  <r>
    <n v="8108"/>
    <x v="1"/>
    <s v="Floresta Ombrófila Densa"/>
    <s v="Sudeste"/>
    <s v="Campinas"/>
    <s v="ondulado"/>
    <s v="Manual"/>
    <s v="Macaúba"/>
    <n v="783"/>
    <n v="87"/>
    <s v="fruto"/>
    <x v="0"/>
    <s v="Manutenção"/>
    <x v="15"/>
    <x v="9"/>
    <s v="Trabalhador agropecuário em geral"/>
    <n v="1.18"/>
    <s v="H/H"/>
    <n v="13.0666856765747"/>
    <n v="9.239399999999999E-2"/>
    <n v="1.2072833564014427"/>
  </r>
  <r>
    <n v="8108"/>
    <x v="1"/>
    <s v="Floresta Ombrófila Densa"/>
    <s v="Sudeste"/>
    <s v="Campinas"/>
    <s v="ondulado"/>
    <s v="Manual"/>
    <s v="Macaúba"/>
    <n v="783"/>
    <n v="87"/>
    <s v="fruto"/>
    <x v="0"/>
    <s v="Manutenção"/>
    <x v="16"/>
    <x v="8"/>
    <s v="Aplicador manual"/>
    <n v="2.35"/>
    <s v="H/H"/>
    <n v="9.9000000000000005E-2"/>
    <n v="0.18400500000000003"/>
    <n v="1.8216495000000003E-2"/>
  </r>
  <r>
    <n v="8108"/>
    <x v="1"/>
    <s v="Floresta Ombrófila Densa"/>
    <s v="Sudeste"/>
    <s v="Campinas"/>
    <s v="ondulado"/>
    <s v="Manual"/>
    <s v="Macaúba"/>
    <n v="783"/>
    <n v="87"/>
    <s v="fruto"/>
    <x v="0"/>
    <s v="Manutenção"/>
    <x v="16"/>
    <x v="8"/>
    <s v="Sulfluramida"/>
    <n v="2"/>
    <s v="Kg"/>
    <n v="16.2399997711181"/>
    <n v="0.15659999999999999"/>
    <n v="2.5431839641570941"/>
  </r>
  <r>
    <n v="8108"/>
    <x v="1"/>
    <s v="Floresta Ombrófila Densa"/>
    <s v="Sudeste"/>
    <s v="Campinas"/>
    <s v="ondulado"/>
    <s v="Manual"/>
    <s v="Macaúba"/>
    <n v="783"/>
    <n v="87"/>
    <s v="fruto"/>
    <x v="0"/>
    <s v="Manutenção"/>
    <x v="16"/>
    <x v="8"/>
    <s v="Trabalhador agropecuário em geral"/>
    <n v="2.35"/>
    <s v="H/H"/>
    <n v="13.0666856765747"/>
    <n v="0.18400500000000003"/>
    <n v="2.4043354979181282"/>
  </r>
  <r>
    <n v="8108"/>
    <x v="1"/>
    <s v="Floresta Ombrófila Densa"/>
    <s v="Sudeste"/>
    <s v="Campinas"/>
    <s v="ondulado"/>
    <s v="Manual"/>
    <s v="Macaúba"/>
    <n v="783"/>
    <n v="87"/>
    <s v="fruto"/>
    <x v="0"/>
    <s v="Manutenção"/>
    <x v="16"/>
    <x v="9"/>
    <s v="Trabalhador agropecuário em geral"/>
    <n v="1.18"/>
    <s v="H/H"/>
    <n v="13.0666856765747"/>
    <n v="9.239399999999999E-2"/>
    <n v="1.2072833564014427"/>
  </r>
  <r>
    <n v="8108"/>
    <x v="1"/>
    <s v="Floresta Ombrófila Densa"/>
    <s v="Sudeste"/>
    <s v="Campinas"/>
    <s v="ondulado"/>
    <s v="Manual"/>
    <s v="Macaúba"/>
    <n v="783"/>
    <n v="87"/>
    <s v="fruto"/>
    <x v="0"/>
    <s v="Manutenção"/>
    <x v="17"/>
    <x v="8"/>
    <s v="Aplicador manual"/>
    <n v="2.35"/>
    <s v="H/H"/>
    <n v="9.9000000000000005E-2"/>
    <n v="0.18400500000000003"/>
    <n v="1.8216495000000003E-2"/>
  </r>
  <r>
    <n v="8108"/>
    <x v="1"/>
    <s v="Floresta Ombrófila Densa"/>
    <s v="Sudeste"/>
    <s v="Campinas"/>
    <s v="ondulado"/>
    <s v="Manual"/>
    <s v="Macaúba"/>
    <n v="783"/>
    <n v="87"/>
    <s v="fruto"/>
    <x v="0"/>
    <s v="Manutenção"/>
    <x v="17"/>
    <x v="8"/>
    <s v="Sulfluramida"/>
    <n v="2"/>
    <s v="Kg"/>
    <n v="16.2399997711181"/>
    <n v="0.15659999999999999"/>
    <n v="2.5431839641570941"/>
  </r>
  <r>
    <n v="8108"/>
    <x v="1"/>
    <s v="Floresta Ombrófila Densa"/>
    <s v="Sudeste"/>
    <s v="Campinas"/>
    <s v="ondulado"/>
    <s v="Manual"/>
    <s v="Macaúba"/>
    <n v="783"/>
    <n v="87"/>
    <s v="fruto"/>
    <x v="0"/>
    <s v="Manutenção"/>
    <x v="17"/>
    <x v="8"/>
    <s v="Trabalhador agropecuário em geral"/>
    <n v="2.35"/>
    <s v="H/H"/>
    <n v="13.0666856765747"/>
    <n v="0.18400500000000003"/>
    <n v="2.4043354979181282"/>
  </r>
  <r>
    <n v="8108"/>
    <x v="1"/>
    <s v="Floresta Ombrófila Densa"/>
    <s v="Sudeste"/>
    <s v="Campinas"/>
    <s v="ondulado"/>
    <s v="Manual"/>
    <s v="Macaúba"/>
    <n v="783"/>
    <n v="87"/>
    <s v="fruto"/>
    <x v="0"/>
    <s v="Manutenção"/>
    <x v="17"/>
    <x v="9"/>
    <s v="Trabalhador agropecuário em geral"/>
    <n v="1.18"/>
    <s v="H/H"/>
    <n v="13.0666856765747"/>
    <n v="9.239399999999999E-2"/>
    <n v="1.2072833564014427"/>
  </r>
  <r>
    <n v="8108"/>
    <x v="1"/>
    <s v="Floresta Ombrófila Densa"/>
    <s v="Sudeste"/>
    <s v="Campinas"/>
    <s v="ondulado"/>
    <s v="Manual"/>
    <s v="Macaúba"/>
    <n v="783"/>
    <n v="87"/>
    <s v="fruto"/>
    <x v="0"/>
    <s v="Manutenção"/>
    <x v="18"/>
    <x v="8"/>
    <s v="Aplicador manual"/>
    <n v="2.35"/>
    <s v="H/H"/>
    <n v="9.9000000000000005E-2"/>
    <n v="0.18400500000000003"/>
    <n v="1.8216495000000003E-2"/>
  </r>
  <r>
    <n v="8108"/>
    <x v="1"/>
    <s v="Floresta Ombrófila Densa"/>
    <s v="Sudeste"/>
    <s v="Campinas"/>
    <s v="ondulado"/>
    <s v="Manual"/>
    <s v="Macaúba"/>
    <n v="783"/>
    <n v="87"/>
    <s v="fruto"/>
    <x v="0"/>
    <s v="Manutenção"/>
    <x v="18"/>
    <x v="8"/>
    <s v="Sulfluramida"/>
    <n v="2"/>
    <s v="Kg"/>
    <n v="16.2399997711181"/>
    <n v="0.15659999999999999"/>
    <n v="2.5431839641570941"/>
  </r>
  <r>
    <n v="8108"/>
    <x v="1"/>
    <s v="Floresta Ombrófila Densa"/>
    <s v="Sudeste"/>
    <s v="Campinas"/>
    <s v="ondulado"/>
    <s v="Manual"/>
    <s v="Macaúba"/>
    <n v="783"/>
    <n v="87"/>
    <s v="fruto"/>
    <x v="0"/>
    <s v="Manutenção"/>
    <x v="18"/>
    <x v="8"/>
    <s v="Trabalhador agropecuário em geral"/>
    <n v="2.35"/>
    <s v="H/H"/>
    <n v="13.0666856765747"/>
    <n v="0.18400500000000003"/>
    <n v="2.4043354979181282"/>
  </r>
  <r>
    <n v="8108"/>
    <x v="1"/>
    <s v="Floresta Ombrófila Densa"/>
    <s v="Sudeste"/>
    <s v="Campinas"/>
    <s v="ondulado"/>
    <s v="Manual"/>
    <s v="Macaúba"/>
    <n v="783"/>
    <n v="87"/>
    <s v="fruto"/>
    <x v="0"/>
    <s v="Manutenção"/>
    <x v="18"/>
    <x v="9"/>
    <s v="Trabalhador agropecuário em geral"/>
    <n v="1.18"/>
    <s v="H/H"/>
    <n v="13.0666856765747"/>
    <n v="9.239399999999999E-2"/>
    <n v="1.2072833564014427"/>
  </r>
  <r>
    <n v="8108"/>
    <x v="1"/>
    <s v="Floresta Ombrófila Densa"/>
    <s v="Sudeste"/>
    <s v="Campinas"/>
    <s v="ondulado"/>
    <s v="Manual"/>
    <s v="Macaúba"/>
    <n v="783"/>
    <n v="87"/>
    <s v="fruto"/>
    <x v="0"/>
    <s v="Manutenção"/>
    <x v="19"/>
    <x v="8"/>
    <s v="Aplicador manual"/>
    <n v="2.35"/>
    <s v="H/H"/>
    <n v="9.9000000000000005E-2"/>
    <n v="0.18400500000000003"/>
    <n v="1.8216495000000003E-2"/>
  </r>
  <r>
    <n v="8108"/>
    <x v="1"/>
    <s v="Floresta Ombrófila Densa"/>
    <s v="Sudeste"/>
    <s v="Campinas"/>
    <s v="ondulado"/>
    <s v="Manual"/>
    <s v="Macaúba"/>
    <n v="783"/>
    <n v="87"/>
    <s v="fruto"/>
    <x v="0"/>
    <s v="Manutenção"/>
    <x v="19"/>
    <x v="8"/>
    <s v="Sulfluramida"/>
    <n v="2"/>
    <s v="Kg"/>
    <n v="16.2399997711181"/>
    <n v="0.15659999999999999"/>
    <n v="2.5431839641570941"/>
  </r>
  <r>
    <n v="8108"/>
    <x v="1"/>
    <s v="Floresta Ombrófila Densa"/>
    <s v="Sudeste"/>
    <s v="Campinas"/>
    <s v="ondulado"/>
    <s v="Manual"/>
    <s v="Macaúba"/>
    <n v="783"/>
    <n v="87"/>
    <s v="fruto"/>
    <x v="0"/>
    <s v="Manutenção"/>
    <x v="19"/>
    <x v="8"/>
    <s v="Trabalhador agropecuário em geral"/>
    <n v="2.35"/>
    <s v="H/H"/>
    <n v="13.0666856765747"/>
    <n v="0.18400500000000003"/>
    <n v="2.4043354979181282"/>
  </r>
  <r>
    <n v="8108"/>
    <x v="1"/>
    <s v="Floresta Ombrófila Densa"/>
    <s v="Sudeste"/>
    <s v="Campinas"/>
    <s v="ondulado"/>
    <s v="Manual"/>
    <s v="Macaúba"/>
    <n v="783"/>
    <n v="87"/>
    <s v="fruto"/>
    <x v="0"/>
    <s v="Manutenção"/>
    <x v="19"/>
    <x v="12"/>
    <s v="Técnico florestal"/>
    <n v="23.55"/>
    <s v="H/H"/>
    <n v="5.9209642410278303"/>
    <n v="1.8439650000000001"/>
    <n v="10.918050826706883"/>
  </r>
  <r>
    <n v="8108"/>
    <x v="1"/>
    <s v="Floresta Ombrófila Densa"/>
    <s v="Sudeste"/>
    <s v="Campinas"/>
    <s v="ondulado"/>
    <s v="Manual"/>
    <s v="Macaúba"/>
    <n v="783"/>
    <n v="87"/>
    <s v="fruto"/>
    <x v="0"/>
    <s v="Manutenção"/>
    <x v="19"/>
    <x v="9"/>
    <s v="Trabalhador agropecuário em geral"/>
    <n v="1.18"/>
    <s v="H/H"/>
    <n v="13.0666856765747"/>
    <n v="9.239399999999999E-2"/>
    <n v="1.2072833564014427"/>
  </r>
  <r>
    <n v="8108"/>
    <x v="1"/>
    <s v="Floresta Ombrófila Densa"/>
    <s v="Sudeste"/>
    <s v="Campinas"/>
    <s v="ondulado"/>
    <s v="Manual"/>
    <s v="Macaúba"/>
    <n v="783"/>
    <n v="87"/>
    <s v="fruto"/>
    <x v="0"/>
    <s v="Manutenção"/>
    <x v="20"/>
    <x v="8"/>
    <s v="Aplicador manual"/>
    <n v="2.35"/>
    <s v="H/H"/>
    <n v="9.9000000000000005E-2"/>
    <n v="0.18400500000000003"/>
    <n v="1.8216495000000003E-2"/>
  </r>
  <r>
    <n v="8108"/>
    <x v="1"/>
    <s v="Floresta Ombrófila Densa"/>
    <s v="Sudeste"/>
    <s v="Campinas"/>
    <s v="ondulado"/>
    <s v="Manual"/>
    <s v="Macaúba"/>
    <n v="783"/>
    <n v="87"/>
    <s v="fruto"/>
    <x v="0"/>
    <s v="Manutenção"/>
    <x v="20"/>
    <x v="8"/>
    <s v="Sulfluramida"/>
    <n v="2"/>
    <s v="Kg"/>
    <n v="16.2399997711181"/>
    <n v="0.15659999999999999"/>
    <n v="2.5431839641570941"/>
  </r>
  <r>
    <n v="8108"/>
    <x v="1"/>
    <s v="Floresta Ombrófila Densa"/>
    <s v="Sudeste"/>
    <s v="Campinas"/>
    <s v="ondulado"/>
    <s v="Manual"/>
    <s v="Macaúba"/>
    <n v="783"/>
    <n v="87"/>
    <s v="fruto"/>
    <x v="0"/>
    <s v="Manutenção"/>
    <x v="20"/>
    <x v="8"/>
    <s v="Trabalhador agropecuário em geral"/>
    <n v="2.35"/>
    <s v="H/H"/>
    <n v="13.0666856765747"/>
    <n v="0.18400500000000003"/>
    <n v="2.4043354979181282"/>
  </r>
  <r>
    <n v="8108"/>
    <x v="1"/>
    <s v="Floresta Ombrófila Densa"/>
    <s v="Sudeste"/>
    <s v="Campinas"/>
    <s v="ondulado"/>
    <s v="Manual"/>
    <s v="Macaúba"/>
    <n v="783"/>
    <n v="87"/>
    <s v="fruto"/>
    <x v="0"/>
    <s v="Manutenção"/>
    <x v="20"/>
    <x v="9"/>
    <s v="Trabalhador agropecuário em geral"/>
    <n v="1.18"/>
    <s v="H/H"/>
    <n v="13.0666856765747"/>
    <n v="9.239399999999999E-2"/>
    <n v="1.2072833564014427"/>
  </r>
  <r>
    <n v="8108"/>
    <x v="1"/>
    <s v="Floresta Ombrófila Densa"/>
    <s v="Sudeste"/>
    <s v="Campinas"/>
    <s v="ondulado"/>
    <s v="Manual"/>
    <s v="Macaúba"/>
    <n v="783"/>
    <n v="87"/>
    <s v="fruto"/>
    <x v="0"/>
    <s v="Manutenção"/>
    <x v="21"/>
    <x v="8"/>
    <s v="Aplicador manual"/>
    <n v="2.35"/>
    <s v="H/H"/>
    <n v="9.9000000000000005E-2"/>
    <n v="0.18400500000000003"/>
    <n v="1.8216495000000003E-2"/>
  </r>
  <r>
    <n v="8108"/>
    <x v="1"/>
    <s v="Floresta Ombrófila Densa"/>
    <s v="Sudeste"/>
    <s v="Campinas"/>
    <s v="ondulado"/>
    <s v="Manual"/>
    <s v="Macaúba"/>
    <n v="783"/>
    <n v="87"/>
    <s v="fruto"/>
    <x v="0"/>
    <s v="Manutenção"/>
    <x v="21"/>
    <x v="8"/>
    <s v="Sulfluramida"/>
    <n v="2"/>
    <s v="Kg"/>
    <n v="16.2399997711181"/>
    <n v="0.15659999999999999"/>
    <n v="2.5431839641570941"/>
  </r>
  <r>
    <n v="8108"/>
    <x v="1"/>
    <s v="Floresta Ombrófila Densa"/>
    <s v="Sudeste"/>
    <s v="Campinas"/>
    <s v="ondulado"/>
    <s v="Manual"/>
    <s v="Macaúba"/>
    <n v="783"/>
    <n v="87"/>
    <s v="fruto"/>
    <x v="0"/>
    <s v="Manutenção"/>
    <x v="21"/>
    <x v="8"/>
    <s v="Trabalhador agropecuário em geral"/>
    <n v="2.35"/>
    <s v="H/H"/>
    <n v="13.0666856765747"/>
    <n v="0.18400500000000003"/>
    <n v="2.4043354979181282"/>
  </r>
  <r>
    <n v="8108"/>
    <x v="1"/>
    <s v="Floresta Ombrófila Densa"/>
    <s v="Sudeste"/>
    <s v="Campinas"/>
    <s v="ondulado"/>
    <s v="Manual"/>
    <s v="Macaúba"/>
    <n v="783"/>
    <n v="87"/>
    <s v="fruto"/>
    <x v="0"/>
    <s v="Manutenção"/>
    <x v="21"/>
    <x v="9"/>
    <s v="Trabalhador agropecuário em geral"/>
    <n v="1.18"/>
    <s v="H/H"/>
    <n v="13.0666856765747"/>
    <n v="9.239399999999999E-2"/>
    <n v="1.2072833564014427"/>
  </r>
  <r>
    <n v="8108"/>
    <x v="1"/>
    <s v="Floresta Ombrófila Densa"/>
    <s v="Sudeste"/>
    <s v="Campinas"/>
    <s v="ondulado"/>
    <s v="Manual"/>
    <s v="Macaúba"/>
    <n v="783"/>
    <n v="87"/>
    <s v="fruto"/>
    <x v="0"/>
    <s v="Manutenção"/>
    <x v="22"/>
    <x v="8"/>
    <s v="Aplicador manual"/>
    <n v="2.35"/>
    <s v="H/H"/>
    <n v="9.9000000000000005E-2"/>
    <n v="0.18400500000000003"/>
    <n v="1.8216495000000003E-2"/>
  </r>
  <r>
    <n v="8108"/>
    <x v="1"/>
    <s v="Floresta Ombrófila Densa"/>
    <s v="Sudeste"/>
    <s v="Campinas"/>
    <s v="ondulado"/>
    <s v="Manual"/>
    <s v="Macaúba"/>
    <n v="783"/>
    <n v="87"/>
    <s v="fruto"/>
    <x v="0"/>
    <s v="Manutenção"/>
    <x v="22"/>
    <x v="8"/>
    <s v="Sulfluramida"/>
    <n v="2"/>
    <s v="Kg"/>
    <n v="16.2399997711181"/>
    <n v="0.15659999999999999"/>
    <n v="2.5431839641570941"/>
  </r>
  <r>
    <n v="8108"/>
    <x v="1"/>
    <s v="Floresta Ombrófila Densa"/>
    <s v="Sudeste"/>
    <s v="Campinas"/>
    <s v="ondulado"/>
    <s v="Manual"/>
    <s v="Macaúba"/>
    <n v="783"/>
    <n v="87"/>
    <s v="fruto"/>
    <x v="0"/>
    <s v="Manutenção"/>
    <x v="22"/>
    <x v="8"/>
    <s v="Trabalhador agropecuário em geral"/>
    <n v="2.35"/>
    <s v="H/H"/>
    <n v="13.0666856765747"/>
    <n v="0.18400500000000003"/>
    <n v="2.4043354979181282"/>
  </r>
  <r>
    <n v="8108"/>
    <x v="1"/>
    <s v="Floresta Ombrófila Densa"/>
    <s v="Sudeste"/>
    <s v="Campinas"/>
    <s v="ondulado"/>
    <s v="Manual"/>
    <s v="Macaúba"/>
    <n v="783"/>
    <n v="87"/>
    <s v="fruto"/>
    <x v="0"/>
    <s v="Manutenção"/>
    <x v="22"/>
    <x v="9"/>
    <s v="Trabalhador agropecuário em geral"/>
    <n v="1.18"/>
    <s v="H/H"/>
    <n v="13.0666856765747"/>
    <n v="9.239399999999999E-2"/>
    <n v="1.2072833564014427"/>
  </r>
  <r>
    <n v="8108"/>
    <x v="1"/>
    <s v="Floresta Ombrófila Densa"/>
    <s v="Sudeste"/>
    <s v="Campinas"/>
    <s v="ondulado"/>
    <s v="Manual"/>
    <s v="Macaúba"/>
    <n v="783"/>
    <n v="87"/>
    <s v="fruto"/>
    <x v="0"/>
    <s v="Manutenção"/>
    <x v="23"/>
    <x v="8"/>
    <s v="Aplicador manual"/>
    <n v="2.35"/>
    <s v="H/H"/>
    <n v="9.9000000000000005E-2"/>
    <n v="0.18400500000000003"/>
    <n v="1.8216495000000003E-2"/>
  </r>
  <r>
    <n v="8108"/>
    <x v="1"/>
    <s v="Floresta Ombrófila Densa"/>
    <s v="Sudeste"/>
    <s v="Campinas"/>
    <s v="ondulado"/>
    <s v="Manual"/>
    <s v="Macaúba"/>
    <n v="783"/>
    <n v="87"/>
    <s v="fruto"/>
    <x v="0"/>
    <s v="Manutenção"/>
    <x v="23"/>
    <x v="8"/>
    <s v="Sulfluramida"/>
    <n v="2"/>
    <s v="Kg"/>
    <n v="16.2399997711181"/>
    <n v="0.15659999999999999"/>
    <n v="2.5431839641570941"/>
  </r>
  <r>
    <n v="8108"/>
    <x v="1"/>
    <s v="Floresta Ombrófila Densa"/>
    <s v="Sudeste"/>
    <s v="Campinas"/>
    <s v="ondulado"/>
    <s v="Manual"/>
    <s v="Macaúba"/>
    <n v="783"/>
    <n v="87"/>
    <s v="fruto"/>
    <x v="0"/>
    <s v="Manutenção"/>
    <x v="23"/>
    <x v="8"/>
    <s v="Trabalhador agropecuário em geral"/>
    <n v="2.35"/>
    <s v="H/H"/>
    <n v="13.0666856765747"/>
    <n v="0.18400500000000003"/>
    <n v="2.4043354979181282"/>
  </r>
  <r>
    <n v="8108"/>
    <x v="1"/>
    <s v="Floresta Ombrófila Densa"/>
    <s v="Sudeste"/>
    <s v="Campinas"/>
    <s v="ondulado"/>
    <s v="Manual"/>
    <s v="Macaúba"/>
    <n v="783"/>
    <n v="87"/>
    <s v="fruto"/>
    <x v="0"/>
    <s v="Manutenção"/>
    <x v="23"/>
    <x v="9"/>
    <s v="Trabalhador agropecuário em geral"/>
    <n v="1.18"/>
    <s v="H/H"/>
    <n v="13.0666856765747"/>
    <n v="9.239399999999999E-2"/>
    <n v="1.2072833564014427"/>
  </r>
  <r>
    <n v="8108"/>
    <x v="1"/>
    <s v="Floresta Ombrófila Densa"/>
    <s v="Sudeste"/>
    <s v="Campinas"/>
    <s v="ondulado"/>
    <s v="Manual"/>
    <s v="Macaúba"/>
    <n v="783"/>
    <n v="87"/>
    <s v="fruto"/>
    <x v="0"/>
    <s v="Manutenção"/>
    <x v="24"/>
    <x v="8"/>
    <s v="Aplicador manual"/>
    <n v="2.35"/>
    <s v="H/H"/>
    <n v="9.9000000000000005E-2"/>
    <n v="0.18400500000000003"/>
    <n v="1.8216495000000003E-2"/>
  </r>
  <r>
    <n v="8108"/>
    <x v="1"/>
    <s v="Floresta Ombrófila Densa"/>
    <s v="Sudeste"/>
    <s v="Campinas"/>
    <s v="ondulado"/>
    <s v="Manual"/>
    <s v="Macaúba"/>
    <n v="783"/>
    <n v="87"/>
    <s v="fruto"/>
    <x v="0"/>
    <s v="Manutenção"/>
    <x v="24"/>
    <x v="8"/>
    <s v="Sulfluramida"/>
    <n v="2"/>
    <s v="Kg"/>
    <n v="16.2399997711181"/>
    <n v="0.15659999999999999"/>
    <n v="2.5431839641570941"/>
  </r>
  <r>
    <n v="8108"/>
    <x v="1"/>
    <s v="Floresta Ombrófila Densa"/>
    <s v="Sudeste"/>
    <s v="Campinas"/>
    <s v="ondulado"/>
    <s v="Manual"/>
    <s v="Macaúba"/>
    <n v="783"/>
    <n v="87"/>
    <s v="fruto"/>
    <x v="0"/>
    <s v="Manutenção"/>
    <x v="24"/>
    <x v="8"/>
    <s v="Trabalhador agropecuário em geral"/>
    <n v="2.35"/>
    <s v="H/H"/>
    <n v="13.0666856765747"/>
    <n v="0.18400500000000003"/>
    <n v="2.4043354979181282"/>
  </r>
  <r>
    <n v="8108"/>
    <x v="1"/>
    <s v="Floresta Ombrófila Densa"/>
    <s v="Sudeste"/>
    <s v="Campinas"/>
    <s v="ondulado"/>
    <s v="Manual"/>
    <s v="Macaúba"/>
    <n v="783"/>
    <n v="87"/>
    <s v="fruto"/>
    <x v="0"/>
    <s v="Manutenção"/>
    <x v="24"/>
    <x v="9"/>
    <s v="Trabalhador agropecuário em geral"/>
    <n v="1.18"/>
    <s v="H/H"/>
    <n v="13.0666856765747"/>
    <n v="9.239399999999999E-2"/>
    <n v="1.2072833564014427"/>
  </r>
  <r>
    <n v="8108"/>
    <x v="1"/>
    <s v="Floresta Ombrófila Densa"/>
    <s v="Sudeste"/>
    <s v="Campinas"/>
    <s v="ondulado"/>
    <s v="Manual"/>
    <s v="Macaúba"/>
    <n v="783"/>
    <n v="87"/>
    <s v="fruto"/>
    <x v="0"/>
    <s v="Manutenção"/>
    <x v="25"/>
    <x v="8"/>
    <s v="Aplicador manual"/>
    <n v="2.35"/>
    <s v="H/H"/>
    <n v="9.9000000000000005E-2"/>
    <n v="0.18400500000000003"/>
    <n v="1.8216495000000003E-2"/>
  </r>
  <r>
    <n v="8108"/>
    <x v="1"/>
    <s v="Floresta Ombrófila Densa"/>
    <s v="Sudeste"/>
    <s v="Campinas"/>
    <s v="ondulado"/>
    <s v="Manual"/>
    <s v="Macaúba"/>
    <n v="783"/>
    <n v="87"/>
    <s v="fruto"/>
    <x v="0"/>
    <s v="Manutenção"/>
    <x v="25"/>
    <x v="8"/>
    <s v="Sulfluramida"/>
    <n v="2"/>
    <s v="Kg"/>
    <n v="16.2399997711181"/>
    <n v="0.15659999999999999"/>
    <n v="2.5431839641570941"/>
  </r>
  <r>
    <n v="8108"/>
    <x v="1"/>
    <s v="Floresta Ombrófila Densa"/>
    <s v="Sudeste"/>
    <s v="Campinas"/>
    <s v="ondulado"/>
    <s v="Manual"/>
    <s v="Macaúba"/>
    <n v="783"/>
    <n v="87"/>
    <s v="fruto"/>
    <x v="0"/>
    <s v="Manutenção"/>
    <x v="25"/>
    <x v="8"/>
    <s v="Trabalhador agropecuário em geral"/>
    <n v="2.35"/>
    <s v="H/H"/>
    <n v="13.0666856765747"/>
    <n v="0.18400500000000003"/>
    <n v="2.4043354979181282"/>
  </r>
  <r>
    <n v="8108"/>
    <x v="1"/>
    <s v="Floresta Ombrófila Densa"/>
    <s v="Sudeste"/>
    <s v="Campinas"/>
    <s v="ondulado"/>
    <s v="Manual"/>
    <s v="Macaúba"/>
    <n v="783"/>
    <n v="87"/>
    <s v="fruto"/>
    <x v="0"/>
    <s v="Manutenção"/>
    <x v="25"/>
    <x v="9"/>
    <s v="Trabalhador agropecuário em geral"/>
    <n v="1.18"/>
    <s v="H/H"/>
    <n v="13.0666856765747"/>
    <n v="9.239399999999999E-2"/>
    <n v="1.2072833564014427"/>
  </r>
  <r>
    <n v="8108"/>
    <x v="1"/>
    <s v="Floresta Ombrófila Densa"/>
    <s v="Sudeste"/>
    <s v="Campinas"/>
    <s v="ondulado"/>
    <s v="Manual"/>
    <s v="Macaúba"/>
    <n v="783"/>
    <n v="87"/>
    <s v="fruto"/>
    <x v="0"/>
    <s v="Manutenção"/>
    <x v="26"/>
    <x v="8"/>
    <s v="Aplicador manual"/>
    <n v="2.35"/>
    <s v="H/H"/>
    <n v="9.9000000000000005E-2"/>
    <n v="0.18400500000000003"/>
    <n v="1.8216495000000003E-2"/>
  </r>
  <r>
    <n v="8108"/>
    <x v="1"/>
    <s v="Floresta Ombrófila Densa"/>
    <s v="Sudeste"/>
    <s v="Campinas"/>
    <s v="ondulado"/>
    <s v="Manual"/>
    <s v="Macaúba"/>
    <n v="783"/>
    <n v="87"/>
    <s v="fruto"/>
    <x v="0"/>
    <s v="Manutenção"/>
    <x v="26"/>
    <x v="8"/>
    <s v="Sulfluramida"/>
    <n v="2"/>
    <s v="Kg"/>
    <n v="16.2399997711181"/>
    <n v="0.15659999999999999"/>
    <n v="2.5431839641570941"/>
  </r>
  <r>
    <n v="8108"/>
    <x v="1"/>
    <s v="Floresta Ombrófila Densa"/>
    <s v="Sudeste"/>
    <s v="Campinas"/>
    <s v="ondulado"/>
    <s v="Manual"/>
    <s v="Macaúba"/>
    <n v="783"/>
    <n v="87"/>
    <s v="fruto"/>
    <x v="0"/>
    <s v="Manutenção"/>
    <x v="26"/>
    <x v="8"/>
    <s v="Trabalhador agropecuário em geral"/>
    <n v="2.35"/>
    <s v="H/H"/>
    <n v="13.0666856765747"/>
    <n v="0.18400500000000003"/>
    <n v="2.4043354979181282"/>
  </r>
  <r>
    <n v="8108"/>
    <x v="1"/>
    <s v="Floresta Ombrófila Densa"/>
    <s v="Sudeste"/>
    <s v="Campinas"/>
    <s v="ondulado"/>
    <s v="Manual"/>
    <s v="Macaúba"/>
    <n v="783"/>
    <n v="87"/>
    <s v="fruto"/>
    <x v="0"/>
    <s v="Manutenção"/>
    <x v="26"/>
    <x v="9"/>
    <s v="Trabalhador agropecuário em geral"/>
    <n v="1.18"/>
    <s v="H/H"/>
    <n v="13.0666856765747"/>
    <n v="9.239399999999999E-2"/>
    <n v="1.2072833564014427"/>
  </r>
  <r>
    <n v="8108"/>
    <x v="1"/>
    <s v="Floresta Ombrófila Densa"/>
    <s v="Sudeste"/>
    <s v="Campinas"/>
    <s v="ondulado"/>
    <s v="Manual"/>
    <s v="Macaúba"/>
    <n v="783"/>
    <n v="87"/>
    <s v="fruto"/>
    <x v="0"/>
    <s v="Manutenção"/>
    <x v="27"/>
    <x v="8"/>
    <s v="Aplicador manual"/>
    <n v="2.35"/>
    <s v="H/H"/>
    <n v="9.9000000000000005E-2"/>
    <n v="0.18400500000000003"/>
    <n v="1.8216495000000003E-2"/>
  </r>
  <r>
    <n v="8108"/>
    <x v="1"/>
    <s v="Floresta Ombrófila Densa"/>
    <s v="Sudeste"/>
    <s v="Campinas"/>
    <s v="ondulado"/>
    <s v="Manual"/>
    <s v="Macaúba"/>
    <n v="783"/>
    <n v="87"/>
    <s v="fruto"/>
    <x v="0"/>
    <s v="Manutenção"/>
    <x v="27"/>
    <x v="8"/>
    <s v="Sulfluramida"/>
    <n v="2"/>
    <s v="Kg"/>
    <n v="16.2399997711181"/>
    <n v="0.15659999999999999"/>
    <n v="2.5431839641570941"/>
  </r>
  <r>
    <n v="8108"/>
    <x v="1"/>
    <s v="Floresta Ombrófila Densa"/>
    <s v="Sudeste"/>
    <s v="Campinas"/>
    <s v="ondulado"/>
    <s v="Manual"/>
    <s v="Macaúba"/>
    <n v="783"/>
    <n v="87"/>
    <s v="fruto"/>
    <x v="0"/>
    <s v="Manutenção"/>
    <x v="27"/>
    <x v="8"/>
    <s v="Trabalhador agropecuário em geral"/>
    <n v="2.35"/>
    <s v="H/H"/>
    <n v="13.0666856765747"/>
    <n v="0.18400500000000003"/>
    <n v="2.4043354979181282"/>
  </r>
  <r>
    <n v="8108"/>
    <x v="1"/>
    <s v="Floresta Ombrófila Densa"/>
    <s v="Sudeste"/>
    <s v="Campinas"/>
    <s v="ondulado"/>
    <s v="Manual"/>
    <s v="Macaúba"/>
    <n v="783"/>
    <n v="87"/>
    <s v="fruto"/>
    <x v="0"/>
    <s v="Manutenção"/>
    <x v="27"/>
    <x v="9"/>
    <s v="Trabalhador agropecuário em geral"/>
    <n v="1.18"/>
    <s v="H/H"/>
    <n v="13.0666856765747"/>
    <n v="9.239399999999999E-2"/>
    <n v="1.2072833564014427"/>
  </r>
  <r>
    <n v="8108"/>
    <x v="1"/>
    <s v="Floresta Ombrófila Densa"/>
    <s v="Sudeste"/>
    <s v="Campinas"/>
    <s v="ondulado"/>
    <s v="Manual"/>
    <s v="Macaúba"/>
    <n v="783"/>
    <n v="87"/>
    <s v="fruto"/>
    <x v="0"/>
    <s v="Manutenção"/>
    <x v="28"/>
    <x v="8"/>
    <s v="Aplicador manual"/>
    <n v="2.35"/>
    <s v="H/H"/>
    <n v="9.9000000000000005E-2"/>
    <n v="0.18400500000000003"/>
    <n v="1.8216495000000003E-2"/>
  </r>
  <r>
    <n v="8108"/>
    <x v="1"/>
    <s v="Floresta Ombrófila Densa"/>
    <s v="Sudeste"/>
    <s v="Campinas"/>
    <s v="ondulado"/>
    <s v="Manual"/>
    <s v="Macaúba"/>
    <n v="783"/>
    <n v="87"/>
    <s v="fruto"/>
    <x v="0"/>
    <s v="Manutenção"/>
    <x v="28"/>
    <x v="8"/>
    <s v="Sulfluramida"/>
    <n v="2"/>
    <s v="Kg"/>
    <n v="16.2399997711181"/>
    <n v="0.15659999999999999"/>
    <n v="2.5431839641570941"/>
  </r>
  <r>
    <n v="8108"/>
    <x v="1"/>
    <s v="Floresta Ombrófila Densa"/>
    <s v="Sudeste"/>
    <s v="Campinas"/>
    <s v="ondulado"/>
    <s v="Manual"/>
    <s v="Macaúba"/>
    <n v="783"/>
    <n v="87"/>
    <s v="fruto"/>
    <x v="0"/>
    <s v="Manutenção"/>
    <x v="28"/>
    <x v="8"/>
    <s v="Trabalhador agropecuário em geral"/>
    <n v="2.35"/>
    <s v="H/H"/>
    <n v="13.0666856765747"/>
    <n v="0.18400500000000003"/>
    <n v="2.4043354979181282"/>
  </r>
  <r>
    <n v="8108"/>
    <x v="1"/>
    <s v="Floresta Ombrófila Densa"/>
    <s v="Sudeste"/>
    <s v="Campinas"/>
    <s v="ondulado"/>
    <s v="Manual"/>
    <s v="Macaúba"/>
    <n v="783"/>
    <n v="87"/>
    <s v="fruto"/>
    <x v="0"/>
    <s v="Manutenção"/>
    <x v="28"/>
    <x v="9"/>
    <s v="Trabalhador agropecuário em geral"/>
    <n v="1.18"/>
    <s v="H/H"/>
    <n v="13.0666856765747"/>
    <n v="9.239399999999999E-2"/>
    <n v="1.2072833564014427"/>
  </r>
  <r>
    <n v="8108"/>
    <x v="1"/>
    <s v="Floresta Ombrófila Densa"/>
    <s v="Sudeste"/>
    <s v="Campinas"/>
    <s v="ondulado"/>
    <s v="Manual"/>
    <s v="Macaúba"/>
    <n v="783"/>
    <n v="87"/>
    <s v="fruto"/>
    <x v="0"/>
    <s v="Manutenção"/>
    <x v="29"/>
    <x v="8"/>
    <s v="Aplicador manual"/>
    <n v="2.35"/>
    <s v="H/H"/>
    <n v="9.9000000000000005E-2"/>
    <n v="0.18400500000000003"/>
    <n v="1.8216495000000003E-2"/>
  </r>
  <r>
    <n v="8108"/>
    <x v="1"/>
    <s v="Floresta Ombrófila Densa"/>
    <s v="Sudeste"/>
    <s v="Campinas"/>
    <s v="ondulado"/>
    <s v="Manual"/>
    <s v="Macaúba"/>
    <n v="783"/>
    <n v="87"/>
    <s v="fruto"/>
    <x v="0"/>
    <s v="Manutenção"/>
    <x v="29"/>
    <x v="8"/>
    <s v="Sulfluramida"/>
    <n v="2"/>
    <s v="Kg"/>
    <n v="16.2399997711181"/>
    <n v="0.15659999999999999"/>
    <n v="2.5431839641570941"/>
  </r>
  <r>
    <n v="8108"/>
    <x v="1"/>
    <s v="Floresta Ombrófila Densa"/>
    <s v="Sudeste"/>
    <s v="Campinas"/>
    <s v="ondulado"/>
    <s v="Manual"/>
    <s v="Macaúba"/>
    <n v="783"/>
    <n v="87"/>
    <s v="fruto"/>
    <x v="0"/>
    <s v="Manutenção"/>
    <x v="29"/>
    <x v="8"/>
    <s v="Trabalhador agropecuário em geral"/>
    <n v="2.35"/>
    <s v="H/H"/>
    <n v="13.0666856765747"/>
    <n v="0.18400500000000003"/>
    <n v="2.4043354979181282"/>
  </r>
  <r>
    <n v="8108"/>
    <x v="1"/>
    <s v="Floresta Ombrófila Densa"/>
    <s v="Sudeste"/>
    <s v="Campinas"/>
    <s v="ondulado"/>
    <s v="Manual"/>
    <s v="Macaúba"/>
    <n v="783"/>
    <n v="87"/>
    <s v="fruto"/>
    <x v="0"/>
    <s v="Manutenção"/>
    <x v="29"/>
    <x v="9"/>
    <s v="Trabalhador agropecuário em geral"/>
    <n v="1.18"/>
    <s v="H/H"/>
    <n v="13.0666856765747"/>
    <n v="9.239399999999999E-2"/>
    <n v="1.2072833564014427"/>
  </r>
  <r>
    <n v="8108"/>
    <x v="1"/>
    <s v="Floresta Ombrófila Densa"/>
    <s v="Sudeste"/>
    <s v="Campinas"/>
    <s v="ondulado"/>
    <s v="Manual"/>
    <s v="Macaúba"/>
    <n v="783"/>
    <n v="87"/>
    <s v="fruto"/>
    <x v="0"/>
    <s v="Pós-Plantio"/>
    <x v="0"/>
    <x v="7"/>
    <s v="Enxada"/>
    <n v="38.51"/>
    <s v="H/H"/>
    <n v="1.6E-2"/>
    <n v="3.0153329999999996"/>
    <n v="4.8245327999999997E-2"/>
  </r>
  <r>
    <n v="8108"/>
    <x v="1"/>
    <s v="Floresta Ombrófila Densa"/>
    <s v="Sudeste"/>
    <s v="Campinas"/>
    <s v="ondulado"/>
    <s v="Manual"/>
    <s v="Macaúba"/>
    <n v="783"/>
    <n v="87"/>
    <s v="fruto"/>
    <x v="0"/>
    <s v="Pós-Plantio"/>
    <x v="0"/>
    <x v="7"/>
    <s v="Trabalhador agropecuário em geral"/>
    <n v="38.51"/>
    <s v="H/H"/>
    <n v="13.0666856765747"/>
    <n v="3.0153329999999996"/>
    <n v="39.400408521203012"/>
  </r>
  <r>
    <n v="8108"/>
    <x v="1"/>
    <s v="Floresta Ombrófila Densa"/>
    <s v="Sudeste"/>
    <s v="Campinas"/>
    <s v="ondulado"/>
    <s v="Manual"/>
    <s v="Macaúba"/>
    <n v="783"/>
    <n v="87"/>
    <s v="fruto"/>
    <x v="0"/>
    <s v="Pós-Plantio"/>
    <x v="0"/>
    <x v="8"/>
    <s v="Aplicador manual"/>
    <n v="2.35"/>
    <s v="H/H"/>
    <n v="9.9000000000000005E-2"/>
    <n v="0.18400500000000003"/>
    <n v="1.8216495000000003E-2"/>
  </r>
  <r>
    <n v="8108"/>
    <x v="1"/>
    <s v="Floresta Ombrófila Densa"/>
    <s v="Sudeste"/>
    <s v="Campinas"/>
    <s v="ondulado"/>
    <s v="Manual"/>
    <s v="Macaúba"/>
    <n v="783"/>
    <n v="87"/>
    <s v="fruto"/>
    <x v="0"/>
    <s v="Pós-Plantio"/>
    <x v="0"/>
    <x v="8"/>
    <s v="Sulfluramida"/>
    <n v="2"/>
    <s v="Kg"/>
    <n v="16.2399997711181"/>
    <n v="0.15659999999999999"/>
    <n v="2.5431839641570941"/>
  </r>
  <r>
    <n v="8108"/>
    <x v="1"/>
    <s v="Floresta Ombrófila Densa"/>
    <s v="Sudeste"/>
    <s v="Campinas"/>
    <s v="ondulado"/>
    <s v="Manual"/>
    <s v="Macaúba"/>
    <n v="783"/>
    <n v="87"/>
    <s v="fruto"/>
    <x v="0"/>
    <s v="Pós-Plantio"/>
    <x v="0"/>
    <x v="8"/>
    <s v="Trabalhador agropecuário em geral"/>
    <n v="2.35"/>
    <s v="H/H"/>
    <n v="13.0666856765747"/>
    <n v="0.18400500000000003"/>
    <n v="2.4043354979181282"/>
  </r>
  <r>
    <n v="8108"/>
    <x v="1"/>
    <s v="Floresta Ombrófila Densa"/>
    <s v="Sudeste"/>
    <s v="Campinas"/>
    <s v="ondulado"/>
    <s v="Manual"/>
    <s v="Macaúba"/>
    <n v="783"/>
    <n v="87"/>
    <s v="fruto"/>
    <x v="0"/>
    <s v="Pós-Plantio"/>
    <x v="0"/>
    <x v="9"/>
    <s v="Trabalhador agropecuário em geral"/>
    <n v="1.18"/>
    <s v="H/H"/>
    <n v="13.0666856765747"/>
    <n v="9.239399999999999E-2"/>
    <n v="1.2072833564014427"/>
  </r>
  <r>
    <n v="8108"/>
    <x v="1"/>
    <s v="Floresta Ombrófila Densa"/>
    <s v="Sudeste"/>
    <s v="Campinas"/>
    <s v="ondulado"/>
    <s v="Manual"/>
    <s v="Macaúba"/>
    <n v="783"/>
    <n v="87"/>
    <s v="fruto"/>
    <x v="0"/>
    <s v="Pré-Plantio"/>
    <x v="0"/>
    <x v="0"/>
    <s v="Trator 75 - 125 CV + Carreta"/>
    <n v="2.06"/>
    <s v="H/M"/>
    <n v="149.07000732421801"/>
    <n v="0.161298"/>
    <n v="24.044694041381717"/>
  </r>
  <r>
    <n v="8108"/>
    <x v="1"/>
    <s v="Floresta Ombrófila Densa"/>
    <s v="Sudeste"/>
    <s v="Campinas"/>
    <s v="ondulado"/>
    <s v="Manual"/>
    <s v="Macaúba"/>
    <n v="783"/>
    <n v="87"/>
    <s v="fruto"/>
    <x v="0"/>
    <s v="Pré-Plantio"/>
    <x v="0"/>
    <x v="13"/>
    <s v="Enxadão (alinhamento)"/>
    <n v="28.27"/>
    <s v="H/H"/>
    <n v="1.0999999999999999E-2"/>
    <n v="2.2135410000000002"/>
    <n v="2.4348951000000001E-2"/>
  </r>
  <r>
    <n v="8108"/>
    <x v="1"/>
    <s v="Floresta Ombrófila Densa"/>
    <s v="Sudeste"/>
    <s v="Campinas"/>
    <s v="ondulado"/>
    <s v="Manual"/>
    <s v="Macaúba"/>
    <n v="783"/>
    <n v="87"/>
    <s v="fruto"/>
    <x v="0"/>
    <s v="Pré-Plantio"/>
    <x v="0"/>
    <x v="13"/>
    <s v="Trabalhador agropecuário em geral"/>
    <n v="28.27"/>
    <s v="H/H"/>
    <n v="13.0666856765747"/>
    <n v="2.2135410000000002"/>
    <n v="28.923644479210839"/>
  </r>
  <r>
    <n v="8108"/>
    <x v="1"/>
    <s v="Floresta Ombrófila Densa"/>
    <s v="Sudeste"/>
    <s v="Campinas"/>
    <s v="ondulado"/>
    <s v="Manual"/>
    <s v="Macaúba"/>
    <n v="783"/>
    <n v="87"/>
    <s v="fruto"/>
    <x v="0"/>
    <s v="Pré-Plantio"/>
    <x v="0"/>
    <x v="14"/>
    <s v="Calcário dolomítico"/>
    <n v="0.5"/>
    <s v="t"/>
    <n v="206.169998168945"/>
    <n v="3.9149999999999997E-2"/>
    <n v="8.0715554283141966"/>
  </r>
  <r>
    <n v="8108"/>
    <x v="1"/>
    <s v="Floresta Ombrófila Densa"/>
    <s v="Sudeste"/>
    <s v="Campinas"/>
    <s v="ondulado"/>
    <s v="Manual"/>
    <s v="Macaúba"/>
    <n v="783"/>
    <n v="87"/>
    <s v="fruto"/>
    <x v="0"/>
    <s v="Pré-Plantio"/>
    <x v="0"/>
    <x v="14"/>
    <s v="Trabalhador agropecuário em geral"/>
    <n v="11.78"/>
    <s v="H/H"/>
    <n v="13.0666856765747"/>
    <n v="0.92237400000000003"/>
    <n v="12.052371134244913"/>
  </r>
  <r>
    <n v="8108"/>
    <x v="1"/>
    <s v="Floresta Ombrófila Densa"/>
    <s v="Sudeste"/>
    <s v="Campinas"/>
    <s v="ondulado"/>
    <s v="Manual"/>
    <s v="Macaúba"/>
    <n v="783"/>
    <n v="87"/>
    <s v="fruto"/>
    <x v="0"/>
    <s v="Pré-Plantio"/>
    <x v="0"/>
    <x v="14"/>
    <s v="Trator 75 - 125 CV + Carreta"/>
    <n v="1.94"/>
    <s v="H/M"/>
    <n v="149.07000732421801"/>
    <n v="0.15190200000000001"/>
    <n v="22.644032252563367"/>
  </r>
  <r>
    <n v="8108"/>
    <x v="1"/>
    <s v="Floresta Ombrófila Densa"/>
    <s v="Sudeste"/>
    <s v="Campinas"/>
    <s v="ondulado"/>
    <s v="Manual"/>
    <s v="Macaúba"/>
    <n v="783"/>
    <n v="87"/>
    <s v="fruto"/>
    <x v="0"/>
    <s v="Pré-Plantio"/>
    <x v="0"/>
    <x v="8"/>
    <s v="Aplicador manual"/>
    <n v="4.7"/>
    <s v="H/H"/>
    <n v="9.9000000000000005E-2"/>
    <n v="0.36801000000000006"/>
    <n v="3.6432990000000005E-2"/>
  </r>
  <r>
    <n v="8108"/>
    <x v="1"/>
    <s v="Floresta Ombrófila Densa"/>
    <s v="Sudeste"/>
    <s v="Campinas"/>
    <s v="ondulado"/>
    <s v="Manual"/>
    <s v="Macaúba"/>
    <n v="783"/>
    <n v="87"/>
    <s v="fruto"/>
    <x v="0"/>
    <s v="Pré-Plantio"/>
    <x v="0"/>
    <x v="8"/>
    <s v="Sulfluramida"/>
    <n v="3.5"/>
    <s v="Kg"/>
    <n v="16.2399997711181"/>
    <n v="0.27405000000000002"/>
    <n v="4.4505719372749155"/>
  </r>
  <r>
    <n v="8108"/>
    <x v="1"/>
    <s v="Floresta Ombrófila Densa"/>
    <s v="Sudeste"/>
    <s v="Campinas"/>
    <s v="ondulado"/>
    <s v="Manual"/>
    <s v="Macaúba"/>
    <n v="783"/>
    <n v="87"/>
    <s v="fruto"/>
    <x v="0"/>
    <s v="Pré-Plantio"/>
    <x v="0"/>
    <x v="8"/>
    <s v="Trabalhador agropecuário em geral"/>
    <n v="4.7"/>
    <s v="H/H"/>
    <n v="13.0666856765747"/>
    <n v="0.36801000000000006"/>
    <n v="4.8086709958362563"/>
  </r>
  <r>
    <n v="8108"/>
    <x v="1"/>
    <s v="Floresta Ombrófila Densa"/>
    <s v="Sudeste"/>
    <s v="Campinas"/>
    <s v="ondulado"/>
    <s v="Manual"/>
    <s v="Macaúba"/>
    <n v="783"/>
    <n v="87"/>
    <s v="fruto"/>
    <x v="0"/>
    <s v="Pré-Plantio"/>
    <x v="0"/>
    <x v="15"/>
    <s v="Motocoveadora 2,5 CV"/>
    <n v="28.27"/>
    <s v="H/H"/>
    <n v="6.0519999999999996"/>
    <n v="2.2135410000000002"/>
    <n v="13.396350132"/>
  </r>
  <r>
    <n v="8108"/>
    <x v="1"/>
    <s v="Floresta Ombrófila Densa"/>
    <s v="Sudeste"/>
    <s v="Campinas"/>
    <s v="ondulado"/>
    <s v="Manual"/>
    <s v="Macaúba"/>
    <n v="783"/>
    <n v="87"/>
    <s v="fruto"/>
    <x v="0"/>
    <s v="Pré-Plantio"/>
    <x v="0"/>
    <x v="15"/>
    <s v="Trabalhador agropecuário em geral"/>
    <n v="28.27"/>
    <s v="H/H"/>
    <n v="13.0666856765747"/>
    <n v="2.2135410000000002"/>
    <n v="28.923644479210839"/>
  </r>
  <r>
    <n v="8108"/>
    <x v="1"/>
    <s v="Floresta Ombrófila Densa"/>
    <s v="Sudeste"/>
    <s v="Campinas"/>
    <s v="ondulado"/>
    <s v="Manual"/>
    <s v="Macaúba"/>
    <n v="783"/>
    <n v="87"/>
    <s v="fruto"/>
    <x v="0"/>
    <s v="Pré-Plantio"/>
    <x v="0"/>
    <x v="16"/>
    <s v="Motorroçadeira 2 CV"/>
    <n v="23.55"/>
    <s v="H/H"/>
    <n v="6.4109999999999996"/>
    <n v="1.8439650000000001"/>
    <n v="11.821659615"/>
  </r>
  <r>
    <n v="8108"/>
    <x v="1"/>
    <s v="Floresta Ombrófila Densa"/>
    <s v="Sudeste"/>
    <s v="Campinas"/>
    <s v="ondulado"/>
    <s v="Manual"/>
    <s v="Macaúba"/>
    <n v="783"/>
    <n v="87"/>
    <s v="fruto"/>
    <x v="0"/>
    <s v="Pré-Plantio"/>
    <x v="0"/>
    <x v="16"/>
    <s v="Trabalhador agropecuário em geral"/>
    <n v="23.55"/>
    <s v="H/H"/>
    <n v="13.0666856765747"/>
    <n v="1.8439650000000001"/>
    <n v="24.0945110536050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0E4673-DC4E-4FE2-BD2D-5EED45AEFA54}" name="tbDinSilvicultur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F23" firstHeaderRow="1" firstDataRow="2" firstDataCol="1" rowPageCount="2" colPageCount="1"/>
  <pivotFields count="21">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2">
        <item x="0"/>
        <item t="default"/>
      </items>
    </pivotField>
    <pivotField showAll="0"/>
    <pivotField axis="axisCol"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18">
        <item x="0"/>
        <item x="1"/>
        <item x="6"/>
        <item x="11"/>
        <item x="13"/>
        <item x="14"/>
        <item x="7"/>
        <item x="8"/>
        <item x="15"/>
        <item x="2"/>
        <item x="16"/>
        <item x="12"/>
        <item x="9"/>
        <item x="3"/>
        <item x="4"/>
        <item x="10"/>
        <item x="5"/>
        <item t="default"/>
      </items>
    </pivotField>
    <pivotField showAll="0"/>
    <pivotField showAll="0"/>
    <pivotField showAll="0"/>
    <pivotField numFmtId="164" showAll="0"/>
    <pivotField numFmtId="165" showAll="0"/>
    <pivotField dataField="1" numFmtId="166" showAll="0"/>
  </pivotFields>
  <rowFields count="1">
    <field x="14"/>
  </rowFields>
  <rowItems count="18">
    <i>
      <x/>
    </i>
    <i>
      <x v="1"/>
    </i>
    <i>
      <x v="2"/>
    </i>
    <i>
      <x v="3"/>
    </i>
    <i>
      <x v="4"/>
    </i>
    <i>
      <x v="5"/>
    </i>
    <i>
      <x v="6"/>
    </i>
    <i>
      <x v="7"/>
    </i>
    <i>
      <x v="8"/>
    </i>
    <i>
      <x v="9"/>
    </i>
    <i>
      <x v="10"/>
    </i>
    <i>
      <x v="11"/>
    </i>
    <i>
      <x v="12"/>
    </i>
    <i>
      <x v="13"/>
    </i>
    <i>
      <x v="14"/>
    </i>
    <i>
      <x v="15"/>
    </i>
    <i>
      <x v="16"/>
    </i>
    <i t="grand">
      <x/>
    </i>
  </rowItems>
  <colFields count="1">
    <field x="13"/>
  </colFields>
  <col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colItems>
  <pageFields count="2">
    <pageField fld="1" hier="-1"/>
    <pageField fld="11" hier="-1"/>
  </pageFields>
  <dataFields count="1">
    <dataField name="Sum of ValorEspFaixa" fld="20" baseField="0" baseItem="0"/>
  </dataFields>
  <formats count="2">
    <format dxfId="1">
      <pivotArea collapsedLevelsAreSubtotals="1" fieldPosition="0">
        <references count="1">
          <reference field="14" count="0"/>
        </references>
      </pivotArea>
    </format>
    <format dxfId="0">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78447-DE80-47F7-8690-3BBE9FA5EE48}" name="tbSilv" displayName="tbSilv" ref="A1:U3186" totalsRowShown="0" headerRowDxfId="57" dataDxfId="56">
  <autoFilter ref="A1:U3186" xr:uid="{CCB78447-DE80-47F7-8690-3BBE9FA5EE48}">
    <filterColumn colId="13">
      <filters>
        <filter val="2"/>
      </filters>
    </filterColumn>
  </autoFilter>
  <tableColumns count="21">
    <tableColumn id="1" xr3:uid="{BBAEEC9F-722C-42B4-ADB3-C9DF8DF4F8D6}" name="idCombinacao" dataDxfId="55"/>
    <tableColumn id="2" xr3:uid="{C4FB7806-CC06-4FFD-89BB-4BB8972B8F16}" name="Faixa" dataDxfId="54"/>
    <tableColumn id="3" xr3:uid="{134D245E-8651-470E-8BC7-428B0E7EB089}" name="FitoFisionomia" dataDxfId="53"/>
    <tableColumn id="4" xr3:uid="{0B9FA726-EF81-48DE-86FB-22BFF3CB63FE}" name="RegiaoEco" dataDxfId="52"/>
    <tableColumn id="5" xr3:uid="{B0D62F80-6504-482A-B143-8621A6FED2B5}" name="RegiaoAdm" dataDxfId="51"/>
    <tableColumn id="6" xr3:uid="{7EAF3B74-A76B-4079-A6CF-09AA7E5D530A}" name="Topografia" dataDxfId="50"/>
    <tableColumn id="7" xr3:uid="{41CFBF27-6D8D-468C-A1E8-F06DF5A6BCF6}" name="Mecanizacao" dataDxfId="49"/>
    <tableColumn id="8" xr3:uid="{87DF0512-8044-490B-9842-6D0026C8680A}" name="Especie" dataDxfId="48"/>
    <tableColumn id="9" xr3:uid="{02C37EC5-59BE-46D6-A15D-603E6B4113B4}" name="areaOcupacao" dataDxfId="47"/>
    <tableColumn id="10" xr3:uid="{11FFCDB0-0830-4371-9032-826F73FF0CCB}" name="numArvores" dataDxfId="46"/>
    <tableColumn id="11" xr3:uid="{74746695-5CCD-4F7E-8BCE-43020A936B7E}" name="Produto" dataDxfId="45"/>
    <tableColumn id="12" xr3:uid="{4DD43B18-232B-4B05-829C-5D96E3B29403}" name="Classe" dataDxfId="44"/>
    <tableColumn id="13" xr3:uid="{217E130F-8BA2-4BCB-A0BD-BB991D2661DB}" name="Etapa" dataDxfId="43"/>
    <tableColumn id="14" xr3:uid="{829A0F2C-6076-4057-940F-8E677960B353}" name="Ano" dataDxfId="42"/>
    <tableColumn id="15" xr3:uid="{A172706D-D827-43F1-8235-8ECECC6F8E29}" name="Operacao" dataDxfId="41"/>
    <tableColumn id="16" xr3:uid="{70ABCD7C-C667-45C8-B98E-72CD28C8FE0E}" name="Recurso" dataDxfId="40"/>
    <tableColumn id="17" xr3:uid="{518521D8-7F08-4EE4-988F-059F32033DA5}" name="qtdRecurso" dataDxfId="39"/>
    <tableColumn id="18" xr3:uid="{18F2E440-9E4A-44BC-8E0B-4B79F9E22535}" name="siglaUnidade" dataDxfId="38"/>
    <tableColumn id="19" xr3:uid="{A180C5EF-79CE-40F4-8816-9FD0589DBFE1}" name="Preco" dataDxfId="37"/>
    <tableColumn id="20" xr3:uid="{C2CAD173-3150-4039-9F57-2778606908D0}" name="qtdRecEspFaixa" dataDxfId="36">
      <calculatedColumnFormula>tbSilv[[#This Row],[qtdRecurso]]*tbSilv[[#This Row],[areaOcupacao]]/10000</calculatedColumnFormula>
    </tableColumn>
    <tableColumn id="21" xr3:uid="{62C569F1-C13A-4831-AFC3-F00D01CFB027}" name="ValorEspFaixa" dataDxfId="35">
      <calculatedColumnFormula>tbSilv[[#This Row],[qtdRecEspFaixa]]*tbSilv[[#This Row],[Preco]]</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939649-DB5A-4D40-B30B-70E5ACC3B560}" name="tbRec" displayName="tbRec" ref="A1:O242" totalsRowShown="0">
  <autoFilter ref="A1:O242" xr:uid="{7D939649-DB5A-4D40-B30B-70E5ACC3B560}"/>
  <tableColumns count="15">
    <tableColumn id="1" xr3:uid="{EB2A44B9-ABFE-4857-BD2D-72EAF2B3A6CE}" name="idCombinacao"/>
    <tableColumn id="2" xr3:uid="{1828B869-4AFA-4DAD-982C-24DC8BEA0833}" name="Faixa"/>
    <tableColumn id="3" xr3:uid="{1C2E4E51-118C-4173-9E7A-9D8507E616BD}" name="FitoFisionomia"/>
    <tableColumn id="4" xr3:uid="{F2A0DF84-A7ED-4D27-AF28-773538100067}" name="RegiaoEco"/>
    <tableColumn id="5" xr3:uid="{542A5174-A4AD-4D03-803D-005854C8F0F8}" name="RegiaoAdm"/>
    <tableColumn id="6" xr3:uid="{0F17BE2E-20AA-41B7-87A6-8BE3B5EFBB57}" name="Especie"/>
    <tableColumn id="7" xr3:uid="{10763DB3-6C72-485B-B120-7898B1E24EC9}" name="areaOcupacao"/>
    <tableColumn id="8" xr3:uid="{393DC92E-FCCD-4129-BB04-4CAB5EA7901C}" name="Produto"/>
    <tableColumn id="9" xr3:uid="{4B81D1B1-E299-40A7-B9F1-11E5E4646071}" name="Idade"/>
    <tableColumn id="10" xr3:uid="{5E37C21E-158C-421A-84F7-3FA96A36D39D}" name="descIntervencao"/>
    <tableColumn id="11" xr3:uid="{A838D7E3-2836-4894-BEA3-066882D0BE53}" name="ProdPlanta" dataDxfId="34"/>
    <tableColumn id="16" xr3:uid="{8456D09A-1842-481A-9B0E-3A729AE7A1A3}" name="numArvores" dataDxfId="33"/>
    <tableColumn id="17" xr3:uid="{E1C56FE2-E470-4FE8-A6BA-A8D8D39AAA85}" name="Preco" dataDxfId="32"/>
    <tableColumn id="12" xr3:uid="{9DFE1E18-2F58-4046-A01F-3C162D63A0C6}" name="ProdFaixa" dataDxfId="31">
      <calculatedColumnFormula>tbRec[[#This Row],[numArvores]]*tbRec[[#This Row],[ProdPlanta]]</calculatedColumnFormula>
    </tableColumn>
    <tableColumn id="15" xr3:uid="{93C65DCF-6A12-4D6B-AF38-3090BB48AD94}" name="ValorEspFaixa" dataDxfId="30">
      <calculatedColumnFormula>tbRec[[#This Row],[Preco]]*tbRec[[#This Row],[ProdFaixa]]</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46057-86F0-4AC8-845B-643135072042}" name="tbResumo" displayName="tbResumo" ref="A1:O629" totalsRowShown="0" headerRowDxfId="29" dataDxfId="27" headerRowBorderDxfId="28" tableBorderDxfId="26">
  <autoFilter ref="A1:O629" xr:uid="{C0746057-86F0-4AC8-845B-643135072042}"/>
  <tableColumns count="15">
    <tableColumn id="1" xr3:uid="{113F328E-28CF-4792-A7CD-50F368BD2914}" name="FitoFisionomia" dataDxfId="25"/>
    <tableColumn id="2" xr3:uid="{C6D1CA27-2EFC-46C1-8A46-28A9C44C58A5}" name="RegiaoEco" dataDxfId="24"/>
    <tableColumn id="3" xr3:uid="{09D999CA-43B5-4976-893C-E07C889C8A64}" name="RegiaoAdm" dataDxfId="23"/>
    <tableColumn id="4" xr3:uid="{D147FEF0-2765-41A5-A7A7-70D4F45ADEF4}" name="Topografia" dataDxfId="22"/>
    <tableColumn id="5" xr3:uid="{26B58E34-ABEE-49EF-9DB3-3197BED21338}" name="Mecanizacao" dataDxfId="21"/>
    <tableColumn id="6" xr3:uid="{9C607982-CD56-4FD0-82D4-4416FE6D9FB1}" name="idCombinacao" dataDxfId="20"/>
    <tableColumn id="7" xr3:uid="{7F656C77-D757-4DBF-AB53-96EA706CA701}" name="Faixa" dataDxfId="19"/>
    <tableColumn id="8" xr3:uid="{6FCA1087-1B25-4E49-B5DB-82CECB9D744C}" name="Ano" dataDxfId="18"/>
    <tableColumn id="9" xr3:uid="{A0CFF8D4-DC8E-4A0E-A57A-6E3369717444}" name="Operacao" dataDxfId="17"/>
    <tableColumn id="10" xr3:uid="{709A40C9-2E96-4F12-ACF2-96955B54D370}" name="Recurso" dataDxfId="16"/>
    <tableColumn id="11" xr3:uid="{2F131479-9AAD-42C6-B024-70C52CA860CC}" name="qtdRecurso" dataDxfId="15">
      <calculatedColumnFormula>SUMIFS(tbSilv[qtdRecurso],tbSilv[idCombinacao],tbResumo[[#This Row],[idCombinacao]],tbSilv[Ano],tbResumo[[#This Row],[Ano]],tbSilv[Operacao],tbResumo[[#This Row],[Operacao]],tbSilv[Recurso],tbResumo[[#This Row],[Recurso]])</calculatedColumnFormula>
    </tableColumn>
    <tableColumn id="12" xr3:uid="{202B8368-4E99-4E18-9EF3-90A8BFC52C7E}" name="siglaUnidade" dataDxfId="14">
      <calculatedColumnFormula>VLOOKUP(tbResumo[[#This Row],[Recurso]],tbUnid[],2,0)</calculatedColumnFormula>
    </tableColumn>
    <tableColumn id="13" xr3:uid="{7D9D2084-A349-4432-A747-B5CA8D2228F8}" name="Preco" dataDxfId="13">
      <calculatedColumnFormula>IFERROR(AVERAGEIFS(tbSilv[Preco],tbSilv[idCombinacao],tbResumo[[#This Row],[idCombinacao]],tbSilv[Ano],tbResumo[[#This Row],[Ano]],tbSilv[Operacao],tbResumo[[#This Row],[Operacao]],tbSilv[Recurso],tbResumo[[#This Row],[Recurso]]),0)</calculatedColumnFormula>
    </tableColumn>
    <tableColumn id="14" xr3:uid="{653B0A91-DB94-4DEA-98A1-942DE66B008F}" name="qtdRecEspFaixa" dataDxfId="12">
      <calculatedColumnFormula>SUMIFS(tbSilv[qtdRecEspFaixa],tbSilv[idCombinacao],tbResumo[[#This Row],[idCombinacao]],tbSilv[Ano],tbResumo[[#This Row],[Ano]],tbSilv[Operacao],tbResumo[[#This Row],[Operacao]],tbSilv[Recurso],tbResumo[[#This Row],[Recurso]])</calculatedColumnFormula>
    </tableColumn>
    <tableColumn id="15" xr3:uid="{83FE2202-B671-46C2-BFB2-259471449E78}" name="ValorEspFaixa" dataDxfId="11">
      <calculatedColumnFormula>SUMIFS(tbSilv[ValorEspFaixa],tbSilv[idCombinacao],tbResumo[[#This Row],[idCombinacao]],tbSilv[Ano],tbResumo[[#This Row],[Ano]],tbSilv[Operacao],tbResumo[[#This Row],[Operacao]],tbSilv[Recurso],tbResumo[[#This Row],[Recurso]])</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4D0D59-9EE1-4A96-B185-71D62CDA580A}" name="tbFcFaixa" displayName="tbFcFaixa" ref="A1:G62" totalsRowCount="1">
  <autoFilter ref="A1:G61" xr:uid="{534D0D59-9EE1-4A96-B185-71D62CDA580A}"/>
  <sortState xmlns:xlrd2="http://schemas.microsoft.com/office/spreadsheetml/2017/richdata2" ref="A2:G61">
    <sortCondition ref="A2:A61"/>
    <sortCondition ref="C2:C61"/>
  </sortState>
  <tableColumns count="7">
    <tableColumn id="1" xr3:uid="{B2FABCB6-2106-4A03-BBA3-28A7A2885813}" name="Faixa" totalsRowLabel="Total"/>
    <tableColumn id="2" xr3:uid="{819C9744-C8DD-4FC4-95A6-61599AC44207}" name="idCombinacao"/>
    <tableColumn id="3" xr3:uid="{3D9EDF21-05D7-4545-A7F7-DC9844E4036A}" name="ano"/>
    <tableColumn id="8" xr3:uid="{CA4431C6-F88C-4230-9A2E-65942D68AA16}" name="Multiplicador" dataDxfId="10">
      <calculatedColumnFormula>VLOOKUP(tbFcFaixa[[#This Row],[Faixa]],tbFaixa[],2,0)</calculatedColumnFormula>
    </tableColumn>
    <tableColumn id="4" xr3:uid="{0AABE378-5532-4D2F-BE0B-76BEBD410E33}" name="VTReceitas" dataDxfId="9" dataCellStyle="Comma">
      <calculatedColumnFormula>SUMIFS(tbRec[ValorEspFaixa],tbRec[Faixa],tbFcFaixa[[#This Row],[Faixa]],tbRec[Idade],tbFcFaixa[[#This Row],[ano]])*tbFcFaixa[[#This Row],[Multiplicador]]*IF(tbFcFaixa[[#This Row],[ano]]&gt;=4,1*(1.5/tbFcFaixa[[#This Row],[ano]]),1)</calculatedColumnFormula>
    </tableColumn>
    <tableColumn id="5" xr3:uid="{5198B0B0-16AB-4E0C-A7AF-746C61E2A7BF}" name="VTCustos" dataDxfId="8" dataCellStyle="Comma">
      <calculatedColumnFormula>SUMIFS(tbResumo[ValorEspFaixa],tbResumo[Faixa],tbFcFaixa[[#This Row],[Faixa]],tbResumo[Ano],tbFcFaixa[[#This Row],[ano]])*tbFcFaixa[[#This Row],[Multiplicador]]*(IF(tbFcFaixa[[#This Row],[ano]]&gt;3,5,2))</calculatedColumnFormula>
    </tableColumn>
    <tableColumn id="6" xr3:uid="{223E4A16-FBF0-4551-9B41-20351ACAC035}" name="VTLiquido" totalsRowFunction="sum" dataDxfId="7" totalsRowDxfId="6" dataCellStyle="Comma">
      <calculatedColumnFormula>tbFcFaixa[[#This Row],[VTReceitas]]-tbFcFaixa[[#This Row],[VTCustos]]</calculatedColumnFormula>
    </tableColu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C085FB-F3AD-424F-8809-C741E0F91E87}" name="tbUnid" displayName="tbUnid" ref="A1:B22" totalsRowShown="0" headerRowDxfId="5" dataDxfId="4">
  <autoFilter ref="A1:B22" xr:uid="{DAC085FB-F3AD-424F-8809-C741E0F91E87}"/>
  <tableColumns count="2">
    <tableColumn id="1" xr3:uid="{C44199EF-5CAF-41DE-AC50-9C8ADD924820}" name="Recurso" dataDxfId="3"/>
    <tableColumn id="2" xr3:uid="{AF9227DF-33D6-480D-9CB7-FD60F7BC1811}" name="Unidade" dataDxfId="2"/>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218212-5786-4CE3-9D48-57844C568F07}" name="tbFaixa" displayName="tbFaixa" ref="D1:E3" totalsRowShown="0">
  <autoFilter ref="D1:E3" xr:uid="{30218212-5786-4CE3-9D48-57844C568F07}"/>
  <tableColumns count="2">
    <tableColumn id="1" xr3:uid="{5225070F-A0F1-4CF3-A935-481024E497FD}" name="Faixa"/>
    <tableColumn id="2" xr3:uid="{6C69967F-8FA3-44ED-BD2A-E02C7A9899F0}" name="QtdFaixa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specieslink.net/search/" TargetMode="External"/><Relationship Id="rId1" Type="http://schemas.openxmlformats.org/officeDocument/2006/relationships/hyperlink" Target="https://www.infraestruturameioambiente.sp.gov.br/institutodebotanica/wp-content/uploads/sites/235/2019/10/lista-especies-rad-2019.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19A-C8CF-4C4F-B23D-A50AF1B92E68}">
  <dimension ref="B2:B29"/>
  <sheetViews>
    <sheetView tabSelected="1" topLeftCell="A12" workbookViewId="0">
      <selection activeCell="B14" sqref="B14"/>
    </sheetView>
  </sheetViews>
  <sheetFormatPr defaultRowHeight="14.4" x14ac:dyDescent="0.3"/>
  <cols>
    <col min="1" max="1" width="2.77734375" customWidth="1"/>
    <col min="2" max="2" width="111.88671875" customWidth="1"/>
  </cols>
  <sheetData>
    <row r="2" spans="2:2" ht="18" x14ac:dyDescent="0.3">
      <c r="B2" s="53" t="s">
        <v>116</v>
      </c>
    </row>
    <row r="4" spans="2:2" x14ac:dyDescent="0.3">
      <c r="B4" s="54" t="s">
        <v>117</v>
      </c>
    </row>
    <row r="5" spans="2:2" ht="6.6" customHeight="1" x14ac:dyDescent="0.3"/>
    <row r="6" spans="2:2" x14ac:dyDescent="0.3">
      <c r="B6" s="54" t="s">
        <v>118</v>
      </c>
    </row>
    <row r="7" spans="2:2" ht="6.6" customHeight="1" x14ac:dyDescent="0.3"/>
    <row r="8" spans="2:2" ht="28.8" x14ac:dyDescent="0.3">
      <c r="B8" s="55" t="s">
        <v>123</v>
      </c>
    </row>
    <row r="9" spans="2:2" ht="6.6" customHeight="1" x14ac:dyDescent="0.3"/>
    <row r="10" spans="2:2" ht="28.8" x14ac:dyDescent="0.3">
      <c r="B10" s="55" t="s">
        <v>124</v>
      </c>
    </row>
    <row r="11" spans="2:2" ht="6.6" customHeight="1" x14ac:dyDescent="0.3"/>
    <row r="12" spans="2:2" ht="57.6" x14ac:dyDescent="0.3">
      <c r="B12" s="55" t="s">
        <v>119</v>
      </c>
    </row>
    <row r="13" spans="2:2" ht="6.6" customHeight="1" x14ac:dyDescent="0.3"/>
    <row r="14" spans="2:2" ht="28.8" x14ac:dyDescent="0.3">
      <c r="B14" s="55" t="s">
        <v>120</v>
      </c>
    </row>
    <row r="15" spans="2:2" ht="6.6" customHeight="1" x14ac:dyDescent="0.3"/>
    <row r="16" spans="2:2" ht="43.2" x14ac:dyDescent="0.3">
      <c r="B16" s="55" t="s">
        <v>121</v>
      </c>
    </row>
    <row r="17" spans="2:2" ht="6.6" customHeight="1" x14ac:dyDescent="0.3"/>
    <row r="18" spans="2:2" ht="43.2" x14ac:dyDescent="0.3">
      <c r="B18" s="55" t="s">
        <v>122</v>
      </c>
    </row>
    <row r="19" spans="2:2" ht="6.6" customHeight="1" x14ac:dyDescent="0.3"/>
    <row r="20" spans="2:2" ht="43.2" x14ac:dyDescent="0.3">
      <c r="B20" s="55" t="s">
        <v>129</v>
      </c>
    </row>
    <row r="21" spans="2:2" ht="6.6" customHeight="1" x14ac:dyDescent="0.3"/>
    <row r="22" spans="2:2" ht="57.6" x14ac:dyDescent="0.3">
      <c r="B22" s="55" t="s">
        <v>130</v>
      </c>
    </row>
    <row r="23" spans="2:2" ht="6.6" customHeight="1" x14ac:dyDescent="0.3"/>
    <row r="24" spans="2:2" ht="57.6" x14ac:dyDescent="0.3">
      <c r="B24" s="55" t="s">
        <v>131</v>
      </c>
    </row>
    <row r="25" spans="2:2" ht="6.6" customHeight="1" x14ac:dyDescent="0.3"/>
    <row r="26" spans="2:2" ht="43.2" x14ac:dyDescent="0.3">
      <c r="B26" s="55" t="s">
        <v>132</v>
      </c>
    </row>
    <row r="27" spans="2:2" ht="6.6" customHeight="1" x14ac:dyDescent="0.3"/>
    <row r="28" spans="2:2" ht="22.8" customHeight="1" x14ac:dyDescent="0.3">
      <c r="B28" s="55" t="s">
        <v>133</v>
      </c>
    </row>
    <row r="29" spans="2:2" ht="6.6" customHeight="1" x14ac:dyDescent="0.3"/>
  </sheetData>
  <sheetProtection algorithmName="SHA-512" hashValue="0ReIJCBMFw41UqJ7GnR6KyOCOhx/QpZJpCbDvncTWMTFcb8ER5lg6y5f2H3eyOBGmkSbQmMSo5/DnDWfGChVFQ==" saltValue="xj1seI27b/jzAkkzWznQiQ=="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1870-465F-4704-9664-FBDB9B54C268}">
  <dimension ref="B2:H136"/>
  <sheetViews>
    <sheetView topLeftCell="A42" workbookViewId="0">
      <selection activeCell="B22" sqref="B22"/>
    </sheetView>
  </sheetViews>
  <sheetFormatPr defaultRowHeight="14.4" x14ac:dyDescent="0.3"/>
  <cols>
    <col min="1" max="1" width="7.21875" customWidth="1"/>
    <col min="2" max="2" width="97.77734375" customWidth="1"/>
    <col min="4" max="4" width="33.21875" customWidth="1"/>
    <col min="5" max="5" width="20.21875" customWidth="1"/>
    <col min="6" max="6" width="17.5546875" customWidth="1"/>
    <col min="7" max="7" width="22.77734375" customWidth="1"/>
  </cols>
  <sheetData>
    <row r="2" spans="2:2" x14ac:dyDescent="0.3">
      <c r="B2" s="64" t="s">
        <v>134</v>
      </c>
    </row>
    <row r="3" spans="2:2" x14ac:dyDescent="0.3">
      <c r="B3" s="64"/>
    </row>
    <row r="4" spans="2:2" ht="43.2" x14ac:dyDescent="0.3">
      <c r="B4" s="66" t="s">
        <v>135</v>
      </c>
    </row>
    <row r="5" spans="2:2" x14ac:dyDescent="0.3">
      <c r="B5" s="65"/>
    </row>
    <row r="6" spans="2:2" x14ac:dyDescent="0.3">
      <c r="B6" s="65" t="s">
        <v>136</v>
      </c>
    </row>
    <row r="7" spans="2:2" x14ac:dyDescent="0.3">
      <c r="B7" s="65"/>
    </row>
    <row r="8" spans="2:2" x14ac:dyDescent="0.3">
      <c r="B8" s="67" t="s">
        <v>137</v>
      </c>
    </row>
    <row r="9" spans="2:2" x14ac:dyDescent="0.3">
      <c r="B9" s="67" t="s">
        <v>138</v>
      </c>
    </row>
    <row r="10" spans="2:2" x14ac:dyDescent="0.3">
      <c r="B10" s="67" t="s">
        <v>139</v>
      </c>
    </row>
    <row r="11" spans="2:2" x14ac:dyDescent="0.3">
      <c r="B11" s="67" t="s">
        <v>140</v>
      </c>
    </row>
    <row r="12" spans="2:2" x14ac:dyDescent="0.3">
      <c r="B12" s="67" t="s">
        <v>141</v>
      </c>
    </row>
    <row r="14" spans="2:2" x14ac:dyDescent="0.3">
      <c r="B14" s="64" t="s">
        <v>142</v>
      </c>
    </row>
    <row r="15" spans="2:2" x14ac:dyDescent="0.3">
      <c r="B15" s="64"/>
    </row>
    <row r="16" spans="2:2" ht="43.2" x14ac:dyDescent="0.3">
      <c r="B16" s="66" t="s">
        <v>143</v>
      </c>
    </row>
    <row r="17" spans="2:2" x14ac:dyDescent="0.3">
      <c r="B17" s="66"/>
    </row>
    <row r="18" spans="2:2" x14ac:dyDescent="0.3">
      <c r="B18" s="66" t="s">
        <v>144</v>
      </c>
    </row>
    <row r="20" spans="2:2" ht="28.8" x14ac:dyDescent="0.3">
      <c r="B20" s="66" t="s">
        <v>145</v>
      </c>
    </row>
    <row r="21" spans="2:2" ht="28.8" x14ac:dyDescent="0.3">
      <c r="B21" s="66" t="s">
        <v>146</v>
      </c>
    </row>
    <row r="22" spans="2:2" ht="43.2" x14ac:dyDescent="0.3">
      <c r="B22" s="66" t="s">
        <v>147</v>
      </c>
    </row>
    <row r="23" spans="2:2" ht="28.8" x14ac:dyDescent="0.3">
      <c r="B23" s="66" t="s">
        <v>148</v>
      </c>
    </row>
    <row r="24" spans="2:2" ht="43.2" x14ac:dyDescent="0.3">
      <c r="B24" s="66" t="s">
        <v>149</v>
      </c>
    </row>
    <row r="25" spans="2:2" ht="57.6" x14ac:dyDescent="0.3">
      <c r="B25" s="66" t="s">
        <v>150</v>
      </c>
    </row>
    <row r="26" spans="2:2" x14ac:dyDescent="0.3">
      <c r="B26" s="69"/>
    </row>
    <row r="27" spans="2:2" x14ac:dyDescent="0.3">
      <c r="B27" s="64" t="s">
        <v>167</v>
      </c>
    </row>
    <row r="28" spans="2:2" x14ac:dyDescent="0.3">
      <c r="B28" s="64"/>
    </row>
    <row r="29" spans="2:2" ht="28.8" x14ac:dyDescent="0.3">
      <c r="B29" s="66" t="s">
        <v>151</v>
      </c>
    </row>
    <row r="30" spans="2:2" x14ac:dyDescent="0.3">
      <c r="B30" s="66"/>
    </row>
    <row r="31" spans="2:2" ht="72" x14ac:dyDescent="0.3">
      <c r="B31" s="66" t="s">
        <v>152</v>
      </c>
    </row>
    <row r="32" spans="2:2" x14ac:dyDescent="0.3">
      <c r="B32" s="66"/>
    </row>
    <row r="33" spans="2:2" ht="57.6" x14ac:dyDescent="0.3">
      <c r="B33" s="66" t="s">
        <v>153</v>
      </c>
    </row>
    <row r="34" spans="2:2" x14ac:dyDescent="0.3">
      <c r="B34" s="68"/>
    </row>
    <row r="35" spans="2:2" x14ac:dyDescent="0.3">
      <c r="B35" s="70" t="s">
        <v>154</v>
      </c>
    </row>
    <row r="36" spans="2:2" x14ac:dyDescent="0.3">
      <c r="B36" s="71" t="s">
        <v>155</v>
      </c>
    </row>
    <row r="37" spans="2:2" x14ac:dyDescent="0.3">
      <c r="B37" s="72"/>
    </row>
    <row r="38" spans="2:2" x14ac:dyDescent="0.3">
      <c r="B38" s="73" t="s">
        <v>156</v>
      </c>
    </row>
    <row r="39" spans="2:2" ht="43.2" x14ac:dyDescent="0.3">
      <c r="B39" s="69" t="s">
        <v>157</v>
      </c>
    </row>
    <row r="40" spans="2:2" x14ac:dyDescent="0.3">
      <c r="B40" s="68" t="s">
        <v>158</v>
      </c>
    </row>
    <row r="41" spans="2:2" x14ac:dyDescent="0.3">
      <c r="B41" s="74" t="s">
        <v>159</v>
      </c>
    </row>
    <row r="42" spans="2:2" x14ac:dyDescent="0.3">
      <c r="B42" s="74" t="s">
        <v>160</v>
      </c>
    </row>
    <row r="43" spans="2:2" x14ac:dyDescent="0.3">
      <c r="B43" s="74" t="s">
        <v>161</v>
      </c>
    </row>
    <row r="44" spans="2:2" x14ac:dyDescent="0.3">
      <c r="B44" s="74" t="s">
        <v>162</v>
      </c>
    </row>
    <row r="45" spans="2:2" x14ac:dyDescent="0.3">
      <c r="B45" s="75" t="s">
        <v>163</v>
      </c>
    </row>
    <row r="46" spans="2:2" ht="28.8" x14ac:dyDescent="0.3">
      <c r="B46" s="69" t="s">
        <v>164</v>
      </c>
    </row>
    <row r="47" spans="2:2" x14ac:dyDescent="0.3">
      <c r="B47" s="68"/>
    </row>
    <row r="48" spans="2:2" x14ac:dyDescent="0.3">
      <c r="B48" s="71" t="s">
        <v>165</v>
      </c>
    </row>
    <row r="49" spans="2:2" x14ac:dyDescent="0.3">
      <c r="B49" s="71"/>
    </row>
    <row r="50" spans="2:2" ht="72" x14ac:dyDescent="0.3">
      <c r="B50" s="66" t="s">
        <v>166</v>
      </c>
    </row>
    <row r="51" spans="2:2" x14ac:dyDescent="0.3">
      <c r="B51" s="66"/>
    </row>
    <row r="52" spans="2:2" x14ac:dyDescent="0.3">
      <c r="B52" s="71" t="s">
        <v>168</v>
      </c>
    </row>
    <row r="53" spans="2:2" x14ac:dyDescent="0.3">
      <c r="B53" s="71"/>
    </row>
    <row r="54" spans="2:2" ht="72" x14ac:dyDescent="0.3">
      <c r="B54" s="76" t="s">
        <v>169</v>
      </c>
    </row>
    <row r="55" spans="2:2" x14ac:dyDescent="0.3">
      <c r="B55" s="66"/>
    </row>
    <row r="56" spans="2:2" x14ac:dyDescent="0.3">
      <c r="B56" s="71" t="s">
        <v>219</v>
      </c>
    </row>
    <row r="57" spans="2:2" x14ac:dyDescent="0.3">
      <c r="B57" s="71"/>
    </row>
    <row r="58" spans="2:2" x14ac:dyDescent="0.3">
      <c r="B58" s="71" t="s">
        <v>220</v>
      </c>
    </row>
    <row r="59" spans="2:2" x14ac:dyDescent="0.3">
      <c r="B59" s="68" t="s">
        <v>205</v>
      </c>
    </row>
    <row r="60" spans="2:2" x14ac:dyDescent="0.3">
      <c r="B60" s="71" t="s">
        <v>221</v>
      </c>
    </row>
    <row r="61" spans="2:2" x14ac:dyDescent="0.3">
      <c r="B61" s="68" t="s">
        <v>206</v>
      </c>
    </row>
    <row r="62" spans="2:2" ht="43.2" x14ac:dyDescent="0.3">
      <c r="B62" s="69" t="s">
        <v>207</v>
      </c>
    </row>
    <row r="63" spans="2:2" x14ac:dyDescent="0.3">
      <c r="B63" s="98" t="s">
        <v>208</v>
      </c>
    </row>
    <row r="64" spans="2:2" x14ac:dyDescent="0.3">
      <c r="B64" s="68" t="s">
        <v>209</v>
      </c>
    </row>
    <row r="65" spans="2:2" x14ac:dyDescent="0.3">
      <c r="B65" s="68" t="s">
        <v>210</v>
      </c>
    </row>
    <row r="66" spans="2:2" x14ac:dyDescent="0.3">
      <c r="B66" s="98" t="s">
        <v>211</v>
      </c>
    </row>
    <row r="67" spans="2:2" x14ac:dyDescent="0.3">
      <c r="B67" s="68" t="s">
        <v>212</v>
      </c>
    </row>
    <row r="68" spans="2:2" x14ac:dyDescent="0.3">
      <c r="B68" s="68" t="s">
        <v>213</v>
      </c>
    </row>
    <row r="69" spans="2:2" x14ac:dyDescent="0.3">
      <c r="B69" s="68" t="s">
        <v>214</v>
      </c>
    </row>
    <row r="70" spans="2:2" x14ac:dyDescent="0.3">
      <c r="B70" s="68"/>
    </row>
    <row r="71" spans="2:2" x14ac:dyDescent="0.3">
      <c r="B71" s="71" t="s">
        <v>225</v>
      </c>
    </row>
    <row r="72" spans="2:2" x14ac:dyDescent="0.3">
      <c r="B72" s="72"/>
    </row>
    <row r="73" spans="2:2" x14ac:dyDescent="0.3">
      <c r="B73" s="71" t="s">
        <v>222</v>
      </c>
    </row>
    <row r="74" spans="2:2" ht="28.8" x14ac:dyDescent="0.3">
      <c r="B74" s="66" t="s">
        <v>215</v>
      </c>
    </row>
    <row r="75" spans="2:2" x14ac:dyDescent="0.3">
      <c r="B75" s="71" t="s">
        <v>223</v>
      </c>
    </row>
    <row r="76" spans="2:2" ht="28.8" x14ac:dyDescent="0.3">
      <c r="B76" s="66" t="s">
        <v>216</v>
      </c>
    </row>
    <row r="77" spans="2:2" x14ac:dyDescent="0.3">
      <c r="B77" s="71" t="s">
        <v>224</v>
      </c>
    </row>
    <row r="78" spans="2:2" ht="43.2" x14ac:dyDescent="0.3">
      <c r="B78" s="66" t="s">
        <v>217</v>
      </c>
    </row>
    <row r="79" spans="2:2" x14ac:dyDescent="0.3">
      <c r="B79" s="68" t="s">
        <v>218</v>
      </c>
    </row>
    <row r="81" spans="4:7" ht="15" thickBot="1" x14ac:dyDescent="0.35">
      <c r="D81" t="s">
        <v>204</v>
      </c>
    </row>
    <row r="82" spans="4:7" ht="15" thickBot="1" x14ac:dyDescent="0.35">
      <c r="D82" s="81" t="s">
        <v>170</v>
      </c>
      <c r="E82" s="82" t="s">
        <v>171</v>
      </c>
      <c r="F82" s="83" t="s">
        <v>172</v>
      </c>
      <c r="G82" s="84" t="s">
        <v>173</v>
      </c>
    </row>
    <row r="83" spans="4:7" x14ac:dyDescent="0.3">
      <c r="D83" s="134" t="s">
        <v>174</v>
      </c>
      <c r="E83" s="85" t="s">
        <v>175</v>
      </c>
      <c r="F83" s="86">
        <v>44866</v>
      </c>
      <c r="G83" s="87" t="s">
        <v>182</v>
      </c>
    </row>
    <row r="84" spans="4:7" x14ac:dyDescent="0.3">
      <c r="D84" s="135"/>
      <c r="E84" s="85" t="s">
        <v>176</v>
      </c>
      <c r="F84" s="85" t="s">
        <v>179</v>
      </c>
      <c r="G84" s="87" t="s">
        <v>183</v>
      </c>
    </row>
    <row r="85" spans="4:7" x14ac:dyDescent="0.3">
      <c r="D85" s="135"/>
      <c r="E85" s="85" t="s">
        <v>177</v>
      </c>
      <c r="F85" s="86">
        <v>42156</v>
      </c>
      <c r="G85" s="87" t="s">
        <v>184</v>
      </c>
    </row>
    <row r="86" spans="4:7" x14ac:dyDescent="0.3">
      <c r="D86" s="135"/>
      <c r="E86" s="85" t="s">
        <v>178</v>
      </c>
      <c r="F86" s="85" t="s">
        <v>180</v>
      </c>
      <c r="G86" s="87" t="s">
        <v>185</v>
      </c>
    </row>
    <row r="87" spans="4:7" ht="15" thickBot="1" x14ac:dyDescent="0.35">
      <c r="D87" s="136"/>
      <c r="E87" s="77"/>
      <c r="F87" s="78" t="s">
        <v>181</v>
      </c>
      <c r="G87" s="88" t="s">
        <v>186</v>
      </c>
    </row>
    <row r="88" spans="4:7" x14ac:dyDescent="0.3">
      <c r="D88" s="89" t="s">
        <v>187</v>
      </c>
      <c r="E88" s="69" t="s">
        <v>189</v>
      </c>
      <c r="F88" s="90">
        <v>44866</v>
      </c>
      <c r="G88" s="91" t="s">
        <v>182</v>
      </c>
    </row>
    <row r="89" spans="4:7" x14ac:dyDescent="0.3">
      <c r="D89" s="89" t="s">
        <v>188</v>
      </c>
      <c r="E89" s="69" t="s">
        <v>190</v>
      </c>
      <c r="F89" s="69" t="s">
        <v>181</v>
      </c>
      <c r="G89" s="91" t="s">
        <v>186</v>
      </c>
    </row>
    <row r="90" spans="4:7" x14ac:dyDescent="0.3">
      <c r="D90" s="89"/>
      <c r="E90" s="69" t="s">
        <v>191</v>
      </c>
      <c r="F90" s="92"/>
      <c r="G90" s="93"/>
    </row>
    <row r="91" spans="4:7" ht="15" thickBot="1" x14ac:dyDescent="0.35">
      <c r="D91" s="94"/>
      <c r="E91" s="79" t="s">
        <v>178</v>
      </c>
      <c r="F91" s="80"/>
      <c r="G91" s="95"/>
    </row>
    <row r="92" spans="4:7" x14ac:dyDescent="0.3">
      <c r="D92" s="134" t="s">
        <v>192</v>
      </c>
      <c r="E92" s="85" t="s">
        <v>193</v>
      </c>
      <c r="F92" s="86">
        <v>44866</v>
      </c>
      <c r="G92" s="87" t="s">
        <v>182</v>
      </c>
    </row>
    <row r="93" spans="4:7" x14ac:dyDescent="0.3">
      <c r="D93" s="135"/>
      <c r="E93" s="85" t="s">
        <v>194</v>
      </c>
      <c r="F93" s="85" t="s">
        <v>180</v>
      </c>
      <c r="G93" s="87" t="s">
        <v>185</v>
      </c>
    </row>
    <row r="94" spans="4:7" x14ac:dyDescent="0.3">
      <c r="D94" s="135"/>
      <c r="E94" s="85" t="s">
        <v>195</v>
      </c>
      <c r="F94" s="86">
        <v>42156</v>
      </c>
      <c r="G94" s="87" t="s">
        <v>184</v>
      </c>
    </row>
    <row r="95" spans="4:7" ht="15" thickBot="1" x14ac:dyDescent="0.35">
      <c r="D95" s="136"/>
      <c r="E95" s="78" t="s">
        <v>178</v>
      </c>
      <c r="F95" s="77"/>
      <c r="G95" s="96"/>
    </row>
    <row r="96" spans="4:7" x14ac:dyDescent="0.3">
      <c r="D96" s="137" t="s">
        <v>196</v>
      </c>
      <c r="E96" s="69" t="s">
        <v>193</v>
      </c>
      <c r="F96" s="69" t="s">
        <v>197</v>
      </c>
      <c r="G96" s="91" t="s">
        <v>198</v>
      </c>
    </row>
    <row r="97" spans="4:8" x14ac:dyDescent="0.3">
      <c r="D97" s="138"/>
      <c r="E97" s="69" t="s">
        <v>194</v>
      </c>
      <c r="F97" s="90">
        <v>44866</v>
      </c>
      <c r="G97" s="91" t="s">
        <v>199</v>
      </c>
    </row>
    <row r="98" spans="4:8" x14ac:dyDescent="0.3">
      <c r="D98" s="138"/>
      <c r="E98" s="69" t="s">
        <v>195</v>
      </c>
      <c r="F98" s="92"/>
      <c r="G98" s="93"/>
    </row>
    <row r="99" spans="4:8" ht="15" thickBot="1" x14ac:dyDescent="0.35">
      <c r="D99" s="139"/>
      <c r="E99" s="79" t="s">
        <v>178</v>
      </c>
      <c r="F99" s="80"/>
      <c r="G99" s="95"/>
    </row>
    <row r="100" spans="4:8" x14ac:dyDescent="0.3">
      <c r="D100" s="134" t="s">
        <v>200</v>
      </c>
      <c r="E100" s="85" t="s">
        <v>201</v>
      </c>
      <c r="F100" s="141">
        <v>44866</v>
      </c>
      <c r="G100" s="131" t="s">
        <v>199</v>
      </c>
    </row>
    <row r="101" spans="4:8" x14ac:dyDescent="0.3">
      <c r="D101" s="135"/>
      <c r="E101" s="85" t="s">
        <v>202</v>
      </c>
      <c r="F101" s="142"/>
      <c r="G101" s="132"/>
    </row>
    <row r="102" spans="4:8" x14ac:dyDescent="0.3">
      <c r="D102" s="135"/>
      <c r="E102" s="85" t="s">
        <v>203</v>
      </c>
      <c r="F102" s="142"/>
      <c r="G102" s="132"/>
    </row>
    <row r="103" spans="4:8" ht="15" thickBot="1" x14ac:dyDescent="0.35">
      <c r="D103" s="140"/>
      <c r="E103" s="97" t="s">
        <v>178</v>
      </c>
      <c r="F103" s="143"/>
      <c r="G103" s="133"/>
    </row>
    <row r="105" spans="4:8" ht="15" thickBot="1" x14ac:dyDescent="0.35">
      <c r="D105" t="s">
        <v>304</v>
      </c>
    </row>
    <row r="106" spans="4:8" ht="15" thickBot="1" x14ac:dyDescent="0.35">
      <c r="D106" s="99" t="s">
        <v>226</v>
      </c>
      <c r="E106" s="100" t="s">
        <v>69</v>
      </c>
      <c r="F106" s="101" t="s">
        <v>227</v>
      </c>
      <c r="G106" s="101" t="s">
        <v>228</v>
      </c>
      <c r="H106" s="102" t="s">
        <v>229</v>
      </c>
    </row>
    <row r="107" spans="4:8" ht="15" thickBot="1" x14ac:dyDescent="0.35">
      <c r="D107" s="103" t="s">
        <v>230</v>
      </c>
      <c r="E107" s="104" t="s">
        <v>53</v>
      </c>
      <c r="F107" s="105" t="s">
        <v>231</v>
      </c>
      <c r="G107" s="106">
        <v>43839</v>
      </c>
      <c r="H107" s="107" t="s">
        <v>232</v>
      </c>
    </row>
    <row r="108" spans="4:8" ht="15" thickBot="1" x14ac:dyDescent="0.35">
      <c r="D108" s="108" t="s">
        <v>230</v>
      </c>
      <c r="E108" s="109" t="s">
        <v>233</v>
      </c>
      <c r="F108" s="110" t="s">
        <v>234</v>
      </c>
      <c r="G108" s="111">
        <v>44571</v>
      </c>
      <c r="H108" s="112" t="s">
        <v>235</v>
      </c>
    </row>
    <row r="109" spans="4:8" ht="15" thickBot="1" x14ac:dyDescent="0.35">
      <c r="D109" s="103" t="s">
        <v>236</v>
      </c>
      <c r="E109" s="104" t="s">
        <v>237</v>
      </c>
      <c r="F109" s="105" t="s">
        <v>238</v>
      </c>
      <c r="G109" s="106">
        <v>43477</v>
      </c>
      <c r="H109" s="107" t="s">
        <v>239</v>
      </c>
    </row>
    <row r="110" spans="4:8" ht="15" thickBot="1" x14ac:dyDescent="0.35">
      <c r="D110" s="108" t="s">
        <v>236</v>
      </c>
      <c r="E110" s="109" t="s">
        <v>53</v>
      </c>
      <c r="F110" s="110" t="s">
        <v>240</v>
      </c>
      <c r="G110" s="111">
        <v>42010</v>
      </c>
      <c r="H110" s="112" t="s">
        <v>239</v>
      </c>
    </row>
    <row r="111" spans="4:8" ht="15" thickBot="1" x14ac:dyDescent="0.35">
      <c r="D111" s="103" t="s">
        <v>241</v>
      </c>
      <c r="E111" s="104" t="s">
        <v>242</v>
      </c>
      <c r="F111" s="105" t="s">
        <v>243</v>
      </c>
      <c r="G111" s="105" t="s">
        <v>244</v>
      </c>
      <c r="H111" s="107" t="s">
        <v>239</v>
      </c>
    </row>
    <row r="112" spans="4:8" ht="15" thickBot="1" x14ac:dyDescent="0.35">
      <c r="D112" s="108" t="s">
        <v>245</v>
      </c>
      <c r="E112" s="109" t="s">
        <v>53</v>
      </c>
      <c r="F112" s="110" t="s">
        <v>246</v>
      </c>
      <c r="G112" s="111">
        <v>42009</v>
      </c>
      <c r="H112" s="112" t="s">
        <v>239</v>
      </c>
    </row>
    <row r="113" spans="4:8" ht="15" thickBot="1" x14ac:dyDescent="0.35">
      <c r="D113" s="103" t="s">
        <v>5</v>
      </c>
      <c r="E113" s="104" t="s">
        <v>6</v>
      </c>
      <c r="F113" s="105" t="s">
        <v>247</v>
      </c>
      <c r="G113" s="106">
        <v>44571</v>
      </c>
      <c r="H113" s="107" t="s">
        <v>248</v>
      </c>
    </row>
    <row r="114" spans="4:8" ht="15" thickBot="1" x14ac:dyDescent="0.35">
      <c r="D114" s="108" t="s">
        <v>249</v>
      </c>
      <c r="E114" s="109" t="s">
        <v>233</v>
      </c>
      <c r="F114" s="110" t="s">
        <v>250</v>
      </c>
      <c r="G114" s="111">
        <v>44571</v>
      </c>
      <c r="H114" s="112" t="s">
        <v>248</v>
      </c>
    </row>
    <row r="115" spans="4:8" ht="15" thickBot="1" x14ac:dyDescent="0.35">
      <c r="D115" s="103" t="s">
        <v>251</v>
      </c>
      <c r="E115" s="104" t="s">
        <v>233</v>
      </c>
      <c r="F115" s="105" t="s">
        <v>252</v>
      </c>
      <c r="G115" s="106">
        <v>44571</v>
      </c>
      <c r="H115" s="107" t="s">
        <v>253</v>
      </c>
    </row>
    <row r="116" spans="4:8" ht="15" thickBot="1" x14ac:dyDescent="0.35">
      <c r="D116" s="108" t="s">
        <v>56</v>
      </c>
      <c r="E116" s="109" t="s">
        <v>53</v>
      </c>
      <c r="F116" s="110" t="s">
        <v>254</v>
      </c>
      <c r="G116" s="111">
        <v>44905</v>
      </c>
      <c r="H116" s="112" t="s">
        <v>255</v>
      </c>
    </row>
    <row r="117" spans="4:8" ht="15" thickBot="1" x14ac:dyDescent="0.35">
      <c r="D117" s="103" t="s">
        <v>55</v>
      </c>
      <c r="E117" s="104" t="s">
        <v>53</v>
      </c>
      <c r="F117" s="105" t="s">
        <v>256</v>
      </c>
      <c r="G117" s="106">
        <v>44571</v>
      </c>
      <c r="H117" s="107" t="s">
        <v>248</v>
      </c>
    </row>
    <row r="118" spans="4:8" ht="15" thickBot="1" x14ac:dyDescent="0.35">
      <c r="D118" s="108" t="s">
        <v>257</v>
      </c>
      <c r="E118" s="109" t="s">
        <v>237</v>
      </c>
      <c r="F118" s="110" t="s">
        <v>258</v>
      </c>
      <c r="G118" s="111">
        <v>44781</v>
      </c>
      <c r="H118" s="112" t="s">
        <v>259</v>
      </c>
    </row>
    <row r="119" spans="4:8" ht="15" thickBot="1" x14ac:dyDescent="0.35">
      <c r="D119" s="103" t="s">
        <v>260</v>
      </c>
      <c r="E119" s="104" t="s">
        <v>261</v>
      </c>
      <c r="F119" s="105" t="s">
        <v>234</v>
      </c>
      <c r="G119" s="106">
        <v>44570</v>
      </c>
      <c r="H119" s="107" t="s">
        <v>259</v>
      </c>
    </row>
    <row r="120" spans="4:8" ht="15" thickBot="1" x14ac:dyDescent="0.35">
      <c r="D120" s="108" t="s">
        <v>58</v>
      </c>
      <c r="E120" s="109" t="s">
        <v>53</v>
      </c>
      <c r="F120" s="110" t="s">
        <v>262</v>
      </c>
      <c r="G120" s="110" t="s">
        <v>263</v>
      </c>
      <c r="H120" s="112" t="s">
        <v>248</v>
      </c>
    </row>
    <row r="121" spans="4:8" ht="15" thickBot="1" x14ac:dyDescent="0.35">
      <c r="D121" s="103" t="s">
        <v>264</v>
      </c>
      <c r="E121" s="104" t="s">
        <v>53</v>
      </c>
      <c r="F121" s="105" t="s">
        <v>265</v>
      </c>
      <c r="G121" s="105" t="s">
        <v>266</v>
      </c>
      <c r="H121" s="107" t="s">
        <v>239</v>
      </c>
    </row>
    <row r="122" spans="4:8" ht="15" thickBot="1" x14ac:dyDescent="0.35">
      <c r="D122" s="108" t="s">
        <v>267</v>
      </c>
      <c r="E122" s="109" t="s">
        <v>53</v>
      </c>
      <c r="F122" s="110" t="s">
        <v>265</v>
      </c>
      <c r="G122" s="113">
        <v>44642</v>
      </c>
      <c r="H122" s="112" t="s">
        <v>239</v>
      </c>
    </row>
    <row r="123" spans="4:8" ht="15" thickBot="1" x14ac:dyDescent="0.35">
      <c r="D123" s="103" t="s">
        <v>268</v>
      </c>
      <c r="E123" s="104" t="s">
        <v>237</v>
      </c>
      <c r="F123" s="105" t="s">
        <v>269</v>
      </c>
      <c r="G123" s="105" t="s">
        <v>270</v>
      </c>
      <c r="H123" s="107" t="s">
        <v>239</v>
      </c>
    </row>
    <row r="124" spans="4:8" ht="15" thickBot="1" x14ac:dyDescent="0.35">
      <c r="D124" s="108" t="s">
        <v>271</v>
      </c>
      <c r="E124" s="109" t="s">
        <v>272</v>
      </c>
      <c r="F124" s="110" t="s">
        <v>273</v>
      </c>
      <c r="G124" s="110" t="s">
        <v>266</v>
      </c>
      <c r="H124" s="112" t="s">
        <v>239</v>
      </c>
    </row>
    <row r="125" spans="4:8" ht="15" thickBot="1" x14ac:dyDescent="0.35">
      <c r="D125" s="103" t="s">
        <v>274</v>
      </c>
      <c r="E125" s="104" t="s">
        <v>272</v>
      </c>
      <c r="F125" s="105" t="s">
        <v>275</v>
      </c>
      <c r="G125" s="105" t="s">
        <v>266</v>
      </c>
      <c r="H125" s="107" t="s">
        <v>239</v>
      </c>
    </row>
    <row r="126" spans="4:8" ht="15" thickBot="1" x14ac:dyDescent="0.35">
      <c r="D126" s="108" t="s">
        <v>276</v>
      </c>
      <c r="E126" s="109" t="s">
        <v>53</v>
      </c>
      <c r="F126" s="110" t="s">
        <v>277</v>
      </c>
      <c r="G126" s="110" t="s">
        <v>270</v>
      </c>
      <c r="H126" s="112" t="s">
        <v>248</v>
      </c>
    </row>
    <row r="127" spans="4:8" ht="15" thickBot="1" x14ac:dyDescent="0.35">
      <c r="D127" s="103" t="s">
        <v>278</v>
      </c>
      <c r="E127" s="104" t="s">
        <v>237</v>
      </c>
      <c r="F127" s="105" t="s">
        <v>279</v>
      </c>
      <c r="G127" s="105" t="s">
        <v>280</v>
      </c>
      <c r="H127" s="107" t="s">
        <v>239</v>
      </c>
    </row>
    <row r="128" spans="4:8" ht="15" thickBot="1" x14ac:dyDescent="0.35">
      <c r="D128" s="108" t="s">
        <v>281</v>
      </c>
      <c r="E128" s="109" t="s">
        <v>53</v>
      </c>
      <c r="F128" s="110" t="s">
        <v>282</v>
      </c>
      <c r="G128" s="110" t="s">
        <v>263</v>
      </c>
      <c r="H128" s="112" t="s">
        <v>248</v>
      </c>
    </row>
    <row r="129" spans="4:8" ht="15" thickBot="1" x14ac:dyDescent="0.35">
      <c r="D129" s="103" t="s">
        <v>283</v>
      </c>
      <c r="E129" s="104" t="s">
        <v>53</v>
      </c>
      <c r="F129" s="105" t="s">
        <v>284</v>
      </c>
      <c r="G129" s="105" t="s">
        <v>263</v>
      </c>
      <c r="H129" s="107" t="s">
        <v>248</v>
      </c>
    </row>
    <row r="130" spans="4:8" ht="15" thickBot="1" x14ac:dyDescent="0.35">
      <c r="D130" s="108" t="s">
        <v>285</v>
      </c>
      <c r="E130" s="109" t="s">
        <v>53</v>
      </c>
      <c r="F130" s="110" t="s">
        <v>286</v>
      </c>
      <c r="G130" s="110" t="s">
        <v>263</v>
      </c>
      <c r="H130" s="112" t="s">
        <v>248</v>
      </c>
    </row>
    <row r="131" spans="4:8" ht="15" thickBot="1" x14ac:dyDescent="0.35">
      <c r="D131" s="103" t="s">
        <v>287</v>
      </c>
      <c r="E131" s="104" t="s">
        <v>6</v>
      </c>
      <c r="F131" s="105" t="s">
        <v>288</v>
      </c>
      <c r="G131" s="105" t="s">
        <v>289</v>
      </c>
      <c r="H131" s="107" t="s">
        <v>290</v>
      </c>
    </row>
    <row r="132" spans="4:8" ht="15" thickBot="1" x14ac:dyDescent="0.35">
      <c r="D132" s="108" t="s">
        <v>291</v>
      </c>
      <c r="E132" s="109" t="s">
        <v>53</v>
      </c>
      <c r="F132" s="110" t="s">
        <v>292</v>
      </c>
      <c r="G132" s="110">
        <v>2022</v>
      </c>
      <c r="H132" s="112" t="s">
        <v>248</v>
      </c>
    </row>
    <row r="133" spans="4:8" ht="15" thickBot="1" x14ac:dyDescent="0.35">
      <c r="D133" s="103" t="s">
        <v>293</v>
      </c>
      <c r="E133" s="104" t="s">
        <v>53</v>
      </c>
      <c r="F133" s="105" t="s">
        <v>294</v>
      </c>
      <c r="G133" s="105">
        <v>2022</v>
      </c>
      <c r="H133" s="107" t="s">
        <v>248</v>
      </c>
    </row>
    <row r="134" spans="4:8" ht="15" thickBot="1" x14ac:dyDescent="0.35">
      <c r="D134" s="108" t="s">
        <v>295</v>
      </c>
      <c r="E134" s="109" t="s">
        <v>53</v>
      </c>
      <c r="F134" s="110" t="s">
        <v>296</v>
      </c>
      <c r="G134" s="113">
        <v>44764</v>
      </c>
      <c r="H134" s="112" t="s">
        <v>297</v>
      </c>
    </row>
    <row r="135" spans="4:8" ht="15" thickBot="1" x14ac:dyDescent="0.35">
      <c r="D135" s="103" t="s">
        <v>295</v>
      </c>
      <c r="E135" s="104" t="s">
        <v>237</v>
      </c>
      <c r="F135" s="105" t="s">
        <v>298</v>
      </c>
      <c r="G135" s="114">
        <v>44764</v>
      </c>
      <c r="H135" s="107" t="s">
        <v>299</v>
      </c>
    </row>
    <row r="136" spans="4:8" ht="16.2" thickBot="1" x14ac:dyDescent="0.35">
      <c r="D136" s="108" t="s">
        <v>300</v>
      </c>
      <c r="E136" s="109" t="s">
        <v>53</v>
      </c>
      <c r="F136" s="110" t="s">
        <v>301</v>
      </c>
      <c r="G136" s="110" t="s">
        <v>302</v>
      </c>
      <c r="H136" s="115" t="s">
        <v>303</v>
      </c>
    </row>
  </sheetData>
  <sheetProtection algorithmName="SHA-512" hashValue="odiOR5y7QfQBRTBpZZbKkWhoT1f1u5NlQqoyjmKT4sUHcCWPpxv+0NNJFq8n1Xr+H6HTu7eiAA/yJXe8nTRLiw==" saltValue="Kv3km3JgA3bMyvCIpz3HPA==" spinCount="100000" sheet="1" objects="1" scenarios="1"/>
  <mergeCells count="6">
    <mergeCell ref="G100:G103"/>
    <mergeCell ref="D83:D87"/>
    <mergeCell ref="D92:D95"/>
    <mergeCell ref="D96:D99"/>
    <mergeCell ref="D100:D103"/>
    <mergeCell ref="F100:F103"/>
  </mergeCells>
  <hyperlinks>
    <hyperlink ref="B63" r:id="rId1" xr:uid="{6E6B24AC-852E-430A-9602-21E5349D4AFA}"/>
    <hyperlink ref="B66" r:id="rId2" xr:uid="{D1C0ACB4-BAC2-4C5A-8034-BCC1E5EB11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690A-A895-4002-97F8-748A1ADF99F4}">
  <dimension ref="A1:H24"/>
  <sheetViews>
    <sheetView showGridLines="0" workbookViewId="0">
      <selection activeCell="M17" sqref="M17"/>
    </sheetView>
  </sheetViews>
  <sheetFormatPr defaultRowHeight="14.4" x14ac:dyDescent="0.3"/>
  <cols>
    <col min="1" max="1" width="1.77734375" customWidth="1"/>
  </cols>
  <sheetData>
    <row r="1" spans="1:8" ht="9.6" customHeight="1" thickBot="1" x14ac:dyDescent="0.35"/>
    <row r="2" spans="1:8" x14ac:dyDescent="0.3">
      <c r="A2" s="43"/>
      <c r="B2" s="44"/>
      <c r="C2" s="44"/>
      <c r="D2" s="44"/>
      <c r="E2" s="44"/>
      <c r="F2" s="44"/>
      <c r="G2" s="44"/>
      <c r="H2" s="45"/>
    </row>
    <row r="3" spans="1:8" x14ac:dyDescent="0.3">
      <c r="A3" s="46"/>
      <c r="B3" s="47"/>
      <c r="C3" s="47"/>
      <c r="D3" s="47"/>
      <c r="E3" s="47"/>
      <c r="F3" s="47"/>
      <c r="G3" s="47"/>
      <c r="H3" s="48"/>
    </row>
    <row r="4" spans="1:8" x14ac:dyDescent="0.3">
      <c r="A4" s="46"/>
      <c r="B4" s="47"/>
      <c r="C4" s="47"/>
      <c r="D4" s="47"/>
      <c r="E4" s="47"/>
      <c r="F4" s="47"/>
      <c r="G4" s="47"/>
      <c r="H4" s="48"/>
    </row>
    <row r="5" spans="1:8" x14ac:dyDescent="0.3">
      <c r="A5" s="46"/>
      <c r="B5" s="47"/>
      <c r="C5" s="47"/>
      <c r="D5" s="47"/>
      <c r="E5" s="47"/>
      <c r="F5" s="47"/>
      <c r="G5" s="47"/>
      <c r="H5" s="48"/>
    </row>
    <row r="6" spans="1:8" x14ac:dyDescent="0.3">
      <c r="A6" s="46"/>
      <c r="B6" s="47"/>
      <c r="C6" s="47"/>
      <c r="D6" s="47"/>
      <c r="E6" s="47"/>
      <c r="F6" s="47"/>
      <c r="G6" s="47"/>
      <c r="H6" s="48"/>
    </row>
    <row r="7" spans="1:8" x14ac:dyDescent="0.3">
      <c r="A7" s="46"/>
      <c r="B7" s="47"/>
      <c r="C7" s="47"/>
      <c r="D7" s="47"/>
      <c r="E7" s="47"/>
      <c r="F7" s="47"/>
      <c r="G7" s="47"/>
      <c r="H7" s="48"/>
    </row>
    <row r="8" spans="1:8" x14ac:dyDescent="0.3">
      <c r="A8" s="46"/>
      <c r="B8" s="47"/>
      <c r="C8" s="47"/>
      <c r="D8" s="47"/>
      <c r="E8" s="145" t="s">
        <v>104</v>
      </c>
      <c r="F8" s="145"/>
      <c r="G8" s="145"/>
      <c r="H8" s="146"/>
    </row>
    <row r="9" spans="1:8" x14ac:dyDescent="0.3">
      <c r="A9" s="46"/>
      <c r="B9" s="47"/>
      <c r="C9" s="47"/>
      <c r="D9" s="47"/>
      <c r="E9" s="145"/>
      <c r="F9" s="145"/>
      <c r="G9" s="145"/>
      <c r="H9" s="146"/>
    </row>
    <row r="10" spans="1:8" x14ac:dyDescent="0.3">
      <c r="A10" s="46"/>
      <c r="B10" s="47"/>
      <c r="C10" s="47"/>
      <c r="D10" s="47"/>
      <c r="E10" s="145"/>
      <c r="F10" s="145"/>
      <c r="G10" s="145"/>
      <c r="H10" s="146"/>
    </row>
    <row r="11" spans="1:8" ht="15" thickBot="1" x14ac:dyDescent="0.35">
      <c r="A11" s="49"/>
      <c r="B11" s="50"/>
      <c r="C11" s="50"/>
      <c r="D11" s="50"/>
      <c r="E11" s="50"/>
      <c r="F11" s="50"/>
      <c r="G11" s="50"/>
      <c r="H11" s="51"/>
    </row>
    <row r="12" spans="1:8" ht="11.4" customHeight="1" thickBot="1" x14ac:dyDescent="0.35"/>
    <row r="13" spans="1:8" ht="61.8" customHeight="1" thickBot="1" x14ac:dyDescent="0.35">
      <c r="A13" s="52"/>
      <c r="B13" s="148" t="s">
        <v>105</v>
      </c>
      <c r="C13" s="148"/>
      <c r="D13" s="148"/>
      <c r="E13" s="148"/>
      <c r="F13" s="148"/>
      <c r="G13" s="148"/>
      <c r="H13" s="149"/>
    </row>
    <row r="14" spans="1:8" ht="11.4" customHeight="1" x14ac:dyDescent="0.3"/>
    <row r="15" spans="1:8" ht="11.4" customHeight="1" x14ac:dyDescent="0.3"/>
    <row r="16" spans="1:8" x14ac:dyDescent="0.3">
      <c r="A16" s="124"/>
      <c r="B16" s="147" t="s">
        <v>108</v>
      </c>
      <c r="C16" s="147"/>
      <c r="D16" s="116" t="s">
        <v>106</v>
      </c>
      <c r="E16" s="117"/>
      <c r="F16" s="117"/>
      <c r="G16" s="117"/>
      <c r="H16" s="118"/>
    </row>
    <row r="17" spans="1:8" x14ac:dyDescent="0.3">
      <c r="A17" s="125"/>
      <c r="B17" s="123" t="s">
        <v>109</v>
      </c>
      <c r="C17" s="123"/>
      <c r="D17" s="119" t="s">
        <v>305</v>
      </c>
      <c r="E17" s="120"/>
      <c r="F17" s="120"/>
      <c r="G17" s="120"/>
      <c r="H17" s="121"/>
    </row>
    <row r="18" spans="1:8" x14ac:dyDescent="0.3">
      <c r="A18" s="125"/>
      <c r="B18" s="123" t="s">
        <v>110</v>
      </c>
      <c r="C18" s="123"/>
      <c r="D18" s="47"/>
      <c r="E18" s="47"/>
      <c r="F18" s="47"/>
      <c r="G18" s="47"/>
      <c r="H18" s="126"/>
    </row>
    <row r="19" spans="1:8" x14ac:dyDescent="0.3">
      <c r="A19" s="125"/>
      <c r="B19" s="144" t="s">
        <v>111</v>
      </c>
      <c r="C19" s="144"/>
      <c r="D19" s="144"/>
      <c r="E19" s="119" t="s">
        <v>307</v>
      </c>
      <c r="F19" s="120"/>
      <c r="G19" s="120"/>
      <c r="H19" s="121"/>
    </row>
    <row r="20" spans="1:8" x14ac:dyDescent="0.3">
      <c r="A20" s="125"/>
      <c r="B20" s="144" t="s">
        <v>112</v>
      </c>
      <c r="C20" s="144"/>
      <c r="D20" s="144"/>
      <c r="E20" s="119" t="s">
        <v>1</v>
      </c>
      <c r="F20" s="120"/>
      <c r="G20" s="120"/>
      <c r="H20" s="121"/>
    </row>
    <row r="21" spans="1:8" x14ac:dyDescent="0.3">
      <c r="A21" s="125"/>
      <c r="B21" s="144" t="s">
        <v>113</v>
      </c>
      <c r="C21" s="144"/>
      <c r="D21" s="144"/>
      <c r="E21" s="119" t="s">
        <v>2</v>
      </c>
      <c r="F21" s="120"/>
      <c r="G21" s="120"/>
      <c r="H21" s="121"/>
    </row>
    <row r="22" spans="1:8" x14ac:dyDescent="0.3">
      <c r="A22" s="125"/>
      <c r="B22" s="123" t="s">
        <v>114</v>
      </c>
      <c r="C22" s="123"/>
      <c r="D22" s="123"/>
      <c r="E22" s="122" t="s">
        <v>3</v>
      </c>
      <c r="F22" s="120"/>
      <c r="G22" s="120"/>
      <c r="H22" s="121"/>
    </row>
    <row r="23" spans="1:8" x14ac:dyDescent="0.3">
      <c r="A23" s="125"/>
      <c r="B23" s="47" t="s">
        <v>107</v>
      </c>
      <c r="C23" s="47"/>
      <c r="D23" s="119" t="s">
        <v>306</v>
      </c>
      <c r="E23" s="121"/>
      <c r="F23" s="47"/>
      <c r="G23" s="47"/>
      <c r="H23" s="126"/>
    </row>
    <row r="24" spans="1:8" x14ac:dyDescent="0.3">
      <c r="A24" s="127"/>
      <c r="B24" s="128" t="s">
        <v>115</v>
      </c>
      <c r="C24" s="128"/>
      <c r="D24" s="119" t="s">
        <v>4</v>
      </c>
      <c r="E24" s="121"/>
      <c r="F24" s="128"/>
      <c r="G24" s="128"/>
      <c r="H24" s="129"/>
    </row>
  </sheetData>
  <sheetProtection algorithmName="SHA-512" hashValue="ldKsHlY2/cwJPi7mfZNMngDcBeyMxQGaB9H81aTLrwZinQJtzDMlCiE2MA0IvH8SKZJWCva6PUCPFPMX95VJNw==" saltValue="ouX6fy/Cqxr1mBwNYQfYzA==" spinCount="100000" sheet="1" objects="1" scenarios="1"/>
  <mergeCells count="6">
    <mergeCell ref="B19:D19"/>
    <mergeCell ref="B20:D20"/>
    <mergeCell ref="B21:D21"/>
    <mergeCell ref="E8:H10"/>
    <mergeCell ref="B16:C16"/>
    <mergeCell ref="B13:H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F686-B36A-43F1-834A-67141242365F}">
  <sheetPr>
    <tabColor theme="4"/>
  </sheetPr>
  <dimension ref="A1:U3186"/>
  <sheetViews>
    <sheetView topLeftCell="E1" workbookViewId="0">
      <selection activeCell="E2442" sqref="A2442:XFD2442"/>
    </sheetView>
  </sheetViews>
  <sheetFormatPr defaultRowHeight="14.4" x14ac:dyDescent="0.3"/>
  <cols>
    <col min="1" max="1" width="15" customWidth="1"/>
    <col min="3" max="3" width="15" customWidth="1"/>
    <col min="4" max="4" width="11.5546875" customWidth="1"/>
    <col min="5" max="5" width="12.5546875" customWidth="1"/>
    <col min="6" max="6" width="17" customWidth="1"/>
    <col min="7" max="7" width="13.88671875" customWidth="1"/>
    <col min="8" max="8" width="18.5546875" bestFit="1" customWidth="1"/>
    <col min="9" max="9" width="15" customWidth="1"/>
    <col min="10" max="10" width="13.21875" customWidth="1"/>
    <col min="11" max="11" width="10.6640625" customWidth="1"/>
    <col min="12" max="12" width="13.109375" bestFit="1" customWidth="1"/>
    <col min="13" max="13" width="11.33203125" bestFit="1" customWidth="1"/>
    <col min="15" max="15" width="34.33203125" bestFit="1" customWidth="1"/>
    <col min="16" max="16" width="36" bestFit="1" customWidth="1"/>
    <col min="17" max="17" width="12.44140625" customWidth="1"/>
    <col min="18" max="18" width="13.6640625" customWidth="1"/>
    <col min="19" max="19" width="8.88671875" style="5"/>
    <col min="20" max="20" width="15.88671875" style="6" customWidth="1"/>
    <col min="21" max="21" width="14.44140625" style="1" customWidth="1"/>
  </cols>
  <sheetData>
    <row r="1" spans="1:21" x14ac:dyDescent="0.3">
      <c r="A1" t="s">
        <v>59</v>
      </c>
      <c r="B1" t="s">
        <v>60</v>
      </c>
      <c r="C1" t="s">
        <v>61</v>
      </c>
      <c r="D1" t="s">
        <v>62</v>
      </c>
      <c r="E1" t="s">
        <v>63</v>
      </c>
      <c r="F1" t="s">
        <v>64</v>
      </c>
      <c r="G1" t="s">
        <v>65</v>
      </c>
      <c r="H1" t="s">
        <v>66</v>
      </c>
      <c r="I1" t="s">
        <v>67</v>
      </c>
      <c r="J1" t="s">
        <v>68</v>
      </c>
      <c r="K1" t="s">
        <v>69</v>
      </c>
      <c r="L1" t="s">
        <v>70</v>
      </c>
      <c r="M1" t="s">
        <v>71</v>
      </c>
      <c r="N1" t="s">
        <v>72</v>
      </c>
      <c r="O1" t="s">
        <v>73</v>
      </c>
      <c r="P1" t="s">
        <v>74</v>
      </c>
      <c r="Q1" s="7" t="s">
        <v>75</v>
      </c>
      <c r="R1" t="s">
        <v>76</v>
      </c>
      <c r="S1" s="7" t="s">
        <v>77</v>
      </c>
      <c r="T1" s="6" t="s">
        <v>78</v>
      </c>
      <c r="U1" s="1" t="s">
        <v>79</v>
      </c>
    </row>
    <row r="2" spans="1:21" x14ac:dyDescent="0.3">
      <c r="A2">
        <v>11688</v>
      </c>
      <c r="B2" t="s">
        <v>0</v>
      </c>
      <c r="C2" t="s">
        <v>1</v>
      </c>
      <c r="D2" t="s">
        <v>2</v>
      </c>
      <c r="E2" t="s">
        <v>3</v>
      </c>
      <c r="F2" t="s">
        <v>306</v>
      </c>
      <c r="G2" t="s">
        <v>4</v>
      </c>
      <c r="H2" t="s">
        <v>5</v>
      </c>
      <c r="I2">
        <v>333</v>
      </c>
      <c r="J2">
        <v>37</v>
      </c>
      <c r="K2" t="s">
        <v>6</v>
      </c>
      <c r="L2" t="s">
        <v>308</v>
      </c>
      <c r="M2" t="s">
        <v>309</v>
      </c>
      <c r="N2">
        <v>2</v>
      </c>
      <c r="O2" t="s">
        <v>310</v>
      </c>
      <c r="P2" t="s">
        <v>311</v>
      </c>
      <c r="Q2">
        <v>145.19999999999999</v>
      </c>
      <c r="R2" t="s">
        <v>12</v>
      </c>
      <c r="S2">
        <v>1.0999999999999999E-2</v>
      </c>
      <c r="T2" s="6">
        <f>tbSilv[[#This Row],[qtdRecurso]]*tbSilv[[#This Row],[areaOcupacao]]/10000</f>
        <v>4.8351600000000001</v>
      </c>
      <c r="U2" s="1">
        <f>tbSilv[[#This Row],[qtdRecEspFaixa]]*tbSilv[[#This Row],[Preco]]</f>
        <v>5.318676E-2</v>
      </c>
    </row>
    <row r="3" spans="1:21" x14ac:dyDescent="0.3">
      <c r="A3">
        <v>11688</v>
      </c>
      <c r="B3" t="s">
        <v>0</v>
      </c>
      <c r="C3" t="s">
        <v>1</v>
      </c>
      <c r="D3" t="s">
        <v>2</v>
      </c>
      <c r="E3" t="s">
        <v>3</v>
      </c>
      <c r="F3" t="s">
        <v>306</v>
      </c>
      <c r="G3" t="s">
        <v>4</v>
      </c>
      <c r="H3" t="s">
        <v>5</v>
      </c>
      <c r="I3">
        <v>333</v>
      </c>
      <c r="J3">
        <v>37</v>
      </c>
      <c r="K3" t="s">
        <v>6</v>
      </c>
      <c r="L3" t="s">
        <v>308</v>
      </c>
      <c r="M3" t="s">
        <v>309</v>
      </c>
      <c r="N3">
        <v>2</v>
      </c>
      <c r="O3" t="s">
        <v>310</v>
      </c>
      <c r="P3" t="s">
        <v>13</v>
      </c>
      <c r="Q3">
        <v>145.19999999999999</v>
      </c>
      <c r="R3" t="s">
        <v>12</v>
      </c>
      <c r="S3">
        <v>13.066685676574707</v>
      </c>
      <c r="T3" s="6">
        <f>tbSilv[[#This Row],[qtdRecurso]]*tbSilv[[#This Row],[areaOcupacao]]/10000</f>
        <v>4.8351600000000001</v>
      </c>
      <c r="U3" s="1">
        <f>tbSilv[[#This Row],[qtdRecEspFaixa]]*tbSilv[[#This Row],[Preco]]</f>
        <v>63.179515915946965</v>
      </c>
    </row>
    <row r="4" spans="1:21" x14ac:dyDescent="0.3">
      <c r="A4">
        <v>11688</v>
      </c>
      <c r="B4" t="s">
        <v>0</v>
      </c>
      <c r="C4" t="s">
        <v>1</v>
      </c>
      <c r="D4" t="s">
        <v>2</v>
      </c>
      <c r="E4" t="s">
        <v>3</v>
      </c>
      <c r="F4" t="s">
        <v>306</v>
      </c>
      <c r="G4" t="s">
        <v>4</v>
      </c>
      <c r="H4" t="s">
        <v>5</v>
      </c>
      <c r="I4">
        <v>333</v>
      </c>
      <c r="J4">
        <v>37</v>
      </c>
      <c r="K4" t="s">
        <v>6</v>
      </c>
      <c r="L4" t="s">
        <v>308</v>
      </c>
      <c r="M4" t="s">
        <v>309</v>
      </c>
      <c r="N4">
        <v>2</v>
      </c>
      <c r="O4" t="s">
        <v>312</v>
      </c>
      <c r="P4" t="s">
        <v>13</v>
      </c>
      <c r="Q4">
        <v>18.149999999999999</v>
      </c>
      <c r="R4" t="s">
        <v>12</v>
      </c>
      <c r="S4">
        <v>13.066685676574707</v>
      </c>
      <c r="T4" s="6">
        <f>tbSilv[[#This Row],[qtdRecurso]]*tbSilv[[#This Row],[areaOcupacao]]/10000</f>
        <v>0.60439500000000002</v>
      </c>
      <c r="U4" s="1">
        <f>tbSilv[[#This Row],[qtdRecEspFaixa]]*tbSilv[[#This Row],[Preco]]</f>
        <v>7.8974394894933706</v>
      </c>
    </row>
    <row r="5" spans="1:21" x14ac:dyDescent="0.3">
      <c r="A5">
        <v>11688</v>
      </c>
      <c r="B5" t="s">
        <v>0</v>
      </c>
      <c r="C5" t="s">
        <v>1</v>
      </c>
      <c r="D5" t="s">
        <v>2</v>
      </c>
      <c r="E5" t="s">
        <v>3</v>
      </c>
      <c r="F5" t="s">
        <v>306</v>
      </c>
      <c r="G5" t="s">
        <v>4</v>
      </c>
      <c r="H5" t="s">
        <v>5</v>
      </c>
      <c r="I5">
        <v>333</v>
      </c>
      <c r="J5">
        <v>37</v>
      </c>
      <c r="K5" t="s">
        <v>6</v>
      </c>
      <c r="L5" t="s">
        <v>308</v>
      </c>
      <c r="M5" t="s">
        <v>309</v>
      </c>
      <c r="N5">
        <v>2</v>
      </c>
      <c r="O5" t="s">
        <v>313</v>
      </c>
      <c r="P5" t="s">
        <v>16</v>
      </c>
      <c r="Q5">
        <v>0.73</v>
      </c>
      <c r="R5" t="s">
        <v>17</v>
      </c>
      <c r="S5">
        <v>149.07000732421875</v>
      </c>
      <c r="T5" s="6">
        <f>tbSilv[[#This Row],[qtdRecurso]]*tbSilv[[#This Row],[areaOcupacao]]/10000</f>
        <v>2.4309000000000001E-2</v>
      </c>
      <c r="U5" s="1">
        <f>tbSilv[[#This Row],[qtdRecEspFaixa]]*tbSilv[[#This Row],[Preco]]</f>
        <v>3.6237428080444336</v>
      </c>
    </row>
    <row r="6" spans="1:21" hidden="1" x14ac:dyDescent="0.3">
      <c r="A6">
        <v>11688</v>
      </c>
      <c r="B6" t="s">
        <v>0</v>
      </c>
      <c r="C6" t="s">
        <v>1</v>
      </c>
      <c r="D6" t="s">
        <v>2</v>
      </c>
      <c r="E6" t="s">
        <v>3</v>
      </c>
      <c r="F6" t="s">
        <v>306</v>
      </c>
      <c r="G6" t="s">
        <v>4</v>
      </c>
      <c r="H6" t="s">
        <v>5</v>
      </c>
      <c r="I6">
        <v>333</v>
      </c>
      <c r="J6">
        <v>37</v>
      </c>
      <c r="K6" t="s">
        <v>6</v>
      </c>
      <c r="L6" t="s">
        <v>308</v>
      </c>
      <c r="M6" t="s">
        <v>309</v>
      </c>
      <c r="N6">
        <v>3</v>
      </c>
      <c r="O6" t="s">
        <v>310</v>
      </c>
      <c r="P6" t="s">
        <v>311</v>
      </c>
      <c r="Q6">
        <v>145.19999999999999</v>
      </c>
      <c r="R6" t="s">
        <v>12</v>
      </c>
      <c r="S6">
        <v>1.0999999999999999E-2</v>
      </c>
      <c r="T6" s="6">
        <f>tbSilv[[#This Row],[qtdRecurso]]*tbSilv[[#This Row],[areaOcupacao]]/10000</f>
        <v>4.8351600000000001</v>
      </c>
      <c r="U6" s="1">
        <f>tbSilv[[#This Row],[qtdRecEspFaixa]]*tbSilv[[#This Row],[Preco]]</f>
        <v>5.318676E-2</v>
      </c>
    </row>
    <row r="7" spans="1:21" hidden="1" x14ac:dyDescent="0.3">
      <c r="A7">
        <v>11688</v>
      </c>
      <c r="B7" t="s">
        <v>0</v>
      </c>
      <c r="C7" t="s">
        <v>1</v>
      </c>
      <c r="D7" t="s">
        <v>2</v>
      </c>
      <c r="E7" t="s">
        <v>3</v>
      </c>
      <c r="F7" t="s">
        <v>306</v>
      </c>
      <c r="G7" t="s">
        <v>4</v>
      </c>
      <c r="H7" t="s">
        <v>5</v>
      </c>
      <c r="I7">
        <v>333</v>
      </c>
      <c r="J7">
        <v>37</v>
      </c>
      <c r="K7" t="s">
        <v>6</v>
      </c>
      <c r="L7" t="s">
        <v>308</v>
      </c>
      <c r="M7" t="s">
        <v>309</v>
      </c>
      <c r="N7">
        <v>3</v>
      </c>
      <c r="O7" t="s">
        <v>310</v>
      </c>
      <c r="P7" t="s">
        <v>13</v>
      </c>
      <c r="Q7">
        <v>145.19999999999999</v>
      </c>
      <c r="R7" t="s">
        <v>12</v>
      </c>
      <c r="S7">
        <v>13.066685676574707</v>
      </c>
      <c r="T7" s="6">
        <f>tbSilv[[#This Row],[qtdRecurso]]*tbSilv[[#This Row],[areaOcupacao]]/10000</f>
        <v>4.8351600000000001</v>
      </c>
      <c r="U7" s="1">
        <f>tbSilv[[#This Row],[qtdRecEspFaixa]]*tbSilv[[#This Row],[Preco]]</f>
        <v>63.179515915946965</v>
      </c>
    </row>
    <row r="8" spans="1:21" hidden="1" x14ac:dyDescent="0.3">
      <c r="A8">
        <v>11688</v>
      </c>
      <c r="B8" t="s">
        <v>0</v>
      </c>
      <c r="C8" t="s">
        <v>1</v>
      </c>
      <c r="D8" t="s">
        <v>2</v>
      </c>
      <c r="E8" t="s">
        <v>3</v>
      </c>
      <c r="F8" t="s">
        <v>306</v>
      </c>
      <c r="G8" t="s">
        <v>4</v>
      </c>
      <c r="H8" t="s">
        <v>5</v>
      </c>
      <c r="I8">
        <v>333</v>
      </c>
      <c r="J8">
        <v>37</v>
      </c>
      <c r="K8" t="s">
        <v>6</v>
      </c>
      <c r="L8" t="s">
        <v>308</v>
      </c>
      <c r="M8" t="s">
        <v>309</v>
      </c>
      <c r="N8">
        <v>3</v>
      </c>
      <c r="O8" t="s">
        <v>312</v>
      </c>
      <c r="P8" t="s">
        <v>13</v>
      </c>
      <c r="Q8">
        <v>18.149999999999999</v>
      </c>
      <c r="R8" t="s">
        <v>12</v>
      </c>
      <c r="S8">
        <v>13.066685676574707</v>
      </c>
      <c r="T8" s="6">
        <f>tbSilv[[#This Row],[qtdRecurso]]*tbSilv[[#This Row],[areaOcupacao]]/10000</f>
        <v>0.60439500000000002</v>
      </c>
      <c r="U8" s="1">
        <f>tbSilv[[#This Row],[qtdRecEspFaixa]]*tbSilv[[#This Row],[Preco]]</f>
        <v>7.8974394894933706</v>
      </c>
    </row>
    <row r="9" spans="1:21" hidden="1" x14ac:dyDescent="0.3">
      <c r="A9">
        <v>11688</v>
      </c>
      <c r="B9" t="s">
        <v>0</v>
      </c>
      <c r="C9" t="s">
        <v>1</v>
      </c>
      <c r="D9" t="s">
        <v>2</v>
      </c>
      <c r="E9" t="s">
        <v>3</v>
      </c>
      <c r="F9" t="s">
        <v>306</v>
      </c>
      <c r="G9" t="s">
        <v>4</v>
      </c>
      <c r="H9" t="s">
        <v>5</v>
      </c>
      <c r="I9">
        <v>333</v>
      </c>
      <c r="J9">
        <v>37</v>
      </c>
      <c r="K9" t="s">
        <v>6</v>
      </c>
      <c r="L9" t="s">
        <v>308</v>
      </c>
      <c r="M9" t="s">
        <v>309</v>
      </c>
      <c r="N9">
        <v>3</v>
      </c>
      <c r="O9" t="s">
        <v>313</v>
      </c>
      <c r="P9" t="s">
        <v>16</v>
      </c>
      <c r="Q9">
        <v>0.73</v>
      </c>
      <c r="R9" t="s">
        <v>17</v>
      </c>
      <c r="S9">
        <v>149.07000732421875</v>
      </c>
      <c r="T9" s="6">
        <f>tbSilv[[#This Row],[qtdRecurso]]*tbSilv[[#This Row],[areaOcupacao]]/10000</f>
        <v>2.4309000000000001E-2</v>
      </c>
      <c r="U9" s="1">
        <f>tbSilv[[#This Row],[qtdRecEspFaixa]]*tbSilv[[#This Row],[Preco]]</f>
        <v>3.6237428080444336</v>
      </c>
    </row>
    <row r="10" spans="1:21" hidden="1" x14ac:dyDescent="0.3">
      <c r="A10">
        <v>11688</v>
      </c>
      <c r="B10" t="s">
        <v>0</v>
      </c>
      <c r="C10" t="s">
        <v>1</v>
      </c>
      <c r="D10" t="s">
        <v>2</v>
      </c>
      <c r="E10" t="s">
        <v>3</v>
      </c>
      <c r="F10" t="s">
        <v>306</v>
      </c>
      <c r="G10" t="s">
        <v>4</v>
      </c>
      <c r="H10" t="s">
        <v>5</v>
      </c>
      <c r="I10">
        <v>333</v>
      </c>
      <c r="J10">
        <v>37</v>
      </c>
      <c r="K10" t="s">
        <v>6</v>
      </c>
      <c r="L10" t="s">
        <v>308</v>
      </c>
      <c r="M10" t="s">
        <v>309</v>
      </c>
      <c r="N10">
        <v>4</v>
      </c>
      <c r="O10" t="s">
        <v>310</v>
      </c>
      <c r="P10" t="s">
        <v>311</v>
      </c>
      <c r="Q10">
        <v>145.19999999999999</v>
      </c>
      <c r="R10" t="s">
        <v>12</v>
      </c>
      <c r="S10">
        <v>1.0999999999999999E-2</v>
      </c>
      <c r="T10" s="6">
        <f>tbSilv[[#This Row],[qtdRecurso]]*tbSilv[[#This Row],[areaOcupacao]]/10000</f>
        <v>4.8351600000000001</v>
      </c>
      <c r="U10" s="1">
        <f>tbSilv[[#This Row],[qtdRecEspFaixa]]*tbSilv[[#This Row],[Preco]]</f>
        <v>5.318676E-2</v>
      </c>
    </row>
    <row r="11" spans="1:21" hidden="1" x14ac:dyDescent="0.3">
      <c r="A11">
        <v>11688</v>
      </c>
      <c r="B11" t="s">
        <v>0</v>
      </c>
      <c r="C11" t="s">
        <v>1</v>
      </c>
      <c r="D11" t="s">
        <v>2</v>
      </c>
      <c r="E11" t="s">
        <v>3</v>
      </c>
      <c r="F11" t="s">
        <v>306</v>
      </c>
      <c r="G11" t="s">
        <v>4</v>
      </c>
      <c r="H11" t="s">
        <v>5</v>
      </c>
      <c r="I11">
        <v>333</v>
      </c>
      <c r="J11">
        <v>37</v>
      </c>
      <c r="K11" t="s">
        <v>6</v>
      </c>
      <c r="L11" t="s">
        <v>308</v>
      </c>
      <c r="M11" t="s">
        <v>309</v>
      </c>
      <c r="N11">
        <v>4</v>
      </c>
      <c r="O11" t="s">
        <v>310</v>
      </c>
      <c r="P11" t="s">
        <v>13</v>
      </c>
      <c r="Q11">
        <v>145.19999999999999</v>
      </c>
      <c r="R11" t="s">
        <v>12</v>
      </c>
      <c r="S11">
        <v>13.066685676574707</v>
      </c>
      <c r="T11" s="6">
        <f>tbSilv[[#This Row],[qtdRecurso]]*tbSilv[[#This Row],[areaOcupacao]]/10000</f>
        <v>4.8351600000000001</v>
      </c>
      <c r="U11" s="1">
        <f>tbSilv[[#This Row],[qtdRecEspFaixa]]*tbSilv[[#This Row],[Preco]]</f>
        <v>63.179515915946965</v>
      </c>
    </row>
    <row r="12" spans="1:21" hidden="1" x14ac:dyDescent="0.3">
      <c r="A12">
        <v>11688</v>
      </c>
      <c r="B12" t="s">
        <v>0</v>
      </c>
      <c r="C12" t="s">
        <v>1</v>
      </c>
      <c r="D12" t="s">
        <v>2</v>
      </c>
      <c r="E12" t="s">
        <v>3</v>
      </c>
      <c r="F12" t="s">
        <v>306</v>
      </c>
      <c r="G12" t="s">
        <v>4</v>
      </c>
      <c r="H12" t="s">
        <v>5</v>
      </c>
      <c r="I12">
        <v>333</v>
      </c>
      <c r="J12">
        <v>37</v>
      </c>
      <c r="K12" t="s">
        <v>6</v>
      </c>
      <c r="L12" t="s">
        <v>308</v>
      </c>
      <c r="M12" t="s">
        <v>309</v>
      </c>
      <c r="N12">
        <v>4</v>
      </c>
      <c r="O12" t="s">
        <v>312</v>
      </c>
      <c r="P12" t="s">
        <v>13</v>
      </c>
      <c r="Q12">
        <v>18.149999999999999</v>
      </c>
      <c r="R12" t="s">
        <v>12</v>
      </c>
      <c r="S12">
        <v>13.066685676574707</v>
      </c>
      <c r="T12" s="6">
        <f>tbSilv[[#This Row],[qtdRecurso]]*tbSilv[[#This Row],[areaOcupacao]]/10000</f>
        <v>0.60439500000000002</v>
      </c>
      <c r="U12" s="1">
        <f>tbSilv[[#This Row],[qtdRecEspFaixa]]*tbSilv[[#This Row],[Preco]]</f>
        <v>7.8974394894933706</v>
      </c>
    </row>
    <row r="13" spans="1:21" hidden="1" x14ac:dyDescent="0.3">
      <c r="A13">
        <v>11688</v>
      </c>
      <c r="B13" t="s">
        <v>0</v>
      </c>
      <c r="C13" t="s">
        <v>1</v>
      </c>
      <c r="D13" t="s">
        <v>2</v>
      </c>
      <c r="E13" t="s">
        <v>3</v>
      </c>
      <c r="F13" t="s">
        <v>306</v>
      </c>
      <c r="G13" t="s">
        <v>4</v>
      </c>
      <c r="H13" t="s">
        <v>5</v>
      </c>
      <c r="I13">
        <v>333</v>
      </c>
      <c r="J13">
        <v>37</v>
      </c>
      <c r="K13" t="s">
        <v>6</v>
      </c>
      <c r="L13" t="s">
        <v>308</v>
      </c>
      <c r="M13" t="s">
        <v>309</v>
      </c>
      <c r="N13">
        <v>4</v>
      </c>
      <c r="O13" t="s">
        <v>313</v>
      </c>
      <c r="P13" t="s">
        <v>16</v>
      </c>
      <c r="Q13">
        <v>0.73</v>
      </c>
      <c r="R13" t="s">
        <v>17</v>
      </c>
      <c r="S13">
        <v>149.07000732421875</v>
      </c>
      <c r="T13" s="6">
        <f>tbSilv[[#This Row],[qtdRecurso]]*tbSilv[[#This Row],[areaOcupacao]]/10000</f>
        <v>2.4309000000000001E-2</v>
      </c>
      <c r="U13" s="1">
        <f>tbSilv[[#This Row],[qtdRecEspFaixa]]*tbSilv[[#This Row],[Preco]]</f>
        <v>3.6237428080444336</v>
      </c>
    </row>
    <row r="14" spans="1:21" hidden="1" x14ac:dyDescent="0.3">
      <c r="A14">
        <v>11688</v>
      </c>
      <c r="B14" t="s">
        <v>0</v>
      </c>
      <c r="C14" t="s">
        <v>1</v>
      </c>
      <c r="D14" t="s">
        <v>2</v>
      </c>
      <c r="E14" t="s">
        <v>3</v>
      </c>
      <c r="F14" t="s">
        <v>306</v>
      </c>
      <c r="G14" t="s">
        <v>4</v>
      </c>
      <c r="H14" t="s">
        <v>5</v>
      </c>
      <c r="I14">
        <v>333</v>
      </c>
      <c r="J14">
        <v>37</v>
      </c>
      <c r="K14" t="s">
        <v>6</v>
      </c>
      <c r="L14" t="s">
        <v>308</v>
      </c>
      <c r="M14" t="s">
        <v>309</v>
      </c>
      <c r="N14">
        <v>5</v>
      </c>
      <c r="O14" t="s">
        <v>310</v>
      </c>
      <c r="P14" t="s">
        <v>311</v>
      </c>
      <c r="Q14">
        <v>145.19999999999999</v>
      </c>
      <c r="R14" t="s">
        <v>12</v>
      </c>
      <c r="S14">
        <v>1.0999999999999999E-2</v>
      </c>
      <c r="T14" s="6">
        <f>tbSilv[[#This Row],[qtdRecurso]]*tbSilv[[#This Row],[areaOcupacao]]/10000</f>
        <v>4.8351600000000001</v>
      </c>
      <c r="U14" s="1">
        <f>tbSilv[[#This Row],[qtdRecEspFaixa]]*tbSilv[[#This Row],[Preco]]</f>
        <v>5.318676E-2</v>
      </c>
    </row>
    <row r="15" spans="1:21" hidden="1" x14ac:dyDescent="0.3">
      <c r="A15">
        <v>11688</v>
      </c>
      <c r="B15" t="s">
        <v>0</v>
      </c>
      <c r="C15" t="s">
        <v>1</v>
      </c>
      <c r="D15" t="s">
        <v>2</v>
      </c>
      <c r="E15" t="s">
        <v>3</v>
      </c>
      <c r="F15" t="s">
        <v>306</v>
      </c>
      <c r="G15" t="s">
        <v>4</v>
      </c>
      <c r="H15" t="s">
        <v>5</v>
      </c>
      <c r="I15">
        <v>333</v>
      </c>
      <c r="J15">
        <v>37</v>
      </c>
      <c r="K15" t="s">
        <v>6</v>
      </c>
      <c r="L15" t="s">
        <v>308</v>
      </c>
      <c r="M15" t="s">
        <v>309</v>
      </c>
      <c r="N15">
        <v>5</v>
      </c>
      <c r="O15" t="s">
        <v>310</v>
      </c>
      <c r="P15" t="s">
        <v>13</v>
      </c>
      <c r="Q15">
        <v>145.19999999999999</v>
      </c>
      <c r="R15" t="s">
        <v>12</v>
      </c>
      <c r="S15">
        <v>13.066685676574707</v>
      </c>
      <c r="T15" s="6">
        <f>tbSilv[[#This Row],[qtdRecurso]]*tbSilv[[#This Row],[areaOcupacao]]/10000</f>
        <v>4.8351600000000001</v>
      </c>
      <c r="U15" s="1">
        <f>tbSilv[[#This Row],[qtdRecEspFaixa]]*tbSilv[[#This Row],[Preco]]</f>
        <v>63.179515915946965</v>
      </c>
    </row>
    <row r="16" spans="1:21" hidden="1" x14ac:dyDescent="0.3">
      <c r="A16">
        <v>11688</v>
      </c>
      <c r="B16" t="s">
        <v>0</v>
      </c>
      <c r="C16" t="s">
        <v>1</v>
      </c>
      <c r="D16" t="s">
        <v>2</v>
      </c>
      <c r="E16" t="s">
        <v>3</v>
      </c>
      <c r="F16" t="s">
        <v>306</v>
      </c>
      <c r="G16" t="s">
        <v>4</v>
      </c>
      <c r="H16" t="s">
        <v>5</v>
      </c>
      <c r="I16">
        <v>333</v>
      </c>
      <c r="J16">
        <v>37</v>
      </c>
      <c r="K16" t="s">
        <v>6</v>
      </c>
      <c r="L16" t="s">
        <v>308</v>
      </c>
      <c r="M16" t="s">
        <v>309</v>
      </c>
      <c r="N16">
        <v>5</v>
      </c>
      <c r="O16" t="s">
        <v>312</v>
      </c>
      <c r="P16" t="s">
        <v>13</v>
      </c>
      <c r="Q16">
        <v>18.149999999999999</v>
      </c>
      <c r="R16" t="s">
        <v>12</v>
      </c>
      <c r="S16">
        <v>13.066685676574707</v>
      </c>
      <c r="T16" s="6">
        <f>tbSilv[[#This Row],[qtdRecurso]]*tbSilv[[#This Row],[areaOcupacao]]/10000</f>
        <v>0.60439500000000002</v>
      </c>
      <c r="U16" s="1">
        <f>tbSilv[[#This Row],[qtdRecEspFaixa]]*tbSilv[[#This Row],[Preco]]</f>
        <v>7.8974394894933706</v>
      </c>
    </row>
    <row r="17" spans="1:21" hidden="1" x14ac:dyDescent="0.3">
      <c r="A17">
        <v>11688</v>
      </c>
      <c r="B17" t="s">
        <v>0</v>
      </c>
      <c r="C17" t="s">
        <v>1</v>
      </c>
      <c r="D17" t="s">
        <v>2</v>
      </c>
      <c r="E17" t="s">
        <v>3</v>
      </c>
      <c r="F17" t="s">
        <v>306</v>
      </c>
      <c r="G17" t="s">
        <v>4</v>
      </c>
      <c r="H17" t="s">
        <v>5</v>
      </c>
      <c r="I17">
        <v>333</v>
      </c>
      <c r="J17">
        <v>37</v>
      </c>
      <c r="K17" t="s">
        <v>6</v>
      </c>
      <c r="L17" t="s">
        <v>308</v>
      </c>
      <c r="M17" t="s">
        <v>309</v>
      </c>
      <c r="N17">
        <v>5</v>
      </c>
      <c r="O17" t="s">
        <v>313</v>
      </c>
      <c r="P17" t="s">
        <v>16</v>
      </c>
      <c r="Q17">
        <v>0.73</v>
      </c>
      <c r="R17" t="s">
        <v>17</v>
      </c>
      <c r="S17">
        <v>149.07000732421875</v>
      </c>
      <c r="T17" s="6">
        <f>tbSilv[[#This Row],[qtdRecurso]]*tbSilv[[#This Row],[areaOcupacao]]/10000</f>
        <v>2.4309000000000001E-2</v>
      </c>
      <c r="U17" s="1">
        <f>tbSilv[[#This Row],[qtdRecEspFaixa]]*tbSilv[[#This Row],[Preco]]</f>
        <v>3.6237428080444336</v>
      </c>
    </row>
    <row r="18" spans="1:21" hidden="1" x14ac:dyDescent="0.3">
      <c r="A18">
        <v>11688</v>
      </c>
      <c r="B18" t="s">
        <v>0</v>
      </c>
      <c r="C18" t="s">
        <v>1</v>
      </c>
      <c r="D18" t="s">
        <v>2</v>
      </c>
      <c r="E18" t="s">
        <v>3</v>
      </c>
      <c r="F18" t="s">
        <v>306</v>
      </c>
      <c r="G18" t="s">
        <v>4</v>
      </c>
      <c r="H18" t="s">
        <v>5</v>
      </c>
      <c r="I18">
        <v>333</v>
      </c>
      <c r="J18">
        <v>37</v>
      </c>
      <c r="K18" t="s">
        <v>6</v>
      </c>
      <c r="L18" t="s">
        <v>308</v>
      </c>
      <c r="M18" t="s">
        <v>309</v>
      </c>
      <c r="N18">
        <v>6</v>
      </c>
      <c r="O18" t="s">
        <v>310</v>
      </c>
      <c r="P18" t="s">
        <v>311</v>
      </c>
      <c r="Q18">
        <v>145.19999999999999</v>
      </c>
      <c r="R18" t="s">
        <v>12</v>
      </c>
      <c r="S18">
        <v>1.0999999999999999E-2</v>
      </c>
      <c r="T18" s="6">
        <f>tbSilv[[#This Row],[qtdRecurso]]*tbSilv[[#This Row],[areaOcupacao]]/10000</f>
        <v>4.8351600000000001</v>
      </c>
      <c r="U18" s="1">
        <f>tbSilv[[#This Row],[qtdRecEspFaixa]]*tbSilv[[#This Row],[Preco]]</f>
        <v>5.318676E-2</v>
      </c>
    </row>
    <row r="19" spans="1:21" hidden="1" x14ac:dyDescent="0.3">
      <c r="A19">
        <v>11688</v>
      </c>
      <c r="B19" t="s">
        <v>0</v>
      </c>
      <c r="C19" t="s">
        <v>1</v>
      </c>
      <c r="D19" t="s">
        <v>2</v>
      </c>
      <c r="E19" t="s">
        <v>3</v>
      </c>
      <c r="F19" t="s">
        <v>306</v>
      </c>
      <c r="G19" t="s">
        <v>4</v>
      </c>
      <c r="H19" t="s">
        <v>5</v>
      </c>
      <c r="I19">
        <v>333</v>
      </c>
      <c r="J19">
        <v>37</v>
      </c>
      <c r="K19" t="s">
        <v>6</v>
      </c>
      <c r="L19" t="s">
        <v>308</v>
      </c>
      <c r="M19" t="s">
        <v>309</v>
      </c>
      <c r="N19">
        <v>6</v>
      </c>
      <c r="O19" t="s">
        <v>310</v>
      </c>
      <c r="P19" t="s">
        <v>13</v>
      </c>
      <c r="Q19">
        <v>145.19999999999999</v>
      </c>
      <c r="R19" t="s">
        <v>12</v>
      </c>
      <c r="S19">
        <v>13.066685676574707</v>
      </c>
      <c r="T19" s="6">
        <f>tbSilv[[#This Row],[qtdRecurso]]*tbSilv[[#This Row],[areaOcupacao]]/10000</f>
        <v>4.8351600000000001</v>
      </c>
      <c r="U19" s="1">
        <f>tbSilv[[#This Row],[qtdRecEspFaixa]]*tbSilv[[#This Row],[Preco]]</f>
        <v>63.179515915946965</v>
      </c>
    </row>
    <row r="20" spans="1:21" hidden="1" x14ac:dyDescent="0.3">
      <c r="A20">
        <v>11688</v>
      </c>
      <c r="B20" t="s">
        <v>0</v>
      </c>
      <c r="C20" t="s">
        <v>1</v>
      </c>
      <c r="D20" t="s">
        <v>2</v>
      </c>
      <c r="E20" t="s">
        <v>3</v>
      </c>
      <c r="F20" t="s">
        <v>306</v>
      </c>
      <c r="G20" t="s">
        <v>4</v>
      </c>
      <c r="H20" t="s">
        <v>5</v>
      </c>
      <c r="I20">
        <v>333</v>
      </c>
      <c r="J20">
        <v>37</v>
      </c>
      <c r="K20" t="s">
        <v>6</v>
      </c>
      <c r="L20" t="s">
        <v>308</v>
      </c>
      <c r="M20" t="s">
        <v>309</v>
      </c>
      <c r="N20">
        <v>6</v>
      </c>
      <c r="O20" t="s">
        <v>312</v>
      </c>
      <c r="P20" t="s">
        <v>13</v>
      </c>
      <c r="Q20">
        <v>18.149999999999999</v>
      </c>
      <c r="R20" t="s">
        <v>12</v>
      </c>
      <c r="S20">
        <v>13.066685676574707</v>
      </c>
      <c r="T20" s="6">
        <f>tbSilv[[#This Row],[qtdRecurso]]*tbSilv[[#This Row],[areaOcupacao]]/10000</f>
        <v>0.60439500000000002</v>
      </c>
      <c r="U20" s="1">
        <f>tbSilv[[#This Row],[qtdRecEspFaixa]]*tbSilv[[#This Row],[Preco]]</f>
        <v>7.8974394894933706</v>
      </c>
    </row>
    <row r="21" spans="1:21" hidden="1" x14ac:dyDescent="0.3">
      <c r="A21">
        <v>11688</v>
      </c>
      <c r="B21" t="s">
        <v>0</v>
      </c>
      <c r="C21" t="s">
        <v>1</v>
      </c>
      <c r="D21" t="s">
        <v>2</v>
      </c>
      <c r="E21" t="s">
        <v>3</v>
      </c>
      <c r="F21" t="s">
        <v>306</v>
      </c>
      <c r="G21" t="s">
        <v>4</v>
      </c>
      <c r="H21" t="s">
        <v>5</v>
      </c>
      <c r="I21">
        <v>333</v>
      </c>
      <c r="J21">
        <v>37</v>
      </c>
      <c r="K21" t="s">
        <v>6</v>
      </c>
      <c r="L21" t="s">
        <v>308</v>
      </c>
      <c r="M21" t="s">
        <v>309</v>
      </c>
      <c r="N21">
        <v>6</v>
      </c>
      <c r="O21" t="s">
        <v>313</v>
      </c>
      <c r="P21" t="s">
        <v>16</v>
      </c>
      <c r="Q21">
        <v>0.73</v>
      </c>
      <c r="R21" t="s">
        <v>17</v>
      </c>
      <c r="S21">
        <v>149.07000732421875</v>
      </c>
      <c r="T21" s="6">
        <f>tbSilv[[#This Row],[qtdRecurso]]*tbSilv[[#This Row],[areaOcupacao]]/10000</f>
        <v>2.4309000000000001E-2</v>
      </c>
      <c r="U21" s="1">
        <f>tbSilv[[#This Row],[qtdRecEspFaixa]]*tbSilv[[#This Row],[Preco]]</f>
        <v>3.6237428080444336</v>
      </c>
    </row>
    <row r="22" spans="1:21" hidden="1" x14ac:dyDescent="0.3">
      <c r="A22">
        <v>11688</v>
      </c>
      <c r="B22" t="s">
        <v>0</v>
      </c>
      <c r="C22" t="s">
        <v>1</v>
      </c>
      <c r="D22" t="s">
        <v>2</v>
      </c>
      <c r="E22" t="s">
        <v>3</v>
      </c>
      <c r="F22" t="s">
        <v>306</v>
      </c>
      <c r="G22" t="s">
        <v>4</v>
      </c>
      <c r="H22" t="s">
        <v>5</v>
      </c>
      <c r="I22">
        <v>333</v>
      </c>
      <c r="J22">
        <v>37</v>
      </c>
      <c r="K22" t="s">
        <v>6</v>
      </c>
      <c r="L22" t="s">
        <v>308</v>
      </c>
      <c r="M22" t="s">
        <v>309</v>
      </c>
      <c r="N22">
        <v>7</v>
      </c>
      <c r="O22" t="s">
        <v>310</v>
      </c>
      <c r="P22" t="s">
        <v>311</v>
      </c>
      <c r="Q22">
        <v>145.19999999999999</v>
      </c>
      <c r="R22" t="s">
        <v>12</v>
      </c>
      <c r="S22">
        <v>1.0999999999999999E-2</v>
      </c>
      <c r="T22" s="6">
        <f>tbSilv[[#This Row],[qtdRecurso]]*tbSilv[[#This Row],[areaOcupacao]]/10000</f>
        <v>4.8351600000000001</v>
      </c>
      <c r="U22" s="1">
        <f>tbSilv[[#This Row],[qtdRecEspFaixa]]*tbSilv[[#This Row],[Preco]]</f>
        <v>5.318676E-2</v>
      </c>
    </row>
    <row r="23" spans="1:21" hidden="1" x14ac:dyDescent="0.3">
      <c r="A23">
        <v>11688</v>
      </c>
      <c r="B23" t="s">
        <v>0</v>
      </c>
      <c r="C23" t="s">
        <v>1</v>
      </c>
      <c r="D23" t="s">
        <v>2</v>
      </c>
      <c r="E23" t="s">
        <v>3</v>
      </c>
      <c r="F23" t="s">
        <v>306</v>
      </c>
      <c r="G23" t="s">
        <v>4</v>
      </c>
      <c r="H23" t="s">
        <v>5</v>
      </c>
      <c r="I23">
        <v>333</v>
      </c>
      <c r="J23">
        <v>37</v>
      </c>
      <c r="K23" t="s">
        <v>6</v>
      </c>
      <c r="L23" t="s">
        <v>308</v>
      </c>
      <c r="M23" t="s">
        <v>309</v>
      </c>
      <c r="N23">
        <v>7</v>
      </c>
      <c r="O23" t="s">
        <v>310</v>
      </c>
      <c r="P23" t="s">
        <v>13</v>
      </c>
      <c r="Q23">
        <v>145.19999999999999</v>
      </c>
      <c r="R23" t="s">
        <v>12</v>
      </c>
      <c r="S23">
        <v>13.066685676574707</v>
      </c>
      <c r="T23" s="6">
        <f>tbSilv[[#This Row],[qtdRecurso]]*tbSilv[[#This Row],[areaOcupacao]]/10000</f>
        <v>4.8351600000000001</v>
      </c>
      <c r="U23" s="1">
        <f>tbSilv[[#This Row],[qtdRecEspFaixa]]*tbSilv[[#This Row],[Preco]]</f>
        <v>63.179515915946965</v>
      </c>
    </row>
    <row r="24" spans="1:21" hidden="1" x14ac:dyDescent="0.3">
      <c r="A24">
        <v>11688</v>
      </c>
      <c r="B24" t="s">
        <v>0</v>
      </c>
      <c r="C24" t="s">
        <v>1</v>
      </c>
      <c r="D24" t="s">
        <v>2</v>
      </c>
      <c r="E24" t="s">
        <v>3</v>
      </c>
      <c r="F24" t="s">
        <v>306</v>
      </c>
      <c r="G24" t="s">
        <v>4</v>
      </c>
      <c r="H24" t="s">
        <v>5</v>
      </c>
      <c r="I24">
        <v>333</v>
      </c>
      <c r="J24">
        <v>37</v>
      </c>
      <c r="K24" t="s">
        <v>6</v>
      </c>
      <c r="L24" t="s">
        <v>308</v>
      </c>
      <c r="M24" t="s">
        <v>309</v>
      </c>
      <c r="N24">
        <v>7</v>
      </c>
      <c r="O24" t="s">
        <v>312</v>
      </c>
      <c r="P24" t="s">
        <v>13</v>
      </c>
      <c r="Q24">
        <v>18.149999999999999</v>
      </c>
      <c r="R24" t="s">
        <v>12</v>
      </c>
      <c r="S24">
        <v>13.066685676574707</v>
      </c>
      <c r="T24" s="6">
        <f>tbSilv[[#This Row],[qtdRecurso]]*tbSilv[[#This Row],[areaOcupacao]]/10000</f>
        <v>0.60439500000000002</v>
      </c>
      <c r="U24" s="1">
        <f>tbSilv[[#This Row],[qtdRecEspFaixa]]*tbSilv[[#This Row],[Preco]]</f>
        <v>7.8974394894933706</v>
      </c>
    </row>
    <row r="25" spans="1:21" hidden="1" x14ac:dyDescent="0.3">
      <c r="A25">
        <v>11688</v>
      </c>
      <c r="B25" t="s">
        <v>0</v>
      </c>
      <c r="C25" t="s">
        <v>1</v>
      </c>
      <c r="D25" t="s">
        <v>2</v>
      </c>
      <c r="E25" t="s">
        <v>3</v>
      </c>
      <c r="F25" t="s">
        <v>306</v>
      </c>
      <c r="G25" t="s">
        <v>4</v>
      </c>
      <c r="H25" t="s">
        <v>5</v>
      </c>
      <c r="I25">
        <v>333</v>
      </c>
      <c r="J25">
        <v>37</v>
      </c>
      <c r="K25" t="s">
        <v>6</v>
      </c>
      <c r="L25" t="s">
        <v>308</v>
      </c>
      <c r="M25" t="s">
        <v>309</v>
      </c>
      <c r="N25">
        <v>7</v>
      </c>
      <c r="O25" t="s">
        <v>313</v>
      </c>
      <c r="P25" t="s">
        <v>16</v>
      </c>
      <c r="Q25">
        <v>0.73</v>
      </c>
      <c r="R25" t="s">
        <v>17</v>
      </c>
      <c r="S25">
        <v>149.07000732421875</v>
      </c>
      <c r="T25" s="6">
        <f>tbSilv[[#This Row],[qtdRecurso]]*tbSilv[[#This Row],[areaOcupacao]]/10000</f>
        <v>2.4309000000000001E-2</v>
      </c>
      <c r="U25" s="1">
        <f>tbSilv[[#This Row],[qtdRecEspFaixa]]*tbSilv[[#This Row],[Preco]]</f>
        <v>3.6237428080444336</v>
      </c>
    </row>
    <row r="26" spans="1:21" hidden="1" x14ac:dyDescent="0.3">
      <c r="A26">
        <v>11688</v>
      </c>
      <c r="B26" t="s">
        <v>0</v>
      </c>
      <c r="C26" t="s">
        <v>1</v>
      </c>
      <c r="D26" t="s">
        <v>2</v>
      </c>
      <c r="E26" t="s">
        <v>3</v>
      </c>
      <c r="F26" t="s">
        <v>306</v>
      </c>
      <c r="G26" t="s">
        <v>4</v>
      </c>
      <c r="H26" t="s">
        <v>5</v>
      </c>
      <c r="I26">
        <v>333</v>
      </c>
      <c r="J26">
        <v>37</v>
      </c>
      <c r="K26" t="s">
        <v>6</v>
      </c>
      <c r="L26" t="s">
        <v>308</v>
      </c>
      <c r="M26" t="s">
        <v>309</v>
      </c>
      <c r="N26">
        <v>8</v>
      </c>
      <c r="O26" t="s">
        <v>310</v>
      </c>
      <c r="P26" t="s">
        <v>311</v>
      </c>
      <c r="Q26">
        <v>145.19999999999999</v>
      </c>
      <c r="R26" t="s">
        <v>12</v>
      </c>
      <c r="S26">
        <v>1.0999999999999999E-2</v>
      </c>
      <c r="T26" s="6">
        <f>tbSilv[[#This Row],[qtdRecurso]]*tbSilv[[#This Row],[areaOcupacao]]/10000</f>
        <v>4.8351600000000001</v>
      </c>
      <c r="U26" s="1">
        <f>tbSilv[[#This Row],[qtdRecEspFaixa]]*tbSilv[[#This Row],[Preco]]</f>
        <v>5.318676E-2</v>
      </c>
    </row>
    <row r="27" spans="1:21" hidden="1" x14ac:dyDescent="0.3">
      <c r="A27">
        <v>11688</v>
      </c>
      <c r="B27" t="s">
        <v>0</v>
      </c>
      <c r="C27" t="s">
        <v>1</v>
      </c>
      <c r="D27" t="s">
        <v>2</v>
      </c>
      <c r="E27" t="s">
        <v>3</v>
      </c>
      <c r="F27" t="s">
        <v>306</v>
      </c>
      <c r="G27" t="s">
        <v>4</v>
      </c>
      <c r="H27" t="s">
        <v>5</v>
      </c>
      <c r="I27">
        <v>333</v>
      </c>
      <c r="J27">
        <v>37</v>
      </c>
      <c r="K27" t="s">
        <v>6</v>
      </c>
      <c r="L27" t="s">
        <v>308</v>
      </c>
      <c r="M27" t="s">
        <v>309</v>
      </c>
      <c r="N27">
        <v>8</v>
      </c>
      <c r="O27" t="s">
        <v>310</v>
      </c>
      <c r="P27" t="s">
        <v>13</v>
      </c>
      <c r="Q27">
        <v>145.19999999999999</v>
      </c>
      <c r="R27" t="s">
        <v>12</v>
      </c>
      <c r="S27">
        <v>13.066685676574707</v>
      </c>
      <c r="T27" s="6">
        <f>tbSilv[[#This Row],[qtdRecurso]]*tbSilv[[#This Row],[areaOcupacao]]/10000</f>
        <v>4.8351600000000001</v>
      </c>
      <c r="U27" s="1">
        <f>tbSilv[[#This Row],[qtdRecEspFaixa]]*tbSilv[[#This Row],[Preco]]</f>
        <v>63.179515915946965</v>
      </c>
    </row>
    <row r="28" spans="1:21" hidden="1" x14ac:dyDescent="0.3">
      <c r="A28">
        <v>11688</v>
      </c>
      <c r="B28" t="s">
        <v>0</v>
      </c>
      <c r="C28" t="s">
        <v>1</v>
      </c>
      <c r="D28" t="s">
        <v>2</v>
      </c>
      <c r="E28" t="s">
        <v>3</v>
      </c>
      <c r="F28" t="s">
        <v>306</v>
      </c>
      <c r="G28" t="s">
        <v>4</v>
      </c>
      <c r="H28" t="s">
        <v>5</v>
      </c>
      <c r="I28">
        <v>333</v>
      </c>
      <c r="J28">
        <v>37</v>
      </c>
      <c r="K28" t="s">
        <v>6</v>
      </c>
      <c r="L28" t="s">
        <v>308</v>
      </c>
      <c r="M28" t="s">
        <v>309</v>
      </c>
      <c r="N28">
        <v>8</v>
      </c>
      <c r="O28" t="s">
        <v>312</v>
      </c>
      <c r="P28" t="s">
        <v>13</v>
      </c>
      <c r="Q28">
        <v>18.149999999999999</v>
      </c>
      <c r="R28" t="s">
        <v>12</v>
      </c>
      <c r="S28">
        <v>13.066685676574707</v>
      </c>
      <c r="T28" s="6">
        <f>tbSilv[[#This Row],[qtdRecurso]]*tbSilv[[#This Row],[areaOcupacao]]/10000</f>
        <v>0.60439500000000002</v>
      </c>
      <c r="U28" s="1">
        <f>tbSilv[[#This Row],[qtdRecEspFaixa]]*tbSilv[[#This Row],[Preco]]</f>
        <v>7.8974394894933706</v>
      </c>
    </row>
    <row r="29" spans="1:21" hidden="1" x14ac:dyDescent="0.3">
      <c r="A29">
        <v>11688</v>
      </c>
      <c r="B29" t="s">
        <v>0</v>
      </c>
      <c r="C29" t="s">
        <v>1</v>
      </c>
      <c r="D29" t="s">
        <v>2</v>
      </c>
      <c r="E29" t="s">
        <v>3</v>
      </c>
      <c r="F29" t="s">
        <v>306</v>
      </c>
      <c r="G29" t="s">
        <v>4</v>
      </c>
      <c r="H29" t="s">
        <v>5</v>
      </c>
      <c r="I29">
        <v>333</v>
      </c>
      <c r="J29">
        <v>37</v>
      </c>
      <c r="K29" t="s">
        <v>6</v>
      </c>
      <c r="L29" t="s">
        <v>308</v>
      </c>
      <c r="M29" t="s">
        <v>309</v>
      </c>
      <c r="N29">
        <v>8</v>
      </c>
      <c r="O29" t="s">
        <v>313</v>
      </c>
      <c r="P29" t="s">
        <v>16</v>
      </c>
      <c r="Q29">
        <v>0.73</v>
      </c>
      <c r="R29" t="s">
        <v>17</v>
      </c>
      <c r="S29">
        <v>149.07000732421875</v>
      </c>
      <c r="T29" s="6">
        <f>tbSilv[[#This Row],[qtdRecurso]]*tbSilv[[#This Row],[areaOcupacao]]/10000</f>
        <v>2.4309000000000001E-2</v>
      </c>
      <c r="U29" s="1">
        <f>tbSilv[[#This Row],[qtdRecEspFaixa]]*tbSilv[[#This Row],[Preco]]</f>
        <v>3.6237428080444336</v>
      </c>
    </row>
    <row r="30" spans="1:21" hidden="1" x14ac:dyDescent="0.3">
      <c r="A30">
        <v>11688</v>
      </c>
      <c r="B30" t="s">
        <v>0</v>
      </c>
      <c r="C30" t="s">
        <v>1</v>
      </c>
      <c r="D30" t="s">
        <v>2</v>
      </c>
      <c r="E30" t="s">
        <v>3</v>
      </c>
      <c r="F30" t="s">
        <v>306</v>
      </c>
      <c r="G30" t="s">
        <v>4</v>
      </c>
      <c r="H30" t="s">
        <v>5</v>
      </c>
      <c r="I30">
        <v>333</v>
      </c>
      <c r="J30">
        <v>37</v>
      </c>
      <c r="K30" t="s">
        <v>6</v>
      </c>
      <c r="L30" t="s">
        <v>308</v>
      </c>
      <c r="M30" t="s">
        <v>309</v>
      </c>
      <c r="N30">
        <v>9</v>
      </c>
      <c r="O30" t="s">
        <v>310</v>
      </c>
      <c r="P30" t="s">
        <v>311</v>
      </c>
      <c r="Q30">
        <v>145.19999999999999</v>
      </c>
      <c r="R30" t="s">
        <v>12</v>
      </c>
      <c r="S30">
        <v>1.0999999999999999E-2</v>
      </c>
      <c r="T30" s="6">
        <f>tbSilv[[#This Row],[qtdRecurso]]*tbSilv[[#This Row],[areaOcupacao]]/10000</f>
        <v>4.8351600000000001</v>
      </c>
      <c r="U30" s="1">
        <f>tbSilv[[#This Row],[qtdRecEspFaixa]]*tbSilv[[#This Row],[Preco]]</f>
        <v>5.318676E-2</v>
      </c>
    </row>
    <row r="31" spans="1:21" hidden="1" x14ac:dyDescent="0.3">
      <c r="A31">
        <v>11688</v>
      </c>
      <c r="B31" t="s">
        <v>0</v>
      </c>
      <c r="C31" t="s">
        <v>1</v>
      </c>
      <c r="D31" t="s">
        <v>2</v>
      </c>
      <c r="E31" t="s">
        <v>3</v>
      </c>
      <c r="F31" t="s">
        <v>306</v>
      </c>
      <c r="G31" t="s">
        <v>4</v>
      </c>
      <c r="H31" t="s">
        <v>5</v>
      </c>
      <c r="I31">
        <v>333</v>
      </c>
      <c r="J31">
        <v>37</v>
      </c>
      <c r="K31" t="s">
        <v>6</v>
      </c>
      <c r="L31" t="s">
        <v>308</v>
      </c>
      <c r="M31" t="s">
        <v>309</v>
      </c>
      <c r="N31">
        <v>9</v>
      </c>
      <c r="O31" t="s">
        <v>310</v>
      </c>
      <c r="P31" t="s">
        <v>13</v>
      </c>
      <c r="Q31">
        <v>145.19999999999999</v>
      </c>
      <c r="R31" t="s">
        <v>12</v>
      </c>
      <c r="S31">
        <v>13.066685676574707</v>
      </c>
      <c r="T31" s="6">
        <f>tbSilv[[#This Row],[qtdRecurso]]*tbSilv[[#This Row],[areaOcupacao]]/10000</f>
        <v>4.8351600000000001</v>
      </c>
      <c r="U31" s="1">
        <f>tbSilv[[#This Row],[qtdRecEspFaixa]]*tbSilv[[#This Row],[Preco]]</f>
        <v>63.179515915946965</v>
      </c>
    </row>
    <row r="32" spans="1:21" hidden="1" x14ac:dyDescent="0.3">
      <c r="A32">
        <v>11688</v>
      </c>
      <c r="B32" t="s">
        <v>0</v>
      </c>
      <c r="C32" t="s">
        <v>1</v>
      </c>
      <c r="D32" t="s">
        <v>2</v>
      </c>
      <c r="E32" t="s">
        <v>3</v>
      </c>
      <c r="F32" t="s">
        <v>306</v>
      </c>
      <c r="G32" t="s">
        <v>4</v>
      </c>
      <c r="H32" t="s">
        <v>5</v>
      </c>
      <c r="I32">
        <v>333</v>
      </c>
      <c r="J32">
        <v>37</v>
      </c>
      <c r="K32" t="s">
        <v>6</v>
      </c>
      <c r="L32" t="s">
        <v>308</v>
      </c>
      <c r="M32" t="s">
        <v>309</v>
      </c>
      <c r="N32">
        <v>9</v>
      </c>
      <c r="O32" t="s">
        <v>312</v>
      </c>
      <c r="P32" t="s">
        <v>13</v>
      </c>
      <c r="Q32">
        <v>18.149999999999999</v>
      </c>
      <c r="R32" t="s">
        <v>12</v>
      </c>
      <c r="S32">
        <v>13.066685676574707</v>
      </c>
      <c r="T32" s="6">
        <f>tbSilv[[#This Row],[qtdRecurso]]*tbSilv[[#This Row],[areaOcupacao]]/10000</f>
        <v>0.60439500000000002</v>
      </c>
      <c r="U32" s="1">
        <f>tbSilv[[#This Row],[qtdRecEspFaixa]]*tbSilv[[#This Row],[Preco]]</f>
        <v>7.8974394894933706</v>
      </c>
    </row>
    <row r="33" spans="1:21" hidden="1" x14ac:dyDescent="0.3">
      <c r="A33">
        <v>11688</v>
      </c>
      <c r="B33" t="s">
        <v>0</v>
      </c>
      <c r="C33" t="s">
        <v>1</v>
      </c>
      <c r="D33" t="s">
        <v>2</v>
      </c>
      <c r="E33" t="s">
        <v>3</v>
      </c>
      <c r="F33" t="s">
        <v>306</v>
      </c>
      <c r="G33" t="s">
        <v>4</v>
      </c>
      <c r="H33" t="s">
        <v>5</v>
      </c>
      <c r="I33">
        <v>333</v>
      </c>
      <c r="J33">
        <v>37</v>
      </c>
      <c r="K33" t="s">
        <v>6</v>
      </c>
      <c r="L33" t="s">
        <v>308</v>
      </c>
      <c r="M33" t="s">
        <v>309</v>
      </c>
      <c r="N33">
        <v>9</v>
      </c>
      <c r="O33" t="s">
        <v>313</v>
      </c>
      <c r="P33" t="s">
        <v>16</v>
      </c>
      <c r="Q33">
        <v>0.73</v>
      </c>
      <c r="R33" t="s">
        <v>17</v>
      </c>
      <c r="S33">
        <v>149.07000732421875</v>
      </c>
      <c r="T33" s="6">
        <f>tbSilv[[#This Row],[qtdRecurso]]*tbSilv[[#This Row],[areaOcupacao]]/10000</f>
        <v>2.4309000000000001E-2</v>
      </c>
      <c r="U33" s="1">
        <f>tbSilv[[#This Row],[qtdRecEspFaixa]]*tbSilv[[#This Row],[Preco]]</f>
        <v>3.6237428080444336</v>
      </c>
    </row>
    <row r="34" spans="1:21" hidden="1" x14ac:dyDescent="0.3">
      <c r="A34">
        <v>11688</v>
      </c>
      <c r="B34" t="s">
        <v>0</v>
      </c>
      <c r="C34" t="s">
        <v>1</v>
      </c>
      <c r="D34" t="s">
        <v>2</v>
      </c>
      <c r="E34" t="s">
        <v>3</v>
      </c>
      <c r="F34" t="s">
        <v>306</v>
      </c>
      <c r="G34" t="s">
        <v>4</v>
      </c>
      <c r="H34" t="s">
        <v>5</v>
      </c>
      <c r="I34">
        <v>333</v>
      </c>
      <c r="J34">
        <v>37</v>
      </c>
      <c r="K34" t="s">
        <v>6</v>
      </c>
      <c r="L34" t="s">
        <v>308</v>
      </c>
      <c r="M34" t="s">
        <v>309</v>
      </c>
      <c r="N34">
        <v>10</v>
      </c>
      <c r="O34" t="s">
        <v>310</v>
      </c>
      <c r="P34" t="s">
        <v>311</v>
      </c>
      <c r="Q34">
        <v>145.19999999999999</v>
      </c>
      <c r="R34" t="s">
        <v>12</v>
      </c>
      <c r="S34">
        <v>1.0999999999999999E-2</v>
      </c>
      <c r="T34" s="6">
        <f>tbSilv[[#This Row],[qtdRecurso]]*tbSilv[[#This Row],[areaOcupacao]]/10000</f>
        <v>4.8351600000000001</v>
      </c>
      <c r="U34" s="1">
        <f>tbSilv[[#This Row],[qtdRecEspFaixa]]*tbSilv[[#This Row],[Preco]]</f>
        <v>5.318676E-2</v>
      </c>
    </row>
    <row r="35" spans="1:21" hidden="1" x14ac:dyDescent="0.3">
      <c r="A35">
        <v>11688</v>
      </c>
      <c r="B35" t="s">
        <v>0</v>
      </c>
      <c r="C35" t="s">
        <v>1</v>
      </c>
      <c r="D35" t="s">
        <v>2</v>
      </c>
      <c r="E35" t="s">
        <v>3</v>
      </c>
      <c r="F35" t="s">
        <v>306</v>
      </c>
      <c r="G35" t="s">
        <v>4</v>
      </c>
      <c r="H35" t="s">
        <v>5</v>
      </c>
      <c r="I35">
        <v>333</v>
      </c>
      <c r="J35">
        <v>37</v>
      </c>
      <c r="K35" t="s">
        <v>6</v>
      </c>
      <c r="L35" t="s">
        <v>308</v>
      </c>
      <c r="M35" t="s">
        <v>309</v>
      </c>
      <c r="N35">
        <v>10</v>
      </c>
      <c r="O35" t="s">
        <v>310</v>
      </c>
      <c r="P35" t="s">
        <v>13</v>
      </c>
      <c r="Q35">
        <v>145.19999999999999</v>
      </c>
      <c r="R35" t="s">
        <v>12</v>
      </c>
      <c r="S35">
        <v>13.066685676574707</v>
      </c>
      <c r="T35" s="6">
        <f>tbSilv[[#This Row],[qtdRecurso]]*tbSilv[[#This Row],[areaOcupacao]]/10000</f>
        <v>4.8351600000000001</v>
      </c>
      <c r="U35" s="1">
        <f>tbSilv[[#This Row],[qtdRecEspFaixa]]*tbSilv[[#This Row],[Preco]]</f>
        <v>63.179515915946965</v>
      </c>
    </row>
    <row r="36" spans="1:21" hidden="1" x14ac:dyDescent="0.3">
      <c r="A36">
        <v>11688</v>
      </c>
      <c r="B36" t="s">
        <v>0</v>
      </c>
      <c r="C36" t="s">
        <v>1</v>
      </c>
      <c r="D36" t="s">
        <v>2</v>
      </c>
      <c r="E36" t="s">
        <v>3</v>
      </c>
      <c r="F36" t="s">
        <v>306</v>
      </c>
      <c r="G36" t="s">
        <v>4</v>
      </c>
      <c r="H36" t="s">
        <v>5</v>
      </c>
      <c r="I36">
        <v>333</v>
      </c>
      <c r="J36">
        <v>37</v>
      </c>
      <c r="K36" t="s">
        <v>6</v>
      </c>
      <c r="L36" t="s">
        <v>308</v>
      </c>
      <c r="M36" t="s">
        <v>309</v>
      </c>
      <c r="N36">
        <v>10</v>
      </c>
      <c r="O36" t="s">
        <v>312</v>
      </c>
      <c r="P36" t="s">
        <v>13</v>
      </c>
      <c r="Q36">
        <v>18.149999999999999</v>
      </c>
      <c r="R36" t="s">
        <v>12</v>
      </c>
      <c r="S36">
        <v>13.066685676574707</v>
      </c>
      <c r="T36" s="6">
        <f>tbSilv[[#This Row],[qtdRecurso]]*tbSilv[[#This Row],[areaOcupacao]]/10000</f>
        <v>0.60439500000000002</v>
      </c>
      <c r="U36" s="1">
        <f>tbSilv[[#This Row],[qtdRecEspFaixa]]*tbSilv[[#This Row],[Preco]]</f>
        <v>7.8974394894933706</v>
      </c>
    </row>
    <row r="37" spans="1:21" hidden="1" x14ac:dyDescent="0.3">
      <c r="A37">
        <v>11688</v>
      </c>
      <c r="B37" t="s">
        <v>0</v>
      </c>
      <c r="C37" t="s">
        <v>1</v>
      </c>
      <c r="D37" t="s">
        <v>2</v>
      </c>
      <c r="E37" t="s">
        <v>3</v>
      </c>
      <c r="F37" t="s">
        <v>306</v>
      </c>
      <c r="G37" t="s">
        <v>4</v>
      </c>
      <c r="H37" t="s">
        <v>5</v>
      </c>
      <c r="I37">
        <v>333</v>
      </c>
      <c r="J37">
        <v>37</v>
      </c>
      <c r="K37" t="s">
        <v>6</v>
      </c>
      <c r="L37" t="s">
        <v>308</v>
      </c>
      <c r="M37" t="s">
        <v>309</v>
      </c>
      <c r="N37">
        <v>10</v>
      </c>
      <c r="O37" t="s">
        <v>313</v>
      </c>
      <c r="P37" t="s">
        <v>16</v>
      </c>
      <c r="Q37">
        <v>0.73</v>
      </c>
      <c r="R37" t="s">
        <v>17</v>
      </c>
      <c r="S37">
        <v>149.07000732421875</v>
      </c>
      <c r="T37" s="6">
        <f>tbSilv[[#This Row],[qtdRecurso]]*tbSilv[[#This Row],[areaOcupacao]]/10000</f>
        <v>2.4309000000000001E-2</v>
      </c>
      <c r="U37" s="1">
        <f>tbSilv[[#This Row],[qtdRecEspFaixa]]*tbSilv[[#This Row],[Preco]]</f>
        <v>3.6237428080444336</v>
      </c>
    </row>
    <row r="38" spans="1:21" hidden="1" x14ac:dyDescent="0.3">
      <c r="A38">
        <v>11688</v>
      </c>
      <c r="B38" t="s">
        <v>0</v>
      </c>
      <c r="C38" t="s">
        <v>1</v>
      </c>
      <c r="D38" t="s">
        <v>2</v>
      </c>
      <c r="E38" t="s">
        <v>3</v>
      </c>
      <c r="F38" t="s">
        <v>306</v>
      </c>
      <c r="G38" t="s">
        <v>4</v>
      </c>
      <c r="H38" t="s">
        <v>5</v>
      </c>
      <c r="I38">
        <v>333</v>
      </c>
      <c r="J38">
        <v>37</v>
      </c>
      <c r="K38" t="s">
        <v>6</v>
      </c>
      <c r="L38" t="s">
        <v>308</v>
      </c>
      <c r="M38" t="s">
        <v>309</v>
      </c>
      <c r="N38">
        <v>11</v>
      </c>
      <c r="O38" t="s">
        <v>310</v>
      </c>
      <c r="P38" t="s">
        <v>311</v>
      </c>
      <c r="Q38">
        <v>145.19999999999999</v>
      </c>
      <c r="R38" t="s">
        <v>12</v>
      </c>
      <c r="S38">
        <v>1.0999999999999999E-2</v>
      </c>
      <c r="T38" s="6">
        <f>tbSilv[[#This Row],[qtdRecurso]]*tbSilv[[#This Row],[areaOcupacao]]/10000</f>
        <v>4.8351600000000001</v>
      </c>
      <c r="U38" s="1">
        <f>tbSilv[[#This Row],[qtdRecEspFaixa]]*tbSilv[[#This Row],[Preco]]</f>
        <v>5.318676E-2</v>
      </c>
    </row>
    <row r="39" spans="1:21" hidden="1" x14ac:dyDescent="0.3">
      <c r="A39">
        <v>11688</v>
      </c>
      <c r="B39" t="s">
        <v>0</v>
      </c>
      <c r="C39" t="s">
        <v>1</v>
      </c>
      <c r="D39" t="s">
        <v>2</v>
      </c>
      <c r="E39" t="s">
        <v>3</v>
      </c>
      <c r="F39" t="s">
        <v>306</v>
      </c>
      <c r="G39" t="s">
        <v>4</v>
      </c>
      <c r="H39" t="s">
        <v>5</v>
      </c>
      <c r="I39">
        <v>333</v>
      </c>
      <c r="J39">
        <v>37</v>
      </c>
      <c r="K39" t="s">
        <v>6</v>
      </c>
      <c r="L39" t="s">
        <v>308</v>
      </c>
      <c r="M39" t="s">
        <v>309</v>
      </c>
      <c r="N39">
        <v>11</v>
      </c>
      <c r="O39" t="s">
        <v>310</v>
      </c>
      <c r="P39" t="s">
        <v>13</v>
      </c>
      <c r="Q39">
        <v>145.19999999999999</v>
      </c>
      <c r="R39" t="s">
        <v>12</v>
      </c>
      <c r="S39">
        <v>13.066685676574707</v>
      </c>
      <c r="T39" s="6">
        <f>tbSilv[[#This Row],[qtdRecurso]]*tbSilv[[#This Row],[areaOcupacao]]/10000</f>
        <v>4.8351600000000001</v>
      </c>
      <c r="U39" s="1">
        <f>tbSilv[[#This Row],[qtdRecEspFaixa]]*tbSilv[[#This Row],[Preco]]</f>
        <v>63.179515915946965</v>
      </c>
    </row>
    <row r="40" spans="1:21" hidden="1" x14ac:dyDescent="0.3">
      <c r="A40">
        <v>11688</v>
      </c>
      <c r="B40" t="s">
        <v>0</v>
      </c>
      <c r="C40" t="s">
        <v>1</v>
      </c>
      <c r="D40" t="s">
        <v>2</v>
      </c>
      <c r="E40" t="s">
        <v>3</v>
      </c>
      <c r="F40" t="s">
        <v>306</v>
      </c>
      <c r="G40" t="s">
        <v>4</v>
      </c>
      <c r="H40" t="s">
        <v>5</v>
      </c>
      <c r="I40">
        <v>333</v>
      </c>
      <c r="J40">
        <v>37</v>
      </c>
      <c r="K40" t="s">
        <v>6</v>
      </c>
      <c r="L40" t="s">
        <v>308</v>
      </c>
      <c r="M40" t="s">
        <v>309</v>
      </c>
      <c r="N40">
        <v>11</v>
      </c>
      <c r="O40" t="s">
        <v>312</v>
      </c>
      <c r="P40" t="s">
        <v>13</v>
      </c>
      <c r="Q40">
        <v>18.149999999999999</v>
      </c>
      <c r="R40" t="s">
        <v>12</v>
      </c>
      <c r="S40">
        <v>13.066685676574707</v>
      </c>
      <c r="T40" s="6">
        <f>tbSilv[[#This Row],[qtdRecurso]]*tbSilv[[#This Row],[areaOcupacao]]/10000</f>
        <v>0.60439500000000002</v>
      </c>
      <c r="U40" s="1">
        <f>tbSilv[[#This Row],[qtdRecEspFaixa]]*tbSilv[[#This Row],[Preco]]</f>
        <v>7.8974394894933706</v>
      </c>
    </row>
    <row r="41" spans="1:21" hidden="1" x14ac:dyDescent="0.3">
      <c r="A41">
        <v>11688</v>
      </c>
      <c r="B41" t="s">
        <v>0</v>
      </c>
      <c r="C41" t="s">
        <v>1</v>
      </c>
      <c r="D41" t="s">
        <v>2</v>
      </c>
      <c r="E41" t="s">
        <v>3</v>
      </c>
      <c r="F41" t="s">
        <v>306</v>
      </c>
      <c r="G41" t="s">
        <v>4</v>
      </c>
      <c r="H41" t="s">
        <v>5</v>
      </c>
      <c r="I41">
        <v>333</v>
      </c>
      <c r="J41">
        <v>37</v>
      </c>
      <c r="K41" t="s">
        <v>6</v>
      </c>
      <c r="L41" t="s">
        <v>308</v>
      </c>
      <c r="M41" t="s">
        <v>309</v>
      </c>
      <c r="N41">
        <v>11</v>
      </c>
      <c r="O41" t="s">
        <v>313</v>
      </c>
      <c r="P41" t="s">
        <v>16</v>
      </c>
      <c r="Q41">
        <v>0.73</v>
      </c>
      <c r="R41" t="s">
        <v>17</v>
      </c>
      <c r="S41">
        <v>149.07000732421875</v>
      </c>
      <c r="T41" s="6">
        <f>tbSilv[[#This Row],[qtdRecurso]]*tbSilv[[#This Row],[areaOcupacao]]/10000</f>
        <v>2.4309000000000001E-2</v>
      </c>
      <c r="U41" s="1">
        <f>tbSilv[[#This Row],[qtdRecEspFaixa]]*tbSilv[[#This Row],[Preco]]</f>
        <v>3.6237428080444336</v>
      </c>
    </row>
    <row r="42" spans="1:21" hidden="1" x14ac:dyDescent="0.3">
      <c r="A42">
        <v>11688</v>
      </c>
      <c r="B42" t="s">
        <v>0</v>
      </c>
      <c r="C42" t="s">
        <v>1</v>
      </c>
      <c r="D42" t="s">
        <v>2</v>
      </c>
      <c r="E42" t="s">
        <v>3</v>
      </c>
      <c r="F42" t="s">
        <v>306</v>
      </c>
      <c r="G42" t="s">
        <v>4</v>
      </c>
      <c r="H42" t="s">
        <v>5</v>
      </c>
      <c r="I42">
        <v>333</v>
      </c>
      <c r="J42">
        <v>37</v>
      </c>
      <c r="K42" t="s">
        <v>6</v>
      </c>
      <c r="L42" t="s">
        <v>308</v>
      </c>
      <c r="M42" t="s">
        <v>309</v>
      </c>
      <c r="N42">
        <v>12</v>
      </c>
      <c r="O42" t="s">
        <v>310</v>
      </c>
      <c r="P42" t="s">
        <v>311</v>
      </c>
      <c r="Q42">
        <v>145.19999999999999</v>
      </c>
      <c r="R42" t="s">
        <v>12</v>
      </c>
      <c r="S42">
        <v>1.0999999999999999E-2</v>
      </c>
      <c r="T42" s="6">
        <f>tbSilv[[#This Row],[qtdRecurso]]*tbSilv[[#This Row],[areaOcupacao]]/10000</f>
        <v>4.8351600000000001</v>
      </c>
      <c r="U42" s="1">
        <f>tbSilv[[#This Row],[qtdRecEspFaixa]]*tbSilv[[#This Row],[Preco]]</f>
        <v>5.318676E-2</v>
      </c>
    </row>
    <row r="43" spans="1:21" hidden="1" x14ac:dyDescent="0.3">
      <c r="A43">
        <v>11688</v>
      </c>
      <c r="B43" t="s">
        <v>0</v>
      </c>
      <c r="C43" t="s">
        <v>1</v>
      </c>
      <c r="D43" t="s">
        <v>2</v>
      </c>
      <c r="E43" t="s">
        <v>3</v>
      </c>
      <c r="F43" t="s">
        <v>306</v>
      </c>
      <c r="G43" t="s">
        <v>4</v>
      </c>
      <c r="H43" t="s">
        <v>5</v>
      </c>
      <c r="I43">
        <v>333</v>
      </c>
      <c r="J43">
        <v>37</v>
      </c>
      <c r="K43" t="s">
        <v>6</v>
      </c>
      <c r="L43" t="s">
        <v>308</v>
      </c>
      <c r="M43" t="s">
        <v>309</v>
      </c>
      <c r="N43">
        <v>12</v>
      </c>
      <c r="O43" t="s">
        <v>310</v>
      </c>
      <c r="P43" t="s">
        <v>13</v>
      </c>
      <c r="Q43">
        <v>145.19999999999999</v>
      </c>
      <c r="R43" t="s">
        <v>12</v>
      </c>
      <c r="S43">
        <v>13.066685676574707</v>
      </c>
      <c r="T43" s="6">
        <f>tbSilv[[#This Row],[qtdRecurso]]*tbSilv[[#This Row],[areaOcupacao]]/10000</f>
        <v>4.8351600000000001</v>
      </c>
      <c r="U43" s="1">
        <f>tbSilv[[#This Row],[qtdRecEspFaixa]]*tbSilv[[#This Row],[Preco]]</f>
        <v>63.179515915946965</v>
      </c>
    </row>
    <row r="44" spans="1:21" hidden="1" x14ac:dyDescent="0.3">
      <c r="A44">
        <v>11688</v>
      </c>
      <c r="B44" t="s">
        <v>0</v>
      </c>
      <c r="C44" t="s">
        <v>1</v>
      </c>
      <c r="D44" t="s">
        <v>2</v>
      </c>
      <c r="E44" t="s">
        <v>3</v>
      </c>
      <c r="F44" t="s">
        <v>306</v>
      </c>
      <c r="G44" t="s">
        <v>4</v>
      </c>
      <c r="H44" t="s">
        <v>5</v>
      </c>
      <c r="I44">
        <v>333</v>
      </c>
      <c r="J44">
        <v>37</v>
      </c>
      <c r="K44" t="s">
        <v>6</v>
      </c>
      <c r="L44" t="s">
        <v>308</v>
      </c>
      <c r="M44" t="s">
        <v>309</v>
      </c>
      <c r="N44">
        <v>12</v>
      </c>
      <c r="O44" t="s">
        <v>312</v>
      </c>
      <c r="P44" t="s">
        <v>13</v>
      </c>
      <c r="Q44">
        <v>18.149999999999999</v>
      </c>
      <c r="R44" t="s">
        <v>12</v>
      </c>
      <c r="S44">
        <v>13.066685676574707</v>
      </c>
      <c r="T44" s="6">
        <f>tbSilv[[#This Row],[qtdRecurso]]*tbSilv[[#This Row],[areaOcupacao]]/10000</f>
        <v>0.60439500000000002</v>
      </c>
      <c r="U44" s="1">
        <f>tbSilv[[#This Row],[qtdRecEspFaixa]]*tbSilv[[#This Row],[Preco]]</f>
        <v>7.8974394894933706</v>
      </c>
    </row>
    <row r="45" spans="1:21" hidden="1" x14ac:dyDescent="0.3">
      <c r="A45">
        <v>11688</v>
      </c>
      <c r="B45" t="s">
        <v>0</v>
      </c>
      <c r="C45" t="s">
        <v>1</v>
      </c>
      <c r="D45" t="s">
        <v>2</v>
      </c>
      <c r="E45" t="s">
        <v>3</v>
      </c>
      <c r="F45" t="s">
        <v>306</v>
      </c>
      <c r="G45" t="s">
        <v>4</v>
      </c>
      <c r="H45" t="s">
        <v>5</v>
      </c>
      <c r="I45">
        <v>333</v>
      </c>
      <c r="J45">
        <v>37</v>
      </c>
      <c r="K45" t="s">
        <v>6</v>
      </c>
      <c r="L45" t="s">
        <v>308</v>
      </c>
      <c r="M45" t="s">
        <v>309</v>
      </c>
      <c r="N45">
        <v>12</v>
      </c>
      <c r="O45" t="s">
        <v>313</v>
      </c>
      <c r="P45" t="s">
        <v>16</v>
      </c>
      <c r="Q45">
        <v>0.73</v>
      </c>
      <c r="R45" t="s">
        <v>17</v>
      </c>
      <c r="S45">
        <v>149.07000732421875</v>
      </c>
      <c r="T45" s="6">
        <f>tbSilv[[#This Row],[qtdRecurso]]*tbSilv[[#This Row],[areaOcupacao]]/10000</f>
        <v>2.4309000000000001E-2</v>
      </c>
      <c r="U45" s="1">
        <f>tbSilv[[#This Row],[qtdRecEspFaixa]]*tbSilv[[#This Row],[Preco]]</f>
        <v>3.6237428080444336</v>
      </c>
    </row>
    <row r="46" spans="1:21" hidden="1" x14ac:dyDescent="0.3">
      <c r="A46">
        <v>11688</v>
      </c>
      <c r="B46" t="s">
        <v>0</v>
      </c>
      <c r="C46" t="s">
        <v>1</v>
      </c>
      <c r="D46" t="s">
        <v>2</v>
      </c>
      <c r="E46" t="s">
        <v>3</v>
      </c>
      <c r="F46" t="s">
        <v>306</v>
      </c>
      <c r="G46" t="s">
        <v>4</v>
      </c>
      <c r="H46" t="s">
        <v>5</v>
      </c>
      <c r="I46">
        <v>333</v>
      </c>
      <c r="J46">
        <v>37</v>
      </c>
      <c r="K46" t="s">
        <v>6</v>
      </c>
      <c r="L46" t="s">
        <v>308</v>
      </c>
      <c r="M46" t="s">
        <v>309</v>
      </c>
      <c r="N46">
        <v>13</v>
      </c>
      <c r="O46" t="s">
        <v>310</v>
      </c>
      <c r="P46" t="s">
        <v>311</v>
      </c>
      <c r="Q46">
        <v>145.19999999999999</v>
      </c>
      <c r="R46" t="s">
        <v>12</v>
      </c>
      <c r="S46">
        <v>1.0999999999999999E-2</v>
      </c>
      <c r="T46" s="6">
        <f>tbSilv[[#This Row],[qtdRecurso]]*tbSilv[[#This Row],[areaOcupacao]]/10000</f>
        <v>4.8351600000000001</v>
      </c>
      <c r="U46" s="1">
        <f>tbSilv[[#This Row],[qtdRecEspFaixa]]*tbSilv[[#This Row],[Preco]]</f>
        <v>5.318676E-2</v>
      </c>
    </row>
    <row r="47" spans="1:21" hidden="1" x14ac:dyDescent="0.3">
      <c r="A47">
        <v>11688</v>
      </c>
      <c r="B47" t="s">
        <v>0</v>
      </c>
      <c r="C47" t="s">
        <v>1</v>
      </c>
      <c r="D47" t="s">
        <v>2</v>
      </c>
      <c r="E47" t="s">
        <v>3</v>
      </c>
      <c r="F47" t="s">
        <v>306</v>
      </c>
      <c r="G47" t="s">
        <v>4</v>
      </c>
      <c r="H47" t="s">
        <v>5</v>
      </c>
      <c r="I47">
        <v>333</v>
      </c>
      <c r="J47">
        <v>37</v>
      </c>
      <c r="K47" t="s">
        <v>6</v>
      </c>
      <c r="L47" t="s">
        <v>308</v>
      </c>
      <c r="M47" t="s">
        <v>309</v>
      </c>
      <c r="N47">
        <v>13</v>
      </c>
      <c r="O47" t="s">
        <v>310</v>
      </c>
      <c r="P47" t="s">
        <v>13</v>
      </c>
      <c r="Q47">
        <v>145.19999999999999</v>
      </c>
      <c r="R47" t="s">
        <v>12</v>
      </c>
      <c r="S47">
        <v>13.066685676574707</v>
      </c>
      <c r="T47" s="6">
        <f>tbSilv[[#This Row],[qtdRecurso]]*tbSilv[[#This Row],[areaOcupacao]]/10000</f>
        <v>4.8351600000000001</v>
      </c>
      <c r="U47" s="1">
        <f>tbSilv[[#This Row],[qtdRecEspFaixa]]*tbSilv[[#This Row],[Preco]]</f>
        <v>63.179515915946965</v>
      </c>
    </row>
    <row r="48" spans="1:21" hidden="1" x14ac:dyDescent="0.3">
      <c r="A48">
        <v>11688</v>
      </c>
      <c r="B48" t="s">
        <v>0</v>
      </c>
      <c r="C48" t="s">
        <v>1</v>
      </c>
      <c r="D48" t="s">
        <v>2</v>
      </c>
      <c r="E48" t="s">
        <v>3</v>
      </c>
      <c r="F48" t="s">
        <v>306</v>
      </c>
      <c r="G48" t="s">
        <v>4</v>
      </c>
      <c r="H48" t="s">
        <v>5</v>
      </c>
      <c r="I48">
        <v>333</v>
      </c>
      <c r="J48">
        <v>37</v>
      </c>
      <c r="K48" t="s">
        <v>6</v>
      </c>
      <c r="L48" t="s">
        <v>308</v>
      </c>
      <c r="M48" t="s">
        <v>309</v>
      </c>
      <c r="N48">
        <v>13</v>
      </c>
      <c r="O48" t="s">
        <v>312</v>
      </c>
      <c r="P48" t="s">
        <v>13</v>
      </c>
      <c r="Q48">
        <v>18.149999999999999</v>
      </c>
      <c r="R48" t="s">
        <v>12</v>
      </c>
      <c r="S48">
        <v>13.066685676574707</v>
      </c>
      <c r="T48" s="6">
        <f>tbSilv[[#This Row],[qtdRecurso]]*tbSilv[[#This Row],[areaOcupacao]]/10000</f>
        <v>0.60439500000000002</v>
      </c>
      <c r="U48" s="1">
        <f>tbSilv[[#This Row],[qtdRecEspFaixa]]*tbSilv[[#This Row],[Preco]]</f>
        <v>7.8974394894933706</v>
      </c>
    </row>
    <row r="49" spans="1:21" hidden="1" x14ac:dyDescent="0.3">
      <c r="A49">
        <v>11688</v>
      </c>
      <c r="B49" t="s">
        <v>0</v>
      </c>
      <c r="C49" t="s">
        <v>1</v>
      </c>
      <c r="D49" t="s">
        <v>2</v>
      </c>
      <c r="E49" t="s">
        <v>3</v>
      </c>
      <c r="F49" t="s">
        <v>306</v>
      </c>
      <c r="G49" t="s">
        <v>4</v>
      </c>
      <c r="H49" t="s">
        <v>5</v>
      </c>
      <c r="I49">
        <v>333</v>
      </c>
      <c r="J49">
        <v>37</v>
      </c>
      <c r="K49" t="s">
        <v>6</v>
      </c>
      <c r="L49" t="s">
        <v>308</v>
      </c>
      <c r="M49" t="s">
        <v>309</v>
      </c>
      <c r="N49">
        <v>13</v>
      </c>
      <c r="O49" t="s">
        <v>313</v>
      </c>
      <c r="P49" t="s">
        <v>16</v>
      </c>
      <c r="Q49">
        <v>0.73</v>
      </c>
      <c r="R49" t="s">
        <v>17</v>
      </c>
      <c r="S49">
        <v>149.07000732421875</v>
      </c>
      <c r="T49" s="6">
        <f>tbSilv[[#This Row],[qtdRecurso]]*tbSilv[[#This Row],[areaOcupacao]]/10000</f>
        <v>2.4309000000000001E-2</v>
      </c>
      <c r="U49" s="1">
        <f>tbSilv[[#This Row],[qtdRecEspFaixa]]*tbSilv[[#This Row],[Preco]]</f>
        <v>3.6237428080444336</v>
      </c>
    </row>
    <row r="50" spans="1:21" hidden="1" x14ac:dyDescent="0.3">
      <c r="A50">
        <v>11688</v>
      </c>
      <c r="B50" t="s">
        <v>0</v>
      </c>
      <c r="C50" t="s">
        <v>1</v>
      </c>
      <c r="D50" t="s">
        <v>2</v>
      </c>
      <c r="E50" t="s">
        <v>3</v>
      </c>
      <c r="F50" t="s">
        <v>306</v>
      </c>
      <c r="G50" t="s">
        <v>4</v>
      </c>
      <c r="H50" t="s">
        <v>5</v>
      </c>
      <c r="I50">
        <v>333</v>
      </c>
      <c r="J50">
        <v>37</v>
      </c>
      <c r="K50" t="s">
        <v>6</v>
      </c>
      <c r="L50" t="s">
        <v>308</v>
      </c>
      <c r="M50" t="s">
        <v>309</v>
      </c>
      <c r="N50">
        <v>14</v>
      </c>
      <c r="O50" t="s">
        <v>310</v>
      </c>
      <c r="P50" t="s">
        <v>311</v>
      </c>
      <c r="Q50">
        <v>145.19999999999999</v>
      </c>
      <c r="R50" t="s">
        <v>12</v>
      </c>
      <c r="S50">
        <v>1.0999999999999999E-2</v>
      </c>
      <c r="T50" s="6">
        <f>tbSilv[[#This Row],[qtdRecurso]]*tbSilv[[#This Row],[areaOcupacao]]/10000</f>
        <v>4.8351600000000001</v>
      </c>
      <c r="U50" s="1">
        <f>tbSilv[[#This Row],[qtdRecEspFaixa]]*tbSilv[[#This Row],[Preco]]</f>
        <v>5.318676E-2</v>
      </c>
    </row>
    <row r="51" spans="1:21" hidden="1" x14ac:dyDescent="0.3">
      <c r="A51">
        <v>11688</v>
      </c>
      <c r="B51" t="s">
        <v>0</v>
      </c>
      <c r="C51" t="s">
        <v>1</v>
      </c>
      <c r="D51" t="s">
        <v>2</v>
      </c>
      <c r="E51" t="s">
        <v>3</v>
      </c>
      <c r="F51" t="s">
        <v>306</v>
      </c>
      <c r="G51" t="s">
        <v>4</v>
      </c>
      <c r="H51" t="s">
        <v>5</v>
      </c>
      <c r="I51">
        <v>333</v>
      </c>
      <c r="J51">
        <v>37</v>
      </c>
      <c r="K51" t="s">
        <v>6</v>
      </c>
      <c r="L51" t="s">
        <v>308</v>
      </c>
      <c r="M51" t="s">
        <v>309</v>
      </c>
      <c r="N51">
        <v>14</v>
      </c>
      <c r="O51" t="s">
        <v>310</v>
      </c>
      <c r="P51" t="s">
        <v>13</v>
      </c>
      <c r="Q51">
        <v>145.19999999999999</v>
      </c>
      <c r="R51" t="s">
        <v>12</v>
      </c>
      <c r="S51">
        <v>13.066685676574707</v>
      </c>
      <c r="T51" s="6">
        <f>tbSilv[[#This Row],[qtdRecurso]]*tbSilv[[#This Row],[areaOcupacao]]/10000</f>
        <v>4.8351600000000001</v>
      </c>
      <c r="U51" s="1">
        <f>tbSilv[[#This Row],[qtdRecEspFaixa]]*tbSilv[[#This Row],[Preco]]</f>
        <v>63.179515915946965</v>
      </c>
    </row>
    <row r="52" spans="1:21" hidden="1" x14ac:dyDescent="0.3">
      <c r="A52">
        <v>11688</v>
      </c>
      <c r="B52" t="s">
        <v>0</v>
      </c>
      <c r="C52" t="s">
        <v>1</v>
      </c>
      <c r="D52" t="s">
        <v>2</v>
      </c>
      <c r="E52" t="s">
        <v>3</v>
      </c>
      <c r="F52" t="s">
        <v>306</v>
      </c>
      <c r="G52" t="s">
        <v>4</v>
      </c>
      <c r="H52" t="s">
        <v>5</v>
      </c>
      <c r="I52">
        <v>333</v>
      </c>
      <c r="J52">
        <v>37</v>
      </c>
      <c r="K52" t="s">
        <v>6</v>
      </c>
      <c r="L52" t="s">
        <v>308</v>
      </c>
      <c r="M52" t="s">
        <v>309</v>
      </c>
      <c r="N52">
        <v>14</v>
      </c>
      <c r="O52" t="s">
        <v>312</v>
      </c>
      <c r="P52" t="s">
        <v>13</v>
      </c>
      <c r="Q52">
        <v>18.149999999999999</v>
      </c>
      <c r="R52" t="s">
        <v>12</v>
      </c>
      <c r="S52">
        <v>13.066685676574707</v>
      </c>
      <c r="T52" s="6">
        <f>tbSilv[[#This Row],[qtdRecurso]]*tbSilv[[#This Row],[areaOcupacao]]/10000</f>
        <v>0.60439500000000002</v>
      </c>
      <c r="U52" s="1">
        <f>tbSilv[[#This Row],[qtdRecEspFaixa]]*tbSilv[[#This Row],[Preco]]</f>
        <v>7.8974394894933706</v>
      </c>
    </row>
    <row r="53" spans="1:21" hidden="1" x14ac:dyDescent="0.3">
      <c r="A53">
        <v>11688</v>
      </c>
      <c r="B53" t="s">
        <v>0</v>
      </c>
      <c r="C53" t="s">
        <v>1</v>
      </c>
      <c r="D53" t="s">
        <v>2</v>
      </c>
      <c r="E53" t="s">
        <v>3</v>
      </c>
      <c r="F53" t="s">
        <v>306</v>
      </c>
      <c r="G53" t="s">
        <v>4</v>
      </c>
      <c r="H53" t="s">
        <v>5</v>
      </c>
      <c r="I53">
        <v>333</v>
      </c>
      <c r="J53">
        <v>37</v>
      </c>
      <c r="K53" t="s">
        <v>6</v>
      </c>
      <c r="L53" t="s">
        <v>308</v>
      </c>
      <c r="M53" t="s">
        <v>309</v>
      </c>
      <c r="N53">
        <v>14</v>
      </c>
      <c r="O53" t="s">
        <v>313</v>
      </c>
      <c r="P53" t="s">
        <v>16</v>
      </c>
      <c r="Q53">
        <v>0.73</v>
      </c>
      <c r="R53" t="s">
        <v>17</v>
      </c>
      <c r="S53">
        <v>149.07000732421875</v>
      </c>
      <c r="T53" s="6">
        <f>tbSilv[[#This Row],[qtdRecurso]]*tbSilv[[#This Row],[areaOcupacao]]/10000</f>
        <v>2.4309000000000001E-2</v>
      </c>
      <c r="U53" s="1">
        <f>tbSilv[[#This Row],[qtdRecEspFaixa]]*tbSilv[[#This Row],[Preco]]</f>
        <v>3.6237428080444336</v>
      </c>
    </row>
    <row r="54" spans="1:21" hidden="1" x14ac:dyDescent="0.3">
      <c r="A54">
        <v>11688</v>
      </c>
      <c r="B54" t="s">
        <v>0</v>
      </c>
      <c r="C54" t="s">
        <v>1</v>
      </c>
      <c r="D54" t="s">
        <v>2</v>
      </c>
      <c r="E54" t="s">
        <v>3</v>
      </c>
      <c r="F54" t="s">
        <v>306</v>
      </c>
      <c r="G54" t="s">
        <v>4</v>
      </c>
      <c r="H54" t="s">
        <v>5</v>
      </c>
      <c r="I54">
        <v>333</v>
      </c>
      <c r="J54">
        <v>37</v>
      </c>
      <c r="K54" t="s">
        <v>6</v>
      </c>
      <c r="L54" t="s">
        <v>308</v>
      </c>
      <c r="M54" t="s">
        <v>309</v>
      </c>
      <c r="N54">
        <v>15</v>
      </c>
      <c r="O54" t="s">
        <v>310</v>
      </c>
      <c r="P54" t="s">
        <v>311</v>
      </c>
      <c r="Q54">
        <v>145.19999999999999</v>
      </c>
      <c r="R54" t="s">
        <v>12</v>
      </c>
      <c r="S54">
        <v>1.0999999999999999E-2</v>
      </c>
      <c r="T54" s="6">
        <f>tbSilv[[#This Row],[qtdRecurso]]*tbSilv[[#This Row],[areaOcupacao]]/10000</f>
        <v>4.8351600000000001</v>
      </c>
      <c r="U54" s="1">
        <f>tbSilv[[#This Row],[qtdRecEspFaixa]]*tbSilv[[#This Row],[Preco]]</f>
        <v>5.318676E-2</v>
      </c>
    </row>
    <row r="55" spans="1:21" hidden="1" x14ac:dyDescent="0.3">
      <c r="A55">
        <v>11688</v>
      </c>
      <c r="B55" t="s">
        <v>0</v>
      </c>
      <c r="C55" t="s">
        <v>1</v>
      </c>
      <c r="D55" t="s">
        <v>2</v>
      </c>
      <c r="E55" t="s">
        <v>3</v>
      </c>
      <c r="F55" t="s">
        <v>306</v>
      </c>
      <c r="G55" t="s">
        <v>4</v>
      </c>
      <c r="H55" t="s">
        <v>5</v>
      </c>
      <c r="I55">
        <v>333</v>
      </c>
      <c r="J55">
        <v>37</v>
      </c>
      <c r="K55" t="s">
        <v>6</v>
      </c>
      <c r="L55" t="s">
        <v>308</v>
      </c>
      <c r="M55" t="s">
        <v>309</v>
      </c>
      <c r="N55">
        <v>15</v>
      </c>
      <c r="O55" t="s">
        <v>310</v>
      </c>
      <c r="P55" t="s">
        <v>13</v>
      </c>
      <c r="Q55">
        <v>145.19999999999999</v>
      </c>
      <c r="R55" t="s">
        <v>12</v>
      </c>
      <c r="S55">
        <v>13.066685676574707</v>
      </c>
      <c r="T55" s="6">
        <f>tbSilv[[#This Row],[qtdRecurso]]*tbSilv[[#This Row],[areaOcupacao]]/10000</f>
        <v>4.8351600000000001</v>
      </c>
      <c r="U55" s="1">
        <f>tbSilv[[#This Row],[qtdRecEspFaixa]]*tbSilv[[#This Row],[Preco]]</f>
        <v>63.179515915946965</v>
      </c>
    </row>
    <row r="56" spans="1:21" hidden="1" x14ac:dyDescent="0.3">
      <c r="A56">
        <v>11688</v>
      </c>
      <c r="B56" t="s">
        <v>0</v>
      </c>
      <c r="C56" t="s">
        <v>1</v>
      </c>
      <c r="D56" t="s">
        <v>2</v>
      </c>
      <c r="E56" t="s">
        <v>3</v>
      </c>
      <c r="F56" t="s">
        <v>306</v>
      </c>
      <c r="G56" t="s">
        <v>4</v>
      </c>
      <c r="H56" t="s">
        <v>5</v>
      </c>
      <c r="I56">
        <v>333</v>
      </c>
      <c r="J56">
        <v>37</v>
      </c>
      <c r="K56" t="s">
        <v>6</v>
      </c>
      <c r="L56" t="s">
        <v>308</v>
      </c>
      <c r="M56" t="s">
        <v>309</v>
      </c>
      <c r="N56">
        <v>15</v>
      </c>
      <c r="O56" t="s">
        <v>312</v>
      </c>
      <c r="P56" t="s">
        <v>13</v>
      </c>
      <c r="Q56">
        <v>18.149999999999999</v>
      </c>
      <c r="R56" t="s">
        <v>12</v>
      </c>
      <c r="S56">
        <v>13.066685676574707</v>
      </c>
      <c r="T56" s="6">
        <f>tbSilv[[#This Row],[qtdRecurso]]*tbSilv[[#This Row],[areaOcupacao]]/10000</f>
        <v>0.60439500000000002</v>
      </c>
      <c r="U56" s="1">
        <f>tbSilv[[#This Row],[qtdRecEspFaixa]]*tbSilv[[#This Row],[Preco]]</f>
        <v>7.8974394894933706</v>
      </c>
    </row>
    <row r="57" spans="1:21" hidden="1" x14ac:dyDescent="0.3">
      <c r="A57">
        <v>11688</v>
      </c>
      <c r="B57" t="s">
        <v>0</v>
      </c>
      <c r="C57" t="s">
        <v>1</v>
      </c>
      <c r="D57" t="s">
        <v>2</v>
      </c>
      <c r="E57" t="s">
        <v>3</v>
      </c>
      <c r="F57" t="s">
        <v>306</v>
      </c>
      <c r="G57" t="s">
        <v>4</v>
      </c>
      <c r="H57" t="s">
        <v>5</v>
      </c>
      <c r="I57">
        <v>333</v>
      </c>
      <c r="J57">
        <v>37</v>
      </c>
      <c r="K57" t="s">
        <v>6</v>
      </c>
      <c r="L57" t="s">
        <v>308</v>
      </c>
      <c r="M57" t="s">
        <v>309</v>
      </c>
      <c r="N57">
        <v>15</v>
      </c>
      <c r="O57" t="s">
        <v>313</v>
      </c>
      <c r="P57" t="s">
        <v>16</v>
      </c>
      <c r="Q57">
        <v>0.73</v>
      </c>
      <c r="R57" t="s">
        <v>17</v>
      </c>
      <c r="S57">
        <v>149.07000732421875</v>
      </c>
      <c r="T57" s="6">
        <f>tbSilv[[#This Row],[qtdRecurso]]*tbSilv[[#This Row],[areaOcupacao]]/10000</f>
        <v>2.4309000000000001E-2</v>
      </c>
      <c r="U57" s="1">
        <f>tbSilv[[#This Row],[qtdRecEspFaixa]]*tbSilv[[#This Row],[Preco]]</f>
        <v>3.6237428080444336</v>
      </c>
    </row>
    <row r="58" spans="1:21" hidden="1" x14ac:dyDescent="0.3">
      <c r="A58">
        <v>11688</v>
      </c>
      <c r="B58" t="s">
        <v>0</v>
      </c>
      <c r="C58" t="s">
        <v>1</v>
      </c>
      <c r="D58" t="s">
        <v>2</v>
      </c>
      <c r="E58" t="s">
        <v>3</v>
      </c>
      <c r="F58" t="s">
        <v>306</v>
      </c>
      <c r="G58" t="s">
        <v>4</v>
      </c>
      <c r="H58" t="s">
        <v>5</v>
      </c>
      <c r="I58">
        <v>333</v>
      </c>
      <c r="J58">
        <v>37</v>
      </c>
      <c r="K58" t="s">
        <v>6</v>
      </c>
      <c r="L58" t="s">
        <v>308</v>
      </c>
      <c r="M58" t="s">
        <v>309</v>
      </c>
      <c r="N58">
        <v>16</v>
      </c>
      <c r="O58" t="s">
        <v>310</v>
      </c>
      <c r="P58" t="s">
        <v>311</v>
      </c>
      <c r="Q58">
        <v>145.19999999999999</v>
      </c>
      <c r="R58" t="s">
        <v>12</v>
      </c>
      <c r="S58">
        <v>1.0999999999999999E-2</v>
      </c>
      <c r="T58" s="6">
        <f>tbSilv[[#This Row],[qtdRecurso]]*tbSilv[[#This Row],[areaOcupacao]]/10000</f>
        <v>4.8351600000000001</v>
      </c>
      <c r="U58" s="1">
        <f>tbSilv[[#This Row],[qtdRecEspFaixa]]*tbSilv[[#This Row],[Preco]]</f>
        <v>5.318676E-2</v>
      </c>
    </row>
    <row r="59" spans="1:21" hidden="1" x14ac:dyDescent="0.3">
      <c r="A59">
        <v>11688</v>
      </c>
      <c r="B59" t="s">
        <v>0</v>
      </c>
      <c r="C59" t="s">
        <v>1</v>
      </c>
      <c r="D59" t="s">
        <v>2</v>
      </c>
      <c r="E59" t="s">
        <v>3</v>
      </c>
      <c r="F59" t="s">
        <v>306</v>
      </c>
      <c r="G59" t="s">
        <v>4</v>
      </c>
      <c r="H59" t="s">
        <v>5</v>
      </c>
      <c r="I59">
        <v>333</v>
      </c>
      <c r="J59">
        <v>37</v>
      </c>
      <c r="K59" t="s">
        <v>6</v>
      </c>
      <c r="L59" t="s">
        <v>308</v>
      </c>
      <c r="M59" t="s">
        <v>309</v>
      </c>
      <c r="N59">
        <v>16</v>
      </c>
      <c r="O59" t="s">
        <v>310</v>
      </c>
      <c r="P59" t="s">
        <v>13</v>
      </c>
      <c r="Q59">
        <v>145.19999999999999</v>
      </c>
      <c r="R59" t="s">
        <v>12</v>
      </c>
      <c r="S59">
        <v>13.066685676574707</v>
      </c>
      <c r="T59" s="6">
        <f>tbSilv[[#This Row],[qtdRecurso]]*tbSilv[[#This Row],[areaOcupacao]]/10000</f>
        <v>4.8351600000000001</v>
      </c>
      <c r="U59" s="1">
        <f>tbSilv[[#This Row],[qtdRecEspFaixa]]*tbSilv[[#This Row],[Preco]]</f>
        <v>63.179515915946965</v>
      </c>
    </row>
    <row r="60" spans="1:21" hidden="1" x14ac:dyDescent="0.3">
      <c r="A60">
        <v>11688</v>
      </c>
      <c r="B60" t="s">
        <v>0</v>
      </c>
      <c r="C60" t="s">
        <v>1</v>
      </c>
      <c r="D60" t="s">
        <v>2</v>
      </c>
      <c r="E60" t="s">
        <v>3</v>
      </c>
      <c r="F60" t="s">
        <v>306</v>
      </c>
      <c r="G60" t="s">
        <v>4</v>
      </c>
      <c r="H60" t="s">
        <v>5</v>
      </c>
      <c r="I60">
        <v>333</v>
      </c>
      <c r="J60">
        <v>37</v>
      </c>
      <c r="K60" t="s">
        <v>6</v>
      </c>
      <c r="L60" t="s">
        <v>308</v>
      </c>
      <c r="M60" t="s">
        <v>309</v>
      </c>
      <c r="N60">
        <v>16</v>
      </c>
      <c r="O60" t="s">
        <v>312</v>
      </c>
      <c r="P60" t="s">
        <v>13</v>
      </c>
      <c r="Q60">
        <v>18.149999999999999</v>
      </c>
      <c r="R60" t="s">
        <v>12</v>
      </c>
      <c r="S60">
        <v>13.066685676574707</v>
      </c>
      <c r="T60" s="6">
        <f>tbSilv[[#This Row],[qtdRecurso]]*tbSilv[[#This Row],[areaOcupacao]]/10000</f>
        <v>0.60439500000000002</v>
      </c>
      <c r="U60" s="1">
        <f>tbSilv[[#This Row],[qtdRecEspFaixa]]*tbSilv[[#This Row],[Preco]]</f>
        <v>7.8974394894933706</v>
      </c>
    </row>
    <row r="61" spans="1:21" hidden="1" x14ac:dyDescent="0.3">
      <c r="A61">
        <v>11688</v>
      </c>
      <c r="B61" t="s">
        <v>0</v>
      </c>
      <c r="C61" t="s">
        <v>1</v>
      </c>
      <c r="D61" t="s">
        <v>2</v>
      </c>
      <c r="E61" t="s">
        <v>3</v>
      </c>
      <c r="F61" t="s">
        <v>306</v>
      </c>
      <c r="G61" t="s">
        <v>4</v>
      </c>
      <c r="H61" t="s">
        <v>5</v>
      </c>
      <c r="I61">
        <v>333</v>
      </c>
      <c r="J61">
        <v>37</v>
      </c>
      <c r="K61" t="s">
        <v>6</v>
      </c>
      <c r="L61" t="s">
        <v>308</v>
      </c>
      <c r="M61" t="s">
        <v>309</v>
      </c>
      <c r="N61">
        <v>16</v>
      </c>
      <c r="O61" t="s">
        <v>313</v>
      </c>
      <c r="P61" t="s">
        <v>16</v>
      </c>
      <c r="Q61">
        <v>0.73</v>
      </c>
      <c r="R61" t="s">
        <v>17</v>
      </c>
      <c r="S61">
        <v>149.07000732421875</v>
      </c>
      <c r="T61" s="6">
        <f>tbSilv[[#This Row],[qtdRecurso]]*tbSilv[[#This Row],[areaOcupacao]]/10000</f>
        <v>2.4309000000000001E-2</v>
      </c>
      <c r="U61" s="1">
        <f>tbSilv[[#This Row],[qtdRecEspFaixa]]*tbSilv[[#This Row],[Preco]]</f>
        <v>3.6237428080444336</v>
      </c>
    </row>
    <row r="62" spans="1:21" hidden="1" x14ac:dyDescent="0.3">
      <c r="A62">
        <v>11688</v>
      </c>
      <c r="B62" t="s">
        <v>0</v>
      </c>
      <c r="C62" t="s">
        <v>1</v>
      </c>
      <c r="D62" t="s">
        <v>2</v>
      </c>
      <c r="E62" t="s">
        <v>3</v>
      </c>
      <c r="F62" t="s">
        <v>306</v>
      </c>
      <c r="G62" t="s">
        <v>4</v>
      </c>
      <c r="H62" t="s">
        <v>5</v>
      </c>
      <c r="I62">
        <v>333</v>
      </c>
      <c r="J62">
        <v>37</v>
      </c>
      <c r="K62" t="s">
        <v>6</v>
      </c>
      <c r="L62" t="s">
        <v>308</v>
      </c>
      <c r="M62" t="s">
        <v>309</v>
      </c>
      <c r="N62">
        <v>17</v>
      </c>
      <c r="O62" t="s">
        <v>310</v>
      </c>
      <c r="P62" t="s">
        <v>311</v>
      </c>
      <c r="Q62">
        <v>145.19999999999999</v>
      </c>
      <c r="R62" t="s">
        <v>12</v>
      </c>
      <c r="S62">
        <v>1.0999999999999999E-2</v>
      </c>
      <c r="T62" s="6">
        <f>tbSilv[[#This Row],[qtdRecurso]]*tbSilv[[#This Row],[areaOcupacao]]/10000</f>
        <v>4.8351600000000001</v>
      </c>
      <c r="U62" s="1">
        <f>tbSilv[[#This Row],[qtdRecEspFaixa]]*tbSilv[[#This Row],[Preco]]</f>
        <v>5.318676E-2</v>
      </c>
    </row>
    <row r="63" spans="1:21" hidden="1" x14ac:dyDescent="0.3">
      <c r="A63">
        <v>11688</v>
      </c>
      <c r="B63" t="s">
        <v>0</v>
      </c>
      <c r="C63" t="s">
        <v>1</v>
      </c>
      <c r="D63" t="s">
        <v>2</v>
      </c>
      <c r="E63" t="s">
        <v>3</v>
      </c>
      <c r="F63" t="s">
        <v>306</v>
      </c>
      <c r="G63" t="s">
        <v>4</v>
      </c>
      <c r="H63" t="s">
        <v>5</v>
      </c>
      <c r="I63">
        <v>333</v>
      </c>
      <c r="J63">
        <v>37</v>
      </c>
      <c r="K63" t="s">
        <v>6</v>
      </c>
      <c r="L63" t="s">
        <v>308</v>
      </c>
      <c r="M63" t="s">
        <v>309</v>
      </c>
      <c r="N63">
        <v>17</v>
      </c>
      <c r="O63" t="s">
        <v>310</v>
      </c>
      <c r="P63" t="s">
        <v>13</v>
      </c>
      <c r="Q63">
        <v>145.19999999999999</v>
      </c>
      <c r="R63" t="s">
        <v>12</v>
      </c>
      <c r="S63">
        <v>13.066685676574707</v>
      </c>
      <c r="T63" s="6">
        <f>tbSilv[[#This Row],[qtdRecurso]]*tbSilv[[#This Row],[areaOcupacao]]/10000</f>
        <v>4.8351600000000001</v>
      </c>
      <c r="U63" s="1">
        <f>tbSilv[[#This Row],[qtdRecEspFaixa]]*tbSilv[[#This Row],[Preco]]</f>
        <v>63.179515915946965</v>
      </c>
    </row>
    <row r="64" spans="1:21" hidden="1" x14ac:dyDescent="0.3">
      <c r="A64">
        <v>11688</v>
      </c>
      <c r="B64" t="s">
        <v>0</v>
      </c>
      <c r="C64" t="s">
        <v>1</v>
      </c>
      <c r="D64" t="s">
        <v>2</v>
      </c>
      <c r="E64" t="s">
        <v>3</v>
      </c>
      <c r="F64" t="s">
        <v>306</v>
      </c>
      <c r="G64" t="s">
        <v>4</v>
      </c>
      <c r="H64" t="s">
        <v>5</v>
      </c>
      <c r="I64">
        <v>333</v>
      </c>
      <c r="J64">
        <v>37</v>
      </c>
      <c r="K64" t="s">
        <v>6</v>
      </c>
      <c r="L64" t="s">
        <v>308</v>
      </c>
      <c r="M64" t="s">
        <v>309</v>
      </c>
      <c r="N64">
        <v>17</v>
      </c>
      <c r="O64" t="s">
        <v>312</v>
      </c>
      <c r="P64" t="s">
        <v>13</v>
      </c>
      <c r="Q64">
        <v>18.149999999999999</v>
      </c>
      <c r="R64" t="s">
        <v>12</v>
      </c>
      <c r="S64">
        <v>13.066685676574707</v>
      </c>
      <c r="T64" s="6">
        <f>tbSilv[[#This Row],[qtdRecurso]]*tbSilv[[#This Row],[areaOcupacao]]/10000</f>
        <v>0.60439500000000002</v>
      </c>
      <c r="U64" s="1">
        <f>tbSilv[[#This Row],[qtdRecEspFaixa]]*tbSilv[[#This Row],[Preco]]</f>
        <v>7.8974394894933706</v>
      </c>
    </row>
    <row r="65" spans="1:21" hidden="1" x14ac:dyDescent="0.3">
      <c r="A65">
        <v>11688</v>
      </c>
      <c r="B65" t="s">
        <v>0</v>
      </c>
      <c r="C65" t="s">
        <v>1</v>
      </c>
      <c r="D65" t="s">
        <v>2</v>
      </c>
      <c r="E65" t="s">
        <v>3</v>
      </c>
      <c r="F65" t="s">
        <v>306</v>
      </c>
      <c r="G65" t="s">
        <v>4</v>
      </c>
      <c r="H65" t="s">
        <v>5</v>
      </c>
      <c r="I65">
        <v>333</v>
      </c>
      <c r="J65">
        <v>37</v>
      </c>
      <c r="K65" t="s">
        <v>6</v>
      </c>
      <c r="L65" t="s">
        <v>308</v>
      </c>
      <c r="M65" t="s">
        <v>309</v>
      </c>
      <c r="N65">
        <v>17</v>
      </c>
      <c r="O65" t="s">
        <v>313</v>
      </c>
      <c r="P65" t="s">
        <v>16</v>
      </c>
      <c r="Q65">
        <v>0.73</v>
      </c>
      <c r="R65" t="s">
        <v>17</v>
      </c>
      <c r="S65">
        <v>149.07000732421875</v>
      </c>
      <c r="T65" s="6">
        <f>tbSilv[[#This Row],[qtdRecurso]]*tbSilv[[#This Row],[areaOcupacao]]/10000</f>
        <v>2.4309000000000001E-2</v>
      </c>
      <c r="U65" s="1">
        <f>tbSilv[[#This Row],[qtdRecEspFaixa]]*tbSilv[[#This Row],[Preco]]</f>
        <v>3.6237428080444336</v>
      </c>
    </row>
    <row r="66" spans="1:21" hidden="1" x14ac:dyDescent="0.3">
      <c r="A66">
        <v>11688</v>
      </c>
      <c r="B66" t="s">
        <v>0</v>
      </c>
      <c r="C66" t="s">
        <v>1</v>
      </c>
      <c r="D66" t="s">
        <v>2</v>
      </c>
      <c r="E66" t="s">
        <v>3</v>
      </c>
      <c r="F66" t="s">
        <v>306</v>
      </c>
      <c r="G66" t="s">
        <v>4</v>
      </c>
      <c r="H66" t="s">
        <v>5</v>
      </c>
      <c r="I66">
        <v>333</v>
      </c>
      <c r="J66">
        <v>37</v>
      </c>
      <c r="K66" t="s">
        <v>6</v>
      </c>
      <c r="L66" t="s">
        <v>308</v>
      </c>
      <c r="M66" t="s">
        <v>309</v>
      </c>
      <c r="N66">
        <v>18</v>
      </c>
      <c r="O66" t="s">
        <v>310</v>
      </c>
      <c r="P66" t="s">
        <v>311</v>
      </c>
      <c r="Q66">
        <v>145.19999999999999</v>
      </c>
      <c r="R66" t="s">
        <v>12</v>
      </c>
      <c r="S66">
        <v>1.0999999999999999E-2</v>
      </c>
      <c r="T66" s="6">
        <f>tbSilv[[#This Row],[qtdRecurso]]*tbSilv[[#This Row],[areaOcupacao]]/10000</f>
        <v>4.8351600000000001</v>
      </c>
      <c r="U66" s="1">
        <f>tbSilv[[#This Row],[qtdRecEspFaixa]]*tbSilv[[#This Row],[Preco]]</f>
        <v>5.318676E-2</v>
      </c>
    </row>
    <row r="67" spans="1:21" hidden="1" x14ac:dyDescent="0.3">
      <c r="A67">
        <v>11688</v>
      </c>
      <c r="B67" t="s">
        <v>0</v>
      </c>
      <c r="C67" t="s">
        <v>1</v>
      </c>
      <c r="D67" t="s">
        <v>2</v>
      </c>
      <c r="E67" t="s">
        <v>3</v>
      </c>
      <c r="F67" t="s">
        <v>306</v>
      </c>
      <c r="G67" t="s">
        <v>4</v>
      </c>
      <c r="H67" t="s">
        <v>5</v>
      </c>
      <c r="I67">
        <v>333</v>
      </c>
      <c r="J67">
        <v>37</v>
      </c>
      <c r="K67" t="s">
        <v>6</v>
      </c>
      <c r="L67" t="s">
        <v>308</v>
      </c>
      <c r="M67" t="s">
        <v>309</v>
      </c>
      <c r="N67">
        <v>18</v>
      </c>
      <c r="O67" t="s">
        <v>310</v>
      </c>
      <c r="P67" t="s">
        <v>13</v>
      </c>
      <c r="Q67">
        <v>145.19999999999999</v>
      </c>
      <c r="R67" t="s">
        <v>12</v>
      </c>
      <c r="S67">
        <v>13.066685676574707</v>
      </c>
      <c r="T67" s="6">
        <f>tbSilv[[#This Row],[qtdRecurso]]*tbSilv[[#This Row],[areaOcupacao]]/10000</f>
        <v>4.8351600000000001</v>
      </c>
      <c r="U67" s="1">
        <f>tbSilv[[#This Row],[qtdRecEspFaixa]]*tbSilv[[#This Row],[Preco]]</f>
        <v>63.179515915946965</v>
      </c>
    </row>
    <row r="68" spans="1:21" hidden="1" x14ac:dyDescent="0.3">
      <c r="A68">
        <v>11688</v>
      </c>
      <c r="B68" t="s">
        <v>0</v>
      </c>
      <c r="C68" t="s">
        <v>1</v>
      </c>
      <c r="D68" t="s">
        <v>2</v>
      </c>
      <c r="E68" t="s">
        <v>3</v>
      </c>
      <c r="F68" t="s">
        <v>306</v>
      </c>
      <c r="G68" t="s">
        <v>4</v>
      </c>
      <c r="H68" t="s">
        <v>5</v>
      </c>
      <c r="I68">
        <v>333</v>
      </c>
      <c r="J68">
        <v>37</v>
      </c>
      <c r="K68" t="s">
        <v>6</v>
      </c>
      <c r="L68" t="s">
        <v>308</v>
      </c>
      <c r="M68" t="s">
        <v>309</v>
      </c>
      <c r="N68">
        <v>18</v>
      </c>
      <c r="O68" t="s">
        <v>312</v>
      </c>
      <c r="P68" t="s">
        <v>13</v>
      </c>
      <c r="Q68">
        <v>18.149999999999999</v>
      </c>
      <c r="R68" t="s">
        <v>12</v>
      </c>
      <c r="S68">
        <v>13.066685676574707</v>
      </c>
      <c r="T68" s="6">
        <f>tbSilv[[#This Row],[qtdRecurso]]*tbSilv[[#This Row],[areaOcupacao]]/10000</f>
        <v>0.60439500000000002</v>
      </c>
      <c r="U68" s="1">
        <f>tbSilv[[#This Row],[qtdRecEspFaixa]]*tbSilv[[#This Row],[Preco]]</f>
        <v>7.8974394894933706</v>
      </c>
    </row>
    <row r="69" spans="1:21" hidden="1" x14ac:dyDescent="0.3">
      <c r="A69">
        <v>11688</v>
      </c>
      <c r="B69" t="s">
        <v>0</v>
      </c>
      <c r="C69" t="s">
        <v>1</v>
      </c>
      <c r="D69" t="s">
        <v>2</v>
      </c>
      <c r="E69" t="s">
        <v>3</v>
      </c>
      <c r="F69" t="s">
        <v>306</v>
      </c>
      <c r="G69" t="s">
        <v>4</v>
      </c>
      <c r="H69" t="s">
        <v>5</v>
      </c>
      <c r="I69">
        <v>333</v>
      </c>
      <c r="J69">
        <v>37</v>
      </c>
      <c r="K69" t="s">
        <v>6</v>
      </c>
      <c r="L69" t="s">
        <v>308</v>
      </c>
      <c r="M69" t="s">
        <v>309</v>
      </c>
      <c r="N69">
        <v>18</v>
      </c>
      <c r="O69" t="s">
        <v>313</v>
      </c>
      <c r="P69" t="s">
        <v>16</v>
      </c>
      <c r="Q69">
        <v>0.73</v>
      </c>
      <c r="R69" t="s">
        <v>17</v>
      </c>
      <c r="S69">
        <v>149.07000732421875</v>
      </c>
      <c r="T69" s="6">
        <f>tbSilv[[#This Row],[qtdRecurso]]*tbSilv[[#This Row],[areaOcupacao]]/10000</f>
        <v>2.4309000000000001E-2</v>
      </c>
      <c r="U69" s="1">
        <f>tbSilv[[#This Row],[qtdRecEspFaixa]]*tbSilv[[#This Row],[Preco]]</f>
        <v>3.6237428080444336</v>
      </c>
    </row>
    <row r="70" spans="1:21" hidden="1" x14ac:dyDescent="0.3">
      <c r="A70">
        <v>11688</v>
      </c>
      <c r="B70" t="s">
        <v>0</v>
      </c>
      <c r="C70" t="s">
        <v>1</v>
      </c>
      <c r="D70" t="s">
        <v>2</v>
      </c>
      <c r="E70" t="s">
        <v>3</v>
      </c>
      <c r="F70" t="s">
        <v>306</v>
      </c>
      <c r="G70" t="s">
        <v>4</v>
      </c>
      <c r="H70" t="s">
        <v>5</v>
      </c>
      <c r="I70">
        <v>333</v>
      </c>
      <c r="J70">
        <v>37</v>
      </c>
      <c r="K70" t="s">
        <v>6</v>
      </c>
      <c r="L70" t="s">
        <v>308</v>
      </c>
      <c r="M70" t="s">
        <v>309</v>
      </c>
      <c r="N70">
        <v>19</v>
      </c>
      <c r="O70" t="s">
        <v>310</v>
      </c>
      <c r="P70" t="s">
        <v>311</v>
      </c>
      <c r="Q70">
        <v>145.19999999999999</v>
      </c>
      <c r="R70" t="s">
        <v>12</v>
      </c>
      <c r="S70">
        <v>1.0999999999999999E-2</v>
      </c>
      <c r="T70" s="6">
        <f>tbSilv[[#This Row],[qtdRecurso]]*tbSilv[[#This Row],[areaOcupacao]]/10000</f>
        <v>4.8351600000000001</v>
      </c>
      <c r="U70" s="1">
        <f>tbSilv[[#This Row],[qtdRecEspFaixa]]*tbSilv[[#This Row],[Preco]]</f>
        <v>5.318676E-2</v>
      </c>
    </row>
    <row r="71" spans="1:21" hidden="1" x14ac:dyDescent="0.3">
      <c r="A71">
        <v>11688</v>
      </c>
      <c r="B71" t="s">
        <v>0</v>
      </c>
      <c r="C71" t="s">
        <v>1</v>
      </c>
      <c r="D71" t="s">
        <v>2</v>
      </c>
      <c r="E71" t="s">
        <v>3</v>
      </c>
      <c r="F71" t="s">
        <v>306</v>
      </c>
      <c r="G71" t="s">
        <v>4</v>
      </c>
      <c r="H71" t="s">
        <v>5</v>
      </c>
      <c r="I71">
        <v>333</v>
      </c>
      <c r="J71">
        <v>37</v>
      </c>
      <c r="K71" t="s">
        <v>6</v>
      </c>
      <c r="L71" t="s">
        <v>308</v>
      </c>
      <c r="M71" t="s">
        <v>309</v>
      </c>
      <c r="N71">
        <v>19</v>
      </c>
      <c r="O71" t="s">
        <v>310</v>
      </c>
      <c r="P71" t="s">
        <v>13</v>
      </c>
      <c r="Q71">
        <v>145.19999999999999</v>
      </c>
      <c r="R71" t="s">
        <v>12</v>
      </c>
      <c r="S71">
        <v>13.066685676574707</v>
      </c>
      <c r="T71" s="6">
        <f>tbSilv[[#This Row],[qtdRecurso]]*tbSilv[[#This Row],[areaOcupacao]]/10000</f>
        <v>4.8351600000000001</v>
      </c>
      <c r="U71" s="1">
        <f>tbSilv[[#This Row],[qtdRecEspFaixa]]*tbSilv[[#This Row],[Preco]]</f>
        <v>63.179515915946965</v>
      </c>
    </row>
    <row r="72" spans="1:21" hidden="1" x14ac:dyDescent="0.3">
      <c r="A72">
        <v>11688</v>
      </c>
      <c r="B72" t="s">
        <v>0</v>
      </c>
      <c r="C72" t="s">
        <v>1</v>
      </c>
      <c r="D72" t="s">
        <v>2</v>
      </c>
      <c r="E72" t="s">
        <v>3</v>
      </c>
      <c r="F72" t="s">
        <v>306</v>
      </c>
      <c r="G72" t="s">
        <v>4</v>
      </c>
      <c r="H72" t="s">
        <v>5</v>
      </c>
      <c r="I72">
        <v>333</v>
      </c>
      <c r="J72">
        <v>37</v>
      </c>
      <c r="K72" t="s">
        <v>6</v>
      </c>
      <c r="L72" t="s">
        <v>308</v>
      </c>
      <c r="M72" t="s">
        <v>309</v>
      </c>
      <c r="N72">
        <v>19</v>
      </c>
      <c r="O72" t="s">
        <v>312</v>
      </c>
      <c r="P72" t="s">
        <v>13</v>
      </c>
      <c r="Q72">
        <v>18.149999999999999</v>
      </c>
      <c r="R72" t="s">
        <v>12</v>
      </c>
      <c r="S72">
        <v>13.066685676574707</v>
      </c>
      <c r="T72" s="6">
        <f>tbSilv[[#This Row],[qtdRecurso]]*tbSilv[[#This Row],[areaOcupacao]]/10000</f>
        <v>0.60439500000000002</v>
      </c>
      <c r="U72" s="1">
        <f>tbSilv[[#This Row],[qtdRecEspFaixa]]*tbSilv[[#This Row],[Preco]]</f>
        <v>7.8974394894933706</v>
      </c>
    </row>
    <row r="73" spans="1:21" hidden="1" x14ac:dyDescent="0.3">
      <c r="A73">
        <v>11688</v>
      </c>
      <c r="B73" t="s">
        <v>0</v>
      </c>
      <c r="C73" t="s">
        <v>1</v>
      </c>
      <c r="D73" t="s">
        <v>2</v>
      </c>
      <c r="E73" t="s">
        <v>3</v>
      </c>
      <c r="F73" t="s">
        <v>306</v>
      </c>
      <c r="G73" t="s">
        <v>4</v>
      </c>
      <c r="H73" t="s">
        <v>5</v>
      </c>
      <c r="I73">
        <v>333</v>
      </c>
      <c r="J73">
        <v>37</v>
      </c>
      <c r="K73" t="s">
        <v>6</v>
      </c>
      <c r="L73" t="s">
        <v>308</v>
      </c>
      <c r="M73" t="s">
        <v>309</v>
      </c>
      <c r="N73">
        <v>19</v>
      </c>
      <c r="O73" t="s">
        <v>313</v>
      </c>
      <c r="P73" t="s">
        <v>16</v>
      </c>
      <c r="Q73">
        <v>0.73</v>
      </c>
      <c r="R73" t="s">
        <v>17</v>
      </c>
      <c r="S73">
        <v>149.07000732421875</v>
      </c>
      <c r="T73" s="6">
        <f>tbSilv[[#This Row],[qtdRecurso]]*tbSilv[[#This Row],[areaOcupacao]]/10000</f>
        <v>2.4309000000000001E-2</v>
      </c>
      <c r="U73" s="1">
        <f>tbSilv[[#This Row],[qtdRecEspFaixa]]*tbSilv[[#This Row],[Preco]]</f>
        <v>3.6237428080444336</v>
      </c>
    </row>
    <row r="74" spans="1:21" hidden="1" x14ac:dyDescent="0.3">
      <c r="A74">
        <v>11688</v>
      </c>
      <c r="B74" t="s">
        <v>0</v>
      </c>
      <c r="C74" t="s">
        <v>1</v>
      </c>
      <c r="D74" t="s">
        <v>2</v>
      </c>
      <c r="E74" t="s">
        <v>3</v>
      </c>
      <c r="F74" t="s">
        <v>306</v>
      </c>
      <c r="G74" t="s">
        <v>4</v>
      </c>
      <c r="H74" t="s">
        <v>5</v>
      </c>
      <c r="I74">
        <v>333</v>
      </c>
      <c r="J74">
        <v>37</v>
      </c>
      <c r="K74" t="s">
        <v>6</v>
      </c>
      <c r="L74" t="s">
        <v>308</v>
      </c>
      <c r="M74" t="s">
        <v>309</v>
      </c>
      <c r="N74">
        <v>20</v>
      </c>
      <c r="O74" t="s">
        <v>310</v>
      </c>
      <c r="P74" t="s">
        <v>311</v>
      </c>
      <c r="Q74">
        <v>145.19999999999999</v>
      </c>
      <c r="R74" t="s">
        <v>12</v>
      </c>
      <c r="S74">
        <v>1.0999999999999999E-2</v>
      </c>
      <c r="T74" s="6">
        <f>tbSilv[[#This Row],[qtdRecurso]]*tbSilv[[#This Row],[areaOcupacao]]/10000</f>
        <v>4.8351600000000001</v>
      </c>
      <c r="U74" s="1">
        <f>tbSilv[[#This Row],[qtdRecEspFaixa]]*tbSilv[[#This Row],[Preco]]</f>
        <v>5.318676E-2</v>
      </c>
    </row>
    <row r="75" spans="1:21" hidden="1" x14ac:dyDescent="0.3">
      <c r="A75">
        <v>11688</v>
      </c>
      <c r="B75" t="s">
        <v>0</v>
      </c>
      <c r="C75" t="s">
        <v>1</v>
      </c>
      <c r="D75" t="s">
        <v>2</v>
      </c>
      <c r="E75" t="s">
        <v>3</v>
      </c>
      <c r="F75" t="s">
        <v>306</v>
      </c>
      <c r="G75" t="s">
        <v>4</v>
      </c>
      <c r="H75" t="s">
        <v>5</v>
      </c>
      <c r="I75">
        <v>333</v>
      </c>
      <c r="J75">
        <v>37</v>
      </c>
      <c r="K75" t="s">
        <v>6</v>
      </c>
      <c r="L75" t="s">
        <v>308</v>
      </c>
      <c r="M75" t="s">
        <v>309</v>
      </c>
      <c r="N75">
        <v>20</v>
      </c>
      <c r="O75" t="s">
        <v>310</v>
      </c>
      <c r="P75" t="s">
        <v>13</v>
      </c>
      <c r="Q75">
        <v>145.19999999999999</v>
      </c>
      <c r="R75" t="s">
        <v>12</v>
      </c>
      <c r="S75">
        <v>13.066685676574707</v>
      </c>
      <c r="T75" s="6">
        <f>tbSilv[[#This Row],[qtdRecurso]]*tbSilv[[#This Row],[areaOcupacao]]/10000</f>
        <v>4.8351600000000001</v>
      </c>
      <c r="U75" s="1">
        <f>tbSilv[[#This Row],[qtdRecEspFaixa]]*tbSilv[[#This Row],[Preco]]</f>
        <v>63.179515915946965</v>
      </c>
    </row>
    <row r="76" spans="1:21" hidden="1" x14ac:dyDescent="0.3">
      <c r="A76">
        <v>11688</v>
      </c>
      <c r="B76" t="s">
        <v>0</v>
      </c>
      <c r="C76" t="s">
        <v>1</v>
      </c>
      <c r="D76" t="s">
        <v>2</v>
      </c>
      <c r="E76" t="s">
        <v>3</v>
      </c>
      <c r="F76" t="s">
        <v>306</v>
      </c>
      <c r="G76" t="s">
        <v>4</v>
      </c>
      <c r="H76" t="s">
        <v>5</v>
      </c>
      <c r="I76">
        <v>333</v>
      </c>
      <c r="J76">
        <v>37</v>
      </c>
      <c r="K76" t="s">
        <v>6</v>
      </c>
      <c r="L76" t="s">
        <v>308</v>
      </c>
      <c r="M76" t="s">
        <v>309</v>
      </c>
      <c r="N76">
        <v>20</v>
      </c>
      <c r="O76" t="s">
        <v>312</v>
      </c>
      <c r="P76" t="s">
        <v>13</v>
      </c>
      <c r="Q76">
        <v>18.149999999999999</v>
      </c>
      <c r="R76" t="s">
        <v>12</v>
      </c>
      <c r="S76">
        <v>13.066685676574707</v>
      </c>
      <c r="T76" s="6">
        <f>tbSilv[[#This Row],[qtdRecurso]]*tbSilv[[#This Row],[areaOcupacao]]/10000</f>
        <v>0.60439500000000002</v>
      </c>
      <c r="U76" s="1">
        <f>tbSilv[[#This Row],[qtdRecEspFaixa]]*tbSilv[[#This Row],[Preco]]</f>
        <v>7.8974394894933706</v>
      </c>
    </row>
    <row r="77" spans="1:21" hidden="1" x14ac:dyDescent="0.3">
      <c r="A77">
        <v>11688</v>
      </c>
      <c r="B77" t="s">
        <v>0</v>
      </c>
      <c r="C77" t="s">
        <v>1</v>
      </c>
      <c r="D77" t="s">
        <v>2</v>
      </c>
      <c r="E77" t="s">
        <v>3</v>
      </c>
      <c r="F77" t="s">
        <v>306</v>
      </c>
      <c r="G77" t="s">
        <v>4</v>
      </c>
      <c r="H77" t="s">
        <v>5</v>
      </c>
      <c r="I77">
        <v>333</v>
      </c>
      <c r="J77">
        <v>37</v>
      </c>
      <c r="K77" t="s">
        <v>6</v>
      </c>
      <c r="L77" t="s">
        <v>308</v>
      </c>
      <c r="M77" t="s">
        <v>309</v>
      </c>
      <c r="N77">
        <v>20</v>
      </c>
      <c r="O77" t="s">
        <v>313</v>
      </c>
      <c r="P77" t="s">
        <v>16</v>
      </c>
      <c r="Q77">
        <v>0.73</v>
      </c>
      <c r="R77" t="s">
        <v>17</v>
      </c>
      <c r="S77">
        <v>149.07000732421875</v>
      </c>
      <c r="T77" s="6">
        <f>tbSilv[[#This Row],[qtdRecurso]]*tbSilv[[#This Row],[areaOcupacao]]/10000</f>
        <v>2.4309000000000001E-2</v>
      </c>
      <c r="U77" s="1">
        <f>tbSilv[[#This Row],[qtdRecEspFaixa]]*tbSilv[[#This Row],[Preco]]</f>
        <v>3.6237428080444336</v>
      </c>
    </row>
    <row r="78" spans="1:21" hidden="1" x14ac:dyDescent="0.3">
      <c r="A78">
        <v>11688</v>
      </c>
      <c r="B78" t="s">
        <v>0</v>
      </c>
      <c r="C78" t="s">
        <v>1</v>
      </c>
      <c r="D78" t="s">
        <v>2</v>
      </c>
      <c r="E78" t="s">
        <v>3</v>
      </c>
      <c r="F78" t="s">
        <v>306</v>
      </c>
      <c r="G78" t="s">
        <v>4</v>
      </c>
      <c r="H78" t="s">
        <v>5</v>
      </c>
      <c r="I78">
        <v>333</v>
      </c>
      <c r="J78">
        <v>37</v>
      </c>
      <c r="K78" t="s">
        <v>6</v>
      </c>
      <c r="L78" t="s">
        <v>308</v>
      </c>
      <c r="M78" t="s">
        <v>309</v>
      </c>
      <c r="N78">
        <v>21</v>
      </c>
      <c r="O78" t="s">
        <v>310</v>
      </c>
      <c r="P78" t="s">
        <v>311</v>
      </c>
      <c r="Q78">
        <v>145.19999999999999</v>
      </c>
      <c r="R78" t="s">
        <v>12</v>
      </c>
      <c r="S78">
        <v>1.0999999999999999E-2</v>
      </c>
      <c r="T78" s="6">
        <f>tbSilv[[#This Row],[qtdRecurso]]*tbSilv[[#This Row],[areaOcupacao]]/10000</f>
        <v>4.8351600000000001</v>
      </c>
      <c r="U78" s="1">
        <f>tbSilv[[#This Row],[qtdRecEspFaixa]]*tbSilv[[#This Row],[Preco]]</f>
        <v>5.318676E-2</v>
      </c>
    </row>
    <row r="79" spans="1:21" hidden="1" x14ac:dyDescent="0.3">
      <c r="A79">
        <v>11688</v>
      </c>
      <c r="B79" t="s">
        <v>0</v>
      </c>
      <c r="C79" t="s">
        <v>1</v>
      </c>
      <c r="D79" t="s">
        <v>2</v>
      </c>
      <c r="E79" t="s">
        <v>3</v>
      </c>
      <c r="F79" t="s">
        <v>306</v>
      </c>
      <c r="G79" t="s">
        <v>4</v>
      </c>
      <c r="H79" t="s">
        <v>5</v>
      </c>
      <c r="I79">
        <v>333</v>
      </c>
      <c r="J79">
        <v>37</v>
      </c>
      <c r="K79" t="s">
        <v>6</v>
      </c>
      <c r="L79" t="s">
        <v>308</v>
      </c>
      <c r="M79" t="s">
        <v>309</v>
      </c>
      <c r="N79">
        <v>21</v>
      </c>
      <c r="O79" t="s">
        <v>310</v>
      </c>
      <c r="P79" t="s">
        <v>13</v>
      </c>
      <c r="Q79">
        <v>145.19999999999999</v>
      </c>
      <c r="R79" t="s">
        <v>12</v>
      </c>
      <c r="S79">
        <v>13.066685676574707</v>
      </c>
      <c r="T79" s="6">
        <f>tbSilv[[#This Row],[qtdRecurso]]*tbSilv[[#This Row],[areaOcupacao]]/10000</f>
        <v>4.8351600000000001</v>
      </c>
      <c r="U79" s="1">
        <f>tbSilv[[#This Row],[qtdRecEspFaixa]]*tbSilv[[#This Row],[Preco]]</f>
        <v>63.179515915946965</v>
      </c>
    </row>
    <row r="80" spans="1:21" hidden="1" x14ac:dyDescent="0.3">
      <c r="A80">
        <v>11688</v>
      </c>
      <c r="B80" t="s">
        <v>0</v>
      </c>
      <c r="C80" t="s">
        <v>1</v>
      </c>
      <c r="D80" t="s">
        <v>2</v>
      </c>
      <c r="E80" t="s">
        <v>3</v>
      </c>
      <c r="F80" t="s">
        <v>306</v>
      </c>
      <c r="G80" t="s">
        <v>4</v>
      </c>
      <c r="H80" t="s">
        <v>5</v>
      </c>
      <c r="I80">
        <v>333</v>
      </c>
      <c r="J80">
        <v>37</v>
      </c>
      <c r="K80" t="s">
        <v>6</v>
      </c>
      <c r="L80" t="s">
        <v>308</v>
      </c>
      <c r="M80" t="s">
        <v>309</v>
      </c>
      <c r="N80">
        <v>21</v>
      </c>
      <c r="O80" t="s">
        <v>312</v>
      </c>
      <c r="P80" t="s">
        <v>13</v>
      </c>
      <c r="Q80">
        <v>18.149999999999999</v>
      </c>
      <c r="R80" t="s">
        <v>12</v>
      </c>
      <c r="S80">
        <v>13.066685676574707</v>
      </c>
      <c r="T80" s="6">
        <f>tbSilv[[#This Row],[qtdRecurso]]*tbSilv[[#This Row],[areaOcupacao]]/10000</f>
        <v>0.60439500000000002</v>
      </c>
      <c r="U80" s="1">
        <f>tbSilv[[#This Row],[qtdRecEspFaixa]]*tbSilv[[#This Row],[Preco]]</f>
        <v>7.8974394894933706</v>
      </c>
    </row>
    <row r="81" spans="1:21" hidden="1" x14ac:dyDescent="0.3">
      <c r="A81">
        <v>11688</v>
      </c>
      <c r="B81" t="s">
        <v>0</v>
      </c>
      <c r="C81" t="s">
        <v>1</v>
      </c>
      <c r="D81" t="s">
        <v>2</v>
      </c>
      <c r="E81" t="s">
        <v>3</v>
      </c>
      <c r="F81" t="s">
        <v>306</v>
      </c>
      <c r="G81" t="s">
        <v>4</v>
      </c>
      <c r="H81" t="s">
        <v>5</v>
      </c>
      <c r="I81">
        <v>333</v>
      </c>
      <c r="J81">
        <v>37</v>
      </c>
      <c r="K81" t="s">
        <v>6</v>
      </c>
      <c r="L81" t="s">
        <v>308</v>
      </c>
      <c r="M81" t="s">
        <v>309</v>
      </c>
      <c r="N81">
        <v>21</v>
      </c>
      <c r="O81" t="s">
        <v>313</v>
      </c>
      <c r="P81" t="s">
        <v>16</v>
      </c>
      <c r="Q81">
        <v>0.73</v>
      </c>
      <c r="R81" t="s">
        <v>17</v>
      </c>
      <c r="S81">
        <v>149.07000732421875</v>
      </c>
      <c r="T81" s="6">
        <f>tbSilv[[#This Row],[qtdRecurso]]*tbSilv[[#This Row],[areaOcupacao]]/10000</f>
        <v>2.4309000000000001E-2</v>
      </c>
      <c r="U81" s="1">
        <f>tbSilv[[#This Row],[qtdRecEspFaixa]]*tbSilv[[#This Row],[Preco]]</f>
        <v>3.6237428080444336</v>
      </c>
    </row>
    <row r="82" spans="1:21" hidden="1" x14ac:dyDescent="0.3">
      <c r="A82">
        <v>11688</v>
      </c>
      <c r="B82" t="s">
        <v>0</v>
      </c>
      <c r="C82" t="s">
        <v>1</v>
      </c>
      <c r="D82" t="s">
        <v>2</v>
      </c>
      <c r="E82" t="s">
        <v>3</v>
      </c>
      <c r="F82" t="s">
        <v>306</v>
      </c>
      <c r="G82" t="s">
        <v>4</v>
      </c>
      <c r="H82" t="s">
        <v>5</v>
      </c>
      <c r="I82">
        <v>333</v>
      </c>
      <c r="J82">
        <v>37</v>
      </c>
      <c r="K82" t="s">
        <v>6</v>
      </c>
      <c r="L82" t="s">
        <v>308</v>
      </c>
      <c r="M82" t="s">
        <v>309</v>
      </c>
      <c r="N82">
        <v>22</v>
      </c>
      <c r="O82" t="s">
        <v>310</v>
      </c>
      <c r="P82" t="s">
        <v>311</v>
      </c>
      <c r="Q82">
        <v>145.19999999999999</v>
      </c>
      <c r="R82" t="s">
        <v>12</v>
      </c>
      <c r="S82">
        <v>1.0999999999999999E-2</v>
      </c>
      <c r="T82" s="6">
        <f>tbSilv[[#This Row],[qtdRecurso]]*tbSilv[[#This Row],[areaOcupacao]]/10000</f>
        <v>4.8351600000000001</v>
      </c>
      <c r="U82" s="1">
        <f>tbSilv[[#This Row],[qtdRecEspFaixa]]*tbSilv[[#This Row],[Preco]]</f>
        <v>5.318676E-2</v>
      </c>
    </row>
    <row r="83" spans="1:21" hidden="1" x14ac:dyDescent="0.3">
      <c r="A83">
        <v>11688</v>
      </c>
      <c r="B83" t="s">
        <v>0</v>
      </c>
      <c r="C83" t="s">
        <v>1</v>
      </c>
      <c r="D83" t="s">
        <v>2</v>
      </c>
      <c r="E83" t="s">
        <v>3</v>
      </c>
      <c r="F83" t="s">
        <v>306</v>
      </c>
      <c r="G83" t="s">
        <v>4</v>
      </c>
      <c r="H83" t="s">
        <v>5</v>
      </c>
      <c r="I83">
        <v>333</v>
      </c>
      <c r="J83">
        <v>37</v>
      </c>
      <c r="K83" t="s">
        <v>6</v>
      </c>
      <c r="L83" t="s">
        <v>308</v>
      </c>
      <c r="M83" t="s">
        <v>309</v>
      </c>
      <c r="N83">
        <v>22</v>
      </c>
      <c r="O83" t="s">
        <v>310</v>
      </c>
      <c r="P83" t="s">
        <v>13</v>
      </c>
      <c r="Q83">
        <v>145.19999999999999</v>
      </c>
      <c r="R83" t="s">
        <v>12</v>
      </c>
      <c r="S83">
        <v>13.066685676574707</v>
      </c>
      <c r="T83" s="6">
        <f>tbSilv[[#This Row],[qtdRecurso]]*tbSilv[[#This Row],[areaOcupacao]]/10000</f>
        <v>4.8351600000000001</v>
      </c>
      <c r="U83" s="1">
        <f>tbSilv[[#This Row],[qtdRecEspFaixa]]*tbSilv[[#This Row],[Preco]]</f>
        <v>63.179515915946965</v>
      </c>
    </row>
    <row r="84" spans="1:21" hidden="1" x14ac:dyDescent="0.3">
      <c r="A84">
        <v>11688</v>
      </c>
      <c r="B84" t="s">
        <v>0</v>
      </c>
      <c r="C84" t="s">
        <v>1</v>
      </c>
      <c r="D84" t="s">
        <v>2</v>
      </c>
      <c r="E84" t="s">
        <v>3</v>
      </c>
      <c r="F84" t="s">
        <v>306</v>
      </c>
      <c r="G84" t="s">
        <v>4</v>
      </c>
      <c r="H84" t="s">
        <v>5</v>
      </c>
      <c r="I84">
        <v>333</v>
      </c>
      <c r="J84">
        <v>37</v>
      </c>
      <c r="K84" t="s">
        <v>6</v>
      </c>
      <c r="L84" t="s">
        <v>308</v>
      </c>
      <c r="M84" t="s">
        <v>309</v>
      </c>
      <c r="N84">
        <v>22</v>
      </c>
      <c r="O84" t="s">
        <v>312</v>
      </c>
      <c r="P84" t="s">
        <v>13</v>
      </c>
      <c r="Q84">
        <v>18.149999999999999</v>
      </c>
      <c r="R84" t="s">
        <v>12</v>
      </c>
      <c r="S84">
        <v>13.066685676574707</v>
      </c>
      <c r="T84" s="6">
        <f>tbSilv[[#This Row],[qtdRecurso]]*tbSilv[[#This Row],[areaOcupacao]]/10000</f>
        <v>0.60439500000000002</v>
      </c>
      <c r="U84" s="1">
        <f>tbSilv[[#This Row],[qtdRecEspFaixa]]*tbSilv[[#This Row],[Preco]]</f>
        <v>7.8974394894933706</v>
      </c>
    </row>
    <row r="85" spans="1:21" hidden="1" x14ac:dyDescent="0.3">
      <c r="A85">
        <v>11688</v>
      </c>
      <c r="B85" t="s">
        <v>0</v>
      </c>
      <c r="C85" t="s">
        <v>1</v>
      </c>
      <c r="D85" t="s">
        <v>2</v>
      </c>
      <c r="E85" t="s">
        <v>3</v>
      </c>
      <c r="F85" t="s">
        <v>306</v>
      </c>
      <c r="G85" t="s">
        <v>4</v>
      </c>
      <c r="H85" t="s">
        <v>5</v>
      </c>
      <c r="I85">
        <v>333</v>
      </c>
      <c r="J85">
        <v>37</v>
      </c>
      <c r="K85" t="s">
        <v>6</v>
      </c>
      <c r="L85" t="s">
        <v>308</v>
      </c>
      <c r="M85" t="s">
        <v>309</v>
      </c>
      <c r="N85">
        <v>22</v>
      </c>
      <c r="O85" t="s">
        <v>313</v>
      </c>
      <c r="P85" t="s">
        <v>16</v>
      </c>
      <c r="Q85">
        <v>0.73</v>
      </c>
      <c r="R85" t="s">
        <v>17</v>
      </c>
      <c r="S85">
        <v>149.07000732421875</v>
      </c>
      <c r="T85" s="6">
        <f>tbSilv[[#This Row],[qtdRecurso]]*tbSilv[[#This Row],[areaOcupacao]]/10000</f>
        <v>2.4309000000000001E-2</v>
      </c>
      <c r="U85" s="1">
        <f>tbSilv[[#This Row],[qtdRecEspFaixa]]*tbSilv[[#This Row],[Preco]]</f>
        <v>3.6237428080444336</v>
      </c>
    </row>
    <row r="86" spans="1:21" hidden="1" x14ac:dyDescent="0.3">
      <c r="A86">
        <v>11688</v>
      </c>
      <c r="B86" t="s">
        <v>0</v>
      </c>
      <c r="C86" t="s">
        <v>1</v>
      </c>
      <c r="D86" t="s">
        <v>2</v>
      </c>
      <c r="E86" t="s">
        <v>3</v>
      </c>
      <c r="F86" t="s">
        <v>306</v>
      </c>
      <c r="G86" t="s">
        <v>4</v>
      </c>
      <c r="H86" t="s">
        <v>5</v>
      </c>
      <c r="I86">
        <v>333</v>
      </c>
      <c r="J86">
        <v>37</v>
      </c>
      <c r="K86" t="s">
        <v>6</v>
      </c>
      <c r="L86" t="s">
        <v>308</v>
      </c>
      <c r="M86" t="s">
        <v>309</v>
      </c>
      <c r="N86">
        <v>23</v>
      </c>
      <c r="O86" t="s">
        <v>310</v>
      </c>
      <c r="P86" t="s">
        <v>311</v>
      </c>
      <c r="Q86">
        <v>145.19999999999999</v>
      </c>
      <c r="R86" t="s">
        <v>12</v>
      </c>
      <c r="S86">
        <v>1.0999999999999999E-2</v>
      </c>
      <c r="T86" s="6">
        <f>tbSilv[[#This Row],[qtdRecurso]]*tbSilv[[#This Row],[areaOcupacao]]/10000</f>
        <v>4.8351600000000001</v>
      </c>
      <c r="U86" s="1">
        <f>tbSilv[[#This Row],[qtdRecEspFaixa]]*tbSilv[[#This Row],[Preco]]</f>
        <v>5.318676E-2</v>
      </c>
    </row>
    <row r="87" spans="1:21" hidden="1" x14ac:dyDescent="0.3">
      <c r="A87">
        <v>11688</v>
      </c>
      <c r="B87" t="s">
        <v>0</v>
      </c>
      <c r="C87" t="s">
        <v>1</v>
      </c>
      <c r="D87" t="s">
        <v>2</v>
      </c>
      <c r="E87" t="s">
        <v>3</v>
      </c>
      <c r="F87" t="s">
        <v>306</v>
      </c>
      <c r="G87" t="s">
        <v>4</v>
      </c>
      <c r="H87" t="s">
        <v>5</v>
      </c>
      <c r="I87">
        <v>333</v>
      </c>
      <c r="J87">
        <v>37</v>
      </c>
      <c r="K87" t="s">
        <v>6</v>
      </c>
      <c r="L87" t="s">
        <v>308</v>
      </c>
      <c r="M87" t="s">
        <v>309</v>
      </c>
      <c r="N87">
        <v>23</v>
      </c>
      <c r="O87" t="s">
        <v>310</v>
      </c>
      <c r="P87" t="s">
        <v>13</v>
      </c>
      <c r="Q87">
        <v>145.19999999999999</v>
      </c>
      <c r="R87" t="s">
        <v>12</v>
      </c>
      <c r="S87">
        <v>13.066685676574707</v>
      </c>
      <c r="T87" s="6">
        <f>tbSilv[[#This Row],[qtdRecurso]]*tbSilv[[#This Row],[areaOcupacao]]/10000</f>
        <v>4.8351600000000001</v>
      </c>
      <c r="U87" s="1">
        <f>tbSilv[[#This Row],[qtdRecEspFaixa]]*tbSilv[[#This Row],[Preco]]</f>
        <v>63.179515915946965</v>
      </c>
    </row>
    <row r="88" spans="1:21" hidden="1" x14ac:dyDescent="0.3">
      <c r="A88">
        <v>11688</v>
      </c>
      <c r="B88" t="s">
        <v>0</v>
      </c>
      <c r="C88" t="s">
        <v>1</v>
      </c>
      <c r="D88" t="s">
        <v>2</v>
      </c>
      <c r="E88" t="s">
        <v>3</v>
      </c>
      <c r="F88" t="s">
        <v>306</v>
      </c>
      <c r="G88" t="s">
        <v>4</v>
      </c>
      <c r="H88" t="s">
        <v>5</v>
      </c>
      <c r="I88">
        <v>333</v>
      </c>
      <c r="J88">
        <v>37</v>
      </c>
      <c r="K88" t="s">
        <v>6</v>
      </c>
      <c r="L88" t="s">
        <v>308</v>
      </c>
      <c r="M88" t="s">
        <v>309</v>
      </c>
      <c r="N88">
        <v>23</v>
      </c>
      <c r="O88" t="s">
        <v>312</v>
      </c>
      <c r="P88" t="s">
        <v>13</v>
      </c>
      <c r="Q88">
        <v>18.149999999999999</v>
      </c>
      <c r="R88" t="s">
        <v>12</v>
      </c>
      <c r="S88">
        <v>13.066685676574707</v>
      </c>
      <c r="T88" s="6">
        <f>tbSilv[[#This Row],[qtdRecurso]]*tbSilv[[#This Row],[areaOcupacao]]/10000</f>
        <v>0.60439500000000002</v>
      </c>
      <c r="U88" s="1">
        <f>tbSilv[[#This Row],[qtdRecEspFaixa]]*tbSilv[[#This Row],[Preco]]</f>
        <v>7.8974394894933706</v>
      </c>
    </row>
    <row r="89" spans="1:21" hidden="1" x14ac:dyDescent="0.3">
      <c r="A89">
        <v>11688</v>
      </c>
      <c r="B89" t="s">
        <v>0</v>
      </c>
      <c r="C89" t="s">
        <v>1</v>
      </c>
      <c r="D89" t="s">
        <v>2</v>
      </c>
      <c r="E89" t="s">
        <v>3</v>
      </c>
      <c r="F89" t="s">
        <v>306</v>
      </c>
      <c r="G89" t="s">
        <v>4</v>
      </c>
      <c r="H89" t="s">
        <v>5</v>
      </c>
      <c r="I89">
        <v>333</v>
      </c>
      <c r="J89">
        <v>37</v>
      </c>
      <c r="K89" t="s">
        <v>6</v>
      </c>
      <c r="L89" t="s">
        <v>308</v>
      </c>
      <c r="M89" t="s">
        <v>309</v>
      </c>
      <c r="N89">
        <v>23</v>
      </c>
      <c r="O89" t="s">
        <v>313</v>
      </c>
      <c r="P89" t="s">
        <v>16</v>
      </c>
      <c r="Q89">
        <v>0.73</v>
      </c>
      <c r="R89" t="s">
        <v>17</v>
      </c>
      <c r="S89">
        <v>149.07000732421875</v>
      </c>
      <c r="T89" s="6">
        <f>tbSilv[[#This Row],[qtdRecurso]]*tbSilv[[#This Row],[areaOcupacao]]/10000</f>
        <v>2.4309000000000001E-2</v>
      </c>
      <c r="U89" s="1">
        <f>tbSilv[[#This Row],[qtdRecEspFaixa]]*tbSilv[[#This Row],[Preco]]</f>
        <v>3.6237428080444336</v>
      </c>
    </row>
    <row r="90" spans="1:21" hidden="1" x14ac:dyDescent="0.3">
      <c r="A90">
        <v>11688</v>
      </c>
      <c r="B90" t="s">
        <v>0</v>
      </c>
      <c r="C90" t="s">
        <v>1</v>
      </c>
      <c r="D90" t="s">
        <v>2</v>
      </c>
      <c r="E90" t="s">
        <v>3</v>
      </c>
      <c r="F90" t="s">
        <v>306</v>
      </c>
      <c r="G90" t="s">
        <v>4</v>
      </c>
      <c r="H90" t="s">
        <v>5</v>
      </c>
      <c r="I90">
        <v>333</v>
      </c>
      <c r="J90">
        <v>37</v>
      </c>
      <c r="K90" t="s">
        <v>6</v>
      </c>
      <c r="L90" t="s">
        <v>308</v>
      </c>
      <c r="M90" t="s">
        <v>309</v>
      </c>
      <c r="N90">
        <v>24</v>
      </c>
      <c r="O90" t="s">
        <v>310</v>
      </c>
      <c r="P90" t="s">
        <v>311</v>
      </c>
      <c r="Q90">
        <v>145.19999999999999</v>
      </c>
      <c r="R90" t="s">
        <v>12</v>
      </c>
      <c r="S90">
        <v>1.0999999999999999E-2</v>
      </c>
      <c r="T90" s="6">
        <f>tbSilv[[#This Row],[qtdRecurso]]*tbSilv[[#This Row],[areaOcupacao]]/10000</f>
        <v>4.8351600000000001</v>
      </c>
      <c r="U90" s="1">
        <f>tbSilv[[#This Row],[qtdRecEspFaixa]]*tbSilv[[#This Row],[Preco]]</f>
        <v>5.318676E-2</v>
      </c>
    </row>
    <row r="91" spans="1:21" hidden="1" x14ac:dyDescent="0.3">
      <c r="A91">
        <v>11688</v>
      </c>
      <c r="B91" t="s">
        <v>0</v>
      </c>
      <c r="C91" t="s">
        <v>1</v>
      </c>
      <c r="D91" t="s">
        <v>2</v>
      </c>
      <c r="E91" t="s">
        <v>3</v>
      </c>
      <c r="F91" t="s">
        <v>306</v>
      </c>
      <c r="G91" t="s">
        <v>4</v>
      </c>
      <c r="H91" t="s">
        <v>5</v>
      </c>
      <c r="I91">
        <v>333</v>
      </c>
      <c r="J91">
        <v>37</v>
      </c>
      <c r="K91" t="s">
        <v>6</v>
      </c>
      <c r="L91" t="s">
        <v>308</v>
      </c>
      <c r="M91" t="s">
        <v>309</v>
      </c>
      <c r="N91">
        <v>24</v>
      </c>
      <c r="O91" t="s">
        <v>310</v>
      </c>
      <c r="P91" t="s">
        <v>13</v>
      </c>
      <c r="Q91">
        <v>145.19999999999999</v>
      </c>
      <c r="R91" t="s">
        <v>12</v>
      </c>
      <c r="S91">
        <v>13.066685676574707</v>
      </c>
      <c r="T91" s="6">
        <f>tbSilv[[#This Row],[qtdRecurso]]*tbSilv[[#This Row],[areaOcupacao]]/10000</f>
        <v>4.8351600000000001</v>
      </c>
      <c r="U91" s="1">
        <f>tbSilv[[#This Row],[qtdRecEspFaixa]]*tbSilv[[#This Row],[Preco]]</f>
        <v>63.179515915946965</v>
      </c>
    </row>
    <row r="92" spans="1:21" hidden="1" x14ac:dyDescent="0.3">
      <c r="A92">
        <v>11688</v>
      </c>
      <c r="B92" t="s">
        <v>0</v>
      </c>
      <c r="C92" t="s">
        <v>1</v>
      </c>
      <c r="D92" t="s">
        <v>2</v>
      </c>
      <c r="E92" t="s">
        <v>3</v>
      </c>
      <c r="F92" t="s">
        <v>306</v>
      </c>
      <c r="G92" t="s">
        <v>4</v>
      </c>
      <c r="H92" t="s">
        <v>5</v>
      </c>
      <c r="I92">
        <v>333</v>
      </c>
      <c r="J92">
        <v>37</v>
      </c>
      <c r="K92" t="s">
        <v>6</v>
      </c>
      <c r="L92" t="s">
        <v>308</v>
      </c>
      <c r="M92" t="s">
        <v>309</v>
      </c>
      <c r="N92">
        <v>24</v>
      </c>
      <c r="O92" t="s">
        <v>312</v>
      </c>
      <c r="P92" t="s">
        <v>13</v>
      </c>
      <c r="Q92">
        <v>18.149999999999999</v>
      </c>
      <c r="R92" t="s">
        <v>12</v>
      </c>
      <c r="S92">
        <v>13.066685676574707</v>
      </c>
      <c r="T92" s="6">
        <f>tbSilv[[#This Row],[qtdRecurso]]*tbSilv[[#This Row],[areaOcupacao]]/10000</f>
        <v>0.60439500000000002</v>
      </c>
      <c r="U92" s="1">
        <f>tbSilv[[#This Row],[qtdRecEspFaixa]]*tbSilv[[#This Row],[Preco]]</f>
        <v>7.8974394894933706</v>
      </c>
    </row>
    <row r="93" spans="1:21" hidden="1" x14ac:dyDescent="0.3">
      <c r="A93">
        <v>11688</v>
      </c>
      <c r="B93" t="s">
        <v>0</v>
      </c>
      <c r="C93" t="s">
        <v>1</v>
      </c>
      <c r="D93" t="s">
        <v>2</v>
      </c>
      <c r="E93" t="s">
        <v>3</v>
      </c>
      <c r="F93" t="s">
        <v>306</v>
      </c>
      <c r="G93" t="s">
        <v>4</v>
      </c>
      <c r="H93" t="s">
        <v>5</v>
      </c>
      <c r="I93">
        <v>333</v>
      </c>
      <c r="J93">
        <v>37</v>
      </c>
      <c r="K93" t="s">
        <v>6</v>
      </c>
      <c r="L93" t="s">
        <v>308</v>
      </c>
      <c r="M93" t="s">
        <v>309</v>
      </c>
      <c r="N93">
        <v>24</v>
      </c>
      <c r="O93" t="s">
        <v>313</v>
      </c>
      <c r="P93" t="s">
        <v>16</v>
      </c>
      <c r="Q93">
        <v>0.73</v>
      </c>
      <c r="R93" t="s">
        <v>17</v>
      </c>
      <c r="S93">
        <v>149.07000732421875</v>
      </c>
      <c r="T93" s="6">
        <f>tbSilv[[#This Row],[qtdRecurso]]*tbSilv[[#This Row],[areaOcupacao]]/10000</f>
        <v>2.4309000000000001E-2</v>
      </c>
      <c r="U93" s="1">
        <f>tbSilv[[#This Row],[qtdRecEspFaixa]]*tbSilv[[#This Row],[Preco]]</f>
        <v>3.6237428080444336</v>
      </c>
    </row>
    <row r="94" spans="1:21" hidden="1" x14ac:dyDescent="0.3">
      <c r="A94">
        <v>11688</v>
      </c>
      <c r="B94" t="s">
        <v>0</v>
      </c>
      <c r="C94" t="s">
        <v>1</v>
      </c>
      <c r="D94" t="s">
        <v>2</v>
      </c>
      <c r="E94" t="s">
        <v>3</v>
      </c>
      <c r="F94" t="s">
        <v>306</v>
      </c>
      <c r="G94" t="s">
        <v>4</v>
      </c>
      <c r="H94" t="s">
        <v>5</v>
      </c>
      <c r="I94">
        <v>333</v>
      </c>
      <c r="J94">
        <v>37</v>
      </c>
      <c r="K94" t="s">
        <v>6</v>
      </c>
      <c r="L94" t="s">
        <v>308</v>
      </c>
      <c r="M94" t="s">
        <v>309</v>
      </c>
      <c r="N94">
        <v>25</v>
      </c>
      <c r="O94" t="s">
        <v>310</v>
      </c>
      <c r="P94" t="s">
        <v>311</v>
      </c>
      <c r="Q94">
        <v>145.19999999999999</v>
      </c>
      <c r="R94" t="s">
        <v>12</v>
      </c>
      <c r="S94">
        <v>1.0999999999999999E-2</v>
      </c>
      <c r="T94" s="6">
        <f>tbSilv[[#This Row],[qtdRecurso]]*tbSilv[[#This Row],[areaOcupacao]]/10000</f>
        <v>4.8351600000000001</v>
      </c>
      <c r="U94" s="1">
        <f>tbSilv[[#This Row],[qtdRecEspFaixa]]*tbSilv[[#This Row],[Preco]]</f>
        <v>5.318676E-2</v>
      </c>
    </row>
    <row r="95" spans="1:21" hidden="1" x14ac:dyDescent="0.3">
      <c r="A95">
        <v>11688</v>
      </c>
      <c r="B95" t="s">
        <v>0</v>
      </c>
      <c r="C95" t="s">
        <v>1</v>
      </c>
      <c r="D95" t="s">
        <v>2</v>
      </c>
      <c r="E95" t="s">
        <v>3</v>
      </c>
      <c r="F95" t="s">
        <v>306</v>
      </c>
      <c r="G95" t="s">
        <v>4</v>
      </c>
      <c r="H95" t="s">
        <v>5</v>
      </c>
      <c r="I95">
        <v>333</v>
      </c>
      <c r="J95">
        <v>37</v>
      </c>
      <c r="K95" t="s">
        <v>6</v>
      </c>
      <c r="L95" t="s">
        <v>308</v>
      </c>
      <c r="M95" t="s">
        <v>309</v>
      </c>
      <c r="N95">
        <v>25</v>
      </c>
      <c r="O95" t="s">
        <v>310</v>
      </c>
      <c r="P95" t="s">
        <v>13</v>
      </c>
      <c r="Q95">
        <v>145.19999999999999</v>
      </c>
      <c r="R95" t="s">
        <v>12</v>
      </c>
      <c r="S95">
        <v>13.066685676574707</v>
      </c>
      <c r="T95" s="6">
        <f>tbSilv[[#This Row],[qtdRecurso]]*tbSilv[[#This Row],[areaOcupacao]]/10000</f>
        <v>4.8351600000000001</v>
      </c>
      <c r="U95" s="1">
        <f>tbSilv[[#This Row],[qtdRecEspFaixa]]*tbSilv[[#This Row],[Preco]]</f>
        <v>63.179515915946965</v>
      </c>
    </row>
    <row r="96" spans="1:21" hidden="1" x14ac:dyDescent="0.3">
      <c r="A96">
        <v>11688</v>
      </c>
      <c r="B96" t="s">
        <v>0</v>
      </c>
      <c r="C96" t="s">
        <v>1</v>
      </c>
      <c r="D96" t="s">
        <v>2</v>
      </c>
      <c r="E96" t="s">
        <v>3</v>
      </c>
      <c r="F96" t="s">
        <v>306</v>
      </c>
      <c r="G96" t="s">
        <v>4</v>
      </c>
      <c r="H96" t="s">
        <v>5</v>
      </c>
      <c r="I96">
        <v>333</v>
      </c>
      <c r="J96">
        <v>37</v>
      </c>
      <c r="K96" t="s">
        <v>6</v>
      </c>
      <c r="L96" t="s">
        <v>308</v>
      </c>
      <c r="M96" t="s">
        <v>309</v>
      </c>
      <c r="N96">
        <v>25</v>
      </c>
      <c r="O96" t="s">
        <v>312</v>
      </c>
      <c r="P96" t="s">
        <v>13</v>
      </c>
      <c r="Q96">
        <v>18.149999999999999</v>
      </c>
      <c r="R96" t="s">
        <v>12</v>
      </c>
      <c r="S96">
        <v>13.066685676574707</v>
      </c>
      <c r="T96" s="6">
        <f>tbSilv[[#This Row],[qtdRecurso]]*tbSilv[[#This Row],[areaOcupacao]]/10000</f>
        <v>0.60439500000000002</v>
      </c>
      <c r="U96" s="1">
        <f>tbSilv[[#This Row],[qtdRecEspFaixa]]*tbSilv[[#This Row],[Preco]]</f>
        <v>7.8974394894933706</v>
      </c>
    </row>
    <row r="97" spans="1:21" hidden="1" x14ac:dyDescent="0.3">
      <c r="A97">
        <v>11688</v>
      </c>
      <c r="B97" t="s">
        <v>0</v>
      </c>
      <c r="C97" t="s">
        <v>1</v>
      </c>
      <c r="D97" t="s">
        <v>2</v>
      </c>
      <c r="E97" t="s">
        <v>3</v>
      </c>
      <c r="F97" t="s">
        <v>306</v>
      </c>
      <c r="G97" t="s">
        <v>4</v>
      </c>
      <c r="H97" t="s">
        <v>5</v>
      </c>
      <c r="I97">
        <v>333</v>
      </c>
      <c r="J97">
        <v>37</v>
      </c>
      <c r="K97" t="s">
        <v>6</v>
      </c>
      <c r="L97" t="s">
        <v>308</v>
      </c>
      <c r="M97" t="s">
        <v>309</v>
      </c>
      <c r="N97">
        <v>25</v>
      </c>
      <c r="O97" t="s">
        <v>313</v>
      </c>
      <c r="P97" t="s">
        <v>16</v>
      </c>
      <c r="Q97">
        <v>0.73</v>
      </c>
      <c r="R97" t="s">
        <v>17</v>
      </c>
      <c r="S97">
        <v>149.07000732421875</v>
      </c>
      <c r="T97" s="6">
        <f>tbSilv[[#This Row],[qtdRecurso]]*tbSilv[[#This Row],[areaOcupacao]]/10000</f>
        <v>2.4309000000000001E-2</v>
      </c>
      <c r="U97" s="1">
        <f>tbSilv[[#This Row],[qtdRecEspFaixa]]*tbSilv[[#This Row],[Preco]]</f>
        <v>3.6237428080444336</v>
      </c>
    </row>
    <row r="98" spans="1:21" hidden="1" x14ac:dyDescent="0.3">
      <c r="A98">
        <v>11688</v>
      </c>
      <c r="B98" t="s">
        <v>0</v>
      </c>
      <c r="C98" t="s">
        <v>1</v>
      </c>
      <c r="D98" t="s">
        <v>2</v>
      </c>
      <c r="E98" t="s">
        <v>3</v>
      </c>
      <c r="F98" t="s">
        <v>306</v>
      </c>
      <c r="G98" t="s">
        <v>4</v>
      </c>
      <c r="H98" t="s">
        <v>5</v>
      </c>
      <c r="I98">
        <v>333</v>
      </c>
      <c r="J98">
        <v>37</v>
      </c>
      <c r="K98" t="s">
        <v>6</v>
      </c>
      <c r="L98" t="s">
        <v>308</v>
      </c>
      <c r="M98" t="s">
        <v>309</v>
      </c>
      <c r="N98">
        <v>26</v>
      </c>
      <c r="O98" t="s">
        <v>310</v>
      </c>
      <c r="P98" t="s">
        <v>311</v>
      </c>
      <c r="Q98">
        <v>145.19999999999999</v>
      </c>
      <c r="R98" t="s">
        <v>12</v>
      </c>
      <c r="S98">
        <v>1.0999999999999999E-2</v>
      </c>
      <c r="T98" s="6">
        <f>tbSilv[[#This Row],[qtdRecurso]]*tbSilv[[#This Row],[areaOcupacao]]/10000</f>
        <v>4.8351600000000001</v>
      </c>
      <c r="U98" s="1">
        <f>tbSilv[[#This Row],[qtdRecEspFaixa]]*tbSilv[[#This Row],[Preco]]</f>
        <v>5.318676E-2</v>
      </c>
    </row>
    <row r="99" spans="1:21" hidden="1" x14ac:dyDescent="0.3">
      <c r="A99">
        <v>11688</v>
      </c>
      <c r="B99" t="s">
        <v>0</v>
      </c>
      <c r="C99" t="s">
        <v>1</v>
      </c>
      <c r="D99" t="s">
        <v>2</v>
      </c>
      <c r="E99" t="s">
        <v>3</v>
      </c>
      <c r="F99" t="s">
        <v>306</v>
      </c>
      <c r="G99" t="s">
        <v>4</v>
      </c>
      <c r="H99" t="s">
        <v>5</v>
      </c>
      <c r="I99">
        <v>333</v>
      </c>
      <c r="J99">
        <v>37</v>
      </c>
      <c r="K99" t="s">
        <v>6</v>
      </c>
      <c r="L99" t="s">
        <v>308</v>
      </c>
      <c r="M99" t="s">
        <v>309</v>
      </c>
      <c r="N99">
        <v>26</v>
      </c>
      <c r="O99" t="s">
        <v>310</v>
      </c>
      <c r="P99" t="s">
        <v>13</v>
      </c>
      <c r="Q99">
        <v>145.19999999999999</v>
      </c>
      <c r="R99" t="s">
        <v>12</v>
      </c>
      <c r="S99">
        <v>13.066685676574707</v>
      </c>
      <c r="T99" s="6">
        <f>tbSilv[[#This Row],[qtdRecurso]]*tbSilv[[#This Row],[areaOcupacao]]/10000</f>
        <v>4.8351600000000001</v>
      </c>
      <c r="U99" s="1">
        <f>tbSilv[[#This Row],[qtdRecEspFaixa]]*tbSilv[[#This Row],[Preco]]</f>
        <v>63.179515915946965</v>
      </c>
    </row>
    <row r="100" spans="1:21" hidden="1" x14ac:dyDescent="0.3">
      <c r="A100">
        <v>11688</v>
      </c>
      <c r="B100" t="s">
        <v>0</v>
      </c>
      <c r="C100" t="s">
        <v>1</v>
      </c>
      <c r="D100" t="s">
        <v>2</v>
      </c>
      <c r="E100" t="s">
        <v>3</v>
      </c>
      <c r="F100" t="s">
        <v>306</v>
      </c>
      <c r="G100" t="s">
        <v>4</v>
      </c>
      <c r="H100" t="s">
        <v>5</v>
      </c>
      <c r="I100">
        <v>333</v>
      </c>
      <c r="J100">
        <v>37</v>
      </c>
      <c r="K100" t="s">
        <v>6</v>
      </c>
      <c r="L100" t="s">
        <v>308</v>
      </c>
      <c r="M100" t="s">
        <v>309</v>
      </c>
      <c r="N100">
        <v>26</v>
      </c>
      <c r="O100" t="s">
        <v>312</v>
      </c>
      <c r="P100" t="s">
        <v>13</v>
      </c>
      <c r="Q100">
        <v>18.149999999999999</v>
      </c>
      <c r="R100" t="s">
        <v>12</v>
      </c>
      <c r="S100">
        <v>13.066685676574707</v>
      </c>
      <c r="T100" s="6">
        <f>tbSilv[[#This Row],[qtdRecurso]]*tbSilv[[#This Row],[areaOcupacao]]/10000</f>
        <v>0.60439500000000002</v>
      </c>
      <c r="U100" s="1">
        <f>tbSilv[[#This Row],[qtdRecEspFaixa]]*tbSilv[[#This Row],[Preco]]</f>
        <v>7.8974394894933706</v>
      </c>
    </row>
    <row r="101" spans="1:21" hidden="1" x14ac:dyDescent="0.3">
      <c r="A101">
        <v>11688</v>
      </c>
      <c r="B101" t="s">
        <v>0</v>
      </c>
      <c r="C101" t="s">
        <v>1</v>
      </c>
      <c r="D101" t="s">
        <v>2</v>
      </c>
      <c r="E101" t="s">
        <v>3</v>
      </c>
      <c r="F101" t="s">
        <v>306</v>
      </c>
      <c r="G101" t="s">
        <v>4</v>
      </c>
      <c r="H101" t="s">
        <v>5</v>
      </c>
      <c r="I101">
        <v>333</v>
      </c>
      <c r="J101">
        <v>37</v>
      </c>
      <c r="K101" t="s">
        <v>6</v>
      </c>
      <c r="L101" t="s">
        <v>308</v>
      </c>
      <c r="M101" t="s">
        <v>309</v>
      </c>
      <c r="N101">
        <v>26</v>
      </c>
      <c r="O101" t="s">
        <v>313</v>
      </c>
      <c r="P101" t="s">
        <v>16</v>
      </c>
      <c r="Q101">
        <v>0.73</v>
      </c>
      <c r="R101" t="s">
        <v>17</v>
      </c>
      <c r="S101">
        <v>149.07000732421875</v>
      </c>
      <c r="T101" s="6">
        <f>tbSilv[[#This Row],[qtdRecurso]]*tbSilv[[#This Row],[areaOcupacao]]/10000</f>
        <v>2.4309000000000001E-2</v>
      </c>
      <c r="U101" s="1">
        <f>tbSilv[[#This Row],[qtdRecEspFaixa]]*tbSilv[[#This Row],[Preco]]</f>
        <v>3.6237428080444336</v>
      </c>
    </row>
    <row r="102" spans="1:21" hidden="1" x14ac:dyDescent="0.3">
      <c r="A102">
        <v>11688</v>
      </c>
      <c r="B102" t="s">
        <v>0</v>
      </c>
      <c r="C102" t="s">
        <v>1</v>
      </c>
      <c r="D102" t="s">
        <v>2</v>
      </c>
      <c r="E102" t="s">
        <v>3</v>
      </c>
      <c r="F102" t="s">
        <v>306</v>
      </c>
      <c r="G102" t="s">
        <v>4</v>
      </c>
      <c r="H102" t="s">
        <v>5</v>
      </c>
      <c r="I102">
        <v>333</v>
      </c>
      <c r="J102">
        <v>37</v>
      </c>
      <c r="K102" t="s">
        <v>6</v>
      </c>
      <c r="L102" t="s">
        <v>308</v>
      </c>
      <c r="M102" t="s">
        <v>309</v>
      </c>
      <c r="N102">
        <v>27</v>
      </c>
      <c r="O102" t="s">
        <v>310</v>
      </c>
      <c r="P102" t="s">
        <v>311</v>
      </c>
      <c r="Q102">
        <v>145.19999999999999</v>
      </c>
      <c r="R102" t="s">
        <v>12</v>
      </c>
      <c r="S102">
        <v>1.0999999999999999E-2</v>
      </c>
      <c r="T102" s="6">
        <f>tbSilv[[#This Row],[qtdRecurso]]*tbSilv[[#This Row],[areaOcupacao]]/10000</f>
        <v>4.8351600000000001</v>
      </c>
      <c r="U102" s="1">
        <f>tbSilv[[#This Row],[qtdRecEspFaixa]]*tbSilv[[#This Row],[Preco]]</f>
        <v>5.318676E-2</v>
      </c>
    </row>
    <row r="103" spans="1:21" hidden="1" x14ac:dyDescent="0.3">
      <c r="A103">
        <v>11688</v>
      </c>
      <c r="B103" t="s">
        <v>0</v>
      </c>
      <c r="C103" t="s">
        <v>1</v>
      </c>
      <c r="D103" t="s">
        <v>2</v>
      </c>
      <c r="E103" t="s">
        <v>3</v>
      </c>
      <c r="F103" t="s">
        <v>306</v>
      </c>
      <c r="G103" t="s">
        <v>4</v>
      </c>
      <c r="H103" t="s">
        <v>5</v>
      </c>
      <c r="I103">
        <v>333</v>
      </c>
      <c r="J103">
        <v>37</v>
      </c>
      <c r="K103" t="s">
        <v>6</v>
      </c>
      <c r="L103" t="s">
        <v>308</v>
      </c>
      <c r="M103" t="s">
        <v>309</v>
      </c>
      <c r="N103">
        <v>27</v>
      </c>
      <c r="O103" t="s">
        <v>310</v>
      </c>
      <c r="P103" t="s">
        <v>13</v>
      </c>
      <c r="Q103">
        <v>145.19999999999999</v>
      </c>
      <c r="R103" t="s">
        <v>12</v>
      </c>
      <c r="S103">
        <v>13.066685676574707</v>
      </c>
      <c r="T103" s="6">
        <f>tbSilv[[#This Row],[qtdRecurso]]*tbSilv[[#This Row],[areaOcupacao]]/10000</f>
        <v>4.8351600000000001</v>
      </c>
      <c r="U103" s="1">
        <f>tbSilv[[#This Row],[qtdRecEspFaixa]]*tbSilv[[#This Row],[Preco]]</f>
        <v>63.179515915946965</v>
      </c>
    </row>
    <row r="104" spans="1:21" hidden="1" x14ac:dyDescent="0.3">
      <c r="A104">
        <v>11688</v>
      </c>
      <c r="B104" t="s">
        <v>0</v>
      </c>
      <c r="C104" t="s">
        <v>1</v>
      </c>
      <c r="D104" t="s">
        <v>2</v>
      </c>
      <c r="E104" t="s">
        <v>3</v>
      </c>
      <c r="F104" t="s">
        <v>306</v>
      </c>
      <c r="G104" t="s">
        <v>4</v>
      </c>
      <c r="H104" t="s">
        <v>5</v>
      </c>
      <c r="I104">
        <v>333</v>
      </c>
      <c r="J104">
        <v>37</v>
      </c>
      <c r="K104" t="s">
        <v>6</v>
      </c>
      <c r="L104" t="s">
        <v>308</v>
      </c>
      <c r="M104" t="s">
        <v>309</v>
      </c>
      <c r="N104">
        <v>27</v>
      </c>
      <c r="O104" t="s">
        <v>312</v>
      </c>
      <c r="P104" t="s">
        <v>13</v>
      </c>
      <c r="Q104">
        <v>18.149999999999999</v>
      </c>
      <c r="R104" t="s">
        <v>12</v>
      </c>
      <c r="S104">
        <v>13.066685676574707</v>
      </c>
      <c r="T104" s="6">
        <f>tbSilv[[#This Row],[qtdRecurso]]*tbSilv[[#This Row],[areaOcupacao]]/10000</f>
        <v>0.60439500000000002</v>
      </c>
      <c r="U104" s="1">
        <f>tbSilv[[#This Row],[qtdRecEspFaixa]]*tbSilv[[#This Row],[Preco]]</f>
        <v>7.8974394894933706</v>
      </c>
    </row>
    <row r="105" spans="1:21" hidden="1" x14ac:dyDescent="0.3">
      <c r="A105">
        <v>11688</v>
      </c>
      <c r="B105" t="s">
        <v>0</v>
      </c>
      <c r="C105" t="s">
        <v>1</v>
      </c>
      <c r="D105" t="s">
        <v>2</v>
      </c>
      <c r="E105" t="s">
        <v>3</v>
      </c>
      <c r="F105" t="s">
        <v>306</v>
      </c>
      <c r="G105" t="s">
        <v>4</v>
      </c>
      <c r="H105" t="s">
        <v>5</v>
      </c>
      <c r="I105">
        <v>333</v>
      </c>
      <c r="J105">
        <v>37</v>
      </c>
      <c r="K105" t="s">
        <v>6</v>
      </c>
      <c r="L105" t="s">
        <v>308</v>
      </c>
      <c r="M105" t="s">
        <v>309</v>
      </c>
      <c r="N105">
        <v>27</v>
      </c>
      <c r="O105" t="s">
        <v>313</v>
      </c>
      <c r="P105" t="s">
        <v>16</v>
      </c>
      <c r="Q105">
        <v>0.73</v>
      </c>
      <c r="R105" t="s">
        <v>17</v>
      </c>
      <c r="S105">
        <v>149.07000732421875</v>
      </c>
      <c r="T105" s="6">
        <f>tbSilv[[#This Row],[qtdRecurso]]*tbSilv[[#This Row],[areaOcupacao]]/10000</f>
        <v>2.4309000000000001E-2</v>
      </c>
      <c r="U105" s="1">
        <f>tbSilv[[#This Row],[qtdRecEspFaixa]]*tbSilv[[#This Row],[Preco]]</f>
        <v>3.6237428080444336</v>
      </c>
    </row>
    <row r="106" spans="1:21" hidden="1" x14ac:dyDescent="0.3">
      <c r="A106">
        <v>11688</v>
      </c>
      <c r="B106" t="s">
        <v>0</v>
      </c>
      <c r="C106" t="s">
        <v>1</v>
      </c>
      <c r="D106" t="s">
        <v>2</v>
      </c>
      <c r="E106" t="s">
        <v>3</v>
      </c>
      <c r="F106" t="s">
        <v>306</v>
      </c>
      <c r="G106" t="s">
        <v>4</v>
      </c>
      <c r="H106" t="s">
        <v>5</v>
      </c>
      <c r="I106">
        <v>333</v>
      </c>
      <c r="J106">
        <v>37</v>
      </c>
      <c r="K106" t="s">
        <v>6</v>
      </c>
      <c r="L106" t="s">
        <v>308</v>
      </c>
      <c r="M106" t="s">
        <v>309</v>
      </c>
      <c r="N106">
        <v>28</v>
      </c>
      <c r="O106" t="s">
        <v>310</v>
      </c>
      <c r="P106" t="s">
        <v>311</v>
      </c>
      <c r="Q106">
        <v>145.19999999999999</v>
      </c>
      <c r="R106" t="s">
        <v>12</v>
      </c>
      <c r="S106">
        <v>1.0999999999999999E-2</v>
      </c>
      <c r="T106" s="6">
        <f>tbSilv[[#This Row],[qtdRecurso]]*tbSilv[[#This Row],[areaOcupacao]]/10000</f>
        <v>4.8351600000000001</v>
      </c>
      <c r="U106" s="1">
        <f>tbSilv[[#This Row],[qtdRecEspFaixa]]*tbSilv[[#This Row],[Preco]]</f>
        <v>5.318676E-2</v>
      </c>
    </row>
    <row r="107" spans="1:21" hidden="1" x14ac:dyDescent="0.3">
      <c r="A107">
        <v>11688</v>
      </c>
      <c r="B107" t="s">
        <v>0</v>
      </c>
      <c r="C107" t="s">
        <v>1</v>
      </c>
      <c r="D107" t="s">
        <v>2</v>
      </c>
      <c r="E107" t="s">
        <v>3</v>
      </c>
      <c r="F107" t="s">
        <v>306</v>
      </c>
      <c r="G107" t="s">
        <v>4</v>
      </c>
      <c r="H107" t="s">
        <v>5</v>
      </c>
      <c r="I107">
        <v>333</v>
      </c>
      <c r="J107">
        <v>37</v>
      </c>
      <c r="K107" t="s">
        <v>6</v>
      </c>
      <c r="L107" t="s">
        <v>308</v>
      </c>
      <c r="M107" t="s">
        <v>309</v>
      </c>
      <c r="N107">
        <v>28</v>
      </c>
      <c r="O107" t="s">
        <v>310</v>
      </c>
      <c r="P107" t="s">
        <v>13</v>
      </c>
      <c r="Q107">
        <v>145.19999999999999</v>
      </c>
      <c r="R107" t="s">
        <v>12</v>
      </c>
      <c r="S107">
        <v>13.066685676574707</v>
      </c>
      <c r="T107" s="6">
        <f>tbSilv[[#This Row],[qtdRecurso]]*tbSilv[[#This Row],[areaOcupacao]]/10000</f>
        <v>4.8351600000000001</v>
      </c>
      <c r="U107" s="1">
        <f>tbSilv[[#This Row],[qtdRecEspFaixa]]*tbSilv[[#This Row],[Preco]]</f>
        <v>63.179515915946965</v>
      </c>
    </row>
    <row r="108" spans="1:21" hidden="1" x14ac:dyDescent="0.3">
      <c r="A108">
        <v>11688</v>
      </c>
      <c r="B108" t="s">
        <v>0</v>
      </c>
      <c r="C108" t="s">
        <v>1</v>
      </c>
      <c r="D108" t="s">
        <v>2</v>
      </c>
      <c r="E108" t="s">
        <v>3</v>
      </c>
      <c r="F108" t="s">
        <v>306</v>
      </c>
      <c r="G108" t="s">
        <v>4</v>
      </c>
      <c r="H108" t="s">
        <v>5</v>
      </c>
      <c r="I108">
        <v>333</v>
      </c>
      <c r="J108">
        <v>37</v>
      </c>
      <c r="K108" t="s">
        <v>6</v>
      </c>
      <c r="L108" t="s">
        <v>308</v>
      </c>
      <c r="M108" t="s">
        <v>309</v>
      </c>
      <c r="N108">
        <v>28</v>
      </c>
      <c r="O108" t="s">
        <v>312</v>
      </c>
      <c r="P108" t="s">
        <v>13</v>
      </c>
      <c r="Q108">
        <v>18.149999999999999</v>
      </c>
      <c r="R108" t="s">
        <v>12</v>
      </c>
      <c r="S108">
        <v>13.066685676574707</v>
      </c>
      <c r="T108" s="6">
        <f>tbSilv[[#This Row],[qtdRecurso]]*tbSilv[[#This Row],[areaOcupacao]]/10000</f>
        <v>0.60439500000000002</v>
      </c>
      <c r="U108" s="1">
        <f>tbSilv[[#This Row],[qtdRecEspFaixa]]*tbSilv[[#This Row],[Preco]]</f>
        <v>7.8974394894933706</v>
      </c>
    </row>
    <row r="109" spans="1:21" hidden="1" x14ac:dyDescent="0.3">
      <c r="A109">
        <v>11688</v>
      </c>
      <c r="B109" t="s">
        <v>0</v>
      </c>
      <c r="C109" t="s">
        <v>1</v>
      </c>
      <c r="D109" t="s">
        <v>2</v>
      </c>
      <c r="E109" t="s">
        <v>3</v>
      </c>
      <c r="F109" t="s">
        <v>306</v>
      </c>
      <c r="G109" t="s">
        <v>4</v>
      </c>
      <c r="H109" t="s">
        <v>5</v>
      </c>
      <c r="I109">
        <v>333</v>
      </c>
      <c r="J109">
        <v>37</v>
      </c>
      <c r="K109" t="s">
        <v>6</v>
      </c>
      <c r="L109" t="s">
        <v>308</v>
      </c>
      <c r="M109" t="s">
        <v>309</v>
      </c>
      <c r="N109">
        <v>28</v>
      </c>
      <c r="O109" t="s">
        <v>313</v>
      </c>
      <c r="P109" t="s">
        <v>16</v>
      </c>
      <c r="Q109">
        <v>0.73</v>
      </c>
      <c r="R109" t="s">
        <v>17</v>
      </c>
      <c r="S109">
        <v>149.07000732421875</v>
      </c>
      <c r="T109" s="6">
        <f>tbSilv[[#This Row],[qtdRecurso]]*tbSilv[[#This Row],[areaOcupacao]]/10000</f>
        <v>2.4309000000000001E-2</v>
      </c>
      <c r="U109" s="1">
        <f>tbSilv[[#This Row],[qtdRecEspFaixa]]*tbSilv[[#This Row],[Preco]]</f>
        <v>3.6237428080444336</v>
      </c>
    </row>
    <row r="110" spans="1:21" hidden="1" x14ac:dyDescent="0.3">
      <c r="A110">
        <v>11688</v>
      </c>
      <c r="B110" t="s">
        <v>0</v>
      </c>
      <c r="C110" t="s">
        <v>1</v>
      </c>
      <c r="D110" t="s">
        <v>2</v>
      </c>
      <c r="E110" t="s">
        <v>3</v>
      </c>
      <c r="F110" t="s">
        <v>306</v>
      </c>
      <c r="G110" t="s">
        <v>4</v>
      </c>
      <c r="H110" t="s">
        <v>5</v>
      </c>
      <c r="I110">
        <v>333</v>
      </c>
      <c r="J110">
        <v>37</v>
      </c>
      <c r="K110" t="s">
        <v>6</v>
      </c>
      <c r="L110" t="s">
        <v>308</v>
      </c>
      <c r="M110" t="s">
        <v>309</v>
      </c>
      <c r="N110">
        <v>29</v>
      </c>
      <c r="O110" t="s">
        <v>310</v>
      </c>
      <c r="P110" t="s">
        <v>311</v>
      </c>
      <c r="Q110">
        <v>145.19999999999999</v>
      </c>
      <c r="R110" t="s">
        <v>12</v>
      </c>
      <c r="S110">
        <v>1.0999999999999999E-2</v>
      </c>
      <c r="T110" s="6">
        <f>tbSilv[[#This Row],[qtdRecurso]]*tbSilv[[#This Row],[areaOcupacao]]/10000</f>
        <v>4.8351600000000001</v>
      </c>
      <c r="U110" s="1">
        <f>tbSilv[[#This Row],[qtdRecEspFaixa]]*tbSilv[[#This Row],[Preco]]</f>
        <v>5.318676E-2</v>
      </c>
    </row>
    <row r="111" spans="1:21" hidden="1" x14ac:dyDescent="0.3">
      <c r="A111">
        <v>11688</v>
      </c>
      <c r="B111" t="s">
        <v>0</v>
      </c>
      <c r="C111" t="s">
        <v>1</v>
      </c>
      <c r="D111" t="s">
        <v>2</v>
      </c>
      <c r="E111" t="s">
        <v>3</v>
      </c>
      <c r="F111" t="s">
        <v>306</v>
      </c>
      <c r="G111" t="s">
        <v>4</v>
      </c>
      <c r="H111" t="s">
        <v>5</v>
      </c>
      <c r="I111">
        <v>333</v>
      </c>
      <c r="J111">
        <v>37</v>
      </c>
      <c r="K111" t="s">
        <v>6</v>
      </c>
      <c r="L111" t="s">
        <v>308</v>
      </c>
      <c r="M111" t="s">
        <v>309</v>
      </c>
      <c r="N111">
        <v>29</v>
      </c>
      <c r="O111" t="s">
        <v>310</v>
      </c>
      <c r="P111" t="s">
        <v>13</v>
      </c>
      <c r="Q111">
        <v>145.19999999999999</v>
      </c>
      <c r="R111" t="s">
        <v>12</v>
      </c>
      <c r="S111">
        <v>13.066685676574707</v>
      </c>
      <c r="T111" s="6">
        <f>tbSilv[[#This Row],[qtdRecurso]]*tbSilv[[#This Row],[areaOcupacao]]/10000</f>
        <v>4.8351600000000001</v>
      </c>
      <c r="U111" s="1">
        <f>tbSilv[[#This Row],[qtdRecEspFaixa]]*tbSilv[[#This Row],[Preco]]</f>
        <v>63.179515915946965</v>
      </c>
    </row>
    <row r="112" spans="1:21" hidden="1" x14ac:dyDescent="0.3">
      <c r="A112">
        <v>11688</v>
      </c>
      <c r="B112" t="s">
        <v>0</v>
      </c>
      <c r="C112" t="s">
        <v>1</v>
      </c>
      <c r="D112" t="s">
        <v>2</v>
      </c>
      <c r="E112" t="s">
        <v>3</v>
      </c>
      <c r="F112" t="s">
        <v>306</v>
      </c>
      <c r="G112" t="s">
        <v>4</v>
      </c>
      <c r="H112" t="s">
        <v>5</v>
      </c>
      <c r="I112">
        <v>333</v>
      </c>
      <c r="J112">
        <v>37</v>
      </c>
      <c r="K112" t="s">
        <v>6</v>
      </c>
      <c r="L112" t="s">
        <v>308</v>
      </c>
      <c r="M112" t="s">
        <v>309</v>
      </c>
      <c r="N112">
        <v>29</v>
      </c>
      <c r="O112" t="s">
        <v>312</v>
      </c>
      <c r="P112" t="s">
        <v>13</v>
      </c>
      <c r="Q112">
        <v>18.149999999999999</v>
      </c>
      <c r="R112" t="s">
        <v>12</v>
      </c>
      <c r="S112">
        <v>13.066685676574707</v>
      </c>
      <c r="T112" s="6">
        <f>tbSilv[[#This Row],[qtdRecurso]]*tbSilv[[#This Row],[areaOcupacao]]/10000</f>
        <v>0.60439500000000002</v>
      </c>
      <c r="U112" s="1">
        <f>tbSilv[[#This Row],[qtdRecEspFaixa]]*tbSilv[[#This Row],[Preco]]</f>
        <v>7.8974394894933706</v>
      </c>
    </row>
    <row r="113" spans="1:21" hidden="1" x14ac:dyDescent="0.3">
      <c r="A113">
        <v>11688</v>
      </c>
      <c r="B113" t="s">
        <v>0</v>
      </c>
      <c r="C113" t="s">
        <v>1</v>
      </c>
      <c r="D113" t="s">
        <v>2</v>
      </c>
      <c r="E113" t="s">
        <v>3</v>
      </c>
      <c r="F113" t="s">
        <v>306</v>
      </c>
      <c r="G113" t="s">
        <v>4</v>
      </c>
      <c r="H113" t="s">
        <v>5</v>
      </c>
      <c r="I113">
        <v>333</v>
      </c>
      <c r="J113">
        <v>37</v>
      </c>
      <c r="K113" t="s">
        <v>6</v>
      </c>
      <c r="L113" t="s">
        <v>308</v>
      </c>
      <c r="M113" t="s">
        <v>309</v>
      </c>
      <c r="N113">
        <v>29</v>
      </c>
      <c r="O113" t="s">
        <v>313</v>
      </c>
      <c r="P113" t="s">
        <v>16</v>
      </c>
      <c r="Q113">
        <v>0.73</v>
      </c>
      <c r="R113" t="s">
        <v>17</v>
      </c>
      <c r="S113">
        <v>149.07000732421875</v>
      </c>
      <c r="T113" s="6">
        <f>tbSilv[[#This Row],[qtdRecurso]]*tbSilv[[#This Row],[areaOcupacao]]/10000</f>
        <v>2.4309000000000001E-2</v>
      </c>
      <c r="U113" s="1">
        <f>tbSilv[[#This Row],[qtdRecEspFaixa]]*tbSilv[[#This Row],[Preco]]</f>
        <v>3.6237428080444336</v>
      </c>
    </row>
    <row r="114" spans="1:21" hidden="1" x14ac:dyDescent="0.3">
      <c r="A114">
        <v>11688</v>
      </c>
      <c r="B114" t="s">
        <v>0</v>
      </c>
      <c r="C114" t="s">
        <v>1</v>
      </c>
      <c r="D114" t="s">
        <v>2</v>
      </c>
      <c r="E114" t="s">
        <v>3</v>
      </c>
      <c r="F114" t="s">
        <v>306</v>
      </c>
      <c r="G114" t="s">
        <v>4</v>
      </c>
      <c r="H114" t="s">
        <v>5</v>
      </c>
      <c r="I114">
        <v>333</v>
      </c>
      <c r="J114">
        <v>37</v>
      </c>
      <c r="K114" t="s">
        <v>6</v>
      </c>
      <c r="L114" t="s">
        <v>308</v>
      </c>
      <c r="M114" t="s">
        <v>309</v>
      </c>
      <c r="N114">
        <v>30</v>
      </c>
      <c r="O114" t="s">
        <v>310</v>
      </c>
      <c r="P114" t="s">
        <v>311</v>
      </c>
      <c r="Q114">
        <v>145.19999999999999</v>
      </c>
      <c r="R114" t="s">
        <v>12</v>
      </c>
      <c r="S114">
        <v>1.0999999999999999E-2</v>
      </c>
      <c r="T114" s="6">
        <f>tbSilv[[#This Row],[qtdRecurso]]*tbSilv[[#This Row],[areaOcupacao]]/10000</f>
        <v>4.8351600000000001</v>
      </c>
      <c r="U114" s="1">
        <f>tbSilv[[#This Row],[qtdRecEspFaixa]]*tbSilv[[#This Row],[Preco]]</f>
        <v>5.318676E-2</v>
      </c>
    </row>
    <row r="115" spans="1:21" hidden="1" x14ac:dyDescent="0.3">
      <c r="A115">
        <v>11688</v>
      </c>
      <c r="B115" t="s">
        <v>0</v>
      </c>
      <c r="C115" t="s">
        <v>1</v>
      </c>
      <c r="D115" t="s">
        <v>2</v>
      </c>
      <c r="E115" t="s">
        <v>3</v>
      </c>
      <c r="F115" t="s">
        <v>306</v>
      </c>
      <c r="G115" t="s">
        <v>4</v>
      </c>
      <c r="H115" t="s">
        <v>5</v>
      </c>
      <c r="I115">
        <v>333</v>
      </c>
      <c r="J115">
        <v>37</v>
      </c>
      <c r="K115" t="s">
        <v>6</v>
      </c>
      <c r="L115" t="s">
        <v>308</v>
      </c>
      <c r="M115" t="s">
        <v>309</v>
      </c>
      <c r="N115">
        <v>30</v>
      </c>
      <c r="O115" t="s">
        <v>310</v>
      </c>
      <c r="P115" t="s">
        <v>13</v>
      </c>
      <c r="Q115">
        <v>145.19999999999999</v>
      </c>
      <c r="R115" t="s">
        <v>12</v>
      </c>
      <c r="S115">
        <v>13.066685676574707</v>
      </c>
      <c r="T115" s="6">
        <f>tbSilv[[#This Row],[qtdRecurso]]*tbSilv[[#This Row],[areaOcupacao]]/10000</f>
        <v>4.8351600000000001</v>
      </c>
      <c r="U115" s="1">
        <f>tbSilv[[#This Row],[qtdRecEspFaixa]]*tbSilv[[#This Row],[Preco]]</f>
        <v>63.179515915946965</v>
      </c>
    </row>
    <row r="116" spans="1:21" hidden="1" x14ac:dyDescent="0.3">
      <c r="A116">
        <v>11688</v>
      </c>
      <c r="B116" t="s">
        <v>0</v>
      </c>
      <c r="C116" t="s">
        <v>1</v>
      </c>
      <c r="D116" t="s">
        <v>2</v>
      </c>
      <c r="E116" t="s">
        <v>3</v>
      </c>
      <c r="F116" t="s">
        <v>306</v>
      </c>
      <c r="G116" t="s">
        <v>4</v>
      </c>
      <c r="H116" t="s">
        <v>5</v>
      </c>
      <c r="I116">
        <v>333</v>
      </c>
      <c r="J116">
        <v>37</v>
      </c>
      <c r="K116" t="s">
        <v>6</v>
      </c>
      <c r="L116" t="s">
        <v>308</v>
      </c>
      <c r="M116" t="s">
        <v>309</v>
      </c>
      <c r="N116">
        <v>30</v>
      </c>
      <c r="O116" t="s">
        <v>312</v>
      </c>
      <c r="P116" t="s">
        <v>13</v>
      </c>
      <c r="Q116">
        <v>18.149999999999999</v>
      </c>
      <c r="R116" t="s">
        <v>12</v>
      </c>
      <c r="S116">
        <v>13.066685676574707</v>
      </c>
      <c r="T116" s="6">
        <f>tbSilv[[#This Row],[qtdRecurso]]*tbSilv[[#This Row],[areaOcupacao]]/10000</f>
        <v>0.60439500000000002</v>
      </c>
      <c r="U116" s="1">
        <f>tbSilv[[#This Row],[qtdRecEspFaixa]]*tbSilv[[#This Row],[Preco]]</f>
        <v>7.8974394894933706</v>
      </c>
    </row>
    <row r="117" spans="1:21" hidden="1" x14ac:dyDescent="0.3">
      <c r="A117">
        <v>11688</v>
      </c>
      <c r="B117" t="s">
        <v>0</v>
      </c>
      <c r="C117" t="s">
        <v>1</v>
      </c>
      <c r="D117" t="s">
        <v>2</v>
      </c>
      <c r="E117" t="s">
        <v>3</v>
      </c>
      <c r="F117" t="s">
        <v>306</v>
      </c>
      <c r="G117" t="s">
        <v>4</v>
      </c>
      <c r="H117" t="s">
        <v>5</v>
      </c>
      <c r="I117">
        <v>333</v>
      </c>
      <c r="J117">
        <v>37</v>
      </c>
      <c r="K117" t="s">
        <v>6</v>
      </c>
      <c r="L117" t="s">
        <v>308</v>
      </c>
      <c r="M117" t="s">
        <v>309</v>
      </c>
      <c r="N117">
        <v>30</v>
      </c>
      <c r="O117" t="s">
        <v>313</v>
      </c>
      <c r="P117" t="s">
        <v>16</v>
      </c>
      <c r="Q117">
        <v>0.73</v>
      </c>
      <c r="R117" t="s">
        <v>17</v>
      </c>
      <c r="S117">
        <v>149.07000732421875</v>
      </c>
      <c r="T117" s="6">
        <f>tbSilv[[#This Row],[qtdRecurso]]*tbSilv[[#This Row],[areaOcupacao]]/10000</f>
        <v>2.4309000000000001E-2</v>
      </c>
      <c r="U117" s="1">
        <f>tbSilv[[#This Row],[qtdRecEspFaixa]]*tbSilv[[#This Row],[Preco]]</f>
        <v>3.6237428080444336</v>
      </c>
    </row>
    <row r="118" spans="1:21" hidden="1" x14ac:dyDescent="0.3">
      <c r="A118">
        <v>11688</v>
      </c>
      <c r="B118" t="s">
        <v>0</v>
      </c>
      <c r="C118" t="s">
        <v>1</v>
      </c>
      <c r="D118" t="s">
        <v>2</v>
      </c>
      <c r="E118" t="s">
        <v>3</v>
      </c>
      <c r="F118" t="s">
        <v>306</v>
      </c>
      <c r="G118" t="s">
        <v>4</v>
      </c>
      <c r="H118" t="s">
        <v>5</v>
      </c>
      <c r="I118">
        <v>333</v>
      </c>
      <c r="J118">
        <v>37</v>
      </c>
      <c r="K118" t="s">
        <v>6</v>
      </c>
      <c r="L118" t="s">
        <v>7</v>
      </c>
      <c r="M118" t="s">
        <v>8</v>
      </c>
      <c r="N118">
        <v>1</v>
      </c>
      <c r="O118" t="s">
        <v>9</v>
      </c>
      <c r="P118" t="s">
        <v>314</v>
      </c>
      <c r="Q118">
        <v>3.3</v>
      </c>
      <c r="R118" t="s">
        <v>10</v>
      </c>
      <c r="S118">
        <v>273.07998657226563</v>
      </c>
      <c r="T118" s="6">
        <f>tbSilv[[#This Row],[qtdRecurso]]*tbSilv[[#This Row],[areaOcupacao]]/10000</f>
        <v>0.10988999999999999</v>
      </c>
      <c r="U118" s="1">
        <f>tbSilv[[#This Row],[qtdRecEspFaixa]]*tbSilv[[#This Row],[Preco]]</f>
        <v>30.008759724426266</v>
      </c>
    </row>
    <row r="119" spans="1:21" hidden="1" x14ac:dyDescent="0.3">
      <c r="A119">
        <v>11688</v>
      </c>
      <c r="B119" t="s">
        <v>0</v>
      </c>
      <c r="C119" t="s">
        <v>1</v>
      </c>
      <c r="D119" t="s">
        <v>2</v>
      </c>
      <c r="E119" t="s">
        <v>3</v>
      </c>
      <c r="F119" t="s">
        <v>306</v>
      </c>
      <c r="G119" t="s">
        <v>4</v>
      </c>
      <c r="H119" t="s">
        <v>5</v>
      </c>
      <c r="I119">
        <v>333</v>
      </c>
      <c r="J119">
        <v>37</v>
      </c>
      <c r="K119" t="s">
        <v>6</v>
      </c>
      <c r="L119" t="s">
        <v>7</v>
      </c>
      <c r="M119" t="s">
        <v>8</v>
      </c>
      <c r="N119">
        <v>1</v>
      </c>
      <c r="O119" t="s">
        <v>9</v>
      </c>
      <c r="P119" t="s">
        <v>11</v>
      </c>
      <c r="Q119">
        <v>10.5</v>
      </c>
      <c r="R119" t="s">
        <v>12</v>
      </c>
      <c r="S119">
        <v>1.0999999999999999E-2</v>
      </c>
      <c r="T119" s="6">
        <f>tbSilv[[#This Row],[qtdRecurso]]*tbSilv[[#This Row],[areaOcupacao]]/10000</f>
        <v>0.34965000000000002</v>
      </c>
      <c r="U119" s="1">
        <f>tbSilv[[#This Row],[qtdRecEspFaixa]]*tbSilv[[#This Row],[Preco]]</f>
        <v>3.84615E-3</v>
      </c>
    </row>
    <row r="120" spans="1:21" hidden="1" x14ac:dyDescent="0.3">
      <c r="A120">
        <v>11688</v>
      </c>
      <c r="B120" t="s">
        <v>0</v>
      </c>
      <c r="C120" t="s">
        <v>1</v>
      </c>
      <c r="D120" t="s">
        <v>2</v>
      </c>
      <c r="E120" t="s">
        <v>3</v>
      </c>
      <c r="F120" t="s">
        <v>306</v>
      </c>
      <c r="G120" t="s">
        <v>4</v>
      </c>
      <c r="H120" t="s">
        <v>5</v>
      </c>
      <c r="I120">
        <v>333</v>
      </c>
      <c r="J120">
        <v>37</v>
      </c>
      <c r="K120" t="s">
        <v>6</v>
      </c>
      <c r="L120" t="s">
        <v>7</v>
      </c>
      <c r="M120" t="s">
        <v>8</v>
      </c>
      <c r="N120">
        <v>1</v>
      </c>
      <c r="O120" t="s">
        <v>9</v>
      </c>
      <c r="P120" t="s">
        <v>13</v>
      </c>
      <c r="Q120">
        <v>10.5</v>
      </c>
      <c r="R120" t="s">
        <v>12</v>
      </c>
      <c r="S120">
        <v>13.066685676574707</v>
      </c>
      <c r="T120" s="6">
        <f>tbSilv[[#This Row],[qtdRecurso]]*tbSilv[[#This Row],[areaOcupacao]]/10000</f>
        <v>0.34965000000000002</v>
      </c>
      <c r="U120" s="1">
        <f>tbSilv[[#This Row],[qtdRecEspFaixa]]*tbSilv[[#This Row],[Preco]]</f>
        <v>4.5687666468143462</v>
      </c>
    </row>
    <row r="121" spans="1:21" hidden="1" x14ac:dyDescent="0.3">
      <c r="A121">
        <v>11688</v>
      </c>
      <c r="B121" t="s">
        <v>0</v>
      </c>
      <c r="C121" t="s">
        <v>1</v>
      </c>
      <c r="D121" t="s">
        <v>2</v>
      </c>
      <c r="E121" t="s">
        <v>3</v>
      </c>
      <c r="F121" t="s">
        <v>306</v>
      </c>
      <c r="G121" t="s">
        <v>4</v>
      </c>
      <c r="H121" t="s">
        <v>5</v>
      </c>
      <c r="I121">
        <v>333</v>
      </c>
      <c r="J121">
        <v>37</v>
      </c>
      <c r="K121" t="s">
        <v>6</v>
      </c>
      <c r="L121" t="s">
        <v>7</v>
      </c>
      <c r="M121" t="s">
        <v>8</v>
      </c>
      <c r="N121">
        <v>1</v>
      </c>
      <c r="O121" t="s">
        <v>14</v>
      </c>
      <c r="P121" t="s">
        <v>315</v>
      </c>
      <c r="Q121">
        <v>3.3</v>
      </c>
      <c r="R121" t="s">
        <v>10</v>
      </c>
      <c r="S121">
        <v>200.47999572753906</v>
      </c>
      <c r="T121" s="6">
        <f>tbSilv[[#This Row],[qtdRecurso]]*tbSilv[[#This Row],[areaOcupacao]]/10000</f>
        <v>0.10988999999999999</v>
      </c>
      <c r="U121" s="1">
        <f>tbSilv[[#This Row],[qtdRecEspFaixa]]*tbSilv[[#This Row],[Preco]]</f>
        <v>22.030746730499263</v>
      </c>
    </row>
    <row r="122" spans="1:21" hidden="1" x14ac:dyDescent="0.3">
      <c r="A122">
        <v>11688</v>
      </c>
      <c r="B122" t="s">
        <v>0</v>
      </c>
      <c r="C122" t="s">
        <v>1</v>
      </c>
      <c r="D122" t="s">
        <v>2</v>
      </c>
      <c r="E122" t="s">
        <v>3</v>
      </c>
      <c r="F122" t="s">
        <v>306</v>
      </c>
      <c r="G122" t="s">
        <v>4</v>
      </c>
      <c r="H122" t="s">
        <v>5</v>
      </c>
      <c r="I122">
        <v>333</v>
      </c>
      <c r="J122">
        <v>37</v>
      </c>
      <c r="K122" t="s">
        <v>6</v>
      </c>
      <c r="L122" t="s">
        <v>7</v>
      </c>
      <c r="M122" t="s">
        <v>8</v>
      </c>
      <c r="N122">
        <v>1</v>
      </c>
      <c r="O122" t="s">
        <v>14</v>
      </c>
      <c r="P122" t="s">
        <v>15</v>
      </c>
      <c r="Q122">
        <v>12</v>
      </c>
      <c r="R122" t="s">
        <v>12</v>
      </c>
      <c r="S122">
        <v>7.9000000000000001E-2</v>
      </c>
      <c r="T122" s="6">
        <f>tbSilv[[#This Row],[qtdRecurso]]*tbSilv[[#This Row],[areaOcupacao]]/10000</f>
        <v>0.39960000000000001</v>
      </c>
      <c r="U122" s="1">
        <f>tbSilv[[#This Row],[qtdRecEspFaixa]]*tbSilv[[#This Row],[Preco]]</f>
        <v>3.1568400000000003E-2</v>
      </c>
    </row>
    <row r="123" spans="1:21" hidden="1" x14ac:dyDescent="0.3">
      <c r="A123">
        <v>11688</v>
      </c>
      <c r="B123" t="s">
        <v>0</v>
      </c>
      <c r="C123" t="s">
        <v>1</v>
      </c>
      <c r="D123" t="s">
        <v>2</v>
      </c>
      <c r="E123" t="s">
        <v>3</v>
      </c>
      <c r="F123" t="s">
        <v>306</v>
      </c>
      <c r="G123" t="s">
        <v>4</v>
      </c>
      <c r="H123" t="s">
        <v>5</v>
      </c>
      <c r="I123">
        <v>333</v>
      </c>
      <c r="J123">
        <v>37</v>
      </c>
      <c r="K123" t="s">
        <v>6</v>
      </c>
      <c r="L123" t="s">
        <v>7</v>
      </c>
      <c r="M123" t="s">
        <v>8</v>
      </c>
      <c r="N123">
        <v>1</v>
      </c>
      <c r="O123" t="s">
        <v>14</v>
      </c>
      <c r="P123" t="s">
        <v>13</v>
      </c>
      <c r="Q123">
        <v>12</v>
      </c>
      <c r="R123" t="s">
        <v>12</v>
      </c>
      <c r="S123">
        <v>13.066685676574707</v>
      </c>
      <c r="T123" s="6">
        <f>tbSilv[[#This Row],[qtdRecurso]]*tbSilv[[#This Row],[areaOcupacao]]/10000</f>
        <v>0.39960000000000001</v>
      </c>
      <c r="U123" s="1">
        <f>tbSilv[[#This Row],[qtdRecEspFaixa]]*tbSilv[[#This Row],[Preco]]</f>
        <v>5.221447596359253</v>
      </c>
    </row>
    <row r="124" spans="1:21" hidden="1" x14ac:dyDescent="0.3">
      <c r="A124">
        <v>11688</v>
      </c>
      <c r="B124" t="s">
        <v>0</v>
      </c>
      <c r="C124" t="s">
        <v>1</v>
      </c>
      <c r="D124" t="s">
        <v>2</v>
      </c>
      <c r="E124" t="s">
        <v>3</v>
      </c>
      <c r="F124" t="s">
        <v>306</v>
      </c>
      <c r="G124" t="s">
        <v>4</v>
      </c>
      <c r="H124" t="s">
        <v>5</v>
      </c>
      <c r="I124">
        <v>333</v>
      </c>
      <c r="J124">
        <v>37</v>
      </c>
      <c r="K124" t="s">
        <v>6</v>
      </c>
      <c r="L124" t="s">
        <v>7</v>
      </c>
      <c r="M124" t="s">
        <v>8</v>
      </c>
      <c r="N124">
        <v>1</v>
      </c>
      <c r="O124" t="s">
        <v>14</v>
      </c>
      <c r="P124" t="s">
        <v>16</v>
      </c>
      <c r="Q124">
        <v>2</v>
      </c>
      <c r="R124" t="s">
        <v>17</v>
      </c>
      <c r="S124">
        <v>149.07000732421875</v>
      </c>
      <c r="T124" s="6">
        <f>tbSilv[[#This Row],[qtdRecurso]]*tbSilv[[#This Row],[areaOcupacao]]/10000</f>
        <v>6.6600000000000006E-2</v>
      </c>
      <c r="U124" s="1">
        <f>tbSilv[[#This Row],[qtdRecEspFaixa]]*tbSilv[[#This Row],[Preco]]</f>
        <v>9.9280624877929693</v>
      </c>
    </row>
    <row r="125" spans="1:21" hidden="1" x14ac:dyDescent="0.3">
      <c r="A125">
        <v>11688</v>
      </c>
      <c r="B125" t="s">
        <v>0</v>
      </c>
      <c r="C125" t="s">
        <v>1</v>
      </c>
      <c r="D125" t="s">
        <v>2</v>
      </c>
      <c r="E125" t="s">
        <v>3</v>
      </c>
      <c r="F125" t="s">
        <v>306</v>
      </c>
      <c r="G125" t="s">
        <v>4</v>
      </c>
      <c r="H125" t="s">
        <v>5</v>
      </c>
      <c r="I125">
        <v>333</v>
      </c>
      <c r="J125">
        <v>37</v>
      </c>
      <c r="K125" t="s">
        <v>6</v>
      </c>
      <c r="L125" t="s">
        <v>7</v>
      </c>
      <c r="M125" t="s">
        <v>8</v>
      </c>
      <c r="N125">
        <v>1</v>
      </c>
      <c r="O125" t="s">
        <v>18</v>
      </c>
      <c r="P125" t="s">
        <v>13</v>
      </c>
      <c r="Q125">
        <v>5</v>
      </c>
      <c r="R125" t="s">
        <v>12</v>
      </c>
      <c r="S125">
        <v>13.066685676574707</v>
      </c>
      <c r="T125" s="6">
        <f>tbSilv[[#This Row],[qtdRecurso]]*tbSilv[[#This Row],[areaOcupacao]]/10000</f>
        <v>0.16650000000000001</v>
      </c>
      <c r="U125" s="1">
        <f>tbSilv[[#This Row],[qtdRecEspFaixa]]*tbSilv[[#This Row],[Preco]]</f>
        <v>2.1756031651496888</v>
      </c>
    </row>
    <row r="126" spans="1:21" hidden="1" x14ac:dyDescent="0.3">
      <c r="A126">
        <v>11688</v>
      </c>
      <c r="B126" t="s">
        <v>0</v>
      </c>
      <c r="C126" t="s">
        <v>1</v>
      </c>
      <c r="D126" t="s">
        <v>2</v>
      </c>
      <c r="E126" t="s">
        <v>3</v>
      </c>
      <c r="F126" t="s">
        <v>306</v>
      </c>
      <c r="G126" t="s">
        <v>4</v>
      </c>
      <c r="H126" t="s">
        <v>5</v>
      </c>
      <c r="I126">
        <v>333</v>
      </c>
      <c r="J126">
        <v>37</v>
      </c>
      <c r="K126" t="s">
        <v>6</v>
      </c>
      <c r="L126" t="s">
        <v>7</v>
      </c>
      <c r="M126" t="s">
        <v>8</v>
      </c>
      <c r="N126">
        <v>1</v>
      </c>
      <c r="O126" t="s">
        <v>18</v>
      </c>
      <c r="P126" t="s">
        <v>19</v>
      </c>
      <c r="Q126">
        <v>1</v>
      </c>
      <c r="R126" t="s">
        <v>17</v>
      </c>
      <c r="S126">
        <v>157.47999572753906</v>
      </c>
      <c r="T126" s="6">
        <f>tbSilv[[#This Row],[qtdRecurso]]*tbSilv[[#This Row],[areaOcupacao]]/10000</f>
        <v>3.3300000000000003E-2</v>
      </c>
      <c r="U126" s="1">
        <f>tbSilv[[#This Row],[qtdRecEspFaixa]]*tbSilv[[#This Row],[Preco]]</f>
        <v>5.244083857727051</v>
      </c>
    </row>
    <row r="127" spans="1:21" hidden="1" x14ac:dyDescent="0.3">
      <c r="A127">
        <v>11688</v>
      </c>
      <c r="B127" t="s">
        <v>0</v>
      </c>
      <c r="C127" t="s">
        <v>1</v>
      </c>
      <c r="D127" t="s">
        <v>2</v>
      </c>
      <c r="E127" t="s">
        <v>3</v>
      </c>
      <c r="F127" t="s">
        <v>306</v>
      </c>
      <c r="G127" t="s">
        <v>4</v>
      </c>
      <c r="H127" t="s">
        <v>5</v>
      </c>
      <c r="I127">
        <v>333</v>
      </c>
      <c r="J127">
        <v>37</v>
      </c>
      <c r="K127" t="s">
        <v>6</v>
      </c>
      <c r="L127" t="s">
        <v>7</v>
      </c>
      <c r="M127" t="s">
        <v>8</v>
      </c>
      <c r="N127">
        <v>1</v>
      </c>
      <c r="O127" t="s">
        <v>20</v>
      </c>
      <c r="P127" t="s">
        <v>21</v>
      </c>
      <c r="Q127">
        <v>5</v>
      </c>
      <c r="R127" t="s">
        <v>22</v>
      </c>
      <c r="S127">
        <v>25.84</v>
      </c>
      <c r="T127" s="6">
        <f>tbSilv[[#This Row],[qtdRecurso]]*tbSilv[[#This Row],[areaOcupacao]]/10000</f>
        <v>0.16650000000000001</v>
      </c>
      <c r="U127" s="1">
        <f>tbSilv[[#This Row],[qtdRecEspFaixa]]*tbSilv[[#This Row],[Preco]]</f>
        <v>4.3023600000000002</v>
      </c>
    </row>
    <row r="128" spans="1:21" hidden="1" x14ac:dyDescent="0.3">
      <c r="A128">
        <v>11688</v>
      </c>
      <c r="B128" t="s">
        <v>0</v>
      </c>
      <c r="C128" t="s">
        <v>1</v>
      </c>
      <c r="D128" t="s">
        <v>2</v>
      </c>
      <c r="E128" t="s">
        <v>3</v>
      </c>
      <c r="F128" t="s">
        <v>306</v>
      </c>
      <c r="G128" t="s">
        <v>4</v>
      </c>
      <c r="H128" t="s">
        <v>5</v>
      </c>
      <c r="I128">
        <v>333</v>
      </c>
      <c r="J128">
        <v>37</v>
      </c>
      <c r="K128" t="s">
        <v>6</v>
      </c>
      <c r="L128" t="s">
        <v>7</v>
      </c>
      <c r="M128" t="s">
        <v>8</v>
      </c>
      <c r="N128">
        <v>1</v>
      </c>
      <c r="O128" t="s">
        <v>20</v>
      </c>
      <c r="P128" t="s">
        <v>13</v>
      </c>
      <c r="Q128">
        <v>12</v>
      </c>
      <c r="R128" t="s">
        <v>12</v>
      </c>
      <c r="S128">
        <v>13.066685676574707</v>
      </c>
      <c r="T128" s="6">
        <f>tbSilv[[#This Row],[qtdRecurso]]*tbSilv[[#This Row],[areaOcupacao]]/10000</f>
        <v>0.39960000000000001</v>
      </c>
      <c r="U128" s="1">
        <f>tbSilv[[#This Row],[qtdRecEspFaixa]]*tbSilv[[#This Row],[Preco]]</f>
        <v>5.221447596359253</v>
      </c>
    </row>
    <row r="129" spans="1:21" hidden="1" x14ac:dyDescent="0.3">
      <c r="A129">
        <v>11688</v>
      </c>
      <c r="B129" t="s">
        <v>0</v>
      </c>
      <c r="C129" t="s">
        <v>1</v>
      </c>
      <c r="D129" t="s">
        <v>2</v>
      </c>
      <c r="E129" t="s">
        <v>3</v>
      </c>
      <c r="F129" t="s">
        <v>306</v>
      </c>
      <c r="G129" t="s">
        <v>4</v>
      </c>
      <c r="H129" t="s">
        <v>5</v>
      </c>
      <c r="I129">
        <v>333</v>
      </c>
      <c r="J129">
        <v>37</v>
      </c>
      <c r="K129" t="s">
        <v>6</v>
      </c>
      <c r="L129" t="s">
        <v>7</v>
      </c>
      <c r="M129" t="s">
        <v>8</v>
      </c>
      <c r="N129">
        <v>1</v>
      </c>
      <c r="O129" t="s">
        <v>20</v>
      </c>
      <c r="P129" t="s">
        <v>19</v>
      </c>
      <c r="Q129">
        <v>2</v>
      </c>
      <c r="R129" t="s">
        <v>17</v>
      </c>
      <c r="S129">
        <v>157.47999572753906</v>
      </c>
      <c r="T129" s="6">
        <f>tbSilv[[#This Row],[qtdRecurso]]*tbSilv[[#This Row],[areaOcupacao]]/10000</f>
        <v>6.6600000000000006E-2</v>
      </c>
      <c r="U129" s="1">
        <f>tbSilv[[#This Row],[qtdRecEspFaixa]]*tbSilv[[#This Row],[Preco]]</f>
        <v>10.488167715454102</v>
      </c>
    </row>
    <row r="130" spans="1:21" hidden="1" x14ac:dyDescent="0.3">
      <c r="A130">
        <v>11688</v>
      </c>
      <c r="B130" t="s">
        <v>0</v>
      </c>
      <c r="C130" t="s">
        <v>1</v>
      </c>
      <c r="D130" t="s">
        <v>2</v>
      </c>
      <c r="E130" t="s">
        <v>3</v>
      </c>
      <c r="F130" t="s">
        <v>306</v>
      </c>
      <c r="G130" t="s">
        <v>4</v>
      </c>
      <c r="H130" t="s">
        <v>5</v>
      </c>
      <c r="I130">
        <v>333</v>
      </c>
      <c r="J130">
        <v>37</v>
      </c>
      <c r="K130" t="s">
        <v>6</v>
      </c>
      <c r="L130" t="s">
        <v>7</v>
      </c>
      <c r="M130" t="s">
        <v>8</v>
      </c>
      <c r="N130">
        <v>1</v>
      </c>
      <c r="O130" t="s">
        <v>23</v>
      </c>
      <c r="P130" t="s">
        <v>21</v>
      </c>
      <c r="Q130">
        <v>1</v>
      </c>
      <c r="R130" t="s">
        <v>22</v>
      </c>
      <c r="S130">
        <v>25.84</v>
      </c>
      <c r="T130" s="6">
        <f>tbSilv[[#This Row],[qtdRecurso]]*tbSilv[[#This Row],[areaOcupacao]]/10000</f>
        <v>3.3300000000000003E-2</v>
      </c>
      <c r="U130" s="1">
        <f>tbSilv[[#This Row],[qtdRecEspFaixa]]*tbSilv[[#This Row],[Preco]]</f>
        <v>0.86047200000000013</v>
      </c>
    </row>
    <row r="131" spans="1:21" hidden="1" x14ac:dyDescent="0.3">
      <c r="A131">
        <v>11688</v>
      </c>
      <c r="B131" t="s">
        <v>0</v>
      </c>
      <c r="C131" t="s">
        <v>1</v>
      </c>
      <c r="D131" t="s">
        <v>2</v>
      </c>
      <c r="E131" t="s">
        <v>3</v>
      </c>
      <c r="F131" t="s">
        <v>306</v>
      </c>
      <c r="G131" t="s">
        <v>4</v>
      </c>
      <c r="H131" t="s">
        <v>5</v>
      </c>
      <c r="I131">
        <v>333</v>
      </c>
      <c r="J131">
        <v>37</v>
      </c>
      <c r="K131" t="s">
        <v>6</v>
      </c>
      <c r="L131" t="s">
        <v>7</v>
      </c>
      <c r="M131" t="s">
        <v>8</v>
      </c>
      <c r="N131">
        <v>1</v>
      </c>
      <c r="O131" t="s">
        <v>23</v>
      </c>
      <c r="P131" t="s">
        <v>24</v>
      </c>
      <c r="Q131">
        <v>109</v>
      </c>
      <c r="R131" t="s">
        <v>25</v>
      </c>
      <c r="S131">
        <v>2</v>
      </c>
      <c r="T131" s="6">
        <f>tbSilv[[#This Row],[qtdRecurso]]*tbSilv[[#This Row],[areaOcupacao]]/10000</f>
        <v>3.6297000000000001</v>
      </c>
      <c r="U131" s="1">
        <f>tbSilv[[#This Row],[qtdRecEspFaixa]]*tbSilv[[#This Row],[Preco]]</f>
        <v>7.2594000000000003</v>
      </c>
    </row>
    <row r="132" spans="1:21" hidden="1" x14ac:dyDescent="0.3">
      <c r="A132">
        <v>11688</v>
      </c>
      <c r="B132" t="s">
        <v>0</v>
      </c>
      <c r="C132" t="s">
        <v>1</v>
      </c>
      <c r="D132" t="s">
        <v>2</v>
      </c>
      <c r="E132" t="s">
        <v>3</v>
      </c>
      <c r="F132" t="s">
        <v>306</v>
      </c>
      <c r="G132" t="s">
        <v>4</v>
      </c>
      <c r="H132" t="s">
        <v>5</v>
      </c>
      <c r="I132">
        <v>333</v>
      </c>
      <c r="J132">
        <v>37</v>
      </c>
      <c r="K132" t="s">
        <v>6</v>
      </c>
      <c r="L132" t="s">
        <v>7</v>
      </c>
      <c r="M132" t="s">
        <v>8</v>
      </c>
      <c r="N132">
        <v>1</v>
      </c>
      <c r="O132" t="s">
        <v>23</v>
      </c>
      <c r="P132" t="s">
        <v>26</v>
      </c>
      <c r="Q132">
        <v>109</v>
      </c>
      <c r="R132" t="s">
        <v>25</v>
      </c>
      <c r="S132">
        <v>10</v>
      </c>
      <c r="T132" s="6">
        <f>tbSilv[[#This Row],[qtdRecurso]]*tbSilv[[#This Row],[areaOcupacao]]/10000</f>
        <v>3.6297000000000001</v>
      </c>
      <c r="U132" s="1">
        <f>tbSilv[[#This Row],[qtdRecEspFaixa]]*tbSilv[[#This Row],[Preco]]</f>
        <v>36.297000000000004</v>
      </c>
    </row>
    <row r="133" spans="1:21" hidden="1" x14ac:dyDescent="0.3">
      <c r="A133">
        <v>11688</v>
      </c>
      <c r="B133" t="s">
        <v>0</v>
      </c>
      <c r="C133" t="s">
        <v>1</v>
      </c>
      <c r="D133" t="s">
        <v>2</v>
      </c>
      <c r="E133" t="s">
        <v>3</v>
      </c>
      <c r="F133" t="s">
        <v>306</v>
      </c>
      <c r="G133" t="s">
        <v>4</v>
      </c>
      <c r="H133" t="s">
        <v>5</v>
      </c>
      <c r="I133">
        <v>333</v>
      </c>
      <c r="J133">
        <v>37</v>
      </c>
      <c r="K133" t="s">
        <v>6</v>
      </c>
      <c r="L133" t="s">
        <v>7</v>
      </c>
      <c r="M133" t="s">
        <v>8</v>
      </c>
      <c r="N133">
        <v>1</v>
      </c>
      <c r="O133" t="s">
        <v>23</v>
      </c>
      <c r="P133" t="s">
        <v>13</v>
      </c>
      <c r="Q133">
        <v>3.6</v>
      </c>
      <c r="R133" t="s">
        <v>12</v>
      </c>
      <c r="S133">
        <v>13.066685676574707</v>
      </c>
      <c r="T133" s="6">
        <f>tbSilv[[#This Row],[qtdRecurso]]*tbSilv[[#This Row],[areaOcupacao]]/10000</f>
        <v>0.11988</v>
      </c>
      <c r="U133" s="1">
        <f>tbSilv[[#This Row],[qtdRecEspFaixa]]*tbSilv[[#This Row],[Preco]]</f>
        <v>1.5664342789077759</v>
      </c>
    </row>
    <row r="134" spans="1:21" hidden="1" x14ac:dyDescent="0.3">
      <c r="A134">
        <v>11688</v>
      </c>
      <c r="B134" t="s">
        <v>0</v>
      </c>
      <c r="C134" t="s">
        <v>1</v>
      </c>
      <c r="D134" t="s">
        <v>2</v>
      </c>
      <c r="E134" t="s">
        <v>3</v>
      </c>
      <c r="F134" t="s">
        <v>306</v>
      </c>
      <c r="G134" t="s">
        <v>4</v>
      </c>
      <c r="H134" t="s">
        <v>5</v>
      </c>
      <c r="I134">
        <v>333</v>
      </c>
      <c r="J134">
        <v>37</v>
      </c>
      <c r="K134" t="s">
        <v>6</v>
      </c>
      <c r="L134" t="s">
        <v>7</v>
      </c>
      <c r="M134" t="s">
        <v>8</v>
      </c>
      <c r="N134">
        <v>1</v>
      </c>
      <c r="O134" t="s">
        <v>27</v>
      </c>
      <c r="P134" t="s">
        <v>24</v>
      </c>
      <c r="Q134">
        <v>545</v>
      </c>
      <c r="R134" t="s">
        <v>25</v>
      </c>
      <c r="S134">
        <v>2</v>
      </c>
      <c r="T134" s="6">
        <f>tbSilv[[#This Row],[qtdRecurso]]*tbSilv[[#This Row],[areaOcupacao]]/10000</f>
        <v>18.148499999999999</v>
      </c>
      <c r="U134" s="1">
        <f>tbSilv[[#This Row],[qtdRecEspFaixa]]*tbSilv[[#This Row],[Preco]]</f>
        <v>36.296999999999997</v>
      </c>
    </row>
    <row r="135" spans="1:21" hidden="1" x14ac:dyDescent="0.3">
      <c r="A135">
        <v>11688</v>
      </c>
      <c r="B135" t="s">
        <v>0</v>
      </c>
      <c r="C135" t="s">
        <v>1</v>
      </c>
      <c r="D135" t="s">
        <v>2</v>
      </c>
      <c r="E135" t="s">
        <v>3</v>
      </c>
      <c r="F135" t="s">
        <v>306</v>
      </c>
      <c r="G135" t="s">
        <v>4</v>
      </c>
      <c r="H135" t="s">
        <v>5</v>
      </c>
      <c r="I135">
        <v>333</v>
      </c>
      <c r="J135">
        <v>37</v>
      </c>
      <c r="K135" t="s">
        <v>6</v>
      </c>
      <c r="L135" t="s">
        <v>7</v>
      </c>
      <c r="M135" t="s">
        <v>8</v>
      </c>
      <c r="N135">
        <v>1</v>
      </c>
      <c r="O135" t="s">
        <v>27</v>
      </c>
      <c r="P135" t="s">
        <v>13</v>
      </c>
      <c r="Q135">
        <v>9</v>
      </c>
      <c r="R135" t="s">
        <v>12</v>
      </c>
      <c r="S135">
        <v>13.066685676574707</v>
      </c>
      <c r="T135" s="6">
        <f>tbSilv[[#This Row],[qtdRecurso]]*tbSilv[[#This Row],[areaOcupacao]]/10000</f>
        <v>0.29970000000000002</v>
      </c>
      <c r="U135" s="1">
        <f>tbSilv[[#This Row],[qtdRecEspFaixa]]*tbSilv[[#This Row],[Preco]]</f>
        <v>3.9160856972694398</v>
      </c>
    </row>
    <row r="136" spans="1:21" hidden="1" x14ac:dyDescent="0.3">
      <c r="A136">
        <v>11688</v>
      </c>
      <c r="B136" t="s">
        <v>0</v>
      </c>
      <c r="C136" t="s">
        <v>1</v>
      </c>
      <c r="D136" t="s">
        <v>2</v>
      </c>
      <c r="E136" t="s">
        <v>3</v>
      </c>
      <c r="F136" t="s">
        <v>306</v>
      </c>
      <c r="G136" t="s">
        <v>4</v>
      </c>
      <c r="H136" t="s">
        <v>5</v>
      </c>
      <c r="I136">
        <v>333</v>
      </c>
      <c r="J136">
        <v>37</v>
      </c>
      <c r="K136" t="s">
        <v>6</v>
      </c>
      <c r="L136" t="s">
        <v>7</v>
      </c>
      <c r="M136" t="s">
        <v>8</v>
      </c>
      <c r="N136">
        <v>1</v>
      </c>
      <c r="O136" t="s">
        <v>27</v>
      </c>
      <c r="P136" t="s">
        <v>16</v>
      </c>
      <c r="Q136">
        <v>1.5</v>
      </c>
      <c r="R136" t="s">
        <v>17</v>
      </c>
      <c r="S136">
        <v>149.07000732421875</v>
      </c>
      <c r="T136" s="6">
        <f>tbSilv[[#This Row],[qtdRecurso]]*tbSilv[[#This Row],[areaOcupacao]]/10000</f>
        <v>4.9950000000000001E-2</v>
      </c>
      <c r="U136" s="1">
        <f>tbSilv[[#This Row],[qtdRecEspFaixa]]*tbSilv[[#This Row],[Preco]]</f>
        <v>7.4460468658447265</v>
      </c>
    </row>
    <row r="137" spans="1:21" x14ac:dyDescent="0.3">
      <c r="A137">
        <v>11688</v>
      </c>
      <c r="B137" t="s">
        <v>0</v>
      </c>
      <c r="C137" t="s">
        <v>1</v>
      </c>
      <c r="D137" t="s">
        <v>2</v>
      </c>
      <c r="E137" t="s">
        <v>3</v>
      </c>
      <c r="F137" t="s">
        <v>306</v>
      </c>
      <c r="G137" t="s">
        <v>4</v>
      </c>
      <c r="H137" t="s">
        <v>5</v>
      </c>
      <c r="I137">
        <v>333</v>
      </c>
      <c r="J137">
        <v>37</v>
      </c>
      <c r="K137" t="s">
        <v>6</v>
      </c>
      <c r="L137" t="s">
        <v>7</v>
      </c>
      <c r="M137" t="s">
        <v>28</v>
      </c>
      <c r="N137">
        <v>2</v>
      </c>
      <c r="O137" t="s">
        <v>29</v>
      </c>
      <c r="P137" t="s">
        <v>30</v>
      </c>
      <c r="Q137">
        <v>2.6</v>
      </c>
      <c r="R137" t="s">
        <v>10</v>
      </c>
      <c r="S137">
        <v>268.25</v>
      </c>
      <c r="T137" s="6">
        <f>tbSilv[[#This Row],[qtdRecurso]]*tbSilv[[#This Row],[areaOcupacao]]/10000</f>
        <v>8.6580000000000004E-2</v>
      </c>
      <c r="U137" s="1">
        <f>tbSilv[[#This Row],[qtdRecEspFaixa]]*tbSilv[[#This Row],[Preco]]</f>
        <v>23.225085</v>
      </c>
    </row>
    <row r="138" spans="1:21" x14ac:dyDescent="0.3">
      <c r="A138">
        <v>11688</v>
      </c>
      <c r="B138" t="s">
        <v>0</v>
      </c>
      <c r="C138" t="s">
        <v>1</v>
      </c>
      <c r="D138" t="s">
        <v>2</v>
      </c>
      <c r="E138" t="s">
        <v>3</v>
      </c>
      <c r="F138" t="s">
        <v>306</v>
      </c>
      <c r="G138" t="s">
        <v>4</v>
      </c>
      <c r="H138" t="s">
        <v>5</v>
      </c>
      <c r="I138">
        <v>333</v>
      </c>
      <c r="J138">
        <v>37</v>
      </c>
      <c r="K138" t="s">
        <v>6</v>
      </c>
      <c r="L138" t="s">
        <v>7</v>
      </c>
      <c r="M138" t="s">
        <v>28</v>
      </c>
      <c r="N138">
        <v>2</v>
      </c>
      <c r="O138" t="s">
        <v>29</v>
      </c>
      <c r="P138" t="s">
        <v>11</v>
      </c>
      <c r="Q138">
        <v>8</v>
      </c>
      <c r="R138" t="s">
        <v>12</v>
      </c>
      <c r="S138">
        <v>1.0999999999999999E-2</v>
      </c>
      <c r="T138" s="6">
        <f>tbSilv[[#This Row],[qtdRecurso]]*tbSilv[[#This Row],[areaOcupacao]]/10000</f>
        <v>0.26640000000000003</v>
      </c>
      <c r="U138" s="1">
        <f>tbSilv[[#This Row],[qtdRecEspFaixa]]*tbSilv[[#This Row],[Preco]]</f>
        <v>2.9304000000000001E-3</v>
      </c>
    </row>
    <row r="139" spans="1:21" x14ac:dyDescent="0.3">
      <c r="A139">
        <v>11688</v>
      </c>
      <c r="B139" t="s">
        <v>0</v>
      </c>
      <c r="C139" t="s">
        <v>1</v>
      </c>
      <c r="D139" t="s">
        <v>2</v>
      </c>
      <c r="E139" t="s">
        <v>3</v>
      </c>
      <c r="F139" t="s">
        <v>306</v>
      </c>
      <c r="G139" t="s">
        <v>4</v>
      </c>
      <c r="H139" t="s">
        <v>5</v>
      </c>
      <c r="I139">
        <v>333</v>
      </c>
      <c r="J139">
        <v>37</v>
      </c>
      <c r="K139" t="s">
        <v>6</v>
      </c>
      <c r="L139" t="s">
        <v>7</v>
      </c>
      <c r="M139" t="s">
        <v>28</v>
      </c>
      <c r="N139">
        <v>2</v>
      </c>
      <c r="O139" t="s">
        <v>29</v>
      </c>
      <c r="P139" t="s">
        <v>13</v>
      </c>
      <c r="Q139">
        <v>8</v>
      </c>
      <c r="R139" t="s">
        <v>12</v>
      </c>
      <c r="S139">
        <v>13.066685676574707</v>
      </c>
      <c r="T139" s="6">
        <f>tbSilv[[#This Row],[qtdRecurso]]*tbSilv[[#This Row],[areaOcupacao]]/10000</f>
        <v>0.26640000000000003</v>
      </c>
      <c r="U139" s="1">
        <f>tbSilv[[#This Row],[qtdRecEspFaixa]]*tbSilv[[#This Row],[Preco]]</f>
        <v>3.4809650642395025</v>
      </c>
    </row>
    <row r="140" spans="1:21" x14ac:dyDescent="0.3">
      <c r="A140">
        <v>11688</v>
      </c>
      <c r="B140" t="s">
        <v>0</v>
      </c>
      <c r="C140" t="s">
        <v>1</v>
      </c>
      <c r="D140" t="s">
        <v>2</v>
      </c>
      <c r="E140" t="s">
        <v>3</v>
      </c>
      <c r="F140" t="s">
        <v>306</v>
      </c>
      <c r="G140" t="s">
        <v>4</v>
      </c>
      <c r="H140" t="s">
        <v>5</v>
      </c>
      <c r="I140">
        <v>333</v>
      </c>
      <c r="J140">
        <v>37</v>
      </c>
      <c r="K140" t="s">
        <v>6</v>
      </c>
      <c r="L140" t="s">
        <v>7</v>
      </c>
      <c r="M140" t="s">
        <v>28</v>
      </c>
      <c r="N140">
        <v>2</v>
      </c>
      <c r="O140" t="s">
        <v>29</v>
      </c>
      <c r="P140" t="s">
        <v>16</v>
      </c>
      <c r="Q140">
        <v>1</v>
      </c>
      <c r="R140" t="s">
        <v>17</v>
      </c>
      <c r="S140">
        <v>149.07000732421875</v>
      </c>
      <c r="T140" s="6">
        <f>tbSilv[[#This Row],[qtdRecurso]]*tbSilv[[#This Row],[areaOcupacao]]/10000</f>
        <v>3.3300000000000003E-2</v>
      </c>
      <c r="U140" s="1">
        <f>tbSilv[[#This Row],[qtdRecEspFaixa]]*tbSilv[[#This Row],[Preco]]</f>
        <v>4.9640312438964846</v>
      </c>
    </row>
    <row r="141" spans="1:21" x14ac:dyDescent="0.3">
      <c r="A141">
        <v>11688</v>
      </c>
      <c r="B141" t="s">
        <v>0</v>
      </c>
      <c r="C141" t="s">
        <v>1</v>
      </c>
      <c r="D141" t="s">
        <v>2</v>
      </c>
      <c r="E141" t="s">
        <v>3</v>
      </c>
      <c r="F141" t="s">
        <v>306</v>
      </c>
      <c r="G141" t="s">
        <v>4</v>
      </c>
      <c r="H141" t="s">
        <v>5</v>
      </c>
      <c r="I141">
        <v>333</v>
      </c>
      <c r="J141">
        <v>37</v>
      </c>
      <c r="K141" t="s">
        <v>6</v>
      </c>
      <c r="L141" t="s">
        <v>7</v>
      </c>
      <c r="M141" t="s">
        <v>28</v>
      </c>
      <c r="N141">
        <v>2</v>
      </c>
      <c r="O141" t="s">
        <v>31</v>
      </c>
      <c r="P141" t="s">
        <v>32</v>
      </c>
      <c r="Q141">
        <v>32.700000000000003</v>
      </c>
      <c r="R141" t="s">
        <v>12</v>
      </c>
      <c r="S141">
        <v>1.6E-2</v>
      </c>
      <c r="T141" s="6">
        <f>tbSilv[[#This Row],[qtdRecurso]]*tbSilv[[#This Row],[areaOcupacao]]/10000</f>
        <v>1.08891</v>
      </c>
      <c r="U141" s="1">
        <f>tbSilv[[#This Row],[qtdRecEspFaixa]]*tbSilv[[#This Row],[Preco]]</f>
        <v>1.742256E-2</v>
      </c>
    </row>
    <row r="142" spans="1:21" x14ac:dyDescent="0.3">
      <c r="A142">
        <v>11688</v>
      </c>
      <c r="B142" t="s">
        <v>0</v>
      </c>
      <c r="C142" t="s">
        <v>1</v>
      </c>
      <c r="D142" t="s">
        <v>2</v>
      </c>
      <c r="E142" t="s">
        <v>3</v>
      </c>
      <c r="F142" t="s">
        <v>306</v>
      </c>
      <c r="G142" t="s">
        <v>4</v>
      </c>
      <c r="H142" t="s">
        <v>5</v>
      </c>
      <c r="I142">
        <v>333</v>
      </c>
      <c r="J142">
        <v>37</v>
      </c>
      <c r="K142" t="s">
        <v>6</v>
      </c>
      <c r="L142" t="s">
        <v>7</v>
      </c>
      <c r="M142" t="s">
        <v>28</v>
      </c>
      <c r="N142">
        <v>2</v>
      </c>
      <c r="O142" t="s">
        <v>31</v>
      </c>
      <c r="P142" t="s">
        <v>13</v>
      </c>
      <c r="Q142">
        <v>32.700000000000003</v>
      </c>
      <c r="R142" t="s">
        <v>12</v>
      </c>
      <c r="S142">
        <v>13.066685676574707</v>
      </c>
      <c r="T142" s="6">
        <f>tbSilv[[#This Row],[qtdRecurso]]*tbSilv[[#This Row],[areaOcupacao]]/10000</f>
        <v>1.08891</v>
      </c>
      <c r="U142" s="1">
        <f>tbSilv[[#This Row],[qtdRecEspFaixa]]*tbSilv[[#This Row],[Preco]]</f>
        <v>14.228444700078965</v>
      </c>
    </row>
    <row r="143" spans="1:21" x14ac:dyDescent="0.3">
      <c r="A143">
        <v>11688</v>
      </c>
      <c r="B143" t="s">
        <v>0</v>
      </c>
      <c r="C143" t="s">
        <v>1</v>
      </c>
      <c r="D143" t="s">
        <v>2</v>
      </c>
      <c r="E143" t="s">
        <v>3</v>
      </c>
      <c r="F143" t="s">
        <v>306</v>
      </c>
      <c r="G143" t="s">
        <v>4</v>
      </c>
      <c r="H143" t="s">
        <v>5</v>
      </c>
      <c r="I143">
        <v>333</v>
      </c>
      <c r="J143">
        <v>37</v>
      </c>
      <c r="K143" t="s">
        <v>6</v>
      </c>
      <c r="L143" t="s">
        <v>7</v>
      </c>
      <c r="M143" t="s">
        <v>28</v>
      </c>
      <c r="N143">
        <v>2</v>
      </c>
      <c r="O143" t="s">
        <v>33</v>
      </c>
      <c r="P143" t="s">
        <v>34</v>
      </c>
      <c r="Q143">
        <v>2</v>
      </c>
      <c r="R143" t="s">
        <v>12</v>
      </c>
      <c r="S143">
        <v>9.9000000000000005E-2</v>
      </c>
      <c r="T143" s="6">
        <f>tbSilv[[#This Row],[qtdRecurso]]*tbSilv[[#This Row],[areaOcupacao]]/10000</f>
        <v>6.6600000000000006E-2</v>
      </c>
      <c r="U143" s="1">
        <f>tbSilv[[#This Row],[qtdRecEspFaixa]]*tbSilv[[#This Row],[Preco]]</f>
        <v>6.593400000000001E-3</v>
      </c>
    </row>
    <row r="144" spans="1:21" x14ac:dyDescent="0.3">
      <c r="A144">
        <v>11688</v>
      </c>
      <c r="B144" t="s">
        <v>0</v>
      </c>
      <c r="C144" t="s">
        <v>1</v>
      </c>
      <c r="D144" t="s">
        <v>2</v>
      </c>
      <c r="E144" t="s">
        <v>3</v>
      </c>
      <c r="F144" t="s">
        <v>306</v>
      </c>
      <c r="G144" t="s">
        <v>4</v>
      </c>
      <c r="H144" t="s">
        <v>5</v>
      </c>
      <c r="I144">
        <v>333</v>
      </c>
      <c r="J144">
        <v>37</v>
      </c>
      <c r="K144" t="s">
        <v>6</v>
      </c>
      <c r="L144" t="s">
        <v>7</v>
      </c>
      <c r="M144" t="s">
        <v>28</v>
      </c>
      <c r="N144">
        <v>2</v>
      </c>
      <c r="O144" t="s">
        <v>33</v>
      </c>
      <c r="P144" t="s">
        <v>35</v>
      </c>
      <c r="Q144">
        <v>2</v>
      </c>
      <c r="R144" t="s">
        <v>22</v>
      </c>
      <c r="S144">
        <v>16.239999771118164</v>
      </c>
      <c r="T144" s="6">
        <f>tbSilv[[#This Row],[qtdRecurso]]*tbSilv[[#This Row],[areaOcupacao]]/10000</f>
        <v>6.6600000000000006E-2</v>
      </c>
      <c r="U144" s="1">
        <f>tbSilv[[#This Row],[qtdRecEspFaixa]]*tbSilv[[#This Row],[Preco]]</f>
        <v>1.0815839847564699</v>
      </c>
    </row>
    <row r="145" spans="1:21" x14ac:dyDescent="0.3">
      <c r="A145">
        <v>11688</v>
      </c>
      <c r="B145" t="s">
        <v>0</v>
      </c>
      <c r="C145" t="s">
        <v>1</v>
      </c>
      <c r="D145" t="s">
        <v>2</v>
      </c>
      <c r="E145" t="s">
        <v>3</v>
      </c>
      <c r="F145" t="s">
        <v>306</v>
      </c>
      <c r="G145" t="s">
        <v>4</v>
      </c>
      <c r="H145" t="s">
        <v>5</v>
      </c>
      <c r="I145">
        <v>333</v>
      </c>
      <c r="J145">
        <v>37</v>
      </c>
      <c r="K145" t="s">
        <v>6</v>
      </c>
      <c r="L145" t="s">
        <v>7</v>
      </c>
      <c r="M145" t="s">
        <v>28</v>
      </c>
      <c r="N145">
        <v>2</v>
      </c>
      <c r="O145" t="s">
        <v>33</v>
      </c>
      <c r="P145" t="s">
        <v>13</v>
      </c>
      <c r="Q145">
        <v>2</v>
      </c>
      <c r="R145" t="s">
        <v>12</v>
      </c>
      <c r="S145">
        <v>13.066685676574707</v>
      </c>
      <c r="T145" s="6">
        <f>tbSilv[[#This Row],[qtdRecurso]]*tbSilv[[#This Row],[areaOcupacao]]/10000</f>
        <v>6.6600000000000006E-2</v>
      </c>
      <c r="U145" s="1">
        <f>tbSilv[[#This Row],[qtdRecEspFaixa]]*tbSilv[[#This Row],[Preco]]</f>
        <v>0.87024126605987562</v>
      </c>
    </row>
    <row r="146" spans="1:21" x14ac:dyDescent="0.3">
      <c r="A146">
        <v>11688</v>
      </c>
      <c r="B146" t="s">
        <v>0</v>
      </c>
      <c r="C146" t="s">
        <v>1</v>
      </c>
      <c r="D146" t="s">
        <v>2</v>
      </c>
      <c r="E146" t="s">
        <v>3</v>
      </c>
      <c r="F146" t="s">
        <v>306</v>
      </c>
      <c r="G146" t="s">
        <v>4</v>
      </c>
      <c r="H146" t="s">
        <v>5</v>
      </c>
      <c r="I146">
        <v>333</v>
      </c>
      <c r="J146">
        <v>37</v>
      </c>
      <c r="K146" t="s">
        <v>6</v>
      </c>
      <c r="L146" t="s">
        <v>7</v>
      </c>
      <c r="M146" t="s">
        <v>28</v>
      </c>
      <c r="N146">
        <v>2</v>
      </c>
      <c r="O146" t="s">
        <v>36</v>
      </c>
      <c r="P146" t="s">
        <v>13</v>
      </c>
      <c r="Q146">
        <v>1</v>
      </c>
      <c r="R146" t="s">
        <v>12</v>
      </c>
      <c r="S146">
        <v>13.066685676574707</v>
      </c>
      <c r="T146" s="6">
        <f>tbSilv[[#This Row],[qtdRecurso]]*tbSilv[[#This Row],[areaOcupacao]]/10000</f>
        <v>3.3300000000000003E-2</v>
      </c>
      <c r="U146" s="1">
        <f>tbSilv[[#This Row],[qtdRecEspFaixa]]*tbSilv[[#This Row],[Preco]]</f>
        <v>0.43512063302993781</v>
      </c>
    </row>
    <row r="147" spans="1:21" x14ac:dyDescent="0.3">
      <c r="A147">
        <v>11688</v>
      </c>
      <c r="B147" t="s">
        <v>0</v>
      </c>
      <c r="C147" t="s">
        <v>1</v>
      </c>
      <c r="D147" t="s">
        <v>2</v>
      </c>
      <c r="E147" t="s">
        <v>3</v>
      </c>
      <c r="F147" t="s">
        <v>306</v>
      </c>
      <c r="G147" t="s">
        <v>4</v>
      </c>
      <c r="H147" t="s">
        <v>5</v>
      </c>
      <c r="I147">
        <v>333</v>
      </c>
      <c r="J147">
        <v>37</v>
      </c>
      <c r="K147" t="s">
        <v>6</v>
      </c>
      <c r="L147" t="s">
        <v>7</v>
      </c>
      <c r="M147" t="s">
        <v>28</v>
      </c>
      <c r="N147">
        <v>2</v>
      </c>
      <c r="O147" t="s">
        <v>37</v>
      </c>
      <c r="P147" t="s">
        <v>38</v>
      </c>
      <c r="Q147">
        <v>12</v>
      </c>
      <c r="R147" t="s">
        <v>12</v>
      </c>
      <c r="S147">
        <v>6.4109999999999996</v>
      </c>
      <c r="T147" s="6">
        <f>tbSilv[[#This Row],[qtdRecurso]]*tbSilv[[#This Row],[areaOcupacao]]/10000</f>
        <v>0.39960000000000001</v>
      </c>
      <c r="U147" s="1">
        <f>tbSilv[[#This Row],[qtdRecEspFaixa]]*tbSilv[[#This Row],[Preco]]</f>
        <v>2.5618355999999998</v>
      </c>
    </row>
    <row r="148" spans="1:21" x14ac:dyDescent="0.3">
      <c r="A148">
        <v>11688</v>
      </c>
      <c r="B148" t="s">
        <v>0</v>
      </c>
      <c r="C148" t="s">
        <v>1</v>
      </c>
      <c r="D148" t="s">
        <v>2</v>
      </c>
      <c r="E148" t="s">
        <v>3</v>
      </c>
      <c r="F148" t="s">
        <v>306</v>
      </c>
      <c r="G148" t="s">
        <v>4</v>
      </c>
      <c r="H148" t="s">
        <v>5</v>
      </c>
      <c r="I148">
        <v>333</v>
      </c>
      <c r="J148">
        <v>37</v>
      </c>
      <c r="K148" t="s">
        <v>6</v>
      </c>
      <c r="L148" t="s">
        <v>7</v>
      </c>
      <c r="M148" t="s">
        <v>28</v>
      </c>
      <c r="N148">
        <v>2</v>
      </c>
      <c r="O148" t="s">
        <v>37</v>
      </c>
      <c r="P148" t="s">
        <v>13</v>
      </c>
      <c r="Q148">
        <v>12</v>
      </c>
      <c r="R148" t="s">
        <v>12</v>
      </c>
      <c r="S148">
        <v>13.066685676574707</v>
      </c>
      <c r="T148" s="6">
        <f>tbSilv[[#This Row],[qtdRecurso]]*tbSilv[[#This Row],[areaOcupacao]]/10000</f>
        <v>0.39960000000000001</v>
      </c>
      <c r="U148" s="1">
        <f>tbSilv[[#This Row],[qtdRecEspFaixa]]*tbSilv[[#This Row],[Preco]]</f>
        <v>5.221447596359253</v>
      </c>
    </row>
    <row r="149" spans="1:21" hidden="1" x14ac:dyDescent="0.3">
      <c r="A149">
        <v>11688</v>
      </c>
      <c r="B149" t="s">
        <v>0</v>
      </c>
      <c r="C149" t="s">
        <v>1</v>
      </c>
      <c r="D149" t="s">
        <v>2</v>
      </c>
      <c r="E149" t="s">
        <v>3</v>
      </c>
      <c r="F149" t="s">
        <v>306</v>
      </c>
      <c r="G149" t="s">
        <v>4</v>
      </c>
      <c r="H149" t="s">
        <v>5</v>
      </c>
      <c r="I149">
        <v>333</v>
      </c>
      <c r="J149">
        <v>37</v>
      </c>
      <c r="K149" t="s">
        <v>6</v>
      </c>
      <c r="L149" t="s">
        <v>7</v>
      </c>
      <c r="M149" t="s">
        <v>28</v>
      </c>
      <c r="N149">
        <v>3</v>
      </c>
      <c r="O149" t="s">
        <v>39</v>
      </c>
      <c r="P149" t="s">
        <v>30</v>
      </c>
      <c r="Q149">
        <v>2.6</v>
      </c>
      <c r="R149" t="s">
        <v>10</v>
      </c>
      <c r="S149">
        <v>268.25</v>
      </c>
      <c r="T149" s="6">
        <f>tbSilv[[#This Row],[qtdRecurso]]*tbSilv[[#This Row],[areaOcupacao]]/10000</f>
        <v>8.6580000000000004E-2</v>
      </c>
      <c r="U149" s="1">
        <f>tbSilv[[#This Row],[qtdRecEspFaixa]]*tbSilv[[#This Row],[Preco]]</f>
        <v>23.225085</v>
      </c>
    </row>
    <row r="150" spans="1:21" hidden="1" x14ac:dyDescent="0.3">
      <c r="A150">
        <v>11688</v>
      </c>
      <c r="B150" t="s">
        <v>0</v>
      </c>
      <c r="C150" t="s">
        <v>1</v>
      </c>
      <c r="D150" t="s">
        <v>2</v>
      </c>
      <c r="E150" t="s">
        <v>3</v>
      </c>
      <c r="F150" t="s">
        <v>306</v>
      </c>
      <c r="G150" t="s">
        <v>4</v>
      </c>
      <c r="H150" t="s">
        <v>5</v>
      </c>
      <c r="I150">
        <v>333</v>
      </c>
      <c r="J150">
        <v>37</v>
      </c>
      <c r="K150" t="s">
        <v>6</v>
      </c>
      <c r="L150" t="s">
        <v>7</v>
      </c>
      <c r="M150" t="s">
        <v>28</v>
      </c>
      <c r="N150">
        <v>3</v>
      </c>
      <c r="O150" t="s">
        <v>39</v>
      </c>
      <c r="P150" t="s">
        <v>11</v>
      </c>
      <c r="Q150">
        <v>8</v>
      </c>
      <c r="R150" t="s">
        <v>12</v>
      </c>
      <c r="S150">
        <v>1.0999999999999999E-2</v>
      </c>
      <c r="T150" s="6">
        <f>tbSilv[[#This Row],[qtdRecurso]]*tbSilv[[#This Row],[areaOcupacao]]/10000</f>
        <v>0.26640000000000003</v>
      </c>
      <c r="U150" s="1">
        <f>tbSilv[[#This Row],[qtdRecEspFaixa]]*tbSilv[[#This Row],[Preco]]</f>
        <v>2.9304000000000001E-3</v>
      </c>
    </row>
    <row r="151" spans="1:21" hidden="1" x14ac:dyDescent="0.3">
      <c r="A151">
        <v>11688</v>
      </c>
      <c r="B151" t="s">
        <v>0</v>
      </c>
      <c r="C151" t="s">
        <v>1</v>
      </c>
      <c r="D151" t="s">
        <v>2</v>
      </c>
      <c r="E151" t="s">
        <v>3</v>
      </c>
      <c r="F151" t="s">
        <v>306</v>
      </c>
      <c r="G151" t="s">
        <v>4</v>
      </c>
      <c r="H151" t="s">
        <v>5</v>
      </c>
      <c r="I151">
        <v>333</v>
      </c>
      <c r="J151">
        <v>37</v>
      </c>
      <c r="K151" t="s">
        <v>6</v>
      </c>
      <c r="L151" t="s">
        <v>7</v>
      </c>
      <c r="M151" t="s">
        <v>28</v>
      </c>
      <c r="N151">
        <v>3</v>
      </c>
      <c r="O151" t="s">
        <v>39</v>
      </c>
      <c r="P151" t="s">
        <v>13</v>
      </c>
      <c r="Q151">
        <v>8</v>
      </c>
      <c r="R151" t="s">
        <v>12</v>
      </c>
      <c r="S151">
        <v>13.066685676574707</v>
      </c>
      <c r="T151" s="6">
        <f>tbSilv[[#This Row],[qtdRecurso]]*tbSilv[[#This Row],[areaOcupacao]]/10000</f>
        <v>0.26640000000000003</v>
      </c>
      <c r="U151" s="1">
        <f>tbSilv[[#This Row],[qtdRecEspFaixa]]*tbSilv[[#This Row],[Preco]]</f>
        <v>3.4809650642395025</v>
      </c>
    </row>
    <row r="152" spans="1:21" hidden="1" x14ac:dyDescent="0.3">
      <c r="A152">
        <v>11688</v>
      </c>
      <c r="B152" t="s">
        <v>0</v>
      </c>
      <c r="C152" t="s">
        <v>1</v>
      </c>
      <c r="D152" t="s">
        <v>2</v>
      </c>
      <c r="E152" t="s">
        <v>3</v>
      </c>
      <c r="F152" t="s">
        <v>306</v>
      </c>
      <c r="G152" t="s">
        <v>4</v>
      </c>
      <c r="H152" t="s">
        <v>5</v>
      </c>
      <c r="I152">
        <v>333</v>
      </c>
      <c r="J152">
        <v>37</v>
      </c>
      <c r="K152" t="s">
        <v>6</v>
      </c>
      <c r="L152" t="s">
        <v>7</v>
      </c>
      <c r="M152" t="s">
        <v>28</v>
      </c>
      <c r="N152">
        <v>3</v>
      </c>
      <c r="O152" t="s">
        <v>39</v>
      </c>
      <c r="P152" t="s">
        <v>16</v>
      </c>
      <c r="Q152">
        <v>1</v>
      </c>
      <c r="R152" t="s">
        <v>17</v>
      </c>
      <c r="S152">
        <v>149.07000732421875</v>
      </c>
      <c r="T152" s="6">
        <f>tbSilv[[#This Row],[qtdRecurso]]*tbSilv[[#This Row],[areaOcupacao]]/10000</f>
        <v>3.3300000000000003E-2</v>
      </c>
      <c r="U152" s="1">
        <f>tbSilv[[#This Row],[qtdRecEspFaixa]]*tbSilv[[#This Row],[Preco]]</f>
        <v>4.9640312438964846</v>
      </c>
    </row>
    <row r="153" spans="1:21" hidden="1" x14ac:dyDescent="0.3">
      <c r="A153">
        <v>11688</v>
      </c>
      <c r="B153" t="s">
        <v>0</v>
      </c>
      <c r="C153" t="s">
        <v>1</v>
      </c>
      <c r="D153" t="s">
        <v>2</v>
      </c>
      <c r="E153" t="s">
        <v>3</v>
      </c>
      <c r="F153" t="s">
        <v>306</v>
      </c>
      <c r="G153" t="s">
        <v>4</v>
      </c>
      <c r="H153" t="s">
        <v>5</v>
      </c>
      <c r="I153">
        <v>333</v>
      </c>
      <c r="J153">
        <v>37</v>
      </c>
      <c r="K153" t="s">
        <v>6</v>
      </c>
      <c r="L153" t="s">
        <v>7</v>
      </c>
      <c r="M153" t="s">
        <v>28</v>
      </c>
      <c r="N153">
        <v>3</v>
      </c>
      <c r="O153" t="s">
        <v>33</v>
      </c>
      <c r="P153" t="s">
        <v>34</v>
      </c>
      <c r="Q153">
        <v>2</v>
      </c>
      <c r="R153" t="s">
        <v>12</v>
      </c>
      <c r="S153">
        <v>9.9000000000000005E-2</v>
      </c>
      <c r="T153" s="6">
        <f>tbSilv[[#This Row],[qtdRecurso]]*tbSilv[[#This Row],[areaOcupacao]]/10000</f>
        <v>6.6600000000000006E-2</v>
      </c>
      <c r="U153" s="1">
        <f>tbSilv[[#This Row],[qtdRecEspFaixa]]*tbSilv[[#This Row],[Preco]]</f>
        <v>6.593400000000001E-3</v>
      </c>
    </row>
    <row r="154" spans="1:21" hidden="1" x14ac:dyDescent="0.3">
      <c r="A154">
        <v>11688</v>
      </c>
      <c r="B154" t="s">
        <v>0</v>
      </c>
      <c r="C154" t="s">
        <v>1</v>
      </c>
      <c r="D154" t="s">
        <v>2</v>
      </c>
      <c r="E154" t="s">
        <v>3</v>
      </c>
      <c r="F154" t="s">
        <v>306</v>
      </c>
      <c r="G154" t="s">
        <v>4</v>
      </c>
      <c r="H154" t="s">
        <v>5</v>
      </c>
      <c r="I154">
        <v>333</v>
      </c>
      <c r="J154">
        <v>37</v>
      </c>
      <c r="K154" t="s">
        <v>6</v>
      </c>
      <c r="L154" t="s">
        <v>7</v>
      </c>
      <c r="M154" t="s">
        <v>28</v>
      </c>
      <c r="N154">
        <v>3</v>
      </c>
      <c r="O154" t="s">
        <v>33</v>
      </c>
      <c r="P154" t="s">
        <v>35</v>
      </c>
      <c r="Q154">
        <v>2</v>
      </c>
      <c r="R154" t="s">
        <v>22</v>
      </c>
      <c r="S154">
        <v>16.239999771118164</v>
      </c>
      <c r="T154" s="6">
        <f>tbSilv[[#This Row],[qtdRecurso]]*tbSilv[[#This Row],[areaOcupacao]]/10000</f>
        <v>6.6600000000000006E-2</v>
      </c>
      <c r="U154" s="1">
        <f>tbSilv[[#This Row],[qtdRecEspFaixa]]*tbSilv[[#This Row],[Preco]]</f>
        <v>1.0815839847564699</v>
      </c>
    </row>
    <row r="155" spans="1:21" hidden="1" x14ac:dyDescent="0.3">
      <c r="A155">
        <v>11688</v>
      </c>
      <c r="B155" t="s">
        <v>0</v>
      </c>
      <c r="C155" t="s">
        <v>1</v>
      </c>
      <c r="D155" t="s">
        <v>2</v>
      </c>
      <c r="E155" t="s">
        <v>3</v>
      </c>
      <c r="F155" t="s">
        <v>306</v>
      </c>
      <c r="G155" t="s">
        <v>4</v>
      </c>
      <c r="H155" t="s">
        <v>5</v>
      </c>
      <c r="I155">
        <v>333</v>
      </c>
      <c r="J155">
        <v>37</v>
      </c>
      <c r="K155" t="s">
        <v>6</v>
      </c>
      <c r="L155" t="s">
        <v>7</v>
      </c>
      <c r="M155" t="s">
        <v>28</v>
      </c>
      <c r="N155">
        <v>3</v>
      </c>
      <c r="O155" t="s">
        <v>33</v>
      </c>
      <c r="P155" t="s">
        <v>13</v>
      </c>
      <c r="Q155">
        <v>2</v>
      </c>
      <c r="R155" t="s">
        <v>12</v>
      </c>
      <c r="S155">
        <v>13.066685676574707</v>
      </c>
      <c r="T155" s="6">
        <f>tbSilv[[#This Row],[qtdRecurso]]*tbSilv[[#This Row],[areaOcupacao]]/10000</f>
        <v>6.6600000000000006E-2</v>
      </c>
      <c r="U155" s="1">
        <f>tbSilv[[#This Row],[qtdRecEspFaixa]]*tbSilv[[#This Row],[Preco]]</f>
        <v>0.87024126605987562</v>
      </c>
    </row>
    <row r="156" spans="1:21" hidden="1" x14ac:dyDescent="0.3">
      <c r="A156">
        <v>11688</v>
      </c>
      <c r="B156" t="s">
        <v>0</v>
      </c>
      <c r="C156" t="s">
        <v>1</v>
      </c>
      <c r="D156" t="s">
        <v>2</v>
      </c>
      <c r="E156" t="s">
        <v>3</v>
      </c>
      <c r="F156" t="s">
        <v>306</v>
      </c>
      <c r="G156" t="s">
        <v>4</v>
      </c>
      <c r="H156" t="s">
        <v>5</v>
      </c>
      <c r="I156">
        <v>333</v>
      </c>
      <c r="J156">
        <v>37</v>
      </c>
      <c r="K156" t="s">
        <v>6</v>
      </c>
      <c r="L156" t="s">
        <v>7</v>
      </c>
      <c r="M156" t="s">
        <v>28</v>
      </c>
      <c r="N156">
        <v>3</v>
      </c>
      <c r="O156" t="s">
        <v>40</v>
      </c>
      <c r="P156" t="s">
        <v>41</v>
      </c>
      <c r="Q156">
        <v>20</v>
      </c>
      <c r="R156" t="s">
        <v>12</v>
      </c>
      <c r="S156">
        <v>5.920964241027832</v>
      </c>
      <c r="T156" s="6">
        <f>tbSilv[[#This Row],[qtdRecurso]]*tbSilv[[#This Row],[areaOcupacao]]/10000</f>
        <v>0.66600000000000004</v>
      </c>
      <c r="U156" s="1">
        <f>tbSilv[[#This Row],[qtdRecEspFaixa]]*tbSilv[[#This Row],[Preco]]</f>
        <v>3.9433621845245361</v>
      </c>
    </row>
    <row r="157" spans="1:21" hidden="1" x14ac:dyDescent="0.3">
      <c r="A157">
        <v>11688</v>
      </c>
      <c r="B157" t="s">
        <v>0</v>
      </c>
      <c r="C157" t="s">
        <v>1</v>
      </c>
      <c r="D157" t="s">
        <v>2</v>
      </c>
      <c r="E157" t="s">
        <v>3</v>
      </c>
      <c r="F157" t="s">
        <v>306</v>
      </c>
      <c r="G157" t="s">
        <v>4</v>
      </c>
      <c r="H157" t="s">
        <v>5</v>
      </c>
      <c r="I157">
        <v>333</v>
      </c>
      <c r="J157">
        <v>37</v>
      </c>
      <c r="K157" t="s">
        <v>6</v>
      </c>
      <c r="L157" t="s">
        <v>7</v>
      </c>
      <c r="M157" t="s">
        <v>28</v>
      </c>
      <c r="N157">
        <v>3</v>
      </c>
      <c r="O157" t="s">
        <v>36</v>
      </c>
      <c r="P157" t="s">
        <v>13</v>
      </c>
      <c r="Q157">
        <v>1</v>
      </c>
      <c r="R157" t="s">
        <v>12</v>
      </c>
      <c r="S157">
        <v>13.066685676574707</v>
      </c>
      <c r="T157" s="6">
        <f>tbSilv[[#This Row],[qtdRecurso]]*tbSilv[[#This Row],[areaOcupacao]]/10000</f>
        <v>3.3300000000000003E-2</v>
      </c>
      <c r="U157" s="1">
        <f>tbSilv[[#This Row],[qtdRecEspFaixa]]*tbSilv[[#This Row],[Preco]]</f>
        <v>0.43512063302993781</v>
      </c>
    </row>
    <row r="158" spans="1:21" hidden="1" x14ac:dyDescent="0.3">
      <c r="A158">
        <v>11688</v>
      </c>
      <c r="B158" t="s">
        <v>0</v>
      </c>
      <c r="C158" t="s">
        <v>1</v>
      </c>
      <c r="D158" t="s">
        <v>2</v>
      </c>
      <c r="E158" t="s">
        <v>3</v>
      </c>
      <c r="F158" t="s">
        <v>306</v>
      </c>
      <c r="G158" t="s">
        <v>4</v>
      </c>
      <c r="H158" t="s">
        <v>5</v>
      </c>
      <c r="I158">
        <v>333</v>
      </c>
      <c r="J158">
        <v>37</v>
      </c>
      <c r="K158" t="s">
        <v>6</v>
      </c>
      <c r="L158" t="s">
        <v>7</v>
      </c>
      <c r="M158" t="s">
        <v>28</v>
      </c>
      <c r="N158">
        <v>4</v>
      </c>
      <c r="O158" t="s">
        <v>33</v>
      </c>
      <c r="P158" t="s">
        <v>34</v>
      </c>
      <c r="Q158">
        <v>2</v>
      </c>
      <c r="R158" t="s">
        <v>12</v>
      </c>
      <c r="S158">
        <v>9.9000000000000005E-2</v>
      </c>
      <c r="T158" s="6">
        <f>tbSilv[[#This Row],[qtdRecurso]]*tbSilv[[#This Row],[areaOcupacao]]/10000</f>
        <v>6.6600000000000006E-2</v>
      </c>
      <c r="U158" s="1">
        <f>tbSilv[[#This Row],[qtdRecEspFaixa]]*tbSilv[[#This Row],[Preco]]</f>
        <v>6.593400000000001E-3</v>
      </c>
    </row>
    <row r="159" spans="1:21" hidden="1" x14ac:dyDescent="0.3">
      <c r="A159">
        <v>11688</v>
      </c>
      <c r="B159" t="s">
        <v>0</v>
      </c>
      <c r="C159" t="s">
        <v>1</v>
      </c>
      <c r="D159" t="s">
        <v>2</v>
      </c>
      <c r="E159" t="s">
        <v>3</v>
      </c>
      <c r="F159" t="s">
        <v>306</v>
      </c>
      <c r="G159" t="s">
        <v>4</v>
      </c>
      <c r="H159" t="s">
        <v>5</v>
      </c>
      <c r="I159">
        <v>333</v>
      </c>
      <c r="J159">
        <v>37</v>
      </c>
      <c r="K159" t="s">
        <v>6</v>
      </c>
      <c r="L159" t="s">
        <v>7</v>
      </c>
      <c r="M159" t="s">
        <v>28</v>
      </c>
      <c r="N159">
        <v>4</v>
      </c>
      <c r="O159" t="s">
        <v>33</v>
      </c>
      <c r="P159" t="s">
        <v>35</v>
      </c>
      <c r="Q159">
        <v>2</v>
      </c>
      <c r="R159" t="s">
        <v>22</v>
      </c>
      <c r="S159">
        <v>16.239999771118164</v>
      </c>
      <c r="T159" s="6">
        <f>tbSilv[[#This Row],[qtdRecurso]]*tbSilv[[#This Row],[areaOcupacao]]/10000</f>
        <v>6.6600000000000006E-2</v>
      </c>
      <c r="U159" s="1">
        <f>tbSilv[[#This Row],[qtdRecEspFaixa]]*tbSilv[[#This Row],[Preco]]</f>
        <v>1.0815839847564699</v>
      </c>
    </row>
    <row r="160" spans="1:21" hidden="1" x14ac:dyDescent="0.3">
      <c r="A160">
        <v>11688</v>
      </c>
      <c r="B160" t="s">
        <v>0</v>
      </c>
      <c r="C160" t="s">
        <v>1</v>
      </c>
      <c r="D160" t="s">
        <v>2</v>
      </c>
      <c r="E160" t="s">
        <v>3</v>
      </c>
      <c r="F160" t="s">
        <v>306</v>
      </c>
      <c r="G160" t="s">
        <v>4</v>
      </c>
      <c r="H160" t="s">
        <v>5</v>
      </c>
      <c r="I160">
        <v>333</v>
      </c>
      <c r="J160">
        <v>37</v>
      </c>
      <c r="K160" t="s">
        <v>6</v>
      </c>
      <c r="L160" t="s">
        <v>7</v>
      </c>
      <c r="M160" t="s">
        <v>28</v>
      </c>
      <c r="N160">
        <v>4</v>
      </c>
      <c r="O160" t="s">
        <v>33</v>
      </c>
      <c r="P160" t="s">
        <v>13</v>
      </c>
      <c r="Q160">
        <v>2</v>
      </c>
      <c r="R160" t="s">
        <v>12</v>
      </c>
      <c r="S160">
        <v>13.066685676574707</v>
      </c>
      <c r="T160" s="6">
        <f>tbSilv[[#This Row],[qtdRecurso]]*tbSilv[[#This Row],[areaOcupacao]]/10000</f>
        <v>6.6600000000000006E-2</v>
      </c>
      <c r="U160" s="1">
        <f>tbSilv[[#This Row],[qtdRecEspFaixa]]*tbSilv[[#This Row],[Preco]]</f>
        <v>0.87024126605987562</v>
      </c>
    </row>
    <row r="161" spans="1:21" hidden="1" x14ac:dyDescent="0.3">
      <c r="A161">
        <v>11688</v>
      </c>
      <c r="B161" t="s">
        <v>0</v>
      </c>
      <c r="C161" t="s">
        <v>1</v>
      </c>
      <c r="D161" t="s">
        <v>2</v>
      </c>
      <c r="E161" t="s">
        <v>3</v>
      </c>
      <c r="F161" t="s">
        <v>306</v>
      </c>
      <c r="G161" t="s">
        <v>4</v>
      </c>
      <c r="H161" t="s">
        <v>5</v>
      </c>
      <c r="I161">
        <v>333</v>
      </c>
      <c r="J161">
        <v>37</v>
      </c>
      <c r="K161" t="s">
        <v>6</v>
      </c>
      <c r="L161" t="s">
        <v>7</v>
      </c>
      <c r="M161" t="s">
        <v>28</v>
      </c>
      <c r="N161">
        <v>4</v>
      </c>
      <c r="O161" t="s">
        <v>36</v>
      </c>
      <c r="P161" t="s">
        <v>13</v>
      </c>
      <c r="Q161">
        <v>1</v>
      </c>
      <c r="R161" t="s">
        <v>12</v>
      </c>
      <c r="S161">
        <v>13.066685676574707</v>
      </c>
      <c r="T161" s="6">
        <f>tbSilv[[#This Row],[qtdRecurso]]*tbSilv[[#This Row],[areaOcupacao]]/10000</f>
        <v>3.3300000000000003E-2</v>
      </c>
      <c r="U161" s="1">
        <f>tbSilv[[#This Row],[qtdRecEspFaixa]]*tbSilv[[#This Row],[Preco]]</f>
        <v>0.43512063302993781</v>
      </c>
    </row>
    <row r="162" spans="1:21" hidden="1" x14ac:dyDescent="0.3">
      <c r="A162">
        <v>11688</v>
      </c>
      <c r="B162" t="s">
        <v>0</v>
      </c>
      <c r="C162" t="s">
        <v>1</v>
      </c>
      <c r="D162" t="s">
        <v>2</v>
      </c>
      <c r="E162" t="s">
        <v>3</v>
      </c>
      <c r="F162" t="s">
        <v>306</v>
      </c>
      <c r="G162" t="s">
        <v>4</v>
      </c>
      <c r="H162" t="s">
        <v>5</v>
      </c>
      <c r="I162">
        <v>333</v>
      </c>
      <c r="J162">
        <v>37</v>
      </c>
      <c r="K162" t="s">
        <v>6</v>
      </c>
      <c r="L162" t="s">
        <v>7</v>
      </c>
      <c r="M162" t="s">
        <v>28</v>
      </c>
      <c r="N162">
        <v>5</v>
      </c>
      <c r="O162" t="s">
        <v>33</v>
      </c>
      <c r="P162" t="s">
        <v>34</v>
      </c>
      <c r="Q162">
        <v>2</v>
      </c>
      <c r="R162" t="s">
        <v>12</v>
      </c>
      <c r="S162">
        <v>9.9000000000000005E-2</v>
      </c>
      <c r="T162" s="6">
        <f>tbSilv[[#This Row],[qtdRecurso]]*tbSilv[[#This Row],[areaOcupacao]]/10000</f>
        <v>6.6600000000000006E-2</v>
      </c>
      <c r="U162" s="1">
        <f>tbSilv[[#This Row],[qtdRecEspFaixa]]*tbSilv[[#This Row],[Preco]]</f>
        <v>6.593400000000001E-3</v>
      </c>
    </row>
    <row r="163" spans="1:21" hidden="1" x14ac:dyDescent="0.3">
      <c r="A163">
        <v>11688</v>
      </c>
      <c r="B163" t="s">
        <v>0</v>
      </c>
      <c r="C163" t="s">
        <v>1</v>
      </c>
      <c r="D163" t="s">
        <v>2</v>
      </c>
      <c r="E163" t="s">
        <v>3</v>
      </c>
      <c r="F163" t="s">
        <v>306</v>
      </c>
      <c r="G163" t="s">
        <v>4</v>
      </c>
      <c r="H163" t="s">
        <v>5</v>
      </c>
      <c r="I163">
        <v>333</v>
      </c>
      <c r="J163">
        <v>37</v>
      </c>
      <c r="K163" t="s">
        <v>6</v>
      </c>
      <c r="L163" t="s">
        <v>7</v>
      </c>
      <c r="M163" t="s">
        <v>28</v>
      </c>
      <c r="N163">
        <v>5</v>
      </c>
      <c r="O163" t="s">
        <v>33</v>
      </c>
      <c r="P163" t="s">
        <v>35</v>
      </c>
      <c r="Q163">
        <v>2</v>
      </c>
      <c r="R163" t="s">
        <v>22</v>
      </c>
      <c r="S163">
        <v>16.239999771118164</v>
      </c>
      <c r="T163" s="6">
        <f>tbSilv[[#This Row],[qtdRecurso]]*tbSilv[[#This Row],[areaOcupacao]]/10000</f>
        <v>6.6600000000000006E-2</v>
      </c>
      <c r="U163" s="1">
        <f>tbSilv[[#This Row],[qtdRecEspFaixa]]*tbSilv[[#This Row],[Preco]]</f>
        <v>1.0815839847564699</v>
      </c>
    </row>
    <row r="164" spans="1:21" hidden="1" x14ac:dyDescent="0.3">
      <c r="A164">
        <v>11688</v>
      </c>
      <c r="B164" t="s">
        <v>0</v>
      </c>
      <c r="C164" t="s">
        <v>1</v>
      </c>
      <c r="D164" t="s">
        <v>2</v>
      </c>
      <c r="E164" t="s">
        <v>3</v>
      </c>
      <c r="F164" t="s">
        <v>306</v>
      </c>
      <c r="G164" t="s">
        <v>4</v>
      </c>
      <c r="H164" t="s">
        <v>5</v>
      </c>
      <c r="I164">
        <v>333</v>
      </c>
      <c r="J164">
        <v>37</v>
      </c>
      <c r="K164" t="s">
        <v>6</v>
      </c>
      <c r="L164" t="s">
        <v>7</v>
      </c>
      <c r="M164" t="s">
        <v>28</v>
      </c>
      <c r="N164">
        <v>5</v>
      </c>
      <c r="O164" t="s">
        <v>33</v>
      </c>
      <c r="P164" t="s">
        <v>13</v>
      </c>
      <c r="Q164">
        <v>2</v>
      </c>
      <c r="R164" t="s">
        <v>12</v>
      </c>
      <c r="S164">
        <v>13.066685676574707</v>
      </c>
      <c r="T164" s="6">
        <f>tbSilv[[#This Row],[qtdRecurso]]*tbSilv[[#This Row],[areaOcupacao]]/10000</f>
        <v>6.6600000000000006E-2</v>
      </c>
      <c r="U164" s="1">
        <f>tbSilv[[#This Row],[qtdRecEspFaixa]]*tbSilv[[#This Row],[Preco]]</f>
        <v>0.87024126605987562</v>
      </c>
    </row>
    <row r="165" spans="1:21" hidden="1" x14ac:dyDescent="0.3">
      <c r="A165">
        <v>11688</v>
      </c>
      <c r="B165" t="s">
        <v>0</v>
      </c>
      <c r="C165" t="s">
        <v>1</v>
      </c>
      <c r="D165" t="s">
        <v>2</v>
      </c>
      <c r="E165" t="s">
        <v>3</v>
      </c>
      <c r="F165" t="s">
        <v>306</v>
      </c>
      <c r="G165" t="s">
        <v>4</v>
      </c>
      <c r="H165" t="s">
        <v>5</v>
      </c>
      <c r="I165">
        <v>333</v>
      </c>
      <c r="J165">
        <v>37</v>
      </c>
      <c r="K165" t="s">
        <v>6</v>
      </c>
      <c r="L165" t="s">
        <v>7</v>
      </c>
      <c r="M165" t="s">
        <v>28</v>
      </c>
      <c r="N165">
        <v>5</v>
      </c>
      <c r="O165" t="s">
        <v>40</v>
      </c>
      <c r="P165" t="s">
        <v>41</v>
      </c>
      <c r="Q165">
        <v>20</v>
      </c>
      <c r="R165" t="s">
        <v>12</v>
      </c>
      <c r="S165">
        <v>5.920964241027832</v>
      </c>
      <c r="T165" s="6">
        <f>tbSilv[[#This Row],[qtdRecurso]]*tbSilv[[#This Row],[areaOcupacao]]/10000</f>
        <v>0.66600000000000004</v>
      </c>
      <c r="U165" s="1">
        <f>tbSilv[[#This Row],[qtdRecEspFaixa]]*tbSilv[[#This Row],[Preco]]</f>
        <v>3.9433621845245361</v>
      </c>
    </row>
    <row r="166" spans="1:21" hidden="1" x14ac:dyDescent="0.3">
      <c r="A166">
        <v>11688</v>
      </c>
      <c r="B166" t="s">
        <v>0</v>
      </c>
      <c r="C166" t="s">
        <v>1</v>
      </c>
      <c r="D166" t="s">
        <v>2</v>
      </c>
      <c r="E166" t="s">
        <v>3</v>
      </c>
      <c r="F166" t="s">
        <v>306</v>
      </c>
      <c r="G166" t="s">
        <v>4</v>
      </c>
      <c r="H166" t="s">
        <v>5</v>
      </c>
      <c r="I166">
        <v>333</v>
      </c>
      <c r="J166">
        <v>37</v>
      </c>
      <c r="K166" t="s">
        <v>6</v>
      </c>
      <c r="L166" t="s">
        <v>7</v>
      </c>
      <c r="M166" t="s">
        <v>28</v>
      </c>
      <c r="N166">
        <v>5</v>
      </c>
      <c r="O166" t="s">
        <v>36</v>
      </c>
      <c r="P166" t="s">
        <v>13</v>
      </c>
      <c r="Q166">
        <v>1</v>
      </c>
      <c r="R166" t="s">
        <v>12</v>
      </c>
      <c r="S166">
        <v>13.066685676574707</v>
      </c>
      <c r="T166" s="6">
        <f>tbSilv[[#This Row],[qtdRecurso]]*tbSilv[[#This Row],[areaOcupacao]]/10000</f>
        <v>3.3300000000000003E-2</v>
      </c>
      <c r="U166" s="1">
        <f>tbSilv[[#This Row],[qtdRecEspFaixa]]*tbSilv[[#This Row],[Preco]]</f>
        <v>0.43512063302993781</v>
      </c>
    </row>
    <row r="167" spans="1:21" hidden="1" x14ac:dyDescent="0.3">
      <c r="A167">
        <v>11688</v>
      </c>
      <c r="B167" t="s">
        <v>0</v>
      </c>
      <c r="C167" t="s">
        <v>1</v>
      </c>
      <c r="D167" t="s">
        <v>2</v>
      </c>
      <c r="E167" t="s">
        <v>3</v>
      </c>
      <c r="F167" t="s">
        <v>306</v>
      </c>
      <c r="G167" t="s">
        <v>4</v>
      </c>
      <c r="H167" t="s">
        <v>5</v>
      </c>
      <c r="I167">
        <v>333</v>
      </c>
      <c r="J167">
        <v>37</v>
      </c>
      <c r="K167" t="s">
        <v>6</v>
      </c>
      <c r="L167" t="s">
        <v>7</v>
      </c>
      <c r="M167" t="s">
        <v>28</v>
      </c>
      <c r="N167">
        <v>6</v>
      </c>
      <c r="O167" t="s">
        <v>33</v>
      </c>
      <c r="P167" t="s">
        <v>34</v>
      </c>
      <c r="Q167">
        <v>2</v>
      </c>
      <c r="R167" t="s">
        <v>12</v>
      </c>
      <c r="S167">
        <v>9.9000000000000005E-2</v>
      </c>
      <c r="T167" s="6">
        <f>tbSilv[[#This Row],[qtdRecurso]]*tbSilv[[#This Row],[areaOcupacao]]/10000</f>
        <v>6.6600000000000006E-2</v>
      </c>
      <c r="U167" s="1">
        <f>tbSilv[[#This Row],[qtdRecEspFaixa]]*tbSilv[[#This Row],[Preco]]</f>
        <v>6.593400000000001E-3</v>
      </c>
    </row>
    <row r="168" spans="1:21" hidden="1" x14ac:dyDescent="0.3">
      <c r="A168">
        <v>11688</v>
      </c>
      <c r="B168" t="s">
        <v>0</v>
      </c>
      <c r="C168" t="s">
        <v>1</v>
      </c>
      <c r="D168" t="s">
        <v>2</v>
      </c>
      <c r="E168" t="s">
        <v>3</v>
      </c>
      <c r="F168" t="s">
        <v>306</v>
      </c>
      <c r="G168" t="s">
        <v>4</v>
      </c>
      <c r="H168" t="s">
        <v>5</v>
      </c>
      <c r="I168">
        <v>333</v>
      </c>
      <c r="J168">
        <v>37</v>
      </c>
      <c r="K168" t="s">
        <v>6</v>
      </c>
      <c r="L168" t="s">
        <v>7</v>
      </c>
      <c r="M168" t="s">
        <v>28</v>
      </c>
      <c r="N168">
        <v>6</v>
      </c>
      <c r="O168" t="s">
        <v>33</v>
      </c>
      <c r="P168" t="s">
        <v>35</v>
      </c>
      <c r="Q168">
        <v>2</v>
      </c>
      <c r="R168" t="s">
        <v>22</v>
      </c>
      <c r="S168">
        <v>16.239999771118164</v>
      </c>
      <c r="T168" s="6">
        <f>tbSilv[[#This Row],[qtdRecurso]]*tbSilv[[#This Row],[areaOcupacao]]/10000</f>
        <v>6.6600000000000006E-2</v>
      </c>
      <c r="U168" s="1">
        <f>tbSilv[[#This Row],[qtdRecEspFaixa]]*tbSilv[[#This Row],[Preco]]</f>
        <v>1.0815839847564699</v>
      </c>
    </row>
    <row r="169" spans="1:21" hidden="1" x14ac:dyDescent="0.3">
      <c r="A169">
        <v>11688</v>
      </c>
      <c r="B169" t="s">
        <v>0</v>
      </c>
      <c r="C169" t="s">
        <v>1</v>
      </c>
      <c r="D169" t="s">
        <v>2</v>
      </c>
      <c r="E169" t="s">
        <v>3</v>
      </c>
      <c r="F169" t="s">
        <v>306</v>
      </c>
      <c r="G169" t="s">
        <v>4</v>
      </c>
      <c r="H169" t="s">
        <v>5</v>
      </c>
      <c r="I169">
        <v>333</v>
      </c>
      <c r="J169">
        <v>37</v>
      </c>
      <c r="K169" t="s">
        <v>6</v>
      </c>
      <c r="L169" t="s">
        <v>7</v>
      </c>
      <c r="M169" t="s">
        <v>28</v>
      </c>
      <c r="N169">
        <v>6</v>
      </c>
      <c r="O169" t="s">
        <v>33</v>
      </c>
      <c r="P169" t="s">
        <v>13</v>
      </c>
      <c r="Q169">
        <v>2</v>
      </c>
      <c r="R169" t="s">
        <v>12</v>
      </c>
      <c r="S169">
        <v>13.066685676574707</v>
      </c>
      <c r="T169" s="6">
        <f>tbSilv[[#This Row],[qtdRecurso]]*tbSilv[[#This Row],[areaOcupacao]]/10000</f>
        <v>6.6600000000000006E-2</v>
      </c>
      <c r="U169" s="1">
        <f>tbSilv[[#This Row],[qtdRecEspFaixa]]*tbSilv[[#This Row],[Preco]]</f>
        <v>0.87024126605987562</v>
      </c>
    </row>
    <row r="170" spans="1:21" hidden="1" x14ac:dyDescent="0.3">
      <c r="A170">
        <v>11688</v>
      </c>
      <c r="B170" t="s">
        <v>0</v>
      </c>
      <c r="C170" t="s">
        <v>1</v>
      </c>
      <c r="D170" t="s">
        <v>2</v>
      </c>
      <c r="E170" t="s">
        <v>3</v>
      </c>
      <c r="F170" t="s">
        <v>306</v>
      </c>
      <c r="G170" t="s">
        <v>4</v>
      </c>
      <c r="H170" t="s">
        <v>5</v>
      </c>
      <c r="I170">
        <v>333</v>
      </c>
      <c r="J170">
        <v>37</v>
      </c>
      <c r="K170" t="s">
        <v>6</v>
      </c>
      <c r="L170" t="s">
        <v>7</v>
      </c>
      <c r="M170" t="s">
        <v>28</v>
      </c>
      <c r="N170">
        <v>6</v>
      </c>
      <c r="O170" t="s">
        <v>36</v>
      </c>
      <c r="P170" t="s">
        <v>13</v>
      </c>
      <c r="Q170">
        <v>1</v>
      </c>
      <c r="R170" t="s">
        <v>12</v>
      </c>
      <c r="S170">
        <v>13.066685676574707</v>
      </c>
      <c r="T170" s="6">
        <f>tbSilv[[#This Row],[qtdRecurso]]*tbSilv[[#This Row],[areaOcupacao]]/10000</f>
        <v>3.3300000000000003E-2</v>
      </c>
      <c r="U170" s="1">
        <f>tbSilv[[#This Row],[qtdRecEspFaixa]]*tbSilv[[#This Row],[Preco]]</f>
        <v>0.43512063302993781</v>
      </c>
    </row>
    <row r="171" spans="1:21" hidden="1" x14ac:dyDescent="0.3">
      <c r="A171">
        <v>11688</v>
      </c>
      <c r="B171" t="s">
        <v>0</v>
      </c>
      <c r="C171" t="s">
        <v>1</v>
      </c>
      <c r="D171" t="s">
        <v>2</v>
      </c>
      <c r="E171" t="s">
        <v>3</v>
      </c>
      <c r="F171" t="s">
        <v>306</v>
      </c>
      <c r="G171" t="s">
        <v>4</v>
      </c>
      <c r="H171" t="s">
        <v>5</v>
      </c>
      <c r="I171">
        <v>333</v>
      </c>
      <c r="J171">
        <v>37</v>
      </c>
      <c r="K171" t="s">
        <v>6</v>
      </c>
      <c r="L171" t="s">
        <v>7</v>
      </c>
      <c r="M171" t="s">
        <v>28</v>
      </c>
      <c r="N171">
        <v>7</v>
      </c>
      <c r="O171" t="s">
        <v>33</v>
      </c>
      <c r="P171" t="s">
        <v>34</v>
      </c>
      <c r="Q171">
        <v>2</v>
      </c>
      <c r="R171" t="s">
        <v>12</v>
      </c>
      <c r="S171">
        <v>9.9000000000000005E-2</v>
      </c>
      <c r="T171" s="6">
        <f>tbSilv[[#This Row],[qtdRecurso]]*tbSilv[[#This Row],[areaOcupacao]]/10000</f>
        <v>6.6600000000000006E-2</v>
      </c>
      <c r="U171" s="1">
        <f>tbSilv[[#This Row],[qtdRecEspFaixa]]*tbSilv[[#This Row],[Preco]]</f>
        <v>6.593400000000001E-3</v>
      </c>
    </row>
    <row r="172" spans="1:21" hidden="1" x14ac:dyDescent="0.3">
      <c r="A172">
        <v>11688</v>
      </c>
      <c r="B172" t="s">
        <v>0</v>
      </c>
      <c r="C172" t="s">
        <v>1</v>
      </c>
      <c r="D172" t="s">
        <v>2</v>
      </c>
      <c r="E172" t="s">
        <v>3</v>
      </c>
      <c r="F172" t="s">
        <v>306</v>
      </c>
      <c r="G172" t="s">
        <v>4</v>
      </c>
      <c r="H172" t="s">
        <v>5</v>
      </c>
      <c r="I172">
        <v>333</v>
      </c>
      <c r="J172">
        <v>37</v>
      </c>
      <c r="K172" t="s">
        <v>6</v>
      </c>
      <c r="L172" t="s">
        <v>7</v>
      </c>
      <c r="M172" t="s">
        <v>28</v>
      </c>
      <c r="N172">
        <v>7</v>
      </c>
      <c r="O172" t="s">
        <v>33</v>
      </c>
      <c r="P172" t="s">
        <v>35</v>
      </c>
      <c r="Q172">
        <v>2</v>
      </c>
      <c r="R172" t="s">
        <v>22</v>
      </c>
      <c r="S172">
        <v>16.239999771118164</v>
      </c>
      <c r="T172" s="6">
        <f>tbSilv[[#This Row],[qtdRecurso]]*tbSilv[[#This Row],[areaOcupacao]]/10000</f>
        <v>6.6600000000000006E-2</v>
      </c>
      <c r="U172" s="1">
        <f>tbSilv[[#This Row],[qtdRecEspFaixa]]*tbSilv[[#This Row],[Preco]]</f>
        <v>1.0815839847564699</v>
      </c>
    </row>
    <row r="173" spans="1:21" hidden="1" x14ac:dyDescent="0.3">
      <c r="A173">
        <v>11688</v>
      </c>
      <c r="B173" t="s">
        <v>0</v>
      </c>
      <c r="C173" t="s">
        <v>1</v>
      </c>
      <c r="D173" t="s">
        <v>2</v>
      </c>
      <c r="E173" t="s">
        <v>3</v>
      </c>
      <c r="F173" t="s">
        <v>306</v>
      </c>
      <c r="G173" t="s">
        <v>4</v>
      </c>
      <c r="H173" t="s">
        <v>5</v>
      </c>
      <c r="I173">
        <v>333</v>
      </c>
      <c r="J173">
        <v>37</v>
      </c>
      <c r="K173" t="s">
        <v>6</v>
      </c>
      <c r="L173" t="s">
        <v>7</v>
      </c>
      <c r="M173" t="s">
        <v>28</v>
      </c>
      <c r="N173">
        <v>7</v>
      </c>
      <c r="O173" t="s">
        <v>33</v>
      </c>
      <c r="P173" t="s">
        <v>13</v>
      </c>
      <c r="Q173">
        <v>2</v>
      </c>
      <c r="R173" t="s">
        <v>12</v>
      </c>
      <c r="S173">
        <v>13.066685676574707</v>
      </c>
      <c r="T173" s="6">
        <f>tbSilv[[#This Row],[qtdRecurso]]*tbSilv[[#This Row],[areaOcupacao]]/10000</f>
        <v>6.6600000000000006E-2</v>
      </c>
      <c r="U173" s="1">
        <f>tbSilv[[#This Row],[qtdRecEspFaixa]]*tbSilv[[#This Row],[Preco]]</f>
        <v>0.87024126605987562</v>
      </c>
    </row>
    <row r="174" spans="1:21" hidden="1" x14ac:dyDescent="0.3">
      <c r="A174">
        <v>11688</v>
      </c>
      <c r="B174" t="s">
        <v>0</v>
      </c>
      <c r="C174" t="s">
        <v>1</v>
      </c>
      <c r="D174" t="s">
        <v>2</v>
      </c>
      <c r="E174" t="s">
        <v>3</v>
      </c>
      <c r="F174" t="s">
        <v>306</v>
      </c>
      <c r="G174" t="s">
        <v>4</v>
      </c>
      <c r="H174" t="s">
        <v>5</v>
      </c>
      <c r="I174">
        <v>333</v>
      </c>
      <c r="J174">
        <v>37</v>
      </c>
      <c r="K174" t="s">
        <v>6</v>
      </c>
      <c r="L174" t="s">
        <v>7</v>
      </c>
      <c r="M174" t="s">
        <v>28</v>
      </c>
      <c r="N174">
        <v>7</v>
      </c>
      <c r="O174" t="s">
        <v>36</v>
      </c>
      <c r="P174" t="s">
        <v>13</v>
      </c>
      <c r="Q174">
        <v>1</v>
      </c>
      <c r="R174" t="s">
        <v>12</v>
      </c>
      <c r="S174">
        <v>13.066685676574707</v>
      </c>
      <c r="T174" s="6">
        <f>tbSilv[[#This Row],[qtdRecurso]]*tbSilv[[#This Row],[areaOcupacao]]/10000</f>
        <v>3.3300000000000003E-2</v>
      </c>
      <c r="U174" s="1">
        <f>tbSilv[[#This Row],[qtdRecEspFaixa]]*tbSilv[[#This Row],[Preco]]</f>
        <v>0.43512063302993781</v>
      </c>
    </row>
    <row r="175" spans="1:21" hidden="1" x14ac:dyDescent="0.3">
      <c r="A175">
        <v>11688</v>
      </c>
      <c r="B175" t="s">
        <v>0</v>
      </c>
      <c r="C175" t="s">
        <v>1</v>
      </c>
      <c r="D175" t="s">
        <v>2</v>
      </c>
      <c r="E175" t="s">
        <v>3</v>
      </c>
      <c r="F175" t="s">
        <v>306</v>
      </c>
      <c r="G175" t="s">
        <v>4</v>
      </c>
      <c r="H175" t="s">
        <v>5</v>
      </c>
      <c r="I175">
        <v>333</v>
      </c>
      <c r="J175">
        <v>37</v>
      </c>
      <c r="K175" t="s">
        <v>6</v>
      </c>
      <c r="L175" t="s">
        <v>7</v>
      </c>
      <c r="M175" t="s">
        <v>28</v>
      </c>
      <c r="N175">
        <v>8</v>
      </c>
      <c r="O175" t="s">
        <v>33</v>
      </c>
      <c r="P175" t="s">
        <v>34</v>
      </c>
      <c r="Q175">
        <v>2</v>
      </c>
      <c r="R175" t="s">
        <v>12</v>
      </c>
      <c r="S175">
        <v>9.9000000000000005E-2</v>
      </c>
      <c r="T175" s="6">
        <f>tbSilv[[#This Row],[qtdRecurso]]*tbSilv[[#This Row],[areaOcupacao]]/10000</f>
        <v>6.6600000000000006E-2</v>
      </c>
      <c r="U175" s="1">
        <f>tbSilv[[#This Row],[qtdRecEspFaixa]]*tbSilv[[#This Row],[Preco]]</f>
        <v>6.593400000000001E-3</v>
      </c>
    </row>
    <row r="176" spans="1:21" hidden="1" x14ac:dyDescent="0.3">
      <c r="A176">
        <v>11688</v>
      </c>
      <c r="B176" t="s">
        <v>0</v>
      </c>
      <c r="C176" t="s">
        <v>1</v>
      </c>
      <c r="D176" t="s">
        <v>2</v>
      </c>
      <c r="E176" t="s">
        <v>3</v>
      </c>
      <c r="F176" t="s">
        <v>306</v>
      </c>
      <c r="G176" t="s">
        <v>4</v>
      </c>
      <c r="H176" t="s">
        <v>5</v>
      </c>
      <c r="I176">
        <v>333</v>
      </c>
      <c r="J176">
        <v>37</v>
      </c>
      <c r="K176" t="s">
        <v>6</v>
      </c>
      <c r="L176" t="s">
        <v>7</v>
      </c>
      <c r="M176" t="s">
        <v>28</v>
      </c>
      <c r="N176">
        <v>8</v>
      </c>
      <c r="O176" t="s">
        <v>33</v>
      </c>
      <c r="P176" t="s">
        <v>35</v>
      </c>
      <c r="Q176">
        <v>2</v>
      </c>
      <c r="R176" t="s">
        <v>22</v>
      </c>
      <c r="S176">
        <v>16.239999771118164</v>
      </c>
      <c r="T176" s="6">
        <f>tbSilv[[#This Row],[qtdRecurso]]*tbSilv[[#This Row],[areaOcupacao]]/10000</f>
        <v>6.6600000000000006E-2</v>
      </c>
      <c r="U176" s="1">
        <f>tbSilv[[#This Row],[qtdRecEspFaixa]]*tbSilv[[#This Row],[Preco]]</f>
        <v>1.0815839847564699</v>
      </c>
    </row>
    <row r="177" spans="1:21" hidden="1" x14ac:dyDescent="0.3">
      <c r="A177">
        <v>11688</v>
      </c>
      <c r="B177" t="s">
        <v>0</v>
      </c>
      <c r="C177" t="s">
        <v>1</v>
      </c>
      <c r="D177" t="s">
        <v>2</v>
      </c>
      <c r="E177" t="s">
        <v>3</v>
      </c>
      <c r="F177" t="s">
        <v>306</v>
      </c>
      <c r="G177" t="s">
        <v>4</v>
      </c>
      <c r="H177" t="s">
        <v>5</v>
      </c>
      <c r="I177">
        <v>333</v>
      </c>
      <c r="J177">
        <v>37</v>
      </c>
      <c r="K177" t="s">
        <v>6</v>
      </c>
      <c r="L177" t="s">
        <v>7</v>
      </c>
      <c r="M177" t="s">
        <v>28</v>
      </c>
      <c r="N177">
        <v>8</v>
      </c>
      <c r="O177" t="s">
        <v>33</v>
      </c>
      <c r="P177" t="s">
        <v>13</v>
      </c>
      <c r="Q177">
        <v>2</v>
      </c>
      <c r="R177" t="s">
        <v>12</v>
      </c>
      <c r="S177">
        <v>13.066685676574707</v>
      </c>
      <c r="T177" s="6">
        <f>tbSilv[[#This Row],[qtdRecurso]]*tbSilv[[#This Row],[areaOcupacao]]/10000</f>
        <v>6.6600000000000006E-2</v>
      </c>
      <c r="U177" s="1">
        <f>tbSilv[[#This Row],[qtdRecEspFaixa]]*tbSilv[[#This Row],[Preco]]</f>
        <v>0.87024126605987562</v>
      </c>
    </row>
    <row r="178" spans="1:21" hidden="1" x14ac:dyDescent="0.3">
      <c r="A178">
        <v>11688</v>
      </c>
      <c r="B178" t="s">
        <v>0</v>
      </c>
      <c r="C178" t="s">
        <v>1</v>
      </c>
      <c r="D178" t="s">
        <v>2</v>
      </c>
      <c r="E178" t="s">
        <v>3</v>
      </c>
      <c r="F178" t="s">
        <v>306</v>
      </c>
      <c r="G178" t="s">
        <v>4</v>
      </c>
      <c r="H178" t="s">
        <v>5</v>
      </c>
      <c r="I178">
        <v>333</v>
      </c>
      <c r="J178">
        <v>37</v>
      </c>
      <c r="K178" t="s">
        <v>6</v>
      </c>
      <c r="L178" t="s">
        <v>7</v>
      </c>
      <c r="M178" t="s">
        <v>28</v>
      </c>
      <c r="N178">
        <v>8</v>
      </c>
      <c r="O178" t="s">
        <v>36</v>
      </c>
      <c r="P178" t="s">
        <v>13</v>
      </c>
      <c r="Q178">
        <v>1</v>
      </c>
      <c r="R178" t="s">
        <v>12</v>
      </c>
      <c r="S178">
        <v>13.066685676574707</v>
      </c>
      <c r="T178" s="6">
        <f>tbSilv[[#This Row],[qtdRecurso]]*tbSilv[[#This Row],[areaOcupacao]]/10000</f>
        <v>3.3300000000000003E-2</v>
      </c>
      <c r="U178" s="1">
        <f>tbSilv[[#This Row],[qtdRecEspFaixa]]*tbSilv[[#This Row],[Preco]]</f>
        <v>0.43512063302993781</v>
      </c>
    </row>
    <row r="179" spans="1:21" hidden="1" x14ac:dyDescent="0.3">
      <c r="A179">
        <v>11688</v>
      </c>
      <c r="B179" t="s">
        <v>0</v>
      </c>
      <c r="C179" t="s">
        <v>1</v>
      </c>
      <c r="D179" t="s">
        <v>2</v>
      </c>
      <c r="E179" t="s">
        <v>3</v>
      </c>
      <c r="F179" t="s">
        <v>306</v>
      </c>
      <c r="G179" t="s">
        <v>4</v>
      </c>
      <c r="H179" t="s">
        <v>5</v>
      </c>
      <c r="I179">
        <v>333</v>
      </c>
      <c r="J179">
        <v>37</v>
      </c>
      <c r="K179" t="s">
        <v>6</v>
      </c>
      <c r="L179" t="s">
        <v>7</v>
      </c>
      <c r="M179" t="s">
        <v>28</v>
      </c>
      <c r="N179">
        <v>9</v>
      </c>
      <c r="O179" t="s">
        <v>33</v>
      </c>
      <c r="P179" t="s">
        <v>34</v>
      </c>
      <c r="Q179">
        <v>2</v>
      </c>
      <c r="R179" t="s">
        <v>12</v>
      </c>
      <c r="S179">
        <v>9.9000000000000005E-2</v>
      </c>
      <c r="T179" s="6">
        <f>tbSilv[[#This Row],[qtdRecurso]]*tbSilv[[#This Row],[areaOcupacao]]/10000</f>
        <v>6.6600000000000006E-2</v>
      </c>
      <c r="U179" s="1">
        <f>tbSilv[[#This Row],[qtdRecEspFaixa]]*tbSilv[[#This Row],[Preco]]</f>
        <v>6.593400000000001E-3</v>
      </c>
    </row>
    <row r="180" spans="1:21" hidden="1" x14ac:dyDescent="0.3">
      <c r="A180">
        <v>11688</v>
      </c>
      <c r="B180" t="s">
        <v>0</v>
      </c>
      <c r="C180" t="s">
        <v>1</v>
      </c>
      <c r="D180" t="s">
        <v>2</v>
      </c>
      <c r="E180" t="s">
        <v>3</v>
      </c>
      <c r="F180" t="s">
        <v>306</v>
      </c>
      <c r="G180" t="s">
        <v>4</v>
      </c>
      <c r="H180" t="s">
        <v>5</v>
      </c>
      <c r="I180">
        <v>333</v>
      </c>
      <c r="J180">
        <v>37</v>
      </c>
      <c r="K180" t="s">
        <v>6</v>
      </c>
      <c r="L180" t="s">
        <v>7</v>
      </c>
      <c r="M180" t="s">
        <v>28</v>
      </c>
      <c r="N180">
        <v>9</v>
      </c>
      <c r="O180" t="s">
        <v>33</v>
      </c>
      <c r="P180" t="s">
        <v>35</v>
      </c>
      <c r="Q180">
        <v>2</v>
      </c>
      <c r="R180" t="s">
        <v>22</v>
      </c>
      <c r="S180">
        <v>16.239999771118164</v>
      </c>
      <c r="T180" s="6">
        <f>tbSilv[[#This Row],[qtdRecurso]]*tbSilv[[#This Row],[areaOcupacao]]/10000</f>
        <v>6.6600000000000006E-2</v>
      </c>
      <c r="U180" s="1">
        <f>tbSilv[[#This Row],[qtdRecEspFaixa]]*tbSilv[[#This Row],[Preco]]</f>
        <v>1.0815839847564699</v>
      </c>
    </row>
    <row r="181" spans="1:21" hidden="1" x14ac:dyDescent="0.3">
      <c r="A181">
        <v>11688</v>
      </c>
      <c r="B181" t="s">
        <v>0</v>
      </c>
      <c r="C181" t="s">
        <v>1</v>
      </c>
      <c r="D181" t="s">
        <v>2</v>
      </c>
      <c r="E181" t="s">
        <v>3</v>
      </c>
      <c r="F181" t="s">
        <v>306</v>
      </c>
      <c r="G181" t="s">
        <v>4</v>
      </c>
      <c r="H181" t="s">
        <v>5</v>
      </c>
      <c r="I181">
        <v>333</v>
      </c>
      <c r="J181">
        <v>37</v>
      </c>
      <c r="K181" t="s">
        <v>6</v>
      </c>
      <c r="L181" t="s">
        <v>7</v>
      </c>
      <c r="M181" t="s">
        <v>28</v>
      </c>
      <c r="N181">
        <v>9</v>
      </c>
      <c r="O181" t="s">
        <v>33</v>
      </c>
      <c r="P181" t="s">
        <v>13</v>
      </c>
      <c r="Q181">
        <v>2</v>
      </c>
      <c r="R181" t="s">
        <v>12</v>
      </c>
      <c r="S181">
        <v>13.066685676574707</v>
      </c>
      <c r="T181" s="6">
        <f>tbSilv[[#This Row],[qtdRecurso]]*tbSilv[[#This Row],[areaOcupacao]]/10000</f>
        <v>6.6600000000000006E-2</v>
      </c>
      <c r="U181" s="1">
        <f>tbSilv[[#This Row],[qtdRecEspFaixa]]*tbSilv[[#This Row],[Preco]]</f>
        <v>0.87024126605987562</v>
      </c>
    </row>
    <row r="182" spans="1:21" hidden="1" x14ac:dyDescent="0.3">
      <c r="A182">
        <v>11688</v>
      </c>
      <c r="B182" t="s">
        <v>0</v>
      </c>
      <c r="C182" t="s">
        <v>1</v>
      </c>
      <c r="D182" t="s">
        <v>2</v>
      </c>
      <c r="E182" t="s">
        <v>3</v>
      </c>
      <c r="F182" t="s">
        <v>306</v>
      </c>
      <c r="G182" t="s">
        <v>4</v>
      </c>
      <c r="H182" t="s">
        <v>5</v>
      </c>
      <c r="I182">
        <v>333</v>
      </c>
      <c r="J182">
        <v>37</v>
      </c>
      <c r="K182" t="s">
        <v>6</v>
      </c>
      <c r="L182" t="s">
        <v>7</v>
      </c>
      <c r="M182" t="s">
        <v>28</v>
      </c>
      <c r="N182">
        <v>9</v>
      </c>
      <c r="O182" t="s">
        <v>36</v>
      </c>
      <c r="P182" t="s">
        <v>13</v>
      </c>
      <c r="Q182">
        <v>1</v>
      </c>
      <c r="R182" t="s">
        <v>12</v>
      </c>
      <c r="S182">
        <v>13.066685676574707</v>
      </c>
      <c r="T182" s="6">
        <f>tbSilv[[#This Row],[qtdRecurso]]*tbSilv[[#This Row],[areaOcupacao]]/10000</f>
        <v>3.3300000000000003E-2</v>
      </c>
      <c r="U182" s="1">
        <f>tbSilv[[#This Row],[qtdRecEspFaixa]]*tbSilv[[#This Row],[Preco]]</f>
        <v>0.43512063302993781</v>
      </c>
    </row>
    <row r="183" spans="1:21" hidden="1" x14ac:dyDescent="0.3">
      <c r="A183">
        <v>11688</v>
      </c>
      <c r="B183" t="s">
        <v>0</v>
      </c>
      <c r="C183" t="s">
        <v>1</v>
      </c>
      <c r="D183" t="s">
        <v>2</v>
      </c>
      <c r="E183" t="s">
        <v>3</v>
      </c>
      <c r="F183" t="s">
        <v>306</v>
      </c>
      <c r="G183" t="s">
        <v>4</v>
      </c>
      <c r="H183" t="s">
        <v>5</v>
      </c>
      <c r="I183">
        <v>333</v>
      </c>
      <c r="J183">
        <v>37</v>
      </c>
      <c r="K183" t="s">
        <v>6</v>
      </c>
      <c r="L183" t="s">
        <v>7</v>
      </c>
      <c r="M183" t="s">
        <v>28</v>
      </c>
      <c r="N183">
        <v>10</v>
      </c>
      <c r="O183" t="s">
        <v>33</v>
      </c>
      <c r="P183" t="s">
        <v>34</v>
      </c>
      <c r="Q183">
        <v>2</v>
      </c>
      <c r="R183" t="s">
        <v>12</v>
      </c>
      <c r="S183">
        <v>9.9000000000000005E-2</v>
      </c>
      <c r="T183" s="6">
        <f>tbSilv[[#This Row],[qtdRecurso]]*tbSilv[[#This Row],[areaOcupacao]]/10000</f>
        <v>6.6600000000000006E-2</v>
      </c>
      <c r="U183" s="1">
        <f>tbSilv[[#This Row],[qtdRecEspFaixa]]*tbSilv[[#This Row],[Preco]]</f>
        <v>6.593400000000001E-3</v>
      </c>
    </row>
    <row r="184" spans="1:21" hidden="1" x14ac:dyDescent="0.3">
      <c r="A184">
        <v>11688</v>
      </c>
      <c r="B184" t="s">
        <v>0</v>
      </c>
      <c r="C184" t="s">
        <v>1</v>
      </c>
      <c r="D184" t="s">
        <v>2</v>
      </c>
      <c r="E184" t="s">
        <v>3</v>
      </c>
      <c r="F184" t="s">
        <v>306</v>
      </c>
      <c r="G184" t="s">
        <v>4</v>
      </c>
      <c r="H184" t="s">
        <v>5</v>
      </c>
      <c r="I184">
        <v>333</v>
      </c>
      <c r="J184">
        <v>37</v>
      </c>
      <c r="K184" t="s">
        <v>6</v>
      </c>
      <c r="L184" t="s">
        <v>7</v>
      </c>
      <c r="M184" t="s">
        <v>28</v>
      </c>
      <c r="N184">
        <v>10</v>
      </c>
      <c r="O184" t="s">
        <v>33</v>
      </c>
      <c r="P184" t="s">
        <v>35</v>
      </c>
      <c r="Q184">
        <v>2</v>
      </c>
      <c r="R184" t="s">
        <v>22</v>
      </c>
      <c r="S184">
        <v>16.239999771118164</v>
      </c>
      <c r="T184" s="6">
        <f>tbSilv[[#This Row],[qtdRecurso]]*tbSilv[[#This Row],[areaOcupacao]]/10000</f>
        <v>6.6600000000000006E-2</v>
      </c>
      <c r="U184" s="1">
        <f>tbSilv[[#This Row],[qtdRecEspFaixa]]*tbSilv[[#This Row],[Preco]]</f>
        <v>1.0815839847564699</v>
      </c>
    </row>
    <row r="185" spans="1:21" hidden="1" x14ac:dyDescent="0.3">
      <c r="A185">
        <v>11688</v>
      </c>
      <c r="B185" t="s">
        <v>0</v>
      </c>
      <c r="C185" t="s">
        <v>1</v>
      </c>
      <c r="D185" t="s">
        <v>2</v>
      </c>
      <c r="E185" t="s">
        <v>3</v>
      </c>
      <c r="F185" t="s">
        <v>306</v>
      </c>
      <c r="G185" t="s">
        <v>4</v>
      </c>
      <c r="H185" t="s">
        <v>5</v>
      </c>
      <c r="I185">
        <v>333</v>
      </c>
      <c r="J185">
        <v>37</v>
      </c>
      <c r="K185" t="s">
        <v>6</v>
      </c>
      <c r="L185" t="s">
        <v>7</v>
      </c>
      <c r="M185" t="s">
        <v>28</v>
      </c>
      <c r="N185">
        <v>10</v>
      </c>
      <c r="O185" t="s">
        <v>33</v>
      </c>
      <c r="P185" t="s">
        <v>13</v>
      </c>
      <c r="Q185">
        <v>2</v>
      </c>
      <c r="R185" t="s">
        <v>12</v>
      </c>
      <c r="S185">
        <v>13.066685676574707</v>
      </c>
      <c r="T185" s="6">
        <f>tbSilv[[#This Row],[qtdRecurso]]*tbSilv[[#This Row],[areaOcupacao]]/10000</f>
        <v>6.6600000000000006E-2</v>
      </c>
      <c r="U185" s="1">
        <f>tbSilv[[#This Row],[qtdRecEspFaixa]]*tbSilv[[#This Row],[Preco]]</f>
        <v>0.87024126605987562</v>
      </c>
    </row>
    <row r="186" spans="1:21" hidden="1" x14ac:dyDescent="0.3">
      <c r="A186">
        <v>11688</v>
      </c>
      <c r="B186" t="s">
        <v>0</v>
      </c>
      <c r="C186" t="s">
        <v>1</v>
      </c>
      <c r="D186" t="s">
        <v>2</v>
      </c>
      <c r="E186" t="s">
        <v>3</v>
      </c>
      <c r="F186" t="s">
        <v>306</v>
      </c>
      <c r="G186" t="s">
        <v>4</v>
      </c>
      <c r="H186" t="s">
        <v>5</v>
      </c>
      <c r="I186">
        <v>333</v>
      </c>
      <c r="J186">
        <v>37</v>
      </c>
      <c r="K186" t="s">
        <v>6</v>
      </c>
      <c r="L186" t="s">
        <v>7</v>
      </c>
      <c r="M186" t="s">
        <v>28</v>
      </c>
      <c r="N186">
        <v>10</v>
      </c>
      <c r="O186" t="s">
        <v>40</v>
      </c>
      <c r="P186" t="s">
        <v>41</v>
      </c>
      <c r="Q186">
        <v>20</v>
      </c>
      <c r="R186" t="s">
        <v>12</v>
      </c>
      <c r="S186">
        <v>5.920964241027832</v>
      </c>
      <c r="T186" s="6">
        <f>tbSilv[[#This Row],[qtdRecurso]]*tbSilv[[#This Row],[areaOcupacao]]/10000</f>
        <v>0.66600000000000004</v>
      </c>
      <c r="U186" s="1">
        <f>tbSilv[[#This Row],[qtdRecEspFaixa]]*tbSilv[[#This Row],[Preco]]</f>
        <v>3.9433621845245361</v>
      </c>
    </row>
    <row r="187" spans="1:21" hidden="1" x14ac:dyDescent="0.3">
      <c r="A187">
        <v>11688</v>
      </c>
      <c r="B187" t="s">
        <v>0</v>
      </c>
      <c r="C187" t="s">
        <v>1</v>
      </c>
      <c r="D187" t="s">
        <v>2</v>
      </c>
      <c r="E187" t="s">
        <v>3</v>
      </c>
      <c r="F187" t="s">
        <v>306</v>
      </c>
      <c r="G187" t="s">
        <v>4</v>
      </c>
      <c r="H187" t="s">
        <v>5</v>
      </c>
      <c r="I187">
        <v>333</v>
      </c>
      <c r="J187">
        <v>37</v>
      </c>
      <c r="K187" t="s">
        <v>6</v>
      </c>
      <c r="L187" t="s">
        <v>7</v>
      </c>
      <c r="M187" t="s">
        <v>28</v>
      </c>
      <c r="N187">
        <v>10</v>
      </c>
      <c r="O187" t="s">
        <v>36</v>
      </c>
      <c r="P187" t="s">
        <v>13</v>
      </c>
      <c r="Q187">
        <v>1</v>
      </c>
      <c r="R187" t="s">
        <v>12</v>
      </c>
      <c r="S187">
        <v>13.066685676574707</v>
      </c>
      <c r="T187" s="6">
        <f>tbSilv[[#This Row],[qtdRecurso]]*tbSilv[[#This Row],[areaOcupacao]]/10000</f>
        <v>3.3300000000000003E-2</v>
      </c>
      <c r="U187" s="1">
        <f>tbSilv[[#This Row],[qtdRecEspFaixa]]*tbSilv[[#This Row],[Preco]]</f>
        <v>0.43512063302993781</v>
      </c>
    </row>
    <row r="188" spans="1:21" hidden="1" x14ac:dyDescent="0.3">
      <c r="A188">
        <v>11688</v>
      </c>
      <c r="B188" t="s">
        <v>0</v>
      </c>
      <c r="C188" t="s">
        <v>1</v>
      </c>
      <c r="D188" t="s">
        <v>2</v>
      </c>
      <c r="E188" t="s">
        <v>3</v>
      </c>
      <c r="F188" t="s">
        <v>306</v>
      </c>
      <c r="G188" t="s">
        <v>4</v>
      </c>
      <c r="H188" t="s">
        <v>5</v>
      </c>
      <c r="I188">
        <v>333</v>
      </c>
      <c r="J188">
        <v>37</v>
      </c>
      <c r="K188" t="s">
        <v>6</v>
      </c>
      <c r="L188" t="s">
        <v>7</v>
      </c>
      <c r="M188" t="s">
        <v>28</v>
      </c>
      <c r="N188">
        <v>11</v>
      </c>
      <c r="O188" t="s">
        <v>33</v>
      </c>
      <c r="P188" t="s">
        <v>34</v>
      </c>
      <c r="Q188">
        <v>2</v>
      </c>
      <c r="R188" t="s">
        <v>12</v>
      </c>
      <c r="S188">
        <v>9.9000000000000005E-2</v>
      </c>
      <c r="T188" s="6">
        <f>tbSilv[[#This Row],[qtdRecurso]]*tbSilv[[#This Row],[areaOcupacao]]/10000</f>
        <v>6.6600000000000006E-2</v>
      </c>
      <c r="U188" s="1">
        <f>tbSilv[[#This Row],[qtdRecEspFaixa]]*tbSilv[[#This Row],[Preco]]</f>
        <v>6.593400000000001E-3</v>
      </c>
    </row>
    <row r="189" spans="1:21" hidden="1" x14ac:dyDescent="0.3">
      <c r="A189">
        <v>11688</v>
      </c>
      <c r="B189" t="s">
        <v>0</v>
      </c>
      <c r="C189" t="s">
        <v>1</v>
      </c>
      <c r="D189" t="s">
        <v>2</v>
      </c>
      <c r="E189" t="s">
        <v>3</v>
      </c>
      <c r="F189" t="s">
        <v>306</v>
      </c>
      <c r="G189" t="s">
        <v>4</v>
      </c>
      <c r="H189" t="s">
        <v>5</v>
      </c>
      <c r="I189">
        <v>333</v>
      </c>
      <c r="J189">
        <v>37</v>
      </c>
      <c r="K189" t="s">
        <v>6</v>
      </c>
      <c r="L189" t="s">
        <v>7</v>
      </c>
      <c r="M189" t="s">
        <v>28</v>
      </c>
      <c r="N189">
        <v>11</v>
      </c>
      <c r="O189" t="s">
        <v>33</v>
      </c>
      <c r="P189" t="s">
        <v>35</v>
      </c>
      <c r="Q189">
        <v>2</v>
      </c>
      <c r="R189" t="s">
        <v>22</v>
      </c>
      <c r="S189">
        <v>16.239999771118164</v>
      </c>
      <c r="T189" s="6">
        <f>tbSilv[[#This Row],[qtdRecurso]]*tbSilv[[#This Row],[areaOcupacao]]/10000</f>
        <v>6.6600000000000006E-2</v>
      </c>
      <c r="U189" s="1">
        <f>tbSilv[[#This Row],[qtdRecEspFaixa]]*tbSilv[[#This Row],[Preco]]</f>
        <v>1.0815839847564699</v>
      </c>
    </row>
    <row r="190" spans="1:21" hidden="1" x14ac:dyDescent="0.3">
      <c r="A190">
        <v>11688</v>
      </c>
      <c r="B190" t="s">
        <v>0</v>
      </c>
      <c r="C190" t="s">
        <v>1</v>
      </c>
      <c r="D190" t="s">
        <v>2</v>
      </c>
      <c r="E190" t="s">
        <v>3</v>
      </c>
      <c r="F190" t="s">
        <v>306</v>
      </c>
      <c r="G190" t="s">
        <v>4</v>
      </c>
      <c r="H190" t="s">
        <v>5</v>
      </c>
      <c r="I190">
        <v>333</v>
      </c>
      <c r="J190">
        <v>37</v>
      </c>
      <c r="K190" t="s">
        <v>6</v>
      </c>
      <c r="L190" t="s">
        <v>7</v>
      </c>
      <c r="M190" t="s">
        <v>28</v>
      </c>
      <c r="N190">
        <v>11</v>
      </c>
      <c r="O190" t="s">
        <v>33</v>
      </c>
      <c r="P190" t="s">
        <v>13</v>
      </c>
      <c r="Q190">
        <v>2</v>
      </c>
      <c r="R190" t="s">
        <v>12</v>
      </c>
      <c r="S190">
        <v>13.066685676574707</v>
      </c>
      <c r="T190" s="6">
        <f>tbSilv[[#This Row],[qtdRecurso]]*tbSilv[[#This Row],[areaOcupacao]]/10000</f>
        <v>6.6600000000000006E-2</v>
      </c>
      <c r="U190" s="1">
        <f>tbSilv[[#This Row],[qtdRecEspFaixa]]*tbSilv[[#This Row],[Preco]]</f>
        <v>0.87024126605987562</v>
      </c>
    </row>
    <row r="191" spans="1:21" hidden="1" x14ac:dyDescent="0.3">
      <c r="A191">
        <v>11688</v>
      </c>
      <c r="B191" t="s">
        <v>0</v>
      </c>
      <c r="C191" t="s">
        <v>1</v>
      </c>
      <c r="D191" t="s">
        <v>2</v>
      </c>
      <c r="E191" t="s">
        <v>3</v>
      </c>
      <c r="F191" t="s">
        <v>306</v>
      </c>
      <c r="G191" t="s">
        <v>4</v>
      </c>
      <c r="H191" t="s">
        <v>5</v>
      </c>
      <c r="I191">
        <v>333</v>
      </c>
      <c r="J191">
        <v>37</v>
      </c>
      <c r="K191" t="s">
        <v>6</v>
      </c>
      <c r="L191" t="s">
        <v>7</v>
      </c>
      <c r="M191" t="s">
        <v>28</v>
      </c>
      <c r="N191">
        <v>11</v>
      </c>
      <c r="O191" t="s">
        <v>36</v>
      </c>
      <c r="P191" t="s">
        <v>13</v>
      </c>
      <c r="Q191">
        <v>1</v>
      </c>
      <c r="R191" t="s">
        <v>12</v>
      </c>
      <c r="S191">
        <v>13.066685676574707</v>
      </c>
      <c r="T191" s="6">
        <f>tbSilv[[#This Row],[qtdRecurso]]*tbSilv[[#This Row],[areaOcupacao]]/10000</f>
        <v>3.3300000000000003E-2</v>
      </c>
      <c r="U191" s="1">
        <f>tbSilv[[#This Row],[qtdRecEspFaixa]]*tbSilv[[#This Row],[Preco]]</f>
        <v>0.43512063302993781</v>
      </c>
    </row>
    <row r="192" spans="1:21" hidden="1" x14ac:dyDescent="0.3">
      <c r="A192">
        <v>11688</v>
      </c>
      <c r="B192" t="s">
        <v>0</v>
      </c>
      <c r="C192" t="s">
        <v>1</v>
      </c>
      <c r="D192" t="s">
        <v>2</v>
      </c>
      <c r="E192" t="s">
        <v>3</v>
      </c>
      <c r="F192" t="s">
        <v>306</v>
      </c>
      <c r="G192" t="s">
        <v>4</v>
      </c>
      <c r="H192" t="s">
        <v>5</v>
      </c>
      <c r="I192">
        <v>333</v>
      </c>
      <c r="J192">
        <v>37</v>
      </c>
      <c r="K192" t="s">
        <v>6</v>
      </c>
      <c r="L192" t="s">
        <v>7</v>
      </c>
      <c r="M192" t="s">
        <v>28</v>
      </c>
      <c r="N192">
        <v>12</v>
      </c>
      <c r="O192" t="s">
        <v>33</v>
      </c>
      <c r="P192" t="s">
        <v>34</v>
      </c>
      <c r="Q192">
        <v>2</v>
      </c>
      <c r="R192" t="s">
        <v>12</v>
      </c>
      <c r="S192">
        <v>9.9000000000000005E-2</v>
      </c>
      <c r="T192" s="6">
        <f>tbSilv[[#This Row],[qtdRecurso]]*tbSilv[[#This Row],[areaOcupacao]]/10000</f>
        <v>6.6600000000000006E-2</v>
      </c>
      <c r="U192" s="1">
        <f>tbSilv[[#This Row],[qtdRecEspFaixa]]*tbSilv[[#This Row],[Preco]]</f>
        <v>6.593400000000001E-3</v>
      </c>
    </row>
    <row r="193" spans="1:21" hidden="1" x14ac:dyDescent="0.3">
      <c r="A193">
        <v>11688</v>
      </c>
      <c r="B193" t="s">
        <v>0</v>
      </c>
      <c r="C193" t="s">
        <v>1</v>
      </c>
      <c r="D193" t="s">
        <v>2</v>
      </c>
      <c r="E193" t="s">
        <v>3</v>
      </c>
      <c r="F193" t="s">
        <v>306</v>
      </c>
      <c r="G193" t="s">
        <v>4</v>
      </c>
      <c r="H193" t="s">
        <v>5</v>
      </c>
      <c r="I193">
        <v>333</v>
      </c>
      <c r="J193">
        <v>37</v>
      </c>
      <c r="K193" t="s">
        <v>6</v>
      </c>
      <c r="L193" t="s">
        <v>7</v>
      </c>
      <c r="M193" t="s">
        <v>28</v>
      </c>
      <c r="N193">
        <v>12</v>
      </c>
      <c r="O193" t="s">
        <v>33</v>
      </c>
      <c r="P193" t="s">
        <v>35</v>
      </c>
      <c r="Q193">
        <v>2</v>
      </c>
      <c r="R193" t="s">
        <v>22</v>
      </c>
      <c r="S193">
        <v>16.239999771118164</v>
      </c>
      <c r="T193" s="6">
        <f>tbSilv[[#This Row],[qtdRecurso]]*tbSilv[[#This Row],[areaOcupacao]]/10000</f>
        <v>6.6600000000000006E-2</v>
      </c>
      <c r="U193" s="1">
        <f>tbSilv[[#This Row],[qtdRecEspFaixa]]*tbSilv[[#This Row],[Preco]]</f>
        <v>1.0815839847564699</v>
      </c>
    </row>
    <row r="194" spans="1:21" hidden="1" x14ac:dyDescent="0.3">
      <c r="A194">
        <v>11688</v>
      </c>
      <c r="B194" t="s">
        <v>0</v>
      </c>
      <c r="C194" t="s">
        <v>1</v>
      </c>
      <c r="D194" t="s">
        <v>2</v>
      </c>
      <c r="E194" t="s">
        <v>3</v>
      </c>
      <c r="F194" t="s">
        <v>306</v>
      </c>
      <c r="G194" t="s">
        <v>4</v>
      </c>
      <c r="H194" t="s">
        <v>5</v>
      </c>
      <c r="I194">
        <v>333</v>
      </c>
      <c r="J194">
        <v>37</v>
      </c>
      <c r="K194" t="s">
        <v>6</v>
      </c>
      <c r="L194" t="s">
        <v>7</v>
      </c>
      <c r="M194" t="s">
        <v>28</v>
      </c>
      <c r="N194">
        <v>12</v>
      </c>
      <c r="O194" t="s">
        <v>33</v>
      </c>
      <c r="P194" t="s">
        <v>13</v>
      </c>
      <c r="Q194">
        <v>2</v>
      </c>
      <c r="R194" t="s">
        <v>12</v>
      </c>
      <c r="S194">
        <v>13.066685676574707</v>
      </c>
      <c r="T194" s="6">
        <f>tbSilv[[#This Row],[qtdRecurso]]*tbSilv[[#This Row],[areaOcupacao]]/10000</f>
        <v>6.6600000000000006E-2</v>
      </c>
      <c r="U194" s="1">
        <f>tbSilv[[#This Row],[qtdRecEspFaixa]]*tbSilv[[#This Row],[Preco]]</f>
        <v>0.87024126605987562</v>
      </c>
    </row>
    <row r="195" spans="1:21" hidden="1" x14ac:dyDescent="0.3">
      <c r="A195">
        <v>11688</v>
      </c>
      <c r="B195" t="s">
        <v>0</v>
      </c>
      <c r="C195" t="s">
        <v>1</v>
      </c>
      <c r="D195" t="s">
        <v>2</v>
      </c>
      <c r="E195" t="s">
        <v>3</v>
      </c>
      <c r="F195" t="s">
        <v>306</v>
      </c>
      <c r="G195" t="s">
        <v>4</v>
      </c>
      <c r="H195" t="s">
        <v>5</v>
      </c>
      <c r="I195">
        <v>333</v>
      </c>
      <c r="J195">
        <v>37</v>
      </c>
      <c r="K195" t="s">
        <v>6</v>
      </c>
      <c r="L195" t="s">
        <v>7</v>
      </c>
      <c r="M195" t="s">
        <v>28</v>
      </c>
      <c r="N195">
        <v>12</v>
      </c>
      <c r="O195" t="s">
        <v>36</v>
      </c>
      <c r="P195" t="s">
        <v>13</v>
      </c>
      <c r="Q195">
        <v>1</v>
      </c>
      <c r="R195" t="s">
        <v>12</v>
      </c>
      <c r="S195">
        <v>13.066685676574707</v>
      </c>
      <c r="T195" s="6">
        <f>tbSilv[[#This Row],[qtdRecurso]]*tbSilv[[#This Row],[areaOcupacao]]/10000</f>
        <v>3.3300000000000003E-2</v>
      </c>
      <c r="U195" s="1">
        <f>tbSilv[[#This Row],[qtdRecEspFaixa]]*tbSilv[[#This Row],[Preco]]</f>
        <v>0.43512063302993781</v>
      </c>
    </row>
    <row r="196" spans="1:21" hidden="1" x14ac:dyDescent="0.3">
      <c r="A196">
        <v>11688</v>
      </c>
      <c r="B196" t="s">
        <v>0</v>
      </c>
      <c r="C196" t="s">
        <v>1</v>
      </c>
      <c r="D196" t="s">
        <v>2</v>
      </c>
      <c r="E196" t="s">
        <v>3</v>
      </c>
      <c r="F196" t="s">
        <v>306</v>
      </c>
      <c r="G196" t="s">
        <v>4</v>
      </c>
      <c r="H196" t="s">
        <v>5</v>
      </c>
      <c r="I196">
        <v>333</v>
      </c>
      <c r="J196">
        <v>37</v>
      </c>
      <c r="K196" t="s">
        <v>6</v>
      </c>
      <c r="L196" t="s">
        <v>7</v>
      </c>
      <c r="M196" t="s">
        <v>28</v>
      </c>
      <c r="N196">
        <v>13</v>
      </c>
      <c r="O196" t="s">
        <v>33</v>
      </c>
      <c r="P196" t="s">
        <v>34</v>
      </c>
      <c r="Q196">
        <v>2</v>
      </c>
      <c r="R196" t="s">
        <v>12</v>
      </c>
      <c r="S196">
        <v>9.9000000000000005E-2</v>
      </c>
      <c r="T196" s="6">
        <f>tbSilv[[#This Row],[qtdRecurso]]*tbSilv[[#This Row],[areaOcupacao]]/10000</f>
        <v>6.6600000000000006E-2</v>
      </c>
      <c r="U196" s="1">
        <f>tbSilv[[#This Row],[qtdRecEspFaixa]]*tbSilv[[#This Row],[Preco]]</f>
        <v>6.593400000000001E-3</v>
      </c>
    </row>
    <row r="197" spans="1:21" hidden="1" x14ac:dyDescent="0.3">
      <c r="A197">
        <v>11688</v>
      </c>
      <c r="B197" t="s">
        <v>0</v>
      </c>
      <c r="C197" t="s">
        <v>1</v>
      </c>
      <c r="D197" t="s">
        <v>2</v>
      </c>
      <c r="E197" t="s">
        <v>3</v>
      </c>
      <c r="F197" t="s">
        <v>306</v>
      </c>
      <c r="G197" t="s">
        <v>4</v>
      </c>
      <c r="H197" t="s">
        <v>5</v>
      </c>
      <c r="I197">
        <v>333</v>
      </c>
      <c r="J197">
        <v>37</v>
      </c>
      <c r="K197" t="s">
        <v>6</v>
      </c>
      <c r="L197" t="s">
        <v>7</v>
      </c>
      <c r="M197" t="s">
        <v>28</v>
      </c>
      <c r="N197">
        <v>13</v>
      </c>
      <c r="O197" t="s">
        <v>33</v>
      </c>
      <c r="P197" t="s">
        <v>35</v>
      </c>
      <c r="Q197">
        <v>2</v>
      </c>
      <c r="R197" t="s">
        <v>22</v>
      </c>
      <c r="S197">
        <v>16.239999771118164</v>
      </c>
      <c r="T197" s="6">
        <f>tbSilv[[#This Row],[qtdRecurso]]*tbSilv[[#This Row],[areaOcupacao]]/10000</f>
        <v>6.6600000000000006E-2</v>
      </c>
      <c r="U197" s="1">
        <f>tbSilv[[#This Row],[qtdRecEspFaixa]]*tbSilv[[#This Row],[Preco]]</f>
        <v>1.0815839847564699</v>
      </c>
    </row>
    <row r="198" spans="1:21" hidden="1" x14ac:dyDescent="0.3">
      <c r="A198">
        <v>11688</v>
      </c>
      <c r="B198" t="s">
        <v>0</v>
      </c>
      <c r="C198" t="s">
        <v>1</v>
      </c>
      <c r="D198" t="s">
        <v>2</v>
      </c>
      <c r="E198" t="s">
        <v>3</v>
      </c>
      <c r="F198" t="s">
        <v>306</v>
      </c>
      <c r="G198" t="s">
        <v>4</v>
      </c>
      <c r="H198" t="s">
        <v>5</v>
      </c>
      <c r="I198">
        <v>333</v>
      </c>
      <c r="J198">
        <v>37</v>
      </c>
      <c r="K198" t="s">
        <v>6</v>
      </c>
      <c r="L198" t="s">
        <v>7</v>
      </c>
      <c r="M198" t="s">
        <v>28</v>
      </c>
      <c r="N198">
        <v>13</v>
      </c>
      <c r="O198" t="s">
        <v>33</v>
      </c>
      <c r="P198" t="s">
        <v>13</v>
      </c>
      <c r="Q198">
        <v>2</v>
      </c>
      <c r="R198" t="s">
        <v>12</v>
      </c>
      <c r="S198">
        <v>13.066685676574707</v>
      </c>
      <c r="T198" s="6">
        <f>tbSilv[[#This Row],[qtdRecurso]]*tbSilv[[#This Row],[areaOcupacao]]/10000</f>
        <v>6.6600000000000006E-2</v>
      </c>
      <c r="U198" s="1">
        <f>tbSilv[[#This Row],[qtdRecEspFaixa]]*tbSilv[[#This Row],[Preco]]</f>
        <v>0.87024126605987562</v>
      </c>
    </row>
    <row r="199" spans="1:21" hidden="1" x14ac:dyDescent="0.3">
      <c r="A199">
        <v>11688</v>
      </c>
      <c r="B199" t="s">
        <v>0</v>
      </c>
      <c r="C199" t="s">
        <v>1</v>
      </c>
      <c r="D199" t="s">
        <v>2</v>
      </c>
      <c r="E199" t="s">
        <v>3</v>
      </c>
      <c r="F199" t="s">
        <v>306</v>
      </c>
      <c r="G199" t="s">
        <v>4</v>
      </c>
      <c r="H199" t="s">
        <v>5</v>
      </c>
      <c r="I199">
        <v>333</v>
      </c>
      <c r="J199">
        <v>37</v>
      </c>
      <c r="K199" t="s">
        <v>6</v>
      </c>
      <c r="L199" t="s">
        <v>7</v>
      </c>
      <c r="M199" t="s">
        <v>28</v>
      </c>
      <c r="N199">
        <v>13</v>
      </c>
      <c r="O199" t="s">
        <v>36</v>
      </c>
      <c r="P199" t="s">
        <v>13</v>
      </c>
      <c r="Q199">
        <v>1</v>
      </c>
      <c r="R199" t="s">
        <v>12</v>
      </c>
      <c r="S199">
        <v>13.066685676574707</v>
      </c>
      <c r="T199" s="6">
        <f>tbSilv[[#This Row],[qtdRecurso]]*tbSilv[[#This Row],[areaOcupacao]]/10000</f>
        <v>3.3300000000000003E-2</v>
      </c>
      <c r="U199" s="1">
        <f>tbSilv[[#This Row],[qtdRecEspFaixa]]*tbSilv[[#This Row],[Preco]]</f>
        <v>0.43512063302993781</v>
      </c>
    </row>
    <row r="200" spans="1:21" hidden="1" x14ac:dyDescent="0.3">
      <c r="A200">
        <v>11688</v>
      </c>
      <c r="B200" t="s">
        <v>0</v>
      </c>
      <c r="C200" t="s">
        <v>1</v>
      </c>
      <c r="D200" t="s">
        <v>2</v>
      </c>
      <c r="E200" t="s">
        <v>3</v>
      </c>
      <c r="F200" t="s">
        <v>306</v>
      </c>
      <c r="G200" t="s">
        <v>4</v>
      </c>
      <c r="H200" t="s">
        <v>5</v>
      </c>
      <c r="I200">
        <v>333</v>
      </c>
      <c r="J200">
        <v>37</v>
      </c>
      <c r="K200" t="s">
        <v>6</v>
      </c>
      <c r="L200" t="s">
        <v>7</v>
      </c>
      <c r="M200" t="s">
        <v>28</v>
      </c>
      <c r="N200">
        <v>14</v>
      </c>
      <c r="O200" t="s">
        <v>33</v>
      </c>
      <c r="P200" t="s">
        <v>34</v>
      </c>
      <c r="Q200">
        <v>2</v>
      </c>
      <c r="R200" t="s">
        <v>12</v>
      </c>
      <c r="S200">
        <v>9.9000000000000005E-2</v>
      </c>
      <c r="T200" s="6">
        <f>tbSilv[[#This Row],[qtdRecurso]]*tbSilv[[#This Row],[areaOcupacao]]/10000</f>
        <v>6.6600000000000006E-2</v>
      </c>
      <c r="U200" s="1">
        <f>tbSilv[[#This Row],[qtdRecEspFaixa]]*tbSilv[[#This Row],[Preco]]</f>
        <v>6.593400000000001E-3</v>
      </c>
    </row>
    <row r="201" spans="1:21" hidden="1" x14ac:dyDescent="0.3">
      <c r="A201">
        <v>11688</v>
      </c>
      <c r="B201" t="s">
        <v>0</v>
      </c>
      <c r="C201" t="s">
        <v>1</v>
      </c>
      <c r="D201" t="s">
        <v>2</v>
      </c>
      <c r="E201" t="s">
        <v>3</v>
      </c>
      <c r="F201" t="s">
        <v>306</v>
      </c>
      <c r="G201" t="s">
        <v>4</v>
      </c>
      <c r="H201" t="s">
        <v>5</v>
      </c>
      <c r="I201">
        <v>333</v>
      </c>
      <c r="J201">
        <v>37</v>
      </c>
      <c r="K201" t="s">
        <v>6</v>
      </c>
      <c r="L201" t="s">
        <v>7</v>
      </c>
      <c r="M201" t="s">
        <v>28</v>
      </c>
      <c r="N201">
        <v>14</v>
      </c>
      <c r="O201" t="s">
        <v>33</v>
      </c>
      <c r="P201" t="s">
        <v>35</v>
      </c>
      <c r="Q201">
        <v>2</v>
      </c>
      <c r="R201" t="s">
        <v>22</v>
      </c>
      <c r="S201">
        <v>16.239999771118164</v>
      </c>
      <c r="T201" s="6">
        <f>tbSilv[[#This Row],[qtdRecurso]]*tbSilv[[#This Row],[areaOcupacao]]/10000</f>
        <v>6.6600000000000006E-2</v>
      </c>
      <c r="U201" s="1">
        <f>tbSilv[[#This Row],[qtdRecEspFaixa]]*tbSilv[[#This Row],[Preco]]</f>
        <v>1.0815839847564699</v>
      </c>
    </row>
    <row r="202" spans="1:21" hidden="1" x14ac:dyDescent="0.3">
      <c r="A202">
        <v>11688</v>
      </c>
      <c r="B202" t="s">
        <v>0</v>
      </c>
      <c r="C202" t="s">
        <v>1</v>
      </c>
      <c r="D202" t="s">
        <v>2</v>
      </c>
      <c r="E202" t="s">
        <v>3</v>
      </c>
      <c r="F202" t="s">
        <v>306</v>
      </c>
      <c r="G202" t="s">
        <v>4</v>
      </c>
      <c r="H202" t="s">
        <v>5</v>
      </c>
      <c r="I202">
        <v>333</v>
      </c>
      <c r="J202">
        <v>37</v>
      </c>
      <c r="K202" t="s">
        <v>6</v>
      </c>
      <c r="L202" t="s">
        <v>7</v>
      </c>
      <c r="M202" t="s">
        <v>28</v>
      </c>
      <c r="N202">
        <v>14</v>
      </c>
      <c r="O202" t="s">
        <v>33</v>
      </c>
      <c r="P202" t="s">
        <v>13</v>
      </c>
      <c r="Q202">
        <v>2</v>
      </c>
      <c r="R202" t="s">
        <v>12</v>
      </c>
      <c r="S202">
        <v>13.066685676574707</v>
      </c>
      <c r="T202" s="6">
        <f>tbSilv[[#This Row],[qtdRecurso]]*tbSilv[[#This Row],[areaOcupacao]]/10000</f>
        <v>6.6600000000000006E-2</v>
      </c>
      <c r="U202" s="1">
        <f>tbSilv[[#This Row],[qtdRecEspFaixa]]*tbSilv[[#This Row],[Preco]]</f>
        <v>0.87024126605987562</v>
      </c>
    </row>
    <row r="203" spans="1:21" hidden="1" x14ac:dyDescent="0.3">
      <c r="A203">
        <v>11688</v>
      </c>
      <c r="B203" t="s">
        <v>0</v>
      </c>
      <c r="C203" t="s">
        <v>1</v>
      </c>
      <c r="D203" t="s">
        <v>2</v>
      </c>
      <c r="E203" t="s">
        <v>3</v>
      </c>
      <c r="F203" t="s">
        <v>306</v>
      </c>
      <c r="G203" t="s">
        <v>4</v>
      </c>
      <c r="H203" t="s">
        <v>5</v>
      </c>
      <c r="I203">
        <v>333</v>
      </c>
      <c r="J203">
        <v>37</v>
      </c>
      <c r="K203" t="s">
        <v>6</v>
      </c>
      <c r="L203" t="s">
        <v>7</v>
      </c>
      <c r="M203" t="s">
        <v>28</v>
      </c>
      <c r="N203">
        <v>14</v>
      </c>
      <c r="O203" t="s">
        <v>36</v>
      </c>
      <c r="P203" t="s">
        <v>13</v>
      </c>
      <c r="Q203">
        <v>1</v>
      </c>
      <c r="R203" t="s">
        <v>12</v>
      </c>
      <c r="S203">
        <v>13.066685676574707</v>
      </c>
      <c r="T203" s="6">
        <f>tbSilv[[#This Row],[qtdRecurso]]*tbSilv[[#This Row],[areaOcupacao]]/10000</f>
        <v>3.3300000000000003E-2</v>
      </c>
      <c r="U203" s="1">
        <f>tbSilv[[#This Row],[qtdRecEspFaixa]]*tbSilv[[#This Row],[Preco]]</f>
        <v>0.43512063302993781</v>
      </c>
    </row>
    <row r="204" spans="1:21" hidden="1" x14ac:dyDescent="0.3">
      <c r="A204">
        <v>11688</v>
      </c>
      <c r="B204" t="s">
        <v>0</v>
      </c>
      <c r="C204" t="s">
        <v>1</v>
      </c>
      <c r="D204" t="s">
        <v>2</v>
      </c>
      <c r="E204" t="s">
        <v>3</v>
      </c>
      <c r="F204" t="s">
        <v>306</v>
      </c>
      <c r="G204" t="s">
        <v>4</v>
      </c>
      <c r="H204" t="s">
        <v>5</v>
      </c>
      <c r="I204">
        <v>333</v>
      </c>
      <c r="J204">
        <v>37</v>
      </c>
      <c r="K204" t="s">
        <v>6</v>
      </c>
      <c r="L204" t="s">
        <v>7</v>
      </c>
      <c r="M204" t="s">
        <v>28</v>
      </c>
      <c r="N204">
        <v>15</v>
      </c>
      <c r="O204" t="s">
        <v>33</v>
      </c>
      <c r="P204" t="s">
        <v>34</v>
      </c>
      <c r="Q204">
        <v>2</v>
      </c>
      <c r="R204" t="s">
        <v>12</v>
      </c>
      <c r="S204">
        <v>9.9000000000000005E-2</v>
      </c>
      <c r="T204" s="6">
        <f>tbSilv[[#This Row],[qtdRecurso]]*tbSilv[[#This Row],[areaOcupacao]]/10000</f>
        <v>6.6600000000000006E-2</v>
      </c>
      <c r="U204" s="1">
        <f>tbSilv[[#This Row],[qtdRecEspFaixa]]*tbSilv[[#This Row],[Preco]]</f>
        <v>6.593400000000001E-3</v>
      </c>
    </row>
    <row r="205" spans="1:21" hidden="1" x14ac:dyDescent="0.3">
      <c r="A205">
        <v>11688</v>
      </c>
      <c r="B205" t="s">
        <v>0</v>
      </c>
      <c r="C205" t="s">
        <v>1</v>
      </c>
      <c r="D205" t="s">
        <v>2</v>
      </c>
      <c r="E205" t="s">
        <v>3</v>
      </c>
      <c r="F205" t="s">
        <v>306</v>
      </c>
      <c r="G205" t="s">
        <v>4</v>
      </c>
      <c r="H205" t="s">
        <v>5</v>
      </c>
      <c r="I205">
        <v>333</v>
      </c>
      <c r="J205">
        <v>37</v>
      </c>
      <c r="K205" t="s">
        <v>6</v>
      </c>
      <c r="L205" t="s">
        <v>7</v>
      </c>
      <c r="M205" t="s">
        <v>28</v>
      </c>
      <c r="N205">
        <v>15</v>
      </c>
      <c r="O205" t="s">
        <v>33</v>
      </c>
      <c r="P205" t="s">
        <v>35</v>
      </c>
      <c r="Q205">
        <v>2</v>
      </c>
      <c r="R205" t="s">
        <v>22</v>
      </c>
      <c r="S205">
        <v>16.239999771118164</v>
      </c>
      <c r="T205" s="6">
        <f>tbSilv[[#This Row],[qtdRecurso]]*tbSilv[[#This Row],[areaOcupacao]]/10000</f>
        <v>6.6600000000000006E-2</v>
      </c>
      <c r="U205" s="1">
        <f>tbSilv[[#This Row],[qtdRecEspFaixa]]*tbSilv[[#This Row],[Preco]]</f>
        <v>1.0815839847564699</v>
      </c>
    </row>
    <row r="206" spans="1:21" hidden="1" x14ac:dyDescent="0.3">
      <c r="A206">
        <v>11688</v>
      </c>
      <c r="B206" t="s">
        <v>0</v>
      </c>
      <c r="C206" t="s">
        <v>1</v>
      </c>
      <c r="D206" t="s">
        <v>2</v>
      </c>
      <c r="E206" t="s">
        <v>3</v>
      </c>
      <c r="F206" t="s">
        <v>306</v>
      </c>
      <c r="G206" t="s">
        <v>4</v>
      </c>
      <c r="H206" t="s">
        <v>5</v>
      </c>
      <c r="I206">
        <v>333</v>
      </c>
      <c r="J206">
        <v>37</v>
      </c>
      <c r="K206" t="s">
        <v>6</v>
      </c>
      <c r="L206" t="s">
        <v>7</v>
      </c>
      <c r="M206" t="s">
        <v>28</v>
      </c>
      <c r="N206">
        <v>15</v>
      </c>
      <c r="O206" t="s">
        <v>33</v>
      </c>
      <c r="P206" t="s">
        <v>13</v>
      </c>
      <c r="Q206">
        <v>2</v>
      </c>
      <c r="R206" t="s">
        <v>12</v>
      </c>
      <c r="S206">
        <v>13.066685676574707</v>
      </c>
      <c r="T206" s="6">
        <f>tbSilv[[#This Row],[qtdRecurso]]*tbSilv[[#This Row],[areaOcupacao]]/10000</f>
        <v>6.6600000000000006E-2</v>
      </c>
      <c r="U206" s="1">
        <f>tbSilv[[#This Row],[qtdRecEspFaixa]]*tbSilv[[#This Row],[Preco]]</f>
        <v>0.87024126605987562</v>
      </c>
    </row>
    <row r="207" spans="1:21" hidden="1" x14ac:dyDescent="0.3">
      <c r="A207">
        <v>11688</v>
      </c>
      <c r="B207" t="s">
        <v>0</v>
      </c>
      <c r="C207" t="s">
        <v>1</v>
      </c>
      <c r="D207" t="s">
        <v>2</v>
      </c>
      <c r="E207" t="s">
        <v>3</v>
      </c>
      <c r="F207" t="s">
        <v>306</v>
      </c>
      <c r="G207" t="s">
        <v>4</v>
      </c>
      <c r="H207" t="s">
        <v>5</v>
      </c>
      <c r="I207">
        <v>333</v>
      </c>
      <c r="J207">
        <v>37</v>
      </c>
      <c r="K207" t="s">
        <v>6</v>
      </c>
      <c r="L207" t="s">
        <v>7</v>
      </c>
      <c r="M207" t="s">
        <v>28</v>
      </c>
      <c r="N207">
        <v>15</v>
      </c>
      <c r="O207" t="s">
        <v>40</v>
      </c>
      <c r="P207" t="s">
        <v>41</v>
      </c>
      <c r="Q207">
        <v>20</v>
      </c>
      <c r="R207" t="s">
        <v>12</v>
      </c>
      <c r="S207">
        <v>5.920964241027832</v>
      </c>
      <c r="T207" s="6">
        <f>tbSilv[[#This Row],[qtdRecurso]]*tbSilv[[#This Row],[areaOcupacao]]/10000</f>
        <v>0.66600000000000004</v>
      </c>
      <c r="U207" s="1">
        <f>tbSilv[[#This Row],[qtdRecEspFaixa]]*tbSilv[[#This Row],[Preco]]</f>
        <v>3.9433621845245361</v>
      </c>
    </row>
    <row r="208" spans="1:21" hidden="1" x14ac:dyDescent="0.3">
      <c r="A208">
        <v>11688</v>
      </c>
      <c r="B208" t="s">
        <v>0</v>
      </c>
      <c r="C208" t="s">
        <v>1</v>
      </c>
      <c r="D208" t="s">
        <v>2</v>
      </c>
      <c r="E208" t="s">
        <v>3</v>
      </c>
      <c r="F208" t="s">
        <v>306</v>
      </c>
      <c r="G208" t="s">
        <v>4</v>
      </c>
      <c r="H208" t="s">
        <v>5</v>
      </c>
      <c r="I208">
        <v>333</v>
      </c>
      <c r="J208">
        <v>37</v>
      </c>
      <c r="K208" t="s">
        <v>6</v>
      </c>
      <c r="L208" t="s">
        <v>7</v>
      </c>
      <c r="M208" t="s">
        <v>28</v>
      </c>
      <c r="N208">
        <v>15</v>
      </c>
      <c r="O208" t="s">
        <v>36</v>
      </c>
      <c r="P208" t="s">
        <v>13</v>
      </c>
      <c r="Q208">
        <v>1</v>
      </c>
      <c r="R208" t="s">
        <v>12</v>
      </c>
      <c r="S208">
        <v>13.066685676574707</v>
      </c>
      <c r="T208" s="6">
        <f>tbSilv[[#This Row],[qtdRecurso]]*tbSilv[[#This Row],[areaOcupacao]]/10000</f>
        <v>3.3300000000000003E-2</v>
      </c>
      <c r="U208" s="1">
        <f>tbSilv[[#This Row],[qtdRecEspFaixa]]*tbSilv[[#This Row],[Preco]]</f>
        <v>0.43512063302993781</v>
      </c>
    </row>
    <row r="209" spans="1:21" hidden="1" x14ac:dyDescent="0.3">
      <c r="A209">
        <v>11688</v>
      </c>
      <c r="B209" t="s">
        <v>0</v>
      </c>
      <c r="C209" t="s">
        <v>1</v>
      </c>
      <c r="D209" t="s">
        <v>2</v>
      </c>
      <c r="E209" t="s">
        <v>3</v>
      </c>
      <c r="F209" t="s">
        <v>306</v>
      </c>
      <c r="G209" t="s">
        <v>4</v>
      </c>
      <c r="H209" t="s">
        <v>5</v>
      </c>
      <c r="I209">
        <v>333</v>
      </c>
      <c r="J209">
        <v>37</v>
      </c>
      <c r="K209" t="s">
        <v>6</v>
      </c>
      <c r="L209" t="s">
        <v>7</v>
      </c>
      <c r="M209" t="s">
        <v>28</v>
      </c>
      <c r="N209">
        <v>16</v>
      </c>
      <c r="O209" t="s">
        <v>33</v>
      </c>
      <c r="P209" t="s">
        <v>34</v>
      </c>
      <c r="Q209">
        <v>2</v>
      </c>
      <c r="R209" t="s">
        <v>12</v>
      </c>
      <c r="S209">
        <v>9.9000000000000005E-2</v>
      </c>
      <c r="T209" s="6">
        <f>tbSilv[[#This Row],[qtdRecurso]]*tbSilv[[#This Row],[areaOcupacao]]/10000</f>
        <v>6.6600000000000006E-2</v>
      </c>
      <c r="U209" s="1">
        <f>tbSilv[[#This Row],[qtdRecEspFaixa]]*tbSilv[[#This Row],[Preco]]</f>
        <v>6.593400000000001E-3</v>
      </c>
    </row>
    <row r="210" spans="1:21" hidden="1" x14ac:dyDescent="0.3">
      <c r="A210">
        <v>11688</v>
      </c>
      <c r="B210" t="s">
        <v>0</v>
      </c>
      <c r="C210" t="s">
        <v>1</v>
      </c>
      <c r="D210" t="s">
        <v>2</v>
      </c>
      <c r="E210" t="s">
        <v>3</v>
      </c>
      <c r="F210" t="s">
        <v>306</v>
      </c>
      <c r="G210" t="s">
        <v>4</v>
      </c>
      <c r="H210" t="s">
        <v>5</v>
      </c>
      <c r="I210">
        <v>333</v>
      </c>
      <c r="J210">
        <v>37</v>
      </c>
      <c r="K210" t="s">
        <v>6</v>
      </c>
      <c r="L210" t="s">
        <v>7</v>
      </c>
      <c r="M210" t="s">
        <v>28</v>
      </c>
      <c r="N210">
        <v>16</v>
      </c>
      <c r="O210" t="s">
        <v>33</v>
      </c>
      <c r="P210" t="s">
        <v>35</v>
      </c>
      <c r="Q210">
        <v>2</v>
      </c>
      <c r="R210" t="s">
        <v>22</v>
      </c>
      <c r="S210">
        <v>16.239999771118164</v>
      </c>
      <c r="T210" s="6">
        <f>tbSilv[[#This Row],[qtdRecurso]]*tbSilv[[#This Row],[areaOcupacao]]/10000</f>
        <v>6.6600000000000006E-2</v>
      </c>
      <c r="U210" s="1">
        <f>tbSilv[[#This Row],[qtdRecEspFaixa]]*tbSilv[[#This Row],[Preco]]</f>
        <v>1.0815839847564699</v>
      </c>
    </row>
    <row r="211" spans="1:21" hidden="1" x14ac:dyDescent="0.3">
      <c r="A211">
        <v>11688</v>
      </c>
      <c r="B211" t="s">
        <v>0</v>
      </c>
      <c r="C211" t="s">
        <v>1</v>
      </c>
      <c r="D211" t="s">
        <v>2</v>
      </c>
      <c r="E211" t="s">
        <v>3</v>
      </c>
      <c r="F211" t="s">
        <v>306</v>
      </c>
      <c r="G211" t="s">
        <v>4</v>
      </c>
      <c r="H211" t="s">
        <v>5</v>
      </c>
      <c r="I211">
        <v>333</v>
      </c>
      <c r="J211">
        <v>37</v>
      </c>
      <c r="K211" t="s">
        <v>6</v>
      </c>
      <c r="L211" t="s">
        <v>7</v>
      </c>
      <c r="M211" t="s">
        <v>28</v>
      </c>
      <c r="N211">
        <v>16</v>
      </c>
      <c r="O211" t="s">
        <v>33</v>
      </c>
      <c r="P211" t="s">
        <v>13</v>
      </c>
      <c r="Q211">
        <v>2</v>
      </c>
      <c r="R211" t="s">
        <v>12</v>
      </c>
      <c r="S211">
        <v>13.066685676574707</v>
      </c>
      <c r="T211" s="6">
        <f>tbSilv[[#This Row],[qtdRecurso]]*tbSilv[[#This Row],[areaOcupacao]]/10000</f>
        <v>6.6600000000000006E-2</v>
      </c>
      <c r="U211" s="1">
        <f>tbSilv[[#This Row],[qtdRecEspFaixa]]*tbSilv[[#This Row],[Preco]]</f>
        <v>0.87024126605987562</v>
      </c>
    </row>
    <row r="212" spans="1:21" hidden="1" x14ac:dyDescent="0.3">
      <c r="A212">
        <v>11688</v>
      </c>
      <c r="B212" t="s">
        <v>0</v>
      </c>
      <c r="C212" t="s">
        <v>1</v>
      </c>
      <c r="D212" t="s">
        <v>2</v>
      </c>
      <c r="E212" t="s">
        <v>3</v>
      </c>
      <c r="F212" t="s">
        <v>306</v>
      </c>
      <c r="G212" t="s">
        <v>4</v>
      </c>
      <c r="H212" t="s">
        <v>5</v>
      </c>
      <c r="I212">
        <v>333</v>
      </c>
      <c r="J212">
        <v>37</v>
      </c>
      <c r="K212" t="s">
        <v>6</v>
      </c>
      <c r="L212" t="s">
        <v>7</v>
      </c>
      <c r="M212" t="s">
        <v>28</v>
      </c>
      <c r="N212">
        <v>16</v>
      </c>
      <c r="O212" t="s">
        <v>36</v>
      </c>
      <c r="P212" t="s">
        <v>13</v>
      </c>
      <c r="Q212">
        <v>1</v>
      </c>
      <c r="R212" t="s">
        <v>12</v>
      </c>
      <c r="S212">
        <v>13.066685676574707</v>
      </c>
      <c r="T212" s="6">
        <f>tbSilv[[#This Row],[qtdRecurso]]*tbSilv[[#This Row],[areaOcupacao]]/10000</f>
        <v>3.3300000000000003E-2</v>
      </c>
      <c r="U212" s="1">
        <f>tbSilv[[#This Row],[qtdRecEspFaixa]]*tbSilv[[#This Row],[Preco]]</f>
        <v>0.43512063302993781</v>
      </c>
    </row>
    <row r="213" spans="1:21" hidden="1" x14ac:dyDescent="0.3">
      <c r="A213">
        <v>11688</v>
      </c>
      <c r="B213" t="s">
        <v>0</v>
      </c>
      <c r="C213" t="s">
        <v>1</v>
      </c>
      <c r="D213" t="s">
        <v>2</v>
      </c>
      <c r="E213" t="s">
        <v>3</v>
      </c>
      <c r="F213" t="s">
        <v>306</v>
      </c>
      <c r="G213" t="s">
        <v>4</v>
      </c>
      <c r="H213" t="s">
        <v>5</v>
      </c>
      <c r="I213">
        <v>333</v>
      </c>
      <c r="J213">
        <v>37</v>
      </c>
      <c r="K213" t="s">
        <v>6</v>
      </c>
      <c r="L213" t="s">
        <v>7</v>
      </c>
      <c r="M213" t="s">
        <v>28</v>
      </c>
      <c r="N213">
        <v>17</v>
      </c>
      <c r="O213" t="s">
        <v>33</v>
      </c>
      <c r="P213" t="s">
        <v>34</v>
      </c>
      <c r="Q213">
        <v>2</v>
      </c>
      <c r="R213" t="s">
        <v>12</v>
      </c>
      <c r="S213">
        <v>9.9000000000000005E-2</v>
      </c>
      <c r="T213" s="6">
        <f>tbSilv[[#This Row],[qtdRecurso]]*tbSilv[[#This Row],[areaOcupacao]]/10000</f>
        <v>6.6600000000000006E-2</v>
      </c>
      <c r="U213" s="1">
        <f>tbSilv[[#This Row],[qtdRecEspFaixa]]*tbSilv[[#This Row],[Preco]]</f>
        <v>6.593400000000001E-3</v>
      </c>
    </row>
    <row r="214" spans="1:21" hidden="1" x14ac:dyDescent="0.3">
      <c r="A214">
        <v>11688</v>
      </c>
      <c r="B214" t="s">
        <v>0</v>
      </c>
      <c r="C214" t="s">
        <v>1</v>
      </c>
      <c r="D214" t="s">
        <v>2</v>
      </c>
      <c r="E214" t="s">
        <v>3</v>
      </c>
      <c r="F214" t="s">
        <v>306</v>
      </c>
      <c r="G214" t="s">
        <v>4</v>
      </c>
      <c r="H214" t="s">
        <v>5</v>
      </c>
      <c r="I214">
        <v>333</v>
      </c>
      <c r="J214">
        <v>37</v>
      </c>
      <c r="K214" t="s">
        <v>6</v>
      </c>
      <c r="L214" t="s">
        <v>7</v>
      </c>
      <c r="M214" t="s">
        <v>28</v>
      </c>
      <c r="N214">
        <v>17</v>
      </c>
      <c r="O214" t="s">
        <v>33</v>
      </c>
      <c r="P214" t="s">
        <v>35</v>
      </c>
      <c r="Q214">
        <v>2</v>
      </c>
      <c r="R214" t="s">
        <v>22</v>
      </c>
      <c r="S214">
        <v>16.239999771118164</v>
      </c>
      <c r="T214" s="6">
        <f>tbSilv[[#This Row],[qtdRecurso]]*tbSilv[[#This Row],[areaOcupacao]]/10000</f>
        <v>6.6600000000000006E-2</v>
      </c>
      <c r="U214" s="1">
        <f>tbSilv[[#This Row],[qtdRecEspFaixa]]*tbSilv[[#This Row],[Preco]]</f>
        <v>1.0815839847564699</v>
      </c>
    </row>
    <row r="215" spans="1:21" hidden="1" x14ac:dyDescent="0.3">
      <c r="A215">
        <v>11688</v>
      </c>
      <c r="B215" t="s">
        <v>0</v>
      </c>
      <c r="C215" t="s">
        <v>1</v>
      </c>
      <c r="D215" t="s">
        <v>2</v>
      </c>
      <c r="E215" t="s">
        <v>3</v>
      </c>
      <c r="F215" t="s">
        <v>306</v>
      </c>
      <c r="G215" t="s">
        <v>4</v>
      </c>
      <c r="H215" t="s">
        <v>5</v>
      </c>
      <c r="I215">
        <v>333</v>
      </c>
      <c r="J215">
        <v>37</v>
      </c>
      <c r="K215" t="s">
        <v>6</v>
      </c>
      <c r="L215" t="s">
        <v>7</v>
      </c>
      <c r="M215" t="s">
        <v>28</v>
      </c>
      <c r="N215">
        <v>17</v>
      </c>
      <c r="O215" t="s">
        <v>33</v>
      </c>
      <c r="P215" t="s">
        <v>13</v>
      </c>
      <c r="Q215">
        <v>2</v>
      </c>
      <c r="R215" t="s">
        <v>12</v>
      </c>
      <c r="S215">
        <v>13.066685676574707</v>
      </c>
      <c r="T215" s="6">
        <f>tbSilv[[#This Row],[qtdRecurso]]*tbSilv[[#This Row],[areaOcupacao]]/10000</f>
        <v>6.6600000000000006E-2</v>
      </c>
      <c r="U215" s="1">
        <f>tbSilv[[#This Row],[qtdRecEspFaixa]]*tbSilv[[#This Row],[Preco]]</f>
        <v>0.87024126605987562</v>
      </c>
    </row>
    <row r="216" spans="1:21" hidden="1" x14ac:dyDescent="0.3">
      <c r="A216">
        <v>11688</v>
      </c>
      <c r="B216" t="s">
        <v>0</v>
      </c>
      <c r="C216" t="s">
        <v>1</v>
      </c>
      <c r="D216" t="s">
        <v>2</v>
      </c>
      <c r="E216" t="s">
        <v>3</v>
      </c>
      <c r="F216" t="s">
        <v>306</v>
      </c>
      <c r="G216" t="s">
        <v>4</v>
      </c>
      <c r="H216" t="s">
        <v>5</v>
      </c>
      <c r="I216">
        <v>333</v>
      </c>
      <c r="J216">
        <v>37</v>
      </c>
      <c r="K216" t="s">
        <v>6</v>
      </c>
      <c r="L216" t="s">
        <v>7</v>
      </c>
      <c r="M216" t="s">
        <v>28</v>
      </c>
      <c r="N216">
        <v>17</v>
      </c>
      <c r="O216" t="s">
        <v>36</v>
      </c>
      <c r="P216" t="s">
        <v>13</v>
      </c>
      <c r="Q216">
        <v>1</v>
      </c>
      <c r="R216" t="s">
        <v>12</v>
      </c>
      <c r="S216">
        <v>13.066685676574707</v>
      </c>
      <c r="T216" s="6">
        <f>tbSilv[[#This Row],[qtdRecurso]]*tbSilv[[#This Row],[areaOcupacao]]/10000</f>
        <v>3.3300000000000003E-2</v>
      </c>
      <c r="U216" s="1">
        <f>tbSilv[[#This Row],[qtdRecEspFaixa]]*tbSilv[[#This Row],[Preco]]</f>
        <v>0.43512063302993781</v>
      </c>
    </row>
    <row r="217" spans="1:21" hidden="1" x14ac:dyDescent="0.3">
      <c r="A217">
        <v>11688</v>
      </c>
      <c r="B217" t="s">
        <v>0</v>
      </c>
      <c r="C217" t="s">
        <v>1</v>
      </c>
      <c r="D217" t="s">
        <v>2</v>
      </c>
      <c r="E217" t="s">
        <v>3</v>
      </c>
      <c r="F217" t="s">
        <v>306</v>
      </c>
      <c r="G217" t="s">
        <v>4</v>
      </c>
      <c r="H217" t="s">
        <v>5</v>
      </c>
      <c r="I217">
        <v>333</v>
      </c>
      <c r="J217">
        <v>37</v>
      </c>
      <c r="K217" t="s">
        <v>6</v>
      </c>
      <c r="L217" t="s">
        <v>7</v>
      </c>
      <c r="M217" t="s">
        <v>28</v>
      </c>
      <c r="N217">
        <v>18</v>
      </c>
      <c r="O217" t="s">
        <v>33</v>
      </c>
      <c r="P217" t="s">
        <v>34</v>
      </c>
      <c r="Q217">
        <v>2</v>
      </c>
      <c r="R217" t="s">
        <v>12</v>
      </c>
      <c r="S217">
        <v>9.9000000000000005E-2</v>
      </c>
      <c r="T217" s="6">
        <f>tbSilv[[#This Row],[qtdRecurso]]*tbSilv[[#This Row],[areaOcupacao]]/10000</f>
        <v>6.6600000000000006E-2</v>
      </c>
      <c r="U217" s="1">
        <f>tbSilv[[#This Row],[qtdRecEspFaixa]]*tbSilv[[#This Row],[Preco]]</f>
        <v>6.593400000000001E-3</v>
      </c>
    </row>
    <row r="218" spans="1:21" hidden="1" x14ac:dyDescent="0.3">
      <c r="A218">
        <v>11688</v>
      </c>
      <c r="B218" t="s">
        <v>0</v>
      </c>
      <c r="C218" t="s">
        <v>1</v>
      </c>
      <c r="D218" t="s">
        <v>2</v>
      </c>
      <c r="E218" t="s">
        <v>3</v>
      </c>
      <c r="F218" t="s">
        <v>306</v>
      </c>
      <c r="G218" t="s">
        <v>4</v>
      </c>
      <c r="H218" t="s">
        <v>5</v>
      </c>
      <c r="I218">
        <v>333</v>
      </c>
      <c r="J218">
        <v>37</v>
      </c>
      <c r="K218" t="s">
        <v>6</v>
      </c>
      <c r="L218" t="s">
        <v>7</v>
      </c>
      <c r="M218" t="s">
        <v>28</v>
      </c>
      <c r="N218">
        <v>18</v>
      </c>
      <c r="O218" t="s">
        <v>33</v>
      </c>
      <c r="P218" t="s">
        <v>35</v>
      </c>
      <c r="Q218">
        <v>2</v>
      </c>
      <c r="R218" t="s">
        <v>22</v>
      </c>
      <c r="S218">
        <v>16.239999771118164</v>
      </c>
      <c r="T218" s="6">
        <f>tbSilv[[#This Row],[qtdRecurso]]*tbSilv[[#This Row],[areaOcupacao]]/10000</f>
        <v>6.6600000000000006E-2</v>
      </c>
      <c r="U218" s="1">
        <f>tbSilv[[#This Row],[qtdRecEspFaixa]]*tbSilv[[#This Row],[Preco]]</f>
        <v>1.0815839847564699</v>
      </c>
    </row>
    <row r="219" spans="1:21" hidden="1" x14ac:dyDescent="0.3">
      <c r="A219">
        <v>11688</v>
      </c>
      <c r="B219" t="s">
        <v>0</v>
      </c>
      <c r="C219" t="s">
        <v>1</v>
      </c>
      <c r="D219" t="s">
        <v>2</v>
      </c>
      <c r="E219" t="s">
        <v>3</v>
      </c>
      <c r="F219" t="s">
        <v>306</v>
      </c>
      <c r="G219" t="s">
        <v>4</v>
      </c>
      <c r="H219" t="s">
        <v>5</v>
      </c>
      <c r="I219">
        <v>333</v>
      </c>
      <c r="J219">
        <v>37</v>
      </c>
      <c r="K219" t="s">
        <v>6</v>
      </c>
      <c r="L219" t="s">
        <v>7</v>
      </c>
      <c r="M219" t="s">
        <v>28</v>
      </c>
      <c r="N219">
        <v>18</v>
      </c>
      <c r="O219" t="s">
        <v>33</v>
      </c>
      <c r="P219" t="s">
        <v>13</v>
      </c>
      <c r="Q219">
        <v>2</v>
      </c>
      <c r="R219" t="s">
        <v>12</v>
      </c>
      <c r="S219">
        <v>13.066685676574707</v>
      </c>
      <c r="T219" s="6">
        <f>tbSilv[[#This Row],[qtdRecurso]]*tbSilv[[#This Row],[areaOcupacao]]/10000</f>
        <v>6.6600000000000006E-2</v>
      </c>
      <c r="U219" s="1">
        <f>tbSilv[[#This Row],[qtdRecEspFaixa]]*tbSilv[[#This Row],[Preco]]</f>
        <v>0.87024126605987562</v>
      </c>
    </row>
    <row r="220" spans="1:21" hidden="1" x14ac:dyDescent="0.3">
      <c r="A220">
        <v>11688</v>
      </c>
      <c r="B220" t="s">
        <v>0</v>
      </c>
      <c r="C220" t="s">
        <v>1</v>
      </c>
      <c r="D220" t="s">
        <v>2</v>
      </c>
      <c r="E220" t="s">
        <v>3</v>
      </c>
      <c r="F220" t="s">
        <v>306</v>
      </c>
      <c r="G220" t="s">
        <v>4</v>
      </c>
      <c r="H220" t="s">
        <v>5</v>
      </c>
      <c r="I220">
        <v>333</v>
      </c>
      <c r="J220">
        <v>37</v>
      </c>
      <c r="K220" t="s">
        <v>6</v>
      </c>
      <c r="L220" t="s">
        <v>7</v>
      </c>
      <c r="M220" t="s">
        <v>28</v>
      </c>
      <c r="N220">
        <v>18</v>
      </c>
      <c r="O220" t="s">
        <v>36</v>
      </c>
      <c r="P220" t="s">
        <v>13</v>
      </c>
      <c r="Q220">
        <v>1</v>
      </c>
      <c r="R220" t="s">
        <v>12</v>
      </c>
      <c r="S220">
        <v>13.066685676574707</v>
      </c>
      <c r="T220" s="6">
        <f>tbSilv[[#This Row],[qtdRecurso]]*tbSilv[[#This Row],[areaOcupacao]]/10000</f>
        <v>3.3300000000000003E-2</v>
      </c>
      <c r="U220" s="1">
        <f>tbSilv[[#This Row],[qtdRecEspFaixa]]*tbSilv[[#This Row],[Preco]]</f>
        <v>0.43512063302993781</v>
      </c>
    </row>
    <row r="221" spans="1:21" hidden="1" x14ac:dyDescent="0.3">
      <c r="A221">
        <v>11688</v>
      </c>
      <c r="B221" t="s">
        <v>0</v>
      </c>
      <c r="C221" t="s">
        <v>1</v>
      </c>
      <c r="D221" t="s">
        <v>2</v>
      </c>
      <c r="E221" t="s">
        <v>3</v>
      </c>
      <c r="F221" t="s">
        <v>306</v>
      </c>
      <c r="G221" t="s">
        <v>4</v>
      </c>
      <c r="H221" t="s">
        <v>5</v>
      </c>
      <c r="I221">
        <v>333</v>
      </c>
      <c r="J221">
        <v>37</v>
      </c>
      <c r="K221" t="s">
        <v>6</v>
      </c>
      <c r="L221" t="s">
        <v>7</v>
      </c>
      <c r="M221" t="s">
        <v>28</v>
      </c>
      <c r="N221">
        <v>19</v>
      </c>
      <c r="O221" t="s">
        <v>33</v>
      </c>
      <c r="P221" t="s">
        <v>34</v>
      </c>
      <c r="Q221">
        <v>2</v>
      </c>
      <c r="R221" t="s">
        <v>12</v>
      </c>
      <c r="S221">
        <v>9.9000000000000005E-2</v>
      </c>
      <c r="T221" s="6">
        <f>tbSilv[[#This Row],[qtdRecurso]]*tbSilv[[#This Row],[areaOcupacao]]/10000</f>
        <v>6.6600000000000006E-2</v>
      </c>
      <c r="U221" s="1">
        <f>tbSilv[[#This Row],[qtdRecEspFaixa]]*tbSilv[[#This Row],[Preco]]</f>
        <v>6.593400000000001E-3</v>
      </c>
    </row>
    <row r="222" spans="1:21" hidden="1" x14ac:dyDescent="0.3">
      <c r="A222">
        <v>11688</v>
      </c>
      <c r="B222" t="s">
        <v>0</v>
      </c>
      <c r="C222" t="s">
        <v>1</v>
      </c>
      <c r="D222" t="s">
        <v>2</v>
      </c>
      <c r="E222" t="s">
        <v>3</v>
      </c>
      <c r="F222" t="s">
        <v>306</v>
      </c>
      <c r="G222" t="s">
        <v>4</v>
      </c>
      <c r="H222" t="s">
        <v>5</v>
      </c>
      <c r="I222">
        <v>333</v>
      </c>
      <c r="J222">
        <v>37</v>
      </c>
      <c r="K222" t="s">
        <v>6</v>
      </c>
      <c r="L222" t="s">
        <v>7</v>
      </c>
      <c r="M222" t="s">
        <v>28</v>
      </c>
      <c r="N222">
        <v>19</v>
      </c>
      <c r="O222" t="s">
        <v>33</v>
      </c>
      <c r="P222" t="s">
        <v>35</v>
      </c>
      <c r="Q222">
        <v>2</v>
      </c>
      <c r="R222" t="s">
        <v>22</v>
      </c>
      <c r="S222">
        <v>16.239999771118164</v>
      </c>
      <c r="T222" s="6">
        <f>tbSilv[[#This Row],[qtdRecurso]]*tbSilv[[#This Row],[areaOcupacao]]/10000</f>
        <v>6.6600000000000006E-2</v>
      </c>
      <c r="U222" s="1">
        <f>tbSilv[[#This Row],[qtdRecEspFaixa]]*tbSilv[[#This Row],[Preco]]</f>
        <v>1.0815839847564699</v>
      </c>
    </row>
    <row r="223" spans="1:21" hidden="1" x14ac:dyDescent="0.3">
      <c r="A223">
        <v>11688</v>
      </c>
      <c r="B223" t="s">
        <v>0</v>
      </c>
      <c r="C223" t="s">
        <v>1</v>
      </c>
      <c r="D223" t="s">
        <v>2</v>
      </c>
      <c r="E223" t="s">
        <v>3</v>
      </c>
      <c r="F223" t="s">
        <v>306</v>
      </c>
      <c r="G223" t="s">
        <v>4</v>
      </c>
      <c r="H223" t="s">
        <v>5</v>
      </c>
      <c r="I223">
        <v>333</v>
      </c>
      <c r="J223">
        <v>37</v>
      </c>
      <c r="K223" t="s">
        <v>6</v>
      </c>
      <c r="L223" t="s">
        <v>7</v>
      </c>
      <c r="M223" t="s">
        <v>28</v>
      </c>
      <c r="N223">
        <v>19</v>
      </c>
      <c r="O223" t="s">
        <v>33</v>
      </c>
      <c r="P223" t="s">
        <v>13</v>
      </c>
      <c r="Q223">
        <v>2</v>
      </c>
      <c r="R223" t="s">
        <v>12</v>
      </c>
      <c r="S223">
        <v>13.066685676574707</v>
      </c>
      <c r="T223" s="6">
        <f>tbSilv[[#This Row],[qtdRecurso]]*tbSilv[[#This Row],[areaOcupacao]]/10000</f>
        <v>6.6600000000000006E-2</v>
      </c>
      <c r="U223" s="1">
        <f>tbSilv[[#This Row],[qtdRecEspFaixa]]*tbSilv[[#This Row],[Preco]]</f>
        <v>0.87024126605987562</v>
      </c>
    </row>
    <row r="224" spans="1:21" hidden="1" x14ac:dyDescent="0.3">
      <c r="A224">
        <v>11688</v>
      </c>
      <c r="B224" t="s">
        <v>0</v>
      </c>
      <c r="C224" t="s">
        <v>1</v>
      </c>
      <c r="D224" t="s">
        <v>2</v>
      </c>
      <c r="E224" t="s">
        <v>3</v>
      </c>
      <c r="F224" t="s">
        <v>306</v>
      </c>
      <c r="G224" t="s">
        <v>4</v>
      </c>
      <c r="H224" t="s">
        <v>5</v>
      </c>
      <c r="I224">
        <v>333</v>
      </c>
      <c r="J224">
        <v>37</v>
      </c>
      <c r="K224" t="s">
        <v>6</v>
      </c>
      <c r="L224" t="s">
        <v>7</v>
      </c>
      <c r="M224" t="s">
        <v>28</v>
      </c>
      <c r="N224">
        <v>19</v>
      </c>
      <c r="O224" t="s">
        <v>36</v>
      </c>
      <c r="P224" t="s">
        <v>13</v>
      </c>
      <c r="Q224">
        <v>1</v>
      </c>
      <c r="R224" t="s">
        <v>12</v>
      </c>
      <c r="S224">
        <v>13.066685676574707</v>
      </c>
      <c r="T224" s="6">
        <f>tbSilv[[#This Row],[qtdRecurso]]*tbSilv[[#This Row],[areaOcupacao]]/10000</f>
        <v>3.3300000000000003E-2</v>
      </c>
      <c r="U224" s="1">
        <f>tbSilv[[#This Row],[qtdRecEspFaixa]]*tbSilv[[#This Row],[Preco]]</f>
        <v>0.43512063302993781</v>
      </c>
    </row>
    <row r="225" spans="1:21" hidden="1" x14ac:dyDescent="0.3">
      <c r="A225">
        <v>11688</v>
      </c>
      <c r="B225" t="s">
        <v>0</v>
      </c>
      <c r="C225" t="s">
        <v>1</v>
      </c>
      <c r="D225" t="s">
        <v>2</v>
      </c>
      <c r="E225" t="s">
        <v>3</v>
      </c>
      <c r="F225" t="s">
        <v>306</v>
      </c>
      <c r="G225" t="s">
        <v>4</v>
      </c>
      <c r="H225" t="s">
        <v>5</v>
      </c>
      <c r="I225">
        <v>333</v>
      </c>
      <c r="J225">
        <v>37</v>
      </c>
      <c r="K225" t="s">
        <v>6</v>
      </c>
      <c r="L225" t="s">
        <v>7</v>
      </c>
      <c r="M225" t="s">
        <v>28</v>
      </c>
      <c r="N225">
        <v>20</v>
      </c>
      <c r="O225" t="s">
        <v>33</v>
      </c>
      <c r="P225" t="s">
        <v>34</v>
      </c>
      <c r="Q225">
        <v>2</v>
      </c>
      <c r="R225" t="s">
        <v>12</v>
      </c>
      <c r="S225">
        <v>9.9000000000000005E-2</v>
      </c>
      <c r="T225" s="6">
        <f>tbSilv[[#This Row],[qtdRecurso]]*tbSilv[[#This Row],[areaOcupacao]]/10000</f>
        <v>6.6600000000000006E-2</v>
      </c>
      <c r="U225" s="1">
        <f>tbSilv[[#This Row],[qtdRecEspFaixa]]*tbSilv[[#This Row],[Preco]]</f>
        <v>6.593400000000001E-3</v>
      </c>
    </row>
    <row r="226" spans="1:21" hidden="1" x14ac:dyDescent="0.3">
      <c r="A226">
        <v>11688</v>
      </c>
      <c r="B226" t="s">
        <v>0</v>
      </c>
      <c r="C226" t="s">
        <v>1</v>
      </c>
      <c r="D226" t="s">
        <v>2</v>
      </c>
      <c r="E226" t="s">
        <v>3</v>
      </c>
      <c r="F226" t="s">
        <v>306</v>
      </c>
      <c r="G226" t="s">
        <v>4</v>
      </c>
      <c r="H226" t="s">
        <v>5</v>
      </c>
      <c r="I226">
        <v>333</v>
      </c>
      <c r="J226">
        <v>37</v>
      </c>
      <c r="K226" t="s">
        <v>6</v>
      </c>
      <c r="L226" t="s">
        <v>7</v>
      </c>
      <c r="M226" t="s">
        <v>28</v>
      </c>
      <c r="N226">
        <v>20</v>
      </c>
      <c r="O226" t="s">
        <v>33</v>
      </c>
      <c r="P226" t="s">
        <v>35</v>
      </c>
      <c r="Q226">
        <v>2</v>
      </c>
      <c r="R226" t="s">
        <v>22</v>
      </c>
      <c r="S226">
        <v>16.239999771118164</v>
      </c>
      <c r="T226" s="6">
        <f>tbSilv[[#This Row],[qtdRecurso]]*tbSilv[[#This Row],[areaOcupacao]]/10000</f>
        <v>6.6600000000000006E-2</v>
      </c>
      <c r="U226" s="1">
        <f>tbSilv[[#This Row],[qtdRecEspFaixa]]*tbSilv[[#This Row],[Preco]]</f>
        <v>1.0815839847564699</v>
      </c>
    </row>
    <row r="227" spans="1:21" hidden="1" x14ac:dyDescent="0.3">
      <c r="A227">
        <v>11688</v>
      </c>
      <c r="B227" t="s">
        <v>0</v>
      </c>
      <c r="C227" t="s">
        <v>1</v>
      </c>
      <c r="D227" t="s">
        <v>2</v>
      </c>
      <c r="E227" t="s">
        <v>3</v>
      </c>
      <c r="F227" t="s">
        <v>306</v>
      </c>
      <c r="G227" t="s">
        <v>4</v>
      </c>
      <c r="H227" t="s">
        <v>5</v>
      </c>
      <c r="I227">
        <v>333</v>
      </c>
      <c r="J227">
        <v>37</v>
      </c>
      <c r="K227" t="s">
        <v>6</v>
      </c>
      <c r="L227" t="s">
        <v>7</v>
      </c>
      <c r="M227" t="s">
        <v>28</v>
      </c>
      <c r="N227">
        <v>20</v>
      </c>
      <c r="O227" t="s">
        <v>33</v>
      </c>
      <c r="P227" t="s">
        <v>13</v>
      </c>
      <c r="Q227">
        <v>2</v>
      </c>
      <c r="R227" t="s">
        <v>12</v>
      </c>
      <c r="S227">
        <v>13.066685676574707</v>
      </c>
      <c r="T227" s="6">
        <f>tbSilv[[#This Row],[qtdRecurso]]*tbSilv[[#This Row],[areaOcupacao]]/10000</f>
        <v>6.6600000000000006E-2</v>
      </c>
      <c r="U227" s="1">
        <f>tbSilv[[#This Row],[qtdRecEspFaixa]]*tbSilv[[#This Row],[Preco]]</f>
        <v>0.87024126605987562</v>
      </c>
    </row>
    <row r="228" spans="1:21" hidden="1" x14ac:dyDescent="0.3">
      <c r="A228">
        <v>11688</v>
      </c>
      <c r="B228" t="s">
        <v>0</v>
      </c>
      <c r="C228" t="s">
        <v>1</v>
      </c>
      <c r="D228" t="s">
        <v>2</v>
      </c>
      <c r="E228" t="s">
        <v>3</v>
      </c>
      <c r="F228" t="s">
        <v>306</v>
      </c>
      <c r="G228" t="s">
        <v>4</v>
      </c>
      <c r="H228" t="s">
        <v>5</v>
      </c>
      <c r="I228">
        <v>333</v>
      </c>
      <c r="J228">
        <v>37</v>
      </c>
      <c r="K228" t="s">
        <v>6</v>
      </c>
      <c r="L228" t="s">
        <v>7</v>
      </c>
      <c r="M228" t="s">
        <v>28</v>
      </c>
      <c r="N228">
        <v>20</v>
      </c>
      <c r="O228" t="s">
        <v>40</v>
      </c>
      <c r="P228" t="s">
        <v>41</v>
      </c>
      <c r="Q228">
        <v>20</v>
      </c>
      <c r="R228" t="s">
        <v>12</v>
      </c>
      <c r="S228">
        <v>5.920964241027832</v>
      </c>
      <c r="T228" s="6">
        <f>tbSilv[[#This Row],[qtdRecurso]]*tbSilv[[#This Row],[areaOcupacao]]/10000</f>
        <v>0.66600000000000004</v>
      </c>
      <c r="U228" s="1">
        <f>tbSilv[[#This Row],[qtdRecEspFaixa]]*tbSilv[[#This Row],[Preco]]</f>
        <v>3.9433621845245361</v>
      </c>
    </row>
    <row r="229" spans="1:21" hidden="1" x14ac:dyDescent="0.3">
      <c r="A229">
        <v>11688</v>
      </c>
      <c r="B229" t="s">
        <v>0</v>
      </c>
      <c r="C229" t="s">
        <v>1</v>
      </c>
      <c r="D229" t="s">
        <v>2</v>
      </c>
      <c r="E229" t="s">
        <v>3</v>
      </c>
      <c r="F229" t="s">
        <v>306</v>
      </c>
      <c r="G229" t="s">
        <v>4</v>
      </c>
      <c r="H229" t="s">
        <v>5</v>
      </c>
      <c r="I229">
        <v>333</v>
      </c>
      <c r="J229">
        <v>37</v>
      </c>
      <c r="K229" t="s">
        <v>6</v>
      </c>
      <c r="L229" t="s">
        <v>7</v>
      </c>
      <c r="M229" t="s">
        <v>28</v>
      </c>
      <c r="N229">
        <v>20</v>
      </c>
      <c r="O229" t="s">
        <v>36</v>
      </c>
      <c r="P229" t="s">
        <v>13</v>
      </c>
      <c r="Q229">
        <v>1</v>
      </c>
      <c r="R229" t="s">
        <v>12</v>
      </c>
      <c r="S229">
        <v>13.066685676574707</v>
      </c>
      <c r="T229" s="6">
        <f>tbSilv[[#This Row],[qtdRecurso]]*tbSilv[[#This Row],[areaOcupacao]]/10000</f>
        <v>3.3300000000000003E-2</v>
      </c>
      <c r="U229" s="1">
        <f>tbSilv[[#This Row],[qtdRecEspFaixa]]*tbSilv[[#This Row],[Preco]]</f>
        <v>0.43512063302993781</v>
      </c>
    </row>
    <row r="230" spans="1:21" hidden="1" x14ac:dyDescent="0.3">
      <c r="A230">
        <v>11688</v>
      </c>
      <c r="B230" t="s">
        <v>0</v>
      </c>
      <c r="C230" t="s">
        <v>1</v>
      </c>
      <c r="D230" t="s">
        <v>2</v>
      </c>
      <c r="E230" t="s">
        <v>3</v>
      </c>
      <c r="F230" t="s">
        <v>306</v>
      </c>
      <c r="G230" t="s">
        <v>4</v>
      </c>
      <c r="H230" t="s">
        <v>5</v>
      </c>
      <c r="I230">
        <v>333</v>
      </c>
      <c r="J230">
        <v>37</v>
      </c>
      <c r="K230" t="s">
        <v>6</v>
      </c>
      <c r="L230" t="s">
        <v>7</v>
      </c>
      <c r="M230" t="s">
        <v>28</v>
      </c>
      <c r="N230">
        <v>21</v>
      </c>
      <c r="O230" t="s">
        <v>33</v>
      </c>
      <c r="P230" t="s">
        <v>34</v>
      </c>
      <c r="Q230">
        <v>2</v>
      </c>
      <c r="R230" t="s">
        <v>12</v>
      </c>
      <c r="S230">
        <v>9.9000000000000005E-2</v>
      </c>
      <c r="T230" s="6">
        <f>tbSilv[[#This Row],[qtdRecurso]]*tbSilv[[#This Row],[areaOcupacao]]/10000</f>
        <v>6.6600000000000006E-2</v>
      </c>
      <c r="U230" s="1">
        <f>tbSilv[[#This Row],[qtdRecEspFaixa]]*tbSilv[[#This Row],[Preco]]</f>
        <v>6.593400000000001E-3</v>
      </c>
    </row>
    <row r="231" spans="1:21" hidden="1" x14ac:dyDescent="0.3">
      <c r="A231">
        <v>11688</v>
      </c>
      <c r="B231" t="s">
        <v>0</v>
      </c>
      <c r="C231" t="s">
        <v>1</v>
      </c>
      <c r="D231" t="s">
        <v>2</v>
      </c>
      <c r="E231" t="s">
        <v>3</v>
      </c>
      <c r="F231" t="s">
        <v>306</v>
      </c>
      <c r="G231" t="s">
        <v>4</v>
      </c>
      <c r="H231" t="s">
        <v>5</v>
      </c>
      <c r="I231">
        <v>333</v>
      </c>
      <c r="J231">
        <v>37</v>
      </c>
      <c r="K231" t="s">
        <v>6</v>
      </c>
      <c r="L231" t="s">
        <v>7</v>
      </c>
      <c r="M231" t="s">
        <v>28</v>
      </c>
      <c r="N231">
        <v>21</v>
      </c>
      <c r="O231" t="s">
        <v>33</v>
      </c>
      <c r="P231" t="s">
        <v>35</v>
      </c>
      <c r="Q231">
        <v>2</v>
      </c>
      <c r="R231" t="s">
        <v>22</v>
      </c>
      <c r="S231">
        <v>16.239999771118164</v>
      </c>
      <c r="T231" s="6">
        <f>tbSilv[[#This Row],[qtdRecurso]]*tbSilv[[#This Row],[areaOcupacao]]/10000</f>
        <v>6.6600000000000006E-2</v>
      </c>
      <c r="U231" s="1">
        <f>tbSilv[[#This Row],[qtdRecEspFaixa]]*tbSilv[[#This Row],[Preco]]</f>
        <v>1.0815839847564699</v>
      </c>
    </row>
    <row r="232" spans="1:21" hidden="1" x14ac:dyDescent="0.3">
      <c r="A232">
        <v>11688</v>
      </c>
      <c r="B232" t="s">
        <v>0</v>
      </c>
      <c r="C232" t="s">
        <v>1</v>
      </c>
      <c r="D232" t="s">
        <v>2</v>
      </c>
      <c r="E232" t="s">
        <v>3</v>
      </c>
      <c r="F232" t="s">
        <v>306</v>
      </c>
      <c r="G232" t="s">
        <v>4</v>
      </c>
      <c r="H232" t="s">
        <v>5</v>
      </c>
      <c r="I232">
        <v>333</v>
      </c>
      <c r="J232">
        <v>37</v>
      </c>
      <c r="K232" t="s">
        <v>6</v>
      </c>
      <c r="L232" t="s">
        <v>7</v>
      </c>
      <c r="M232" t="s">
        <v>28</v>
      </c>
      <c r="N232">
        <v>21</v>
      </c>
      <c r="O232" t="s">
        <v>33</v>
      </c>
      <c r="P232" t="s">
        <v>13</v>
      </c>
      <c r="Q232">
        <v>2</v>
      </c>
      <c r="R232" t="s">
        <v>12</v>
      </c>
      <c r="S232">
        <v>13.066685676574707</v>
      </c>
      <c r="T232" s="6">
        <f>tbSilv[[#This Row],[qtdRecurso]]*tbSilv[[#This Row],[areaOcupacao]]/10000</f>
        <v>6.6600000000000006E-2</v>
      </c>
      <c r="U232" s="1">
        <f>tbSilv[[#This Row],[qtdRecEspFaixa]]*tbSilv[[#This Row],[Preco]]</f>
        <v>0.87024126605987562</v>
      </c>
    </row>
    <row r="233" spans="1:21" hidden="1" x14ac:dyDescent="0.3">
      <c r="A233">
        <v>11688</v>
      </c>
      <c r="B233" t="s">
        <v>0</v>
      </c>
      <c r="C233" t="s">
        <v>1</v>
      </c>
      <c r="D233" t="s">
        <v>2</v>
      </c>
      <c r="E233" t="s">
        <v>3</v>
      </c>
      <c r="F233" t="s">
        <v>306</v>
      </c>
      <c r="G233" t="s">
        <v>4</v>
      </c>
      <c r="H233" t="s">
        <v>5</v>
      </c>
      <c r="I233">
        <v>333</v>
      </c>
      <c r="J233">
        <v>37</v>
      </c>
      <c r="K233" t="s">
        <v>6</v>
      </c>
      <c r="L233" t="s">
        <v>7</v>
      </c>
      <c r="M233" t="s">
        <v>28</v>
      </c>
      <c r="N233">
        <v>21</v>
      </c>
      <c r="O233" t="s">
        <v>36</v>
      </c>
      <c r="P233" t="s">
        <v>13</v>
      </c>
      <c r="Q233">
        <v>1</v>
      </c>
      <c r="R233" t="s">
        <v>12</v>
      </c>
      <c r="S233">
        <v>13.066685676574707</v>
      </c>
      <c r="T233" s="6">
        <f>tbSilv[[#This Row],[qtdRecurso]]*tbSilv[[#This Row],[areaOcupacao]]/10000</f>
        <v>3.3300000000000003E-2</v>
      </c>
      <c r="U233" s="1">
        <f>tbSilv[[#This Row],[qtdRecEspFaixa]]*tbSilv[[#This Row],[Preco]]</f>
        <v>0.43512063302993781</v>
      </c>
    </row>
    <row r="234" spans="1:21" hidden="1" x14ac:dyDescent="0.3">
      <c r="A234">
        <v>11688</v>
      </c>
      <c r="B234" t="s">
        <v>0</v>
      </c>
      <c r="C234" t="s">
        <v>1</v>
      </c>
      <c r="D234" t="s">
        <v>2</v>
      </c>
      <c r="E234" t="s">
        <v>3</v>
      </c>
      <c r="F234" t="s">
        <v>306</v>
      </c>
      <c r="G234" t="s">
        <v>4</v>
      </c>
      <c r="H234" t="s">
        <v>5</v>
      </c>
      <c r="I234">
        <v>333</v>
      </c>
      <c r="J234">
        <v>37</v>
      </c>
      <c r="K234" t="s">
        <v>6</v>
      </c>
      <c r="L234" t="s">
        <v>7</v>
      </c>
      <c r="M234" t="s">
        <v>28</v>
      </c>
      <c r="N234">
        <v>22</v>
      </c>
      <c r="O234" t="s">
        <v>33</v>
      </c>
      <c r="P234" t="s">
        <v>34</v>
      </c>
      <c r="Q234">
        <v>2</v>
      </c>
      <c r="R234" t="s">
        <v>12</v>
      </c>
      <c r="S234">
        <v>9.9000000000000005E-2</v>
      </c>
      <c r="T234" s="6">
        <f>tbSilv[[#This Row],[qtdRecurso]]*tbSilv[[#This Row],[areaOcupacao]]/10000</f>
        <v>6.6600000000000006E-2</v>
      </c>
      <c r="U234" s="1">
        <f>tbSilv[[#This Row],[qtdRecEspFaixa]]*tbSilv[[#This Row],[Preco]]</f>
        <v>6.593400000000001E-3</v>
      </c>
    </row>
    <row r="235" spans="1:21" hidden="1" x14ac:dyDescent="0.3">
      <c r="A235">
        <v>11688</v>
      </c>
      <c r="B235" t="s">
        <v>0</v>
      </c>
      <c r="C235" t="s">
        <v>1</v>
      </c>
      <c r="D235" t="s">
        <v>2</v>
      </c>
      <c r="E235" t="s">
        <v>3</v>
      </c>
      <c r="F235" t="s">
        <v>306</v>
      </c>
      <c r="G235" t="s">
        <v>4</v>
      </c>
      <c r="H235" t="s">
        <v>5</v>
      </c>
      <c r="I235">
        <v>333</v>
      </c>
      <c r="J235">
        <v>37</v>
      </c>
      <c r="K235" t="s">
        <v>6</v>
      </c>
      <c r="L235" t="s">
        <v>7</v>
      </c>
      <c r="M235" t="s">
        <v>28</v>
      </c>
      <c r="N235">
        <v>22</v>
      </c>
      <c r="O235" t="s">
        <v>33</v>
      </c>
      <c r="P235" t="s">
        <v>35</v>
      </c>
      <c r="Q235">
        <v>2</v>
      </c>
      <c r="R235" t="s">
        <v>22</v>
      </c>
      <c r="S235">
        <v>16.239999771118164</v>
      </c>
      <c r="T235" s="6">
        <f>tbSilv[[#This Row],[qtdRecurso]]*tbSilv[[#This Row],[areaOcupacao]]/10000</f>
        <v>6.6600000000000006E-2</v>
      </c>
      <c r="U235" s="1">
        <f>tbSilv[[#This Row],[qtdRecEspFaixa]]*tbSilv[[#This Row],[Preco]]</f>
        <v>1.0815839847564699</v>
      </c>
    </row>
    <row r="236" spans="1:21" hidden="1" x14ac:dyDescent="0.3">
      <c r="A236">
        <v>11688</v>
      </c>
      <c r="B236" t="s">
        <v>0</v>
      </c>
      <c r="C236" t="s">
        <v>1</v>
      </c>
      <c r="D236" t="s">
        <v>2</v>
      </c>
      <c r="E236" t="s">
        <v>3</v>
      </c>
      <c r="F236" t="s">
        <v>306</v>
      </c>
      <c r="G236" t="s">
        <v>4</v>
      </c>
      <c r="H236" t="s">
        <v>5</v>
      </c>
      <c r="I236">
        <v>333</v>
      </c>
      <c r="J236">
        <v>37</v>
      </c>
      <c r="K236" t="s">
        <v>6</v>
      </c>
      <c r="L236" t="s">
        <v>7</v>
      </c>
      <c r="M236" t="s">
        <v>28</v>
      </c>
      <c r="N236">
        <v>22</v>
      </c>
      <c r="O236" t="s">
        <v>33</v>
      </c>
      <c r="P236" t="s">
        <v>13</v>
      </c>
      <c r="Q236">
        <v>2</v>
      </c>
      <c r="R236" t="s">
        <v>12</v>
      </c>
      <c r="S236">
        <v>13.066685676574707</v>
      </c>
      <c r="T236" s="6">
        <f>tbSilv[[#This Row],[qtdRecurso]]*tbSilv[[#This Row],[areaOcupacao]]/10000</f>
        <v>6.6600000000000006E-2</v>
      </c>
      <c r="U236" s="1">
        <f>tbSilv[[#This Row],[qtdRecEspFaixa]]*tbSilv[[#This Row],[Preco]]</f>
        <v>0.87024126605987562</v>
      </c>
    </row>
    <row r="237" spans="1:21" hidden="1" x14ac:dyDescent="0.3">
      <c r="A237">
        <v>11688</v>
      </c>
      <c r="B237" t="s">
        <v>0</v>
      </c>
      <c r="C237" t="s">
        <v>1</v>
      </c>
      <c r="D237" t="s">
        <v>2</v>
      </c>
      <c r="E237" t="s">
        <v>3</v>
      </c>
      <c r="F237" t="s">
        <v>306</v>
      </c>
      <c r="G237" t="s">
        <v>4</v>
      </c>
      <c r="H237" t="s">
        <v>5</v>
      </c>
      <c r="I237">
        <v>333</v>
      </c>
      <c r="J237">
        <v>37</v>
      </c>
      <c r="K237" t="s">
        <v>6</v>
      </c>
      <c r="L237" t="s">
        <v>7</v>
      </c>
      <c r="M237" t="s">
        <v>28</v>
      </c>
      <c r="N237">
        <v>22</v>
      </c>
      <c r="O237" t="s">
        <v>36</v>
      </c>
      <c r="P237" t="s">
        <v>13</v>
      </c>
      <c r="Q237">
        <v>1</v>
      </c>
      <c r="R237" t="s">
        <v>12</v>
      </c>
      <c r="S237">
        <v>13.066685676574707</v>
      </c>
      <c r="T237" s="6">
        <f>tbSilv[[#This Row],[qtdRecurso]]*tbSilv[[#This Row],[areaOcupacao]]/10000</f>
        <v>3.3300000000000003E-2</v>
      </c>
      <c r="U237" s="1">
        <f>tbSilv[[#This Row],[qtdRecEspFaixa]]*tbSilv[[#This Row],[Preco]]</f>
        <v>0.43512063302993781</v>
      </c>
    </row>
    <row r="238" spans="1:21" hidden="1" x14ac:dyDescent="0.3">
      <c r="A238">
        <v>11688</v>
      </c>
      <c r="B238" t="s">
        <v>0</v>
      </c>
      <c r="C238" t="s">
        <v>1</v>
      </c>
      <c r="D238" t="s">
        <v>2</v>
      </c>
      <c r="E238" t="s">
        <v>3</v>
      </c>
      <c r="F238" t="s">
        <v>306</v>
      </c>
      <c r="G238" t="s">
        <v>4</v>
      </c>
      <c r="H238" t="s">
        <v>5</v>
      </c>
      <c r="I238">
        <v>333</v>
      </c>
      <c r="J238">
        <v>37</v>
      </c>
      <c r="K238" t="s">
        <v>6</v>
      </c>
      <c r="L238" t="s">
        <v>7</v>
      </c>
      <c r="M238" t="s">
        <v>28</v>
      </c>
      <c r="N238">
        <v>23</v>
      </c>
      <c r="O238" t="s">
        <v>33</v>
      </c>
      <c r="P238" t="s">
        <v>34</v>
      </c>
      <c r="Q238">
        <v>2</v>
      </c>
      <c r="R238" t="s">
        <v>12</v>
      </c>
      <c r="S238">
        <v>9.9000000000000005E-2</v>
      </c>
      <c r="T238" s="6">
        <f>tbSilv[[#This Row],[qtdRecurso]]*tbSilv[[#This Row],[areaOcupacao]]/10000</f>
        <v>6.6600000000000006E-2</v>
      </c>
      <c r="U238" s="1">
        <f>tbSilv[[#This Row],[qtdRecEspFaixa]]*tbSilv[[#This Row],[Preco]]</f>
        <v>6.593400000000001E-3</v>
      </c>
    </row>
    <row r="239" spans="1:21" hidden="1" x14ac:dyDescent="0.3">
      <c r="A239">
        <v>11688</v>
      </c>
      <c r="B239" t="s">
        <v>0</v>
      </c>
      <c r="C239" t="s">
        <v>1</v>
      </c>
      <c r="D239" t="s">
        <v>2</v>
      </c>
      <c r="E239" t="s">
        <v>3</v>
      </c>
      <c r="F239" t="s">
        <v>306</v>
      </c>
      <c r="G239" t="s">
        <v>4</v>
      </c>
      <c r="H239" t="s">
        <v>5</v>
      </c>
      <c r="I239">
        <v>333</v>
      </c>
      <c r="J239">
        <v>37</v>
      </c>
      <c r="K239" t="s">
        <v>6</v>
      </c>
      <c r="L239" t="s">
        <v>7</v>
      </c>
      <c r="M239" t="s">
        <v>28</v>
      </c>
      <c r="N239">
        <v>23</v>
      </c>
      <c r="O239" t="s">
        <v>33</v>
      </c>
      <c r="P239" t="s">
        <v>35</v>
      </c>
      <c r="Q239">
        <v>2</v>
      </c>
      <c r="R239" t="s">
        <v>22</v>
      </c>
      <c r="S239">
        <v>16.239999771118164</v>
      </c>
      <c r="T239" s="6">
        <f>tbSilv[[#This Row],[qtdRecurso]]*tbSilv[[#This Row],[areaOcupacao]]/10000</f>
        <v>6.6600000000000006E-2</v>
      </c>
      <c r="U239" s="1">
        <f>tbSilv[[#This Row],[qtdRecEspFaixa]]*tbSilv[[#This Row],[Preco]]</f>
        <v>1.0815839847564699</v>
      </c>
    </row>
    <row r="240" spans="1:21" hidden="1" x14ac:dyDescent="0.3">
      <c r="A240">
        <v>11688</v>
      </c>
      <c r="B240" t="s">
        <v>0</v>
      </c>
      <c r="C240" t="s">
        <v>1</v>
      </c>
      <c r="D240" t="s">
        <v>2</v>
      </c>
      <c r="E240" t="s">
        <v>3</v>
      </c>
      <c r="F240" t="s">
        <v>306</v>
      </c>
      <c r="G240" t="s">
        <v>4</v>
      </c>
      <c r="H240" t="s">
        <v>5</v>
      </c>
      <c r="I240">
        <v>333</v>
      </c>
      <c r="J240">
        <v>37</v>
      </c>
      <c r="K240" t="s">
        <v>6</v>
      </c>
      <c r="L240" t="s">
        <v>7</v>
      </c>
      <c r="M240" t="s">
        <v>28</v>
      </c>
      <c r="N240">
        <v>23</v>
      </c>
      <c r="O240" t="s">
        <v>33</v>
      </c>
      <c r="P240" t="s">
        <v>13</v>
      </c>
      <c r="Q240">
        <v>2</v>
      </c>
      <c r="R240" t="s">
        <v>12</v>
      </c>
      <c r="S240">
        <v>13.066685676574707</v>
      </c>
      <c r="T240" s="6">
        <f>tbSilv[[#This Row],[qtdRecurso]]*tbSilv[[#This Row],[areaOcupacao]]/10000</f>
        <v>6.6600000000000006E-2</v>
      </c>
      <c r="U240" s="1">
        <f>tbSilv[[#This Row],[qtdRecEspFaixa]]*tbSilv[[#This Row],[Preco]]</f>
        <v>0.87024126605987562</v>
      </c>
    </row>
    <row r="241" spans="1:21" hidden="1" x14ac:dyDescent="0.3">
      <c r="A241">
        <v>11688</v>
      </c>
      <c r="B241" t="s">
        <v>0</v>
      </c>
      <c r="C241" t="s">
        <v>1</v>
      </c>
      <c r="D241" t="s">
        <v>2</v>
      </c>
      <c r="E241" t="s">
        <v>3</v>
      </c>
      <c r="F241" t="s">
        <v>306</v>
      </c>
      <c r="G241" t="s">
        <v>4</v>
      </c>
      <c r="H241" t="s">
        <v>5</v>
      </c>
      <c r="I241">
        <v>333</v>
      </c>
      <c r="J241">
        <v>37</v>
      </c>
      <c r="K241" t="s">
        <v>6</v>
      </c>
      <c r="L241" t="s">
        <v>7</v>
      </c>
      <c r="M241" t="s">
        <v>28</v>
      </c>
      <c r="N241">
        <v>23</v>
      </c>
      <c r="O241" t="s">
        <v>36</v>
      </c>
      <c r="P241" t="s">
        <v>13</v>
      </c>
      <c r="Q241">
        <v>1</v>
      </c>
      <c r="R241" t="s">
        <v>12</v>
      </c>
      <c r="S241">
        <v>13.066685676574707</v>
      </c>
      <c r="T241" s="6">
        <f>tbSilv[[#This Row],[qtdRecurso]]*tbSilv[[#This Row],[areaOcupacao]]/10000</f>
        <v>3.3300000000000003E-2</v>
      </c>
      <c r="U241" s="1">
        <f>tbSilv[[#This Row],[qtdRecEspFaixa]]*tbSilv[[#This Row],[Preco]]</f>
        <v>0.43512063302993781</v>
      </c>
    </row>
    <row r="242" spans="1:21" hidden="1" x14ac:dyDescent="0.3">
      <c r="A242">
        <v>11688</v>
      </c>
      <c r="B242" t="s">
        <v>0</v>
      </c>
      <c r="C242" t="s">
        <v>1</v>
      </c>
      <c r="D242" t="s">
        <v>2</v>
      </c>
      <c r="E242" t="s">
        <v>3</v>
      </c>
      <c r="F242" t="s">
        <v>306</v>
      </c>
      <c r="G242" t="s">
        <v>4</v>
      </c>
      <c r="H242" t="s">
        <v>5</v>
      </c>
      <c r="I242">
        <v>333</v>
      </c>
      <c r="J242">
        <v>37</v>
      </c>
      <c r="K242" t="s">
        <v>6</v>
      </c>
      <c r="L242" t="s">
        <v>7</v>
      </c>
      <c r="M242" t="s">
        <v>28</v>
      </c>
      <c r="N242">
        <v>24</v>
      </c>
      <c r="O242" t="s">
        <v>33</v>
      </c>
      <c r="P242" t="s">
        <v>34</v>
      </c>
      <c r="Q242">
        <v>2</v>
      </c>
      <c r="R242" t="s">
        <v>12</v>
      </c>
      <c r="S242">
        <v>9.9000000000000005E-2</v>
      </c>
      <c r="T242" s="6">
        <f>tbSilv[[#This Row],[qtdRecurso]]*tbSilv[[#This Row],[areaOcupacao]]/10000</f>
        <v>6.6600000000000006E-2</v>
      </c>
      <c r="U242" s="1">
        <f>tbSilv[[#This Row],[qtdRecEspFaixa]]*tbSilv[[#This Row],[Preco]]</f>
        <v>6.593400000000001E-3</v>
      </c>
    </row>
    <row r="243" spans="1:21" hidden="1" x14ac:dyDescent="0.3">
      <c r="A243">
        <v>11688</v>
      </c>
      <c r="B243" t="s">
        <v>0</v>
      </c>
      <c r="C243" t="s">
        <v>1</v>
      </c>
      <c r="D243" t="s">
        <v>2</v>
      </c>
      <c r="E243" t="s">
        <v>3</v>
      </c>
      <c r="F243" t="s">
        <v>306</v>
      </c>
      <c r="G243" t="s">
        <v>4</v>
      </c>
      <c r="H243" t="s">
        <v>5</v>
      </c>
      <c r="I243">
        <v>333</v>
      </c>
      <c r="J243">
        <v>37</v>
      </c>
      <c r="K243" t="s">
        <v>6</v>
      </c>
      <c r="L243" t="s">
        <v>7</v>
      </c>
      <c r="M243" t="s">
        <v>28</v>
      </c>
      <c r="N243">
        <v>24</v>
      </c>
      <c r="O243" t="s">
        <v>33</v>
      </c>
      <c r="P243" t="s">
        <v>35</v>
      </c>
      <c r="Q243">
        <v>2</v>
      </c>
      <c r="R243" t="s">
        <v>22</v>
      </c>
      <c r="S243">
        <v>16.239999771118164</v>
      </c>
      <c r="T243" s="6">
        <f>tbSilv[[#This Row],[qtdRecurso]]*tbSilv[[#This Row],[areaOcupacao]]/10000</f>
        <v>6.6600000000000006E-2</v>
      </c>
      <c r="U243" s="1">
        <f>tbSilv[[#This Row],[qtdRecEspFaixa]]*tbSilv[[#This Row],[Preco]]</f>
        <v>1.0815839847564699</v>
      </c>
    </row>
    <row r="244" spans="1:21" hidden="1" x14ac:dyDescent="0.3">
      <c r="A244">
        <v>11688</v>
      </c>
      <c r="B244" t="s">
        <v>0</v>
      </c>
      <c r="C244" t="s">
        <v>1</v>
      </c>
      <c r="D244" t="s">
        <v>2</v>
      </c>
      <c r="E244" t="s">
        <v>3</v>
      </c>
      <c r="F244" t="s">
        <v>306</v>
      </c>
      <c r="G244" t="s">
        <v>4</v>
      </c>
      <c r="H244" t="s">
        <v>5</v>
      </c>
      <c r="I244">
        <v>333</v>
      </c>
      <c r="J244">
        <v>37</v>
      </c>
      <c r="K244" t="s">
        <v>6</v>
      </c>
      <c r="L244" t="s">
        <v>7</v>
      </c>
      <c r="M244" t="s">
        <v>28</v>
      </c>
      <c r="N244">
        <v>24</v>
      </c>
      <c r="O244" t="s">
        <v>33</v>
      </c>
      <c r="P244" t="s">
        <v>13</v>
      </c>
      <c r="Q244">
        <v>2</v>
      </c>
      <c r="R244" t="s">
        <v>12</v>
      </c>
      <c r="S244">
        <v>13.066685676574707</v>
      </c>
      <c r="T244" s="6">
        <f>tbSilv[[#This Row],[qtdRecurso]]*tbSilv[[#This Row],[areaOcupacao]]/10000</f>
        <v>6.6600000000000006E-2</v>
      </c>
      <c r="U244" s="1">
        <f>tbSilv[[#This Row],[qtdRecEspFaixa]]*tbSilv[[#This Row],[Preco]]</f>
        <v>0.87024126605987562</v>
      </c>
    </row>
    <row r="245" spans="1:21" hidden="1" x14ac:dyDescent="0.3">
      <c r="A245">
        <v>11688</v>
      </c>
      <c r="B245" t="s">
        <v>0</v>
      </c>
      <c r="C245" t="s">
        <v>1</v>
      </c>
      <c r="D245" t="s">
        <v>2</v>
      </c>
      <c r="E245" t="s">
        <v>3</v>
      </c>
      <c r="F245" t="s">
        <v>306</v>
      </c>
      <c r="G245" t="s">
        <v>4</v>
      </c>
      <c r="H245" t="s">
        <v>5</v>
      </c>
      <c r="I245">
        <v>333</v>
      </c>
      <c r="J245">
        <v>37</v>
      </c>
      <c r="K245" t="s">
        <v>6</v>
      </c>
      <c r="L245" t="s">
        <v>7</v>
      </c>
      <c r="M245" t="s">
        <v>28</v>
      </c>
      <c r="N245">
        <v>24</v>
      </c>
      <c r="O245" t="s">
        <v>36</v>
      </c>
      <c r="P245" t="s">
        <v>13</v>
      </c>
      <c r="Q245">
        <v>1</v>
      </c>
      <c r="R245" t="s">
        <v>12</v>
      </c>
      <c r="S245">
        <v>13.066685676574707</v>
      </c>
      <c r="T245" s="6">
        <f>tbSilv[[#This Row],[qtdRecurso]]*tbSilv[[#This Row],[areaOcupacao]]/10000</f>
        <v>3.3300000000000003E-2</v>
      </c>
      <c r="U245" s="1">
        <f>tbSilv[[#This Row],[qtdRecEspFaixa]]*tbSilv[[#This Row],[Preco]]</f>
        <v>0.43512063302993781</v>
      </c>
    </row>
    <row r="246" spans="1:21" hidden="1" x14ac:dyDescent="0.3">
      <c r="A246">
        <v>11688</v>
      </c>
      <c r="B246" t="s">
        <v>0</v>
      </c>
      <c r="C246" t="s">
        <v>1</v>
      </c>
      <c r="D246" t="s">
        <v>2</v>
      </c>
      <c r="E246" t="s">
        <v>3</v>
      </c>
      <c r="F246" t="s">
        <v>306</v>
      </c>
      <c r="G246" t="s">
        <v>4</v>
      </c>
      <c r="H246" t="s">
        <v>5</v>
      </c>
      <c r="I246">
        <v>333</v>
      </c>
      <c r="J246">
        <v>37</v>
      </c>
      <c r="K246" t="s">
        <v>6</v>
      </c>
      <c r="L246" t="s">
        <v>7</v>
      </c>
      <c r="M246" t="s">
        <v>28</v>
      </c>
      <c r="N246">
        <v>25</v>
      </c>
      <c r="O246" t="s">
        <v>33</v>
      </c>
      <c r="P246" t="s">
        <v>34</v>
      </c>
      <c r="Q246">
        <v>2</v>
      </c>
      <c r="R246" t="s">
        <v>12</v>
      </c>
      <c r="S246">
        <v>9.9000000000000005E-2</v>
      </c>
      <c r="T246" s="6">
        <f>tbSilv[[#This Row],[qtdRecurso]]*tbSilv[[#This Row],[areaOcupacao]]/10000</f>
        <v>6.6600000000000006E-2</v>
      </c>
      <c r="U246" s="1">
        <f>tbSilv[[#This Row],[qtdRecEspFaixa]]*tbSilv[[#This Row],[Preco]]</f>
        <v>6.593400000000001E-3</v>
      </c>
    </row>
    <row r="247" spans="1:21" hidden="1" x14ac:dyDescent="0.3">
      <c r="A247">
        <v>11688</v>
      </c>
      <c r="B247" t="s">
        <v>0</v>
      </c>
      <c r="C247" t="s">
        <v>1</v>
      </c>
      <c r="D247" t="s">
        <v>2</v>
      </c>
      <c r="E247" t="s">
        <v>3</v>
      </c>
      <c r="F247" t="s">
        <v>306</v>
      </c>
      <c r="G247" t="s">
        <v>4</v>
      </c>
      <c r="H247" t="s">
        <v>5</v>
      </c>
      <c r="I247">
        <v>333</v>
      </c>
      <c r="J247">
        <v>37</v>
      </c>
      <c r="K247" t="s">
        <v>6</v>
      </c>
      <c r="L247" t="s">
        <v>7</v>
      </c>
      <c r="M247" t="s">
        <v>28</v>
      </c>
      <c r="N247">
        <v>25</v>
      </c>
      <c r="O247" t="s">
        <v>33</v>
      </c>
      <c r="P247" t="s">
        <v>35</v>
      </c>
      <c r="Q247">
        <v>2</v>
      </c>
      <c r="R247" t="s">
        <v>22</v>
      </c>
      <c r="S247">
        <v>16.239999771118164</v>
      </c>
      <c r="T247" s="6">
        <f>tbSilv[[#This Row],[qtdRecurso]]*tbSilv[[#This Row],[areaOcupacao]]/10000</f>
        <v>6.6600000000000006E-2</v>
      </c>
      <c r="U247" s="1">
        <f>tbSilv[[#This Row],[qtdRecEspFaixa]]*tbSilv[[#This Row],[Preco]]</f>
        <v>1.0815839847564699</v>
      </c>
    </row>
    <row r="248" spans="1:21" hidden="1" x14ac:dyDescent="0.3">
      <c r="A248">
        <v>11688</v>
      </c>
      <c r="B248" t="s">
        <v>0</v>
      </c>
      <c r="C248" t="s">
        <v>1</v>
      </c>
      <c r="D248" t="s">
        <v>2</v>
      </c>
      <c r="E248" t="s">
        <v>3</v>
      </c>
      <c r="F248" t="s">
        <v>306</v>
      </c>
      <c r="G248" t="s">
        <v>4</v>
      </c>
      <c r="H248" t="s">
        <v>5</v>
      </c>
      <c r="I248">
        <v>333</v>
      </c>
      <c r="J248">
        <v>37</v>
      </c>
      <c r="K248" t="s">
        <v>6</v>
      </c>
      <c r="L248" t="s">
        <v>7</v>
      </c>
      <c r="M248" t="s">
        <v>28</v>
      </c>
      <c r="N248">
        <v>25</v>
      </c>
      <c r="O248" t="s">
        <v>33</v>
      </c>
      <c r="P248" t="s">
        <v>13</v>
      </c>
      <c r="Q248">
        <v>2</v>
      </c>
      <c r="R248" t="s">
        <v>12</v>
      </c>
      <c r="S248">
        <v>13.066685676574707</v>
      </c>
      <c r="T248" s="6">
        <f>tbSilv[[#This Row],[qtdRecurso]]*tbSilv[[#This Row],[areaOcupacao]]/10000</f>
        <v>6.6600000000000006E-2</v>
      </c>
      <c r="U248" s="1">
        <f>tbSilv[[#This Row],[qtdRecEspFaixa]]*tbSilv[[#This Row],[Preco]]</f>
        <v>0.87024126605987562</v>
      </c>
    </row>
    <row r="249" spans="1:21" hidden="1" x14ac:dyDescent="0.3">
      <c r="A249">
        <v>11688</v>
      </c>
      <c r="B249" t="s">
        <v>0</v>
      </c>
      <c r="C249" t="s">
        <v>1</v>
      </c>
      <c r="D249" t="s">
        <v>2</v>
      </c>
      <c r="E249" t="s">
        <v>3</v>
      </c>
      <c r="F249" t="s">
        <v>306</v>
      </c>
      <c r="G249" t="s">
        <v>4</v>
      </c>
      <c r="H249" t="s">
        <v>5</v>
      </c>
      <c r="I249">
        <v>333</v>
      </c>
      <c r="J249">
        <v>37</v>
      </c>
      <c r="K249" t="s">
        <v>6</v>
      </c>
      <c r="L249" t="s">
        <v>7</v>
      </c>
      <c r="M249" t="s">
        <v>28</v>
      </c>
      <c r="N249">
        <v>25</v>
      </c>
      <c r="O249" t="s">
        <v>36</v>
      </c>
      <c r="P249" t="s">
        <v>13</v>
      </c>
      <c r="Q249">
        <v>1</v>
      </c>
      <c r="R249" t="s">
        <v>12</v>
      </c>
      <c r="S249">
        <v>13.066685676574707</v>
      </c>
      <c r="T249" s="6">
        <f>tbSilv[[#This Row],[qtdRecurso]]*tbSilv[[#This Row],[areaOcupacao]]/10000</f>
        <v>3.3300000000000003E-2</v>
      </c>
      <c r="U249" s="1">
        <f>tbSilv[[#This Row],[qtdRecEspFaixa]]*tbSilv[[#This Row],[Preco]]</f>
        <v>0.43512063302993781</v>
      </c>
    </row>
    <row r="250" spans="1:21" hidden="1" x14ac:dyDescent="0.3">
      <c r="A250">
        <v>11688</v>
      </c>
      <c r="B250" t="s">
        <v>0</v>
      </c>
      <c r="C250" t="s">
        <v>1</v>
      </c>
      <c r="D250" t="s">
        <v>2</v>
      </c>
      <c r="E250" t="s">
        <v>3</v>
      </c>
      <c r="F250" t="s">
        <v>306</v>
      </c>
      <c r="G250" t="s">
        <v>4</v>
      </c>
      <c r="H250" t="s">
        <v>5</v>
      </c>
      <c r="I250">
        <v>333</v>
      </c>
      <c r="J250">
        <v>37</v>
      </c>
      <c r="K250" t="s">
        <v>6</v>
      </c>
      <c r="L250" t="s">
        <v>7</v>
      </c>
      <c r="M250" t="s">
        <v>28</v>
      </c>
      <c r="N250">
        <v>26</v>
      </c>
      <c r="O250" t="s">
        <v>33</v>
      </c>
      <c r="P250" t="s">
        <v>34</v>
      </c>
      <c r="Q250">
        <v>2</v>
      </c>
      <c r="R250" t="s">
        <v>12</v>
      </c>
      <c r="S250">
        <v>9.9000000000000005E-2</v>
      </c>
      <c r="T250" s="6">
        <f>tbSilv[[#This Row],[qtdRecurso]]*tbSilv[[#This Row],[areaOcupacao]]/10000</f>
        <v>6.6600000000000006E-2</v>
      </c>
      <c r="U250" s="1">
        <f>tbSilv[[#This Row],[qtdRecEspFaixa]]*tbSilv[[#This Row],[Preco]]</f>
        <v>6.593400000000001E-3</v>
      </c>
    </row>
    <row r="251" spans="1:21" hidden="1" x14ac:dyDescent="0.3">
      <c r="A251">
        <v>11688</v>
      </c>
      <c r="B251" t="s">
        <v>0</v>
      </c>
      <c r="C251" t="s">
        <v>1</v>
      </c>
      <c r="D251" t="s">
        <v>2</v>
      </c>
      <c r="E251" t="s">
        <v>3</v>
      </c>
      <c r="F251" t="s">
        <v>306</v>
      </c>
      <c r="G251" t="s">
        <v>4</v>
      </c>
      <c r="H251" t="s">
        <v>5</v>
      </c>
      <c r="I251">
        <v>333</v>
      </c>
      <c r="J251">
        <v>37</v>
      </c>
      <c r="K251" t="s">
        <v>6</v>
      </c>
      <c r="L251" t="s">
        <v>7</v>
      </c>
      <c r="M251" t="s">
        <v>28</v>
      </c>
      <c r="N251">
        <v>26</v>
      </c>
      <c r="O251" t="s">
        <v>33</v>
      </c>
      <c r="P251" t="s">
        <v>35</v>
      </c>
      <c r="Q251">
        <v>2</v>
      </c>
      <c r="R251" t="s">
        <v>22</v>
      </c>
      <c r="S251">
        <v>16.239999771118164</v>
      </c>
      <c r="T251" s="6">
        <f>tbSilv[[#This Row],[qtdRecurso]]*tbSilv[[#This Row],[areaOcupacao]]/10000</f>
        <v>6.6600000000000006E-2</v>
      </c>
      <c r="U251" s="1">
        <f>tbSilv[[#This Row],[qtdRecEspFaixa]]*tbSilv[[#This Row],[Preco]]</f>
        <v>1.0815839847564699</v>
      </c>
    </row>
    <row r="252" spans="1:21" hidden="1" x14ac:dyDescent="0.3">
      <c r="A252">
        <v>11688</v>
      </c>
      <c r="B252" t="s">
        <v>0</v>
      </c>
      <c r="C252" t="s">
        <v>1</v>
      </c>
      <c r="D252" t="s">
        <v>2</v>
      </c>
      <c r="E252" t="s">
        <v>3</v>
      </c>
      <c r="F252" t="s">
        <v>306</v>
      </c>
      <c r="G252" t="s">
        <v>4</v>
      </c>
      <c r="H252" t="s">
        <v>5</v>
      </c>
      <c r="I252">
        <v>333</v>
      </c>
      <c r="J252">
        <v>37</v>
      </c>
      <c r="K252" t="s">
        <v>6</v>
      </c>
      <c r="L252" t="s">
        <v>7</v>
      </c>
      <c r="M252" t="s">
        <v>28</v>
      </c>
      <c r="N252">
        <v>26</v>
      </c>
      <c r="O252" t="s">
        <v>33</v>
      </c>
      <c r="P252" t="s">
        <v>13</v>
      </c>
      <c r="Q252">
        <v>2</v>
      </c>
      <c r="R252" t="s">
        <v>12</v>
      </c>
      <c r="S252">
        <v>13.066685676574707</v>
      </c>
      <c r="T252" s="6">
        <f>tbSilv[[#This Row],[qtdRecurso]]*tbSilv[[#This Row],[areaOcupacao]]/10000</f>
        <v>6.6600000000000006E-2</v>
      </c>
      <c r="U252" s="1">
        <f>tbSilv[[#This Row],[qtdRecEspFaixa]]*tbSilv[[#This Row],[Preco]]</f>
        <v>0.87024126605987562</v>
      </c>
    </row>
    <row r="253" spans="1:21" hidden="1" x14ac:dyDescent="0.3">
      <c r="A253">
        <v>11688</v>
      </c>
      <c r="B253" t="s">
        <v>0</v>
      </c>
      <c r="C253" t="s">
        <v>1</v>
      </c>
      <c r="D253" t="s">
        <v>2</v>
      </c>
      <c r="E253" t="s">
        <v>3</v>
      </c>
      <c r="F253" t="s">
        <v>306</v>
      </c>
      <c r="G253" t="s">
        <v>4</v>
      </c>
      <c r="H253" t="s">
        <v>5</v>
      </c>
      <c r="I253">
        <v>333</v>
      </c>
      <c r="J253">
        <v>37</v>
      </c>
      <c r="K253" t="s">
        <v>6</v>
      </c>
      <c r="L253" t="s">
        <v>7</v>
      </c>
      <c r="M253" t="s">
        <v>28</v>
      </c>
      <c r="N253">
        <v>26</v>
      </c>
      <c r="O253" t="s">
        <v>36</v>
      </c>
      <c r="P253" t="s">
        <v>13</v>
      </c>
      <c r="Q253">
        <v>1</v>
      </c>
      <c r="R253" t="s">
        <v>12</v>
      </c>
      <c r="S253">
        <v>13.066685676574707</v>
      </c>
      <c r="T253" s="6">
        <f>tbSilv[[#This Row],[qtdRecurso]]*tbSilv[[#This Row],[areaOcupacao]]/10000</f>
        <v>3.3300000000000003E-2</v>
      </c>
      <c r="U253" s="1">
        <f>tbSilv[[#This Row],[qtdRecEspFaixa]]*tbSilv[[#This Row],[Preco]]</f>
        <v>0.43512063302993781</v>
      </c>
    </row>
    <row r="254" spans="1:21" hidden="1" x14ac:dyDescent="0.3">
      <c r="A254">
        <v>11688</v>
      </c>
      <c r="B254" t="s">
        <v>0</v>
      </c>
      <c r="C254" t="s">
        <v>1</v>
      </c>
      <c r="D254" t="s">
        <v>2</v>
      </c>
      <c r="E254" t="s">
        <v>3</v>
      </c>
      <c r="F254" t="s">
        <v>306</v>
      </c>
      <c r="G254" t="s">
        <v>4</v>
      </c>
      <c r="H254" t="s">
        <v>5</v>
      </c>
      <c r="I254">
        <v>333</v>
      </c>
      <c r="J254">
        <v>37</v>
      </c>
      <c r="K254" t="s">
        <v>6</v>
      </c>
      <c r="L254" t="s">
        <v>7</v>
      </c>
      <c r="M254" t="s">
        <v>28</v>
      </c>
      <c r="N254">
        <v>27</v>
      </c>
      <c r="O254" t="s">
        <v>33</v>
      </c>
      <c r="P254" t="s">
        <v>34</v>
      </c>
      <c r="Q254">
        <v>2</v>
      </c>
      <c r="R254" t="s">
        <v>12</v>
      </c>
      <c r="S254">
        <v>9.9000000000000005E-2</v>
      </c>
      <c r="T254" s="6">
        <f>tbSilv[[#This Row],[qtdRecurso]]*tbSilv[[#This Row],[areaOcupacao]]/10000</f>
        <v>6.6600000000000006E-2</v>
      </c>
      <c r="U254" s="1">
        <f>tbSilv[[#This Row],[qtdRecEspFaixa]]*tbSilv[[#This Row],[Preco]]</f>
        <v>6.593400000000001E-3</v>
      </c>
    </row>
    <row r="255" spans="1:21" hidden="1" x14ac:dyDescent="0.3">
      <c r="A255">
        <v>11688</v>
      </c>
      <c r="B255" t="s">
        <v>0</v>
      </c>
      <c r="C255" t="s">
        <v>1</v>
      </c>
      <c r="D255" t="s">
        <v>2</v>
      </c>
      <c r="E255" t="s">
        <v>3</v>
      </c>
      <c r="F255" t="s">
        <v>306</v>
      </c>
      <c r="G255" t="s">
        <v>4</v>
      </c>
      <c r="H255" t="s">
        <v>5</v>
      </c>
      <c r="I255">
        <v>333</v>
      </c>
      <c r="J255">
        <v>37</v>
      </c>
      <c r="K255" t="s">
        <v>6</v>
      </c>
      <c r="L255" t="s">
        <v>7</v>
      </c>
      <c r="M255" t="s">
        <v>28</v>
      </c>
      <c r="N255">
        <v>27</v>
      </c>
      <c r="O255" t="s">
        <v>33</v>
      </c>
      <c r="P255" t="s">
        <v>35</v>
      </c>
      <c r="Q255">
        <v>2</v>
      </c>
      <c r="R255" t="s">
        <v>22</v>
      </c>
      <c r="S255">
        <v>16.239999771118164</v>
      </c>
      <c r="T255" s="6">
        <f>tbSilv[[#This Row],[qtdRecurso]]*tbSilv[[#This Row],[areaOcupacao]]/10000</f>
        <v>6.6600000000000006E-2</v>
      </c>
      <c r="U255" s="1">
        <f>tbSilv[[#This Row],[qtdRecEspFaixa]]*tbSilv[[#This Row],[Preco]]</f>
        <v>1.0815839847564699</v>
      </c>
    </row>
    <row r="256" spans="1:21" hidden="1" x14ac:dyDescent="0.3">
      <c r="A256">
        <v>11688</v>
      </c>
      <c r="B256" t="s">
        <v>0</v>
      </c>
      <c r="C256" t="s">
        <v>1</v>
      </c>
      <c r="D256" t="s">
        <v>2</v>
      </c>
      <c r="E256" t="s">
        <v>3</v>
      </c>
      <c r="F256" t="s">
        <v>306</v>
      </c>
      <c r="G256" t="s">
        <v>4</v>
      </c>
      <c r="H256" t="s">
        <v>5</v>
      </c>
      <c r="I256">
        <v>333</v>
      </c>
      <c r="J256">
        <v>37</v>
      </c>
      <c r="K256" t="s">
        <v>6</v>
      </c>
      <c r="L256" t="s">
        <v>7</v>
      </c>
      <c r="M256" t="s">
        <v>28</v>
      </c>
      <c r="N256">
        <v>27</v>
      </c>
      <c r="O256" t="s">
        <v>33</v>
      </c>
      <c r="P256" t="s">
        <v>13</v>
      </c>
      <c r="Q256">
        <v>2</v>
      </c>
      <c r="R256" t="s">
        <v>12</v>
      </c>
      <c r="S256">
        <v>13.066685676574707</v>
      </c>
      <c r="T256" s="6">
        <f>tbSilv[[#This Row],[qtdRecurso]]*tbSilv[[#This Row],[areaOcupacao]]/10000</f>
        <v>6.6600000000000006E-2</v>
      </c>
      <c r="U256" s="1">
        <f>tbSilv[[#This Row],[qtdRecEspFaixa]]*tbSilv[[#This Row],[Preco]]</f>
        <v>0.87024126605987562</v>
      </c>
    </row>
    <row r="257" spans="1:21" hidden="1" x14ac:dyDescent="0.3">
      <c r="A257">
        <v>11688</v>
      </c>
      <c r="B257" t="s">
        <v>0</v>
      </c>
      <c r="C257" t="s">
        <v>1</v>
      </c>
      <c r="D257" t="s">
        <v>2</v>
      </c>
      <c r="E257" t="s">
        <v>3</v>
      </c>
      <c r="F257" t="s">
        <v>306</v>
      </c>
      <c r="G257" t="s">
        <v>4</v>
      </c>
      <c r="H257" t="s">
        <v>5</v>
      </c>
      <c r="I257">
        <v>333</v>
      </c>
      <c r="J257">
        <v>37</v>
      </c>
      <c r="K257" t="s">
        <v>6</v>
      </c>
      <c r="L257" t="s">
        <v>7</v>
      </c>
      <c r="M257" t="s">
        <v>28</v>
      </c>
      <c r="N257">
        <v>27</v>
      </c>
      <c r="O257" t="s">
        <v>36</v>
      </c>
      <c r="P257" t="s">
        <v>13</v>
      </c>
      <c r="Q257">
        <v>1</v>
      </c>
      <c r="R257" t="s">
        <v>12</v>
      </c>
      <c r="S257">
        <v>13.066685676574707</v>
      </c>
      <c r="T257" s="6">
        <f>tbSilv[[#This Row],[qtdRecurso]]*tbSilv[[#This Row],[areaOcupacao]]/10000</f>
        <v>3.3300000000000003E-2</v>
      </c>
      <c r="U257" s="1">
        <f>tbSilv[[#This Row],[qtdRecEspFaixa]]*tbSilv[[#This Row],[Preco]]</f>
        <v>0.43512063302993781</v>
      </c>
    </row>
    <row r="258" spans="1:21" hidden="1" x14ac:dyDescent="0.3">
      <c r="A258">
        <v>11688</v>
      </c>
      <c r="B258" t="s">
        <v>0</v>
      </c>
      <c r="C258" t="s">
        <v>1</v>
      </c>
      <c r="D258" t="s">
        <v>2</v>
      </c>
      <c r="E258" t="s">
        <v>3</v>
      </c>
      <c r="F258" t="s">
        <v>306</v>
      </c>
      <c r="G258" t="s">
        <v>4</v>
      </c>
      <c r="H258" t="s">
        <v>5</v>
      </c>
      <c r="I258">
        <v>333</v>
      </c>
      <c r="J258">
        <v>37</v>
      </c>
      <c r="K258" t="s">
        <v>6</v>
      </c>
      <c r="L258" t="s">
        <v>7</v>
      </c>
      <c r="M258" t="s">
        <v>28</v>
      </c>
      <c r="N258">
        <v>28</v>
      </c>
      <c r="O258" t="s">
        <v>33</v>
      </c>
      <c r="P258" t="s">
        <v>34</v>
      </c>
      <c r="Q258">
        <v>2</v>
      </c>
      <c r="R258" t="s">
        <v>12</v>
      </c>
      <c r="S258">
        <v>9.9000000000000005E-2</v>
      </c>
      <c r="T258" s="6">
        <f>tbSilv[[#This Row],[qtdRecurso]]*tbSilv[[#This Row],[areaOcupacao]]/10000</f>
        <v>6.6600000000000006E-2</v>
      </c>
      <c r="U258" s="1">
        <f>tbSilv[[#This Row],[qtdRecEspFaixa]]*tbSilv[[#This Row],[Preco]]</f>
        <v>6.593400000000001E-3</v>
      </c>
    </row>
    <row r="259" spans="1:21" hidden="1" x14ac:dyDescent="0.3">
      <c r="A259">
        <v>11688</v>
      </c>
      <c r="B259" t="s">
        <v>0</v>
      </c>
      <c r="C259" t="s">
        <v>1</v>
      </c>
      <c r="D259" t="s">
        <v>2</v>
      </c>
      <c r="E259" t="s">
        <v>3</v>
      </c>
      <c r="F259" t="s">
        <v>306</v>
      </c>
      <c r="G259" t="s">
        <v>4</v>
      </c>
      <c r="H259" t="s">
        <v>5</v>
      </c>
      <c r="I259">
        <v>333</v>
      </c>
      <c r="J259">
        <v>37</v>
      </c>
      <c r="K259" t="s">
        <v>6</v>
      </c>
      <c r="L259" t="s">
        <v>7</v>
      </c>
      <c r="M259" t="s">
        <v>28</v>
      </c>
      <c r="N259">
        <v>28</v>
      </c>
      <c r="O259" t="s">
        <v>33</v>
      </c>
      <c r="P259" t="s">
        <v>35</v>
      </c>
      <c r="Q259">
        <v>2</v>
      </c>
      <c r="R259" t="s">
        <v>22</v>
      </c>
      <c r="S259">
        <v>16.239999771118164</v>
      </c>
      <c r="T259" s="6">
        <f>tbSilv[[#This Row],[qtdRecurso]]*tbSilv[[#This Row],[areaOcupacao]]/10000</f>
        <v>6.6600000000000006E-2</v>
      </c>
      <c r="U259" s="1">
        <f>tbSilv[[#This Row],[qtdRecEspFaixa]]*tbSilv[[#This Row],[Preco]]</f>
        <v>1.0815839847564699</v>
      </c>
    </row>
    <row r="260" spans="1:21" hidden="1" x14ac:dyDescent="0.3">
      <c r="A260">
        <v>11688</v>
      </c>
      <c r="B260" t="s">
        <v>0</v>
      </c>
      <c r="C260" t="s">
        <v>1</v>
      </c>
      <c r="D260" t="s">
        <v>2</v>
      </c>
      <c r="E260" t="s">
        <v>3</v>
      </c>
      <c r="F260" t="s">
        <v>306</v>
      </c>
      <c r="G260" t="s">
        <v>4</v>
      </c>
      <c r="H260" t="s">
        <v>5</v>
      </c>
      <c r="I260">
        <v>333</v>
      </c>
      <c r="J260">
        <v>37</v>
      </c>
      <c r="K260" t="s">
        <v>6</v>
      </c>
      <c r="L260" t="s">
        <v>7</v>
      </c>
      <c r="M260" t="s">
        <v>28</v>
      </c>
      <c r="N260">
        <v>28</v>
      </c>
      <c r="O260" t="s">
        <v>33</v>
      </c>
      <c r="P260" t="s">
        <v>13</v>
      </c>
      <c r="Q260">
        <v>2</v>
      </c>
      <c r="R260" t="s">
        <v>12</v>
      </c>
      <c r="S260">
        <v>13.066685676574707</v>
      </c>
      <c r="T260" s="6">
        <f>tbSilv[[#This Row],[qtdRecurso]]*tbSilv[[#This Row],[areaOcupacao]]/10000</f>
        <v>6.6600000000000006E-2</v>
      </c>
      <c r="U260" s="1">
        <f>tbSilv[[#This Row],[qtdRecEspFaixa]]*tbSilv[[#This Row],[Preco]]</f>
        <v>0.87024126605987562</v>
      </c>
    </row>
    <row r="261" spans="1:21" hidden="1" x14ac:dyDescent="0.3">
      <c r="A261">
        <v>11688</v>
      </c>
      <c r="B261" t="s">
        <v>0</v>
      </c>
      <c r="C261" t="s">
        <v>1</v>
      </c>
      <c r="D261" t="s">
        <v>2</v>
      </c>
      <c r="E261" t="s">
        <v>3</v>
      </c>
      <c r="F261" t="s">
        <v>306</v>
      </c>
      <c r="G261" t="s">
        <v>4</v>
      </c>
      <c r="H261" t="s">
        <v>5</v>
      </c>
      <c r="I261">
        <v>333</v>
      </c>
      <c r="J261">
        <v>37</v>
      </c>
      <c r="K261" t="s">
        <v>6</v>
      </c>
      <c r="L261" t="s">
        <v>7</v>
      </c>
      <c r="M261" t="s">
        <v>28</v>
      </c>
      <c r="N261">
        <v>28</v>
      </c>
      <c r="O261" t="s">
        <v>36</v>
      </c>
      <c r="P261" t="s">
        <v>13</v>
      </c>
      <c r="Q261">
        <v>1</v>
      </c>
      <c r="R261" t="s">
        <v>12</v>
      </c>
      <c r="S261">
        <v>13.066685676574707</v>
      </c>
      <c r="T261" s="6">
        <f>tbSilv[[#This Row],[qtdRecurso]]*tbSilv[[#This Row],[areaOcupacao]]/10000</f>
        <v>3.3300000000000003E-2</v>
      </c>
      <c r="U261" s="1">
        <f>tbSilv[[#This Row],[qtdRecEspFaixa]]*tbSilv[[#This Row],[Preco]]</f>
        <v>0.43512063302993781</v>
      </c>
    </row>
    <row r="262" spans="1:21" hidden="1" x14ac:dyDescent="0.3">
      <c r="A262">
        <v>11688</v>
      </c>
      <c r="B262" t="s">
        <v>0</v>
      </c>
      <c r="C262" t="s">
        <v>1</v>
      </c>
      <c r="D262" t="s">
        <v>2</v>
      </c>
      <c r="E262" t="s">
        <v>3</v>
      </c>
      <c r="F262" t="s">
        <v>306</v>
      </c>
      <c r="G262" t="s">
        <v>4</v>
      </c>
      <c r="H262" t="s">
        <v>5</v>
      </c>
      <c r="I262">
        <v>333</v>
      </c>
      <c r="J262">
        <v>37</v>
      </c>
      <c r="K262" t="s">
        <v>6</v>
      </c>
      <c r="L262" t="s">
        <v>7</v>
      </c>
      <c r="M262" t="s">
        <v>28</v>
      </c>
      <c r="N262">
        <v>29</v>
      </c>
      <c r="O262" t="s">
        <v>33</v>
      </c>
      <c r="P262" t="s">
        <v>34</v>
      </c>
      <c r="Q262">
        <v>2</v>
      </c>
      <c r="R262" t="s">
        <v>12</v>
      </c>
      <c r="S262">
        <v>9.9000000000000005E-2</v>
      </c>
      <c r="T262" s="6">
        <f>tbSilv[[#This Row],[qtdRecurso]]*tbSilv[[#This Row],[areaOcupacao]]/10000</f>
        <v>6.6600000000000006E-2</v>
      </c>
      <c r="U262" s="1">
        <f>tbSilv[[#This Row],[qtdRecEspFaixa]]*tbSilv[[#This Row],[Preco]]</f>
        <v>6.593400000000001E-3</v>
      </c>
    </row>
    <row r="263" spans="1:21" hidden="1" x14ac:dyDescent="0.3">
      <c r="A263">
        <v>11688</v>
      </c>
      <c r="B263" t="s">
        <v>0</v>
      </c>
      <c r="C263" t="s">
        <v>1</v>
      </c>
      <c r="D263" t="s">
        <v>2</v>
      </c>
      <c r="E263" t="s">
        <v>3</v>
      </c>
      <c r="F263" t="s">
        <v>306</v>
      </c>
      <c r="G263" t="s">
        <v>4</v>
      </c>
      <c r="H263" t="s">
        <v>5</v>
      </c>
      <c r="I263">
        <v>333</v>
      </c>
      <c r="J263">
        <v>37</v>
      </c>
      <c r="K263" t="s">
        <v>6</v>
      </c>
      <c r="L263" t="s">
        <v>7</v>
      </c>
      <c r="M263" t="s">
        <v>28</v>
      </c>
      <c r="N263">
        <v>29</v>
      </c>
      <c r="O263" t="s">
        <v>33</v>
      </c>
      <c r="P263" t="s">
        <v>35</v>
      </c>
      <c r="Q263">
        <v>2</v>
      </c>
      <c r="R263" t="s">
        <v>22</v>
      </c>
      <c r="S263">
        <v>16.239999771118164</v>
      </c>
      <c r="T263" s="6">
        <f>tbSilv[[#This Row],[qtdRecurso]]*tbSilv[[#This Row],[areaOcupacao]]/10000</f>
        <v>6.6600000000000006E-2</v>
      </c>
      <c r="U263" s="1">
        <f>tbSilv[[#This Row],[qtdRecEspFaixa]]*tbSilv[[#This Row],[Preco]]</f>
        <v>1.0815839847564699</v>
      </c>
    </row>
    <row r="264" spans="1:21" hidden="1" x14ac:dyDescent="0.3">
      <c r="A264">
        <v>11688</v>
      </c>
      <c r="B264" t="s">
        <v>0</v>
      </c>
      <c r="C264" t="s">
        <v>1</v>
      </c>
      <c r="D264" t="s">
        <v>2</v>
      </c>
      <c r="E264" t="s">
        <v>3</v>
      </c>
      <c r="F264" t="s">
        <v>306</v>
      </c>
      <c r="G264" t="s">
        <v>4</v>
      </c>
      <c r="H264" t="s">
        <v>5</v>
      </c>
      <c r="I264">
        <v>333</v>
      </c>
      <c r="J264">
        <v>37</v>
      </c>
      <c r="K264" t="s">
        <v>6</v>
      </c>
      <c r="L264" t="s">
        <v>7</v>
      </c>
      <c r="M264" t="s">
        <v>28</v>
      </c>
      <c r="N264">
        <v>29</v>
      </c>
      <c r="O264" t="s">
        <v>33</v>
      </c>
      <c r="P264" t="s">
        <v>13</v>
      </c>
      <c r="Q264">
        <v>2</v>
      </c>
      <c r="R264" t="s">
        <v>12</v>
      </c>
      <c r="S264">
        <v>13.066685676574707</v>
      </c>
      <c r="T264" s="6">
        <f>tbSilv[[#This Row],[qtdRecurso]]*tbSilv[[#This Row],[areaOcupacao]]/10000</f>
        <v>6.6600000000000006E-2</v>
      </c>
      <c r="U264" s="1">
        <f>tbSilv[[#This Row],[qtdRecEspFaixa]]*tbSilv[[#This Row],[Preco]]</f>
        <v>0.87024126605987562</v>
      </c>
    </row>
    <row r="265" spans="1:21" hidden="1" x14ac:dyDescent="0.3">
      <c r="A265">
        <v>11688</v>
      </c>
      <c r="B265" t="s">
        <v>0</v>
      </c>
      <c r="C265" t="s">
        <v>1</v>
      </c>
      <c r="D265" t="s">
        <v>2</v>
      </c>
      <c r="E265" t="s">
        <v>3</v>
      </c>
      <c r="F265" t="s">
        <v>306</v>
      </c>
      <c r="G265" t="s">
        <v>4</v>
      </c>
      <c r="H265" t="s">
        <v>5</v>
      </c>
      <c r="I265">
        <v>333</v>
      </c>
      <c r="J265">
        <v>37</v>
      </c>
      <c r="K265" t="s">
        <v>6</v>
      </c>
      <c r="L265" t="s">
        <v>7</v>
      </c>
      <c r="M265" t="s">
        <v>28</v>
      </c>
      <c r="N265">
        <v>29</v>
      </c>
      <c r="O265" t="s">
        <v>36</v>
      </c>
      <c r="P265" t="s">
        <v>13</v>
      </c>
      <c r="Q265">
        <v>1</v>
      </c>
      <c r="R265" t="s">
        <v>12</v>
      </c>
      <c r="S265">
        <v>13.066685676574707</v>
      </c>
      <c r="T265" s="6">
        <f>tbSilv[[#This Row],[qtdRecurso]]*tbSilv[[#This Row],[areaOcupacao]]/10000</f>
        <v>3.3300000000000003E-2</v>
      </c>
      <c r="U265" s="1">
        <f>tbSilv[[#This Row],[qtdRecEspFaixa]]*tbSilv[[#This Row],[Preco]]</f>
        <v>0.43512063302993781</v>
      </c>
    </row>
    <row r="266" spans="1:21" hidden="1" x14ac:dyDescent="0.3">
      <c r="A266">
        <v>11688</v>
      </c>
      <c r="B266" t="s">
        <v>0</v>
      </c>
      <c r="C266" t="s">
        <v>1</v>
      </c>
      <c r="D266" t="s">
        <v>2</v>
      </c>
      <c r="E266" t="s">
        <v>3</v>
      </c>
      <c r="F266" t="s">
        <v>306</v>
      </c>
      <c r="G266" t="s">
        <v>4</v>
      </c>
      <c r="H266" t="s">
        <v>5</v>
      </c>
      <c r="I266">
        <v>333</v>
      </c>
      <c r="J266">
        <v>37</v>
      </c>
      <c r="K266" t="s">
        <v>6</v>
      </c>
      <c r="L266" t="s">
        <v>7</v>
      </c>
      <c r="M266" t="s">
        <v>28</v>
      </c>
      <c r="N266">
        <v>30</v>
      </c>
      <c r="O266" t="s">
        <v>33</v>
      </c>
      <c r="P266" t="s">
        <v>34</v>
      </c>
      <c r="Q266">
        <v>2</v>
      </c>
      <c r="R266" t="s">
        <v>12</v>
      </c>
      <c r="S266">
        <v>9.9000000000000005E-2</v>
      </c>
      <c r="T266" s="6">
        <f>tbSilv[[#This Row],[qtdRecurso]]*tbSilv[[#This Row],[areaOcupacao]]/10000</f>
        <v>6.6600000000000006E-2</v>
      </c>
      <c r="U266" s="1">
        <f>tbSilv[[#This Row],[qtdRecEspFaixa]]*tbSilv[[#This Row],[Preco]]</f>
        <v>6.593400000000001E-3</v>
      </c>
    </row>
    <row r="267" spans="1:21" hidden="1" x14ac:dyDescent="0.3">
      <c r="A267">
        <v>11688</v>
      </c>
      <c r="B267" t="s">
        <v>0</v>
      </c>
      <c r="C267" t="s">
        <v>1</v>
      </c>
      <c r="D267" t="s">
        <v>2</v>
      </c>
      <c r="E267" t="s">
        <v>3</v>
      </c>
      <c r="F267" t="s">
        <v>306</v>
      </c>
      <c r="G267" t="s">
        <v>4</v>
      </c>
      <c r="H267" t="s">
        <v>5</v>
      </c>
      <c r="I267">
        <v>333</v>
      </c>
      <c r="J267">
        <v>37</v>
      </c>
      <c r="K267" t="s">
        <v>6</v>
      </c>
      <c r="L267" t="s">
        <v>7</v>
      </c>
      <c r="M267" t="s">
        <v>28</v>
      </c>
      <c r="N267">
        <v>30</v>
      </c>
      <c r="O267" t="s">
        <v>33</v>
      </c>
      <c r="P267" t="s">
        <v>35</v>
      </c>
      <c r="Q267">
        <v>2</v>
      </c>
      <c r="R267" t="s">
        <v>22</v>
      </c>
      <c r="S267">
        <v>16.239999771118164</v>
      </c>
      <c r="T267" s="6">
        <f>tbSilv[[#This Row],[qtdRecurso]]*tbSilv[[#This Row],[areaOcupacao]]/10000</f>
        <v>6.6600000000000006E-2</v>
      </c>
      <c r="U267" s="1">
        <f>tbSilv[[#This Row],[qtdRecEspFaixa]]*tbSilv[[#This Row],[Preco]]</f>
        <v>1.0815839847564699</v>
      </c>
    </row>
    <row r="268" spans="1:21" hidden="1" x14ac:dyDescent="0.3">
      <c r="A268">
        <v>11688</v>
      </c>
      <c r="B268" t="s">
        <v>0</v>
      </c>
      <c r="C268" t="s">
        <v>1</v>
      </c>
      <c r="D268" t="s">
        <v>2</v>
      </c>
      <c r="E268" t="s">
        <v>3</v>
      </c>
      <c r="F268" t="s">
        <v>306</v>
      </c>
      <c r="G268" t="s">
        <v>4</v>
      </c>
      <c r="H268" t="s">
        <v>5</v>
      </c>
      <c r="I268">
        <v>333</v>
      </c>
      <c r="J268">
        <v>37</v>
      </c>
      <c r="K268" t="s">
        <v>6</v>
      </c>
      <c r="L268" t="s">
        <v>7</v>
      </c>
      <c r="M268" t="s">
        <v>28</v>
      </c>
      <c r="N268">
        <v>30</v>
      </c>
      <c r="O268" t="s">
        <v>33</v>
      </c>
      <c r="P268" t="s">
        <v>13</v>
      </c>
      <c r="Q268">
        <v>2</v>
      </c>
      <c r="R268" t="s">
        <v>12</v>
      </c>
      <c r="S268">
        <v>13.066685676574707</v>
      </c>
      <c r="T268" s="6">
        <f>tbSilv[[#This Row],[qtdRecurso]]*tbSilv[[#This Row],[areaOcupacao]]/10000</f>
        <v>6.6600000000000006E-2</v>
      </c>
      <c r="U268" s="1">
        <f>tbSilv[[#This Row],[qtdRecEspFaixa]]*tbSilv[[#This Row],[Preco]]</f>
        <v>0.87024126605987562</v>
      </c>
    </row>
    <row r="269" spans="1:21" hidden="1" x14ac:dyDescent="0.3">
      <c r="A269">
        <v>11688</v>
      </c>
      <c r="B269" t="s">
        <v>0</v>
      </c>
      <c r="C269" t="s">
        <v>1</v>
      </c>
      <c r="D269" t="s">
        <v>2</v>
      </c>
      <c r="E269" t="s">
        <v>3</v>
      </c>
      <c r="F269" t="s">
        <v>306</v>
      </c>
      <c r="G269" t="s">
        <v>4</v>
      </c>
      <c r="H269" t="s">
        <v>5</v>
      </c>
      <c r="I269">
        <v>333</v>
      </c>
      <c r="J269">
        <v>37</v>
      </c>
      <c r="K269" t="s">
        <v>6</v>
      </c>
      <c r="L269" t="s">
        <v>7</v>
      </c>
      <c r="M269" t="s">
        <v>28</v>
      </c>
      <c r="N269">
        <v>30</v>
      </c>
      <c r="O269" t="s">
        <v>36</v>
      </c>
      <c r="P269" t="s">
        <v>13</v>
      </c>
      <c r="Q269">
        <v>1</v>
      </c>
      <c r="R269" t="s">
        <v>12</v>
      </c>
      <c r="S269">
        <v>13.066685676574707</v>
      </c>
      <c r="T269" s="6">
        <f>tbSilv[[#This Row],[qtdRecurso]]*tbSilv[[#This Row],[areaOcupacao]]/10000</f>
        <v>3.3300000000000003E-2</v>
      </c>
      <c r="U269" s="1">
        <f>tbSilv[[#This Row],[qtdRecEspFaixa]]*tbSilv[[#This Row],[Preco]]</f>
        <v>0.43512063302993781</v>
      </c>
    </row>
    <row r="270" spans="1:21" hidden="1" x14ac:dyDescent="0.3">
      <c r="A270">
        <v>11688</v>
      </c>
      <c r="B270" t="s">
        <v>0</v>
      </c>
      <c r="C270" t="s">
        <v>1</v>
      </c>
      <c r="D270" t="s">
        <v>2</v>
      </c>
      <c r="E270" t="s">
        <v>3</v>
      </c>
      <c r="F270" t="s">
        <v>306</v>
      </c>
      <c r="G270" t="s">
        <v>4</v>
      </c>
      <c r="H270" t="s">
        <v>5</v>
      </c>
      <c r="I270">
        <v>333</v>
      </c>
      <c r="J270">
        <v>37</v>
      </c>
      <c r="K270" t="s">
        <v>6</v>
      </c>
      <c r="L270" t="s">
        <v>7</v>
      </c>
      <c r="M270" t="s">
        <v>42</v>
      </c>
      <c r="N270">
        <v>1</v>
      </c>
      <c r="O270" t="s">
        <v>31</v>
      </c>
      <c r="P270" t="s">
        <v>32</v>
      </c>
      <c r="Q270">
        <v>32.700000000000003</v>
      </c>
      <c r="R270" t="s">
        <v>12</v>
      </c>
      <c r="S270">
        <v>1.6E-2</v>
      </c>
      <c r="T270" s="6">
        <f>tbSilv[[#This Row],[qtdRecurso]]*tbSilv[[#This Row],[areaOcupacao]]/10000</f>
        <v>1.08891</v>
      </c>
      <c r="U270" s="1">
        <f>tbSilv[[#This Row],[qtdRecEspFaixa]]*tbSilv[[#This Row],[Preco]]</f>
        <v>1.742256E-2</v>
      </c>
    </row>
    <row r="271" spans="1:21" hidden="1" x14ac:dyDescent="0.3">
      <c r="A271">
        <v>11688</v>
      </c>
      <c r="B271" t="s">
        <v>0</v>
      </c>
      <c r="C271" t="s">
        <v>1</v>
      </c>
      <c r="D271" t="s">
        <v>2</v>
      </c>
      <c r="E271" t="s">
        <v>3</v>
      </c>
      <c r="F271" t="s">
        <v>306</v>
      </c>
      <c r="G271" t="s">
        <v>4</v>
      </c>
      <c r="H271" t="s">
        <v>5</v>
      </c>
      <c r="I271">
        <v>333</v>
      </c>
      <c r="J271">
        <v>37</v>
      </c>
      <c r="K271" t="s">
        <v>6</v>
      </c>
      <c r="L271" t="s">
        <v>7</v>
      </c>
      <c r="M271" t="s">
        <v>42</v>
      </c>
      <c r="N271">
        <v>1</v>
      </c>
      <c r="O271" t="s">
        <v>31</v>
      </c>
      <c r="P271" t="s">
        <v>13</v>
      </c>
      <c r="Q271">
        <v>32.700000000000003</v>
      </c>
      <c r="R271" t="s">
        <v>12</v>
      </c>
      <c r="S271">
        <v>13.066685676574707</v>
      </c>
      <c r="T271" s="6">
        <f>tbSilv[[#This Row],[qtdRecurso]]*tbSilv[[#This Row],[areaOcupacao]]/10000</f>
        <v>1.08891</v>
      </c>
      <c r="U271" s="1">
        <f>tbSilv[[#This Row],[qtdRecEspFaixa]]*tbSilv[[#This Row],[Preco]]</f>
        <v>14.228444700078965</v>
      </c>
    </row>
    <row r="272" spans="1:21" hidden="1" x14ac:dyDescent="0.3">
      <c r="A272">
        <v>11688</v>
      </c>
      <c r="B272" t="s">
        <v>0</v>
      </c>
      <c r="C272" t="s">
        <v>1</v>
      </c>
      <c r="D272" t="s">
        <v>2</v>
      </c>
      <c r="E272" t="s">
        <v>3</v>
      </c>
      <c r="F272" t="s">
        <v>306</v>
      </c>
      <c r="G272" t="s">
        <v>4</v>
      </c>
      <c r="H272" t="s">
        <v>5</v>
      </c>
      <c r="I272">
        <v>333</v>
      </c>
      <c r="J272">
        <v>37</v>
      </c>
      <c r="K272" t="s">
        <v>6</v>
      </c>
      <c r="L272" t="s">
        <v>7</v>
      </c>
      <c r="M272" t="s">
        <v>42</v>
      </c>
      <c r="N272">
        <v>1</v>
      </c>
      <c r="O272" t="s">
        <v>33</v>
      </c>
      <c r="P272" t="s">
        <v>34</v>
      </c>
      <c r="Q272">
        <v>2</v>
      </c>
      <c r="R272" t="s">
        <v>12</v>
      </c>
      <c r="S272">
        <v>9.9000000000000005E-2</v>
      </c>
      <c r="T272" s="6">
        <f>tbSilv[[#This Row],[qtdRecurso]]*tbSilv[[#This Row],[areaOcupacao]]/10000</f>
        <v>6.6600000000000006E-2</v>
      </c>
      <c r="U272" s="1">
        <f>tbSilv[[#This Row],[qtdRecEspFaixa]]*tbSilv[[#This Row],[Preco]]</f>
        <v>6.593400000000001E-3</v>
      </c>
    </row>
    <row r="273" spans="1:21" hidden="1" x14ac:dyDescent="0.3">
      <c r="A273">
        <v>11688</v>
      </c>
      <c r="B273" t="s">
        <v>0</v>
      </c>
      <c r="C273" t="s">
        <v>1</v>
      </c>
      <c r="D273" t="s">
        <v>2</v>
      </c>
      <c r="E273" t="s">
        <v>3</v>
      </c>
      <c r="F273" t="s">
        <v>306</v>
      </c>
      <c r="G273" t="s">
        <v>4</v>
      </c>
      <c r="H273" t="s">
        <v>5</v>
      </c>
      <c r="I273">
        <v>333</v>
      </c>
      <c r="J273">
        <v>37</v>
      </c>
      <c r="K273" t="s">
        <v>6</v>
      </c>
      <c r="L273" t="s">
        <v>7</v>
      </c>
      <c r="M273" t="s">
        <v>42</v>
      </c>
      <c r="N273">
        <v>1</v>
      </c>
      <c r="O273" t="s">
        <v>33</v>
      </c>
      <c r="P273" t="s">
        <v>35</v>
      </c>
      <c r="Q273">
        <v>2</v>
      </c>
      <c r="R273" t="s">
        <v>22</v>
      </c>
      <c r="S273">
        <v>16.239999771118164</v>
      </c>
      <c r="T273" s="6">
        <f>tbSilv[[#This Row],[qtdRecurso]]*tbSilv[[#This Row],[areaOcupacao]]/10000</f>
        <v>6.6600000000000006E-2</v>
      </c>
      <c r="U273" s="1">
        <f>tbSilv[[#This Row],[qtdRecEspFaixa]]*tbSilv[[#This Row],[Preco]]</f>
        <v>1.0815839847564699</v>
      </c>
    </row>
    <row r="274" spans="1:21" hidden="1" x14ac:dyDescent="0.3">
      <c r="A274">
        <v>11688</v>
      </c>
      <c r="B274" t="s">
        <v>0</v>
      </c>
      <c r="C274" t="s">
        <v>1</v>
      </c>
      <c r="D274" t="s">
        <v>2</v>
      </c>
      <c r="E274" t="s">
        <v>3</v>
      </c>
      <c r="F274" t="s">
        <v>306</v>
      </c>
      <c r="G274" t="s">
        <v>4</v>
      </c>
      <c r="H274" t="s">
        <v>5</v>
      </c>
      <c r="I274">
        <v>333</v>
      </c>
      <c r="J274">
        <v>37</v>
      </c>
      <c r="K274" t="s">
        <v>6</v>
      </c>
      <c r="L274" t="s">
        <v>7</v>
      </c>
      <c r="M274" t="s">
        <v>42</v>
      </c>
      <c r="N274">
        <v>1</v>
      </c>
      <c r="O274" t="s">
        <v>33</v>
      </c>
      <c r="P274" t="s">
        <v>13</v>
      </c>
      <c r="Q274">
        <v>2</v>
      </c>
      <c r="R274" t="s">
        <v>12</v>
      </c>
      <c r="S274">
        <v>13.066685676574707</v>
      </c>
      <c r="T274" s="6">
        <f>tbSilv[[#This Row],[qtdRecurso]]*tbSilv[[#This Row],[areaOcupacao]]/10000</f>
        <v>6.6600000000000006E-2</v>
      </c>
      <c r="U274" s="1">
        <f>tbSilv[[#This Row],[qtdRecEspFaixa]]*tbSilv[[#This Row],[Preco]]</f>
        <v>0.87024126605987562</v>
      </c>
    </row>
    <row r="275" spans="1:21" hidden="1" x14ac:dyDescent="0.3">
      <c r="A275">
        <v>11688</v>
      </c>
      <c r="B275" t="s">
        <v>0</v>
      </c>
      <c r="C275" t="s">
        <v>1</v>
      </c>
      <c r="D275" t="s">
        <v>2</v>
      </c>
      <c r="E275" t="s">
        <v>3</v>
      </c>
      <c r="F275" t="s">
        <v>306</v>
      </c>
      <c r="G275" t="s">
        <v>4</v>
      </c>
      <c r="H275" t="s">
        <v>5</v>
      </c>
      <c r="I275">
        <v>333</v>
      </c>
      <c r="J275">
        <v>37</v>
      </c>
      <c r="K275" t="s">
        <v>6</v>
      </c>
      <c r="L275" t="s">
        <v>7</v>
      </c>
      <c r="M275" t="s">
        <v>42</v>
      </c>
      <c r="N275">
        <v>1</v>
      </c>
      <c r="O275" t="s">
        <v>36</v>
      </c>
      <c r="P275" t="s">
        <v>13</v>
      </c>
      <c r="Q275">
        <v>1</v>
      </c>
      <c r="R275" t="s">
        <v>12</v>
      </c>
      <c r="S275">
        <v>13.066685676574707</v>
      </c>
      <c r="T275" s="6">
        <f>tbSilv[[#This Row],[qtdRecurso]]*tbSilv[[#This Row],[areaOcupacao]]/10000</f>
        <v>3.3300000000000003E-2</v>
      </c>
      <c r="U275" s="1">
        <f>tbSilv[[#This Row],[qtdRecEspFaixa]]*tbSilv[[#This Row],[Preco]]</f>
        <v>0.43512063302993781</v>
      </c>
    </row>
    <row r="276" spans="1:21" hidden="1" x14ac:dyDescent="0.3">
      <c r="A276">
        <v>11688</v>
      </c>
      <c r="B276" t="s">
        <v>0</v>
      </c>
      <c r="C276" t="s">
        <v>1</v>
      </c>
      <c r="D276" t="s">
        <v>2</v>
      </c>
      <c r="E276" t="s">
        <v>3</v>
      </c>
      <c r="F276" t="s">
        <v>306</v>
      </c>
      <c r="G276" t="s">
        <v>4</v>
      </c>
      <c r="H276" t="s">
        <v>5</v>
      </c>
      <c r="I276">
        <v>333</v>
      </c>
      <c r="J276">
        <v>37</v>
      </c>
      <c r="K276" t="s">
        <v>6</v>
      </c>
      <c r="L276" t="s">
        <v>7</v>
      </c>
      <c r="M276" t="s">
        <v>43</v>
      </c>
      <c r="N276">
        <v>1</v>
      </c>
      <c r="O276" t="s">
        <v>9</v>
      </c>
      <c r="P276" t="s">
        <v>16</v>
      </c>
      <c r="Q276">
        <v>1.75</v>
      </c>
      <c r="R276" t="s">
        <v>17</v>
      </c>
      <c r="S276">
        <v>149.07000732421875</v>
      </c>
      <c r="T276" s="6">
        <f>tbSilv[[#This Row],[qtdRecurso]]*tbSilv[[#This Row],[areaOcupacao]]/10000</f>
        <v>5.8275E-2</v>
      </c>
      <c r="U276" s="1">
        <f>tbSilv[[#This Row],[qtdRecEspFaixa]]*tbSilv[[#This Row],[Preco]]</f>
        <v>8.6870546768188479</v>
      </c>
    </row>
    <row r="277" spans="1:21" hidden="1" x14ac:dyDescent="0.3">
      <c r="A277">
        <v>11688</v>
      </c>
      <c r="B277" t="s">
        <v>0</v>
      </c>
      <c r="C277" t="s">
        <v>1</v>
      </c>
      <c r="D277" t="s">
        <v>2</v>
      </c>
      <c r="E277" t="s">
        <v>3</v>
      </c>
      <c r="F277" t="s">
        <v>306</v>
      </c>
      <c r="G277" t="s">
        <v>4</v>
      </c>
      <c r="H277" t="s">
        <v>5</v>
      </c>
      <c r="I277">
        <v>333</v>
      </c>
      <c r="J277">
        <v>37</v>
      </c>
      <c r="K277" t="s">
        <v>6</v>
      </c>
      <c r="L277" t="s">
        <v>7</v>
      </c>
      <c r="M277" t="s">
        <v>43</v>
      </c>
      <c r="N277">
        <v>1</v>
      </c>
      <c r="O277" t="s">
        <v>44</v>
      </c>
      <c r="P277" t="s">
        <v>45</v>
      </c>
      <c r="Q277">
        <v>24</v>
      </c>
      <c r="R277" t="s">
        <v>12</v>
      </c>
      <c r="S277">
        <v>1.0999999999999999E-2</v>
      </c>
      <c r="T277" s="6">
        <f>tbSilv[[#This Row],[qtdRecurso]]*tbSilv[[#This Row],[areaOcupacao]]/10000</f>
        <v>0.79920000000000002</v>
      </c>
      <c r="U277" s="1">
        <f>tbSilv[[#This Row],[qtdRecEspFaixa]]*tbSilv[[#This Row],[Preco]]</f>
        <v>8.791199999999999E-3</v>
      </c>
    </row>
    <row r="278" spans="1:21" hidden="1" x14ac:dyDescent="0.3">
      <c r="A278">
        <v>11688</v>
      </c>
      <c r="B278" t="s">
        <v>0</v>
      </c>
      <c r="C278" t="s">
        <v>1</v>
      </c>
      <c r="D278" t="s">
        <v>2</v>
      </c>
      <c r="E278" t="s">
        <v>3</v>
      </c>
      <c r="F278" t="s">
        <v>306</v>
      </c>
      <c r="G278" t="s">
        <v>4</v>
      </c>
      <c r="H278" t="s">
        <v>5</v>
      </c>
      <c r="I278">
        <v>333</v>
      </c>
      <c r="J278">
        <v>37</v>
      </c>
      <c r="K278" t="s">
        <v>6</v>
      </c>
      <c r="L278" t="s">
        <v>7</v>
      </c>
      <c r="M278" t="s">
        <v>43</v>
      </c>
      <c r="N278">
        <v>1</v>
      </c>
      <c r="O278" t="s">
        <v>44</v>
      </c>
      <c r="P278" t="s">
        <v>13</v>
      </c>
      <c r="Q278">
        <v>24</v>
      </c>
      <c r="R278" t="s">
        <v>12</v>
      </c>
      <c r="S278">
        <v>13.066685676574707</v>
      </c>
      <c r="T278" s="6">
        <f>tbSilv[[#This Row],[qtdRecurso]]*tbSilv[[#This Row],[areaOcupacao]]/10000</f>
        <v>0.79920000000000002</v>
      </c>
      <c r="U278" s="1">
        <f>tbSilv[[#This Row],[qtdRecEspFaixa]]*tbSilv[[#This Row],[Preco]]</f>
        <v>10.442895192718506</v>
      </c>
    </row>
    <row r="279" spans="1:21" hidden="1" x14ac:dyDescent="0.3">
      <c r="A279">
        <v>11688</v>
      </c>
      <c r="B279" t="s">
        <v>0</v>
      </c>
      <c r="C279" t="s">
        <v>1</v>
      </c>
      <c r="D279" t="s">
        <v>2</v>
      </c>
      <c r="E279" t="s">
        <v>3</v>
      </c>
      <c r="F279" t="s">
        <v>306</v>
      </c>
      <c r="G279" t="s">
        <v>4</v>
      </c>
      <c r="H279" t="s">
        <v>5</v>
      </c>
      <c r="I279">
        <v>333</v>
      </c>
      <c r="J279">
        <v>37</v>
      </c>
      <c r="K279" t="s">
        <v>6</v>
      </c>
      <c r="L279" t="s">
        <v>7</v>
      </c>
      <c r="M279" t="s">
        <v>43</v>
      </c>
      <c r="N279">
        <v>1</v>
      </c>
      <c r="O279" t="s">
        <v>46</v>
      </c>
      <c r="P279" t="s">
        <v>47</v>
      </c>
      <c r="Q279">
        <v>0.5</v>
      </c>
      <c r="R279" t="s">
        <v>48</v>
      </c>
      <c r="S279">
        <v>206.16999816894531</v>
      </c>
      <c r="T279" s="6">
        <f>tbSilv[[#This Row],[qtdRecurso]]*tbSilv[[#This Row],[areaOcupacao]]/10000</f>
        <v>1.6650000000000002E-2</v>
      </c>
      <c r="U279" s="1">
        <f>tbSilv[[#This Row],[qtdRecEspFaixa]]*tbSilv[[#This Row],[Preco]]</f>
        <v>3.4327304695129399</v>
      </c>
    </row>
    <row r="280" spans="1:21" hidden="1" x14ac:dyDescent="0.3">
      <c r="A280">
        <v>11688</v>
      </c>
      <c r="B280" t="s">
        <v>0</v>
      </c>
      <c r="C280" t="s">
        <v>1</v>
      </c>
      <c r="D280" t="s">
        <v>2</v>
      </c>
      <c r="E280" t="s">
        <v>3</v>
      </c>
      <c r="F280" t="s">
        <v>306</v>
      </c>
      <c r="G280" t="s">
        <v>4</v>
      </c>
      <c r="H280" t="s">
        <v>5</v>
      </c>
      <c r="I280">
        <v>333</v>
      </c>
      <c r="J280">
        <v>37</v>
      </c>
      <c r="K280" t="s">
        <v>6</v>
      </c>
      <c r="L280" t="s">
        <v>7</v>
      </c>
      <c r="M280" t="s">
        <v>43</v>
      </c>
      <c r="N280">
        <v>1</v>
      </c>
      <c r="O280" t="s">
        <v>46</v>
      </c>
      <c r="P280" t="s">
        <v>13</v>
      </c>
      <c r="Q280">
        <v>10</v>
      </c>
      <c r="R280" t="s">
        <v>12</v>
      </c>
      <c r="S280">
        <v>13.066685676574707</v>
      </c>
      <c r="T280" s="6">
        <f>tbSilv[[#This Row],[qtdRecurso]]*tbSilv[[#This Row],[areaOcupacao]]/10000</f>
        <v>0.33300000000000002</v>
      </c>
      <c r="U280" s="1">
        <f>tbSilv[[#This Row],[qtdRecEspFaixa]]*tbSilv[[#This Row],[Preco]]</f>
        <v>4.3512063302993775</v>
      </c>
    </row>
    <row r="281" spans="1:21" hidden="1" x14ac:dyDescent="0.3">
      <c r="A281">
        <v>11688</v>
      </c>
      <c r="B281" t="s">
        <v>0</v>
      </c>
      <c r="C281" t="s">
        <v>1</v>
      </c>
      <c r="D281" t="s">
        <v>2</v>
      </c>
      <c r="E281" t="s">
        <v>3</v>
      </c>
      <c r="F281" t="s">
        <v>306</v>
      </c>
      <c r="G281" t="s">
        <v>4</v>
      </c>
      <c r="H281" t="s">
        <v>5</v>
      </c>
      <c r="I281">
        <v>333</v>
      </c>
      <c r="J281">
        <v>37</v>
      </c>
      <c r="K281" t="s">
        <v>6</v>
      </c>
      <c r="L281" t="s">
        <v>7</v>
      </c>
      <c r="M281" t="s">
        <v>43</v>
      </c>
      <c r="N281">
        <v>1</v>
      </c>
      <c r="O281" t="s">
        <v>46</v>
      </c>
      <c r="P281" t="s">
        <v>16</v>
      </c>
      <c r="Q281">
        <v>1.65</v>
      </c>
      <c r="R281" t="s">
        <v>17</v>
      </c>
      <c r="S281">
        <v>149.07000732421875</v>
      </c>
      <c r="T281" s="6">
        <f>tbSilv[[#This Row],[qtdRecurso]]*tbSilv[[#This Row],[areaOcupacao]]/10000</f>
        <v>5.4944999999999994E-2</v>
      </c>
      <c r="U281" s="1">
        <f>tbSilv[[#This Row],[qtdRecEspFaixa]]*tbSilv[[#This Row],[Preco]]</f>
        <v>8.1906515524291983</v>
      </c>
    </row>
    <row r="282" spans="1:21" hidden="1" x14ac:dyDescent="0.3">
      <c r="A282">
        <v>11688</v>
      </c>
      <c r="B282" t="s">
        <v>0</v>
      </c>
      <c r="C282" t="s">
        <v>1</v>
      </c>
      <c r="D282" t="s">
        <v>2</v>
      </c>
      <c r="E282" t="s">
        <v>3</v>
      </c>
      <c r="F282" t="s">
        <v>306</v>
      </c>
      <c r="G282" t="s">
        <v>4</v>
      </c>
      <c r="H282" t="s">
        <v>5</v>
      </c>
      <c r="I282">
        <v>333</v>
      </c>
      <c r="J282">
        <v>37</v>
      </c>
      <c r="K282" t="s">
        <v>6</v>
      </c>
      <c r="L282" t="s">
        <v>7</v>
      </c>
      <c r="M282" t="s">
        <v>43</v>
      </c>
      <c r="N282">
        <v>1</v>
      </c>
      <c r="O282" t="s">
        <v>33</v>
      </c>
      <c r="P282" t="s">
        <v>34</v>
      </c>
      <c r="Q282">
        <v>4</v>
      </c>
      <c r="R282" t="s">
        <v>12</v>
      </c>
      <c r="S282">
        <v>9.9000000000000005E-2</v>
      </c>
      <c r="T282" s="6">
        <f>tbSilv[[#This Row],[qtdRecurso]]*tbSilv[[#This Row],[areaOcupacao]]/10000</f>
        <v>0.13320000000000001</v>
      </c>
      <c r="U282" s="1">
        <f>tbSilv[[#This Row],[qtdRecEspFaixa]]*tbSilv[[#This Row],[Preco]]</f>
        <v>1.3186800000000002E-2</v>
      </c>
    </row>
    <row r="283" spans="1:21" hidden="1" x14ac:dyDescent="0.3">
      <c r="A283">
        <v>11688</v>
      </c>
      <c r="B283" t="s">
        <v>0</v>
      </c>
      <c r="C283" t="s">
        <v>1</v>
      </c>
      <c r="D283" t="s">
        <v>2</v>
      </c>
      <c r="E283" t="s">
        <v>3</v>
      </c>
      <c r="F283" t="s">
        <v>306</v>
      </c>
      <c r="G283" t="s">
        <v>4</v>
      </c>
      <c r="H283" t="s">
        <v>5</v>
      </c>
      <c r="I283">
        <v>333</v>
      </c>
      <c r="J283">
        <v>37</v>
      </c>
      <c r="K283" t="s">
        <v>6</v>
      </c>
      <c r="L283" t="s">
        <v>7</v>
      </c>
      <c r="M283" t="s">
        <v>43</v>
      </c>
      <c r="N283">
        <v>1</v>
      </c>
      <c r="O283" t="s">
        <v>33</v>
      </c>
      <c r="P283" t="s">
        <v>35</v>
      </c>
      <c r="Q283">
        <v>3.5</v>
      </c>
      <c r="R283" t="s">
        <v>22</v>
      </c>
      <c r="S283">
        <v>16.239999771118164</v>
      </c>
      <c r="T283" s="6">
        <f>tbSilv[[#This Row],[qtdRecurso]]*tbSilv[[#This Row],[areaOcupacao]]/10000</f>
        <v>0.11655</v>
      </c>
      <c r="U283" s="1">
        <f>tbSilv[[#This Row],[qtdRecEspFaixa]]*tbSilv[[#This Row],[Preco]]</f>
        <v>1.892771973323822</v>
      </c>
    </row>
    <row r="284" spans="1:21" hidden="1" x14ac:dyDescent="0.3">
      <c r="A284">
        <v>11688</v>
      </c>
      <c r="B284" t="s">
        <v>0</v>
      </c>
      <c r="C284" t="s">
        <v>1</v>
      </c>
      <c r="D284" t="s">
        <v>2</v>
      </c>
      <c r="E284" t="s">
        <v>3</v>
      </c>
      <c r="F284" t="s">
        <v>306</v>
      </c>
      <c r="G284" t="s">
        <v>4</v>
      </c>
      <c r="H284" t="s">
        <v>5</v>
      </c>
      <c r="I284">
        <v>333</v>
      </c>
      <c r="J284">
        <v>37</v>
      </c>
      <c r="K284" t="s">
        <v>6</v>
      </c>
      <c r="L284" t="s">
        <v>7</v>
      </c>
      <c r="M284" t="s">
        <v>43</v>
      </c>
      <c r="N284">
        <v>1</v>
      </c>
      <c r="O284" t="s">
        <v>33</v>
      </c>
      <c r="P284" t="s">
        <v>13</v>
      </c>
      <c r="Q284">
        <v>4</v>
      </c>
      <c r="R284" t="s">
        <v>12</v>
      </c>
      <c r="S284">
        <v>13.066685676574707</v>
      </c>
      <c r="T284" s="6">
        <f>tbSilv[[#This Row],[qtdRecurso]]*tbSilv[[#This Row],[areaOcupacao]]/10000</f>
        <v>0.13320000000000001</v>
      </c>
      <c r="U284" s="1">
        <f>tbSilv[[#This Row],[qtdRecEspFaixa]]*tbSilv[[#This Row],[Preco]]</f>
        <v>1.7404825321197512</v>
      </c>
    </row>
    <row r="285" spans="1:21" hidden="1" x14ac:dyDescent="0.3">
      <c r="A285">
        <v>11688</v>
      </c>
      <c r="B285" t="s">
        <v>0</v>
      </c>
      <c r="C285" t="s">
        <v>1</v>
      </c>
      <c r="D285" t="s">
        <v>2</v>
      </c>
      <c r="E285" t="s">
        <v>3</v>
      </c>
      <c r="F285" t="s">
        <v>306</v>
      </c>
      <c r="G285" t="s">
        <v>4</v>
      </c>
      <c r="H285" t="s">
        <v>5</v>
      </c>
      <c r="I285">
        <v>333</v>
      </c>
      <c r="J285">
        <v>37</v>
      </c>
      <c r="K285" t="s">
        <v>6</v>
      </c>
      <c r="L285" t="s">
        <v>7</v>
      </c>
      <c r="M285" t="s">
        <v>43</v>
      </c>
      <c r="N285">
        <v>1</v>
      </c>
      <c r="O285" t="s">
        <v>49</v>
      </c>
      <c r="P285" t="s">
        <v>50</v>
      </c>
      <c r="Q285">
        <v>24</v>
      </c>
      <c r="R285" t="s">
        <v>12</v>
      </c>
      <c r="S285">
        <v>6.0519999999999996</v>
      </c>
      <c r="T285" s="6">
        <f>tbSilv[[#This Row],[qtdRecurso]]*tbSilv[[#This Row],[areaOcupacao]]/10000</f>
        <v>0.79920000000000002</v>
      </c>
      <c r="U285" s="1">
        <f>tbSilv[[#This Row],[qtdRecEspFaixa]]*tbSilv[[#This Row],[Preco]]</f>
        <v>4.8367583999999999</v>
      </c>
    </row>
    <row r="286" spans="1:21" hidden="1" x14ac:dyDescent="0.3">
      <c r="A286">
        <v>11688</v>
      </c>
      <c r="B286" t="s">
        <v>0</v>
      </c>
      <c r="C286" t="s">
        <v>1</v>
      </c>
      <c r="D286" t="s">
        <v>2</v>
      </c>
      <c r="E286" t="s">
        <v>3</v>
      </c>
      <c r="F286" t="s">
        <v>306</v>
      </c>
      <c r="G286" t="s">
        <v>4</v>
      </c>
      <c r="H286" t="s">
        <v>5</v>
      </c>
      <c r="I286">
        <v>333</v>
      </c>
      <c r="J286">
        <v>37</v>
      </c>
      <c r="K286" t="s">
        <v>6</v>
      </c>
      <c r="L286" t="s">
        <v>7</v>
      </c>
      <c r="M286" t="s">
        <v>43</v>
      </c>
      <c r="N286">
        <v>1</v>
      </c>
      <c r="O286" t="s">
        <v>49</v>
      </c>
      <c r="P286" t="s">
        <v>13</v>
      </c>
      <c r="Q286">
        <v>24</v>
      </c>
      <c r="R286" t="s">
        <v>12</v>
      </c>
      <c r="S286">
        <v>13.066685676574707</v>
      </c>
      <c r="T286" s="6">
        <f>tbSilv[[#This Row],[qtdRecurso]]*tbSilv[[#This Row],[areaOcupacao]]/10000</f>
        <v>0.79920000000000002</v>
      </c>
      <c r="U286" s="1">
        <f>tbSilv[[#This Row],[qtdRecEspFaixa]]*tbSilv[[#This Row],[Preco]]</f>
        <v>10.442895192718506</v>
      </c>
    </row>
    <row r="287" spans="1:21" hidden="1" x14ac:dyDescent="0.3">
      <c r="A287">
        <v>11688</v>
      </c>
      <c r="B287" t="s">
        <v>0</v>
      </c>
      <c r="C287" t="s">
        <v>1</v>
      </c>
      <c r="D287" t="s">
        <v>2</v>
      </c>
      <c r="E287" t="s">
        <v>3</v>
      </c>
      <c r="F287" t="s">
        <v>306</v>
      </c>
      <c r="G287" t="s">
        <v>4</v>
      </c>
      <c r="H287" t="s">
        <v>5</v>
      </c>
      <c r="I287">
        <v>333</v>
      </c>
      <c r="J287">
        <v>37</v>
      </c>
      <c r="K287" t="s">
        <v>6</v>
      </c>
      <c r="L287" t="s">
        <v>7</v>
      </c>
      <c r="M287" t="s">
        <v>43</v>
      </c>
      <c r="N287">
        <v>1</v>
      </c>
      <c r="O287" t="s">
        <v>51</v>
      </c>
      <c r="P287" t="s">
        <v>38</v>
      </c>
      <c r="Q287">
        <v>20</v>
      </c>
      <c r="R287" t="s">
        <v>12</v>
      </c>
      <c r="S287">
        <v>6.4109999999999996</v>
      </c>
      <c r="T287" s="6">
        <f>tbSilv[[#This Row],[qtdRecurso]]*tbSilv[[#This Row],[areaOcupacao]]/10000</f>
        <v>0.66600000000000004</v>
      </c>
      <c r="U287" s="1">
        <f>tbSilv[[#This Row],[qtdRecEspFaixa]]*tbSilv[[#This Row],[Preco]]</f>
        <v>4.2697260000000004</v>
      </c>
    </row>
    <row r="288" spans="1:21" hidden="1" x14ac:dyDescent="0.3">
      <c r="A288">
        <v>11688</v>
      </c>
      <c r="B288" t="s">
        <v>0</v>
      </c>
      <c r="C288" t="s">
        <v>1</v>
      </c>
      <c r="D288" t="s">
        <v>2</v>
      </c>
      <c r="E288" t="s">
        <v>3</v>
      </c>
      <c r="F288" t="s">
        <v>306</v>
      </c>
      <c r="G288" t="s">
        <v>4</v>
      </c>
      <c r="H288" t="s">
        <v>5</v>
      </c>
      <c r="I288">
        <v>333</v>
      </c>
      <c r="J288">
        <v>37</v>
      </c>
      <c r="K288" t="s">
        <v>6</v>
      </c>
      <c r="L288" t="s">
        <v>7</v>
      </c>
      <c r="M288" t="s">
        <v>43</v>
      </c>
      <c r="N288">
        <v>1</v>
      </c>
      <c r="O288" t="s">
        <v>51</v>
      </c>
      <c r="P288" t="s">
        <v>13</v>
      </c>
      <c r="Q288">
        <v>20</v>
      </c>
      <c r="R288" t="s">
        <v>12</v>
      </c>
      <c r="S288">
        <v>13.066685676574707</v>
      </c>
      <c r="T288" s="6">
        <f>tbSilv[[#This Row],[qtdRecurso]]*tbSilv[[#This Row],[areaOcupacao]]/10000</f>
        <v>0.66600000000000004</v>
      </c>
      <c r="U288" s="1">
        <f>tbSilv[[#This Row],[qtdRecEspFaixa]]*tbSilv[[#This Row],[Preco]]</f>
        <v>8.7024126605987551</v>
      </c>
    </row>
    <row r="289" spans="1:21" x14ac:dyDescent="0.3">
      <c r="A289">
        <v>11688</v>
      </c>
      <c r="B289" t="s">
        <v>0</v>
      </c>
      <c r="C289" t="s">
        <v>1</v>
      </c>
      <c r="D289" t="s">
        <v>2</v>
      </c>
      <c r="E289" t="s">
        <v>3</v>
      </c>
      <c r="F289" t="s">
        <v>306</v>
      </c>
      <c r="G289" t="s">
        <v>4</v>
      </c>
      <c r="H289" t="s">
        <v>52</v>
      </c>
      <c r="I289">
        <v>504</v>
      </c>
      <c r="J289">
        <v>56</v>
      </c>
      <c r="K289" t="s">
        <v>316</v>
      </c>
      <c r="L289" t="s">
        <v>317</v>
      </c>
      <c r="M289" t="s">
        <v>309</v>
      </c>
      <c r="N289">
        <v>2</v>
      </c>
      <c r="O289" t="s">
        <v>310</v>
      </c>
      <c r="P289" t="s">
        <v>311</v>
      </c>
      <c r="Q289">
        <v>145.19999999999999</v>
      </c>
      <c r="R289" t="s">
        <v>12</v>
      </c>
      <c r="S289">
        <v>1.0999999999999999E-2</v>
      </c>
      <c r="T289" s="6">
        <f>tbSilv[[#This Row],[qtdRecurso]]*tbSilv[[#This Row],[areaOcupacao]]/10000</f>
        <v>7.3180799999999993</v>
      </c>
      <c r="U289" s="1">
        <f>tbSilv[[#This Row],[qtdRecEspFaixa]]*tbSilv[[#This Row],[Preco]]</f>
        <v>8.0498879999999981E-2</v>
      </c>
    </row>
    <row r="290" spans="1:21" x14ac:dyDescent="0.3">
      <c r="A290">
        <v>11688</v>
      </c>
      <c r="B290" t="s">
        <v>0</v>
      </c>
      <c r="C290" t="s">
        <v>1</v>
      </c>
      <c r="D290" t="s">
        <v>2</v>
      </c>
      <c r="E290" t="s">
        <v>3</v>
      </c>
      <c r="F290" t="s">
        <v>306</v>
      </c>
      <c r="G290" t="s">
        <v>4</v>
      </c>
      <c r="H290" t="s">
        <v>52</v>
      </c>
      <c r="I290">
        <v>504</v>
      </c>
      <c r="J290">
        <v>56</v>
      </c>
      <c r="K290" t="s">
        <v>316</v>
      </c>
      <c r="L290" t="s">
        <v>317</v>
      </c>
      <c r="M290" t="s">
        <v>309</v>
      </c>
      <c r="N290">
        <v>2</v>
      </c>
      <c r="O290" t="s">
        <v>310</v>
      </c>
      <c r="P290" t="s">
        <v>13</v>
      </c>
      <c r="Q290">
        <v>145.19999999999999</v>
      </c>
      <c r="R290" t="s">
        <v>12</v>
      </c>
      <c r="S290">
        <v>13.066685676574707</v>
      </c>
      <c r="T290" s="6">
        <f>tbSilv[[#This Row],[qtdRecurso]]*tbSilv[[#This Row],[areaOcupacao]]/10000</f>
        <v>7.3180799999999993</v>
      </c>
      <c r="U290" s="1">
        <f>tbSilv[[#This Row],[qtdRecEspFaixa]]*tbSilv[[#This Row],[Preco]]</f>
        <v>95.623051116027824</v>
      </c>
    </row>
    <row r="291" spans="1:21" x14ac:dyDescent="0.3">
      <c r="A291">
        <v>11688</v>
      </c>
      <c r="B291" t="s">
        <v>0</v>
      </c>
      <c r="C291" t="s">
        <v>1</v>
      </c>
      <c r="D291" t="s">
        <v>2</v>
      </c>
      <c r="E291" t="s">
        <v>3</v>
      </c>
      <c r="F291" t="s">
        <v>306</v>
      </c>
      <c r="G291" t="s">
        <v>4</v>
      </c>
      <c r="H291" t="s">
        <v>52</v>
      </c>
      <c r="I291">
        <v>504</v>
      </c>
      <c r="J291">
        <v>56</v>
      </c>
      <c r="K291" t="s">
        <v>316</v>
      </c>
      <c r="L291" t="s">
        <v>317</v>
      </c>
      <c r="M291" t="s">
        <v>309</v>
      </c>
      <c r="N291">
        <v>2</v>
      </c>
      <c r="O291" t="s">
        <v>312</v>
      </c>
      <c r="P291" t="s">
        <v>13</v>
      </c>
      <c r="Q291">
        <v>18.149999999999999</v>
      </c>
      <c r="R291" t="s">
        <v>12</v>
      </c>
      <c r="S291">
        <v>13.066685676574707</v>
      </c>
      <c r="T291" s="6">
        <f>tbSilv[[#This Row],[qtdRecurso]]*tbSilv[[#This Row],[areaOcupacao]]/10000</f>
        <v>0.91475999999999991</v>
      </c>
      <c r="U291" s="1">
        <f>tbSilv[[#This Row],[qtdRecEspFaixa]]*tbSilv[[#This Row],[Preco]]</f>
        <v>11.952881389503478</v>
      </c>
    </row>
    <row r="292" spans="1:21" x14ac:dyDescent="0.3">
      <c r="A292">
        <v>11688</v>
      </c>
      <c r="B292" t="s">
        <v>0</v>
      </c>
      <c r="C292" t="s">
        <v>1</v>
      </c>
      <c r="D292" t="s">
        <v>2</v>
      </c>
      <c r="E292" t="s">
        <v>3</v>
      </c>
      <c r="F292" t="s">
        <v>306</v>
      </c>
      <c r="G292" t="s">
        <v>4</v>
      </c>
      <c r="H292" t="s">
        <v>52</v>
      </c>
      <c r="I292">
        <v>504</v>
      </c>
      <c r="J292">
        <v>56</v>
      </c>
      <c r="K292" t="s">
        <v>316</v>
      </c>
      <c r="L292" t="s">
        <v>317</v>
      </c>
      <c r="M292" t="s">
        <v>309</v>
      </c>
      <c r="N292">
        <v>2</v>
      </c>
      <c r="O292" t="s">
        <v>313</v>
      </c>
      <c r="P292" t="s">
        <v>16</v>
      </c>
      <c r="Q292">
        <v>0.73</v>
      </c>
      <c r="R292" t="s">
        <v>17</v>
      </c>
      <c r="S292">
        <v>149.07000732421875</v>
      </c>
      <c r="T292" s="6">
        <f>tbSilv[[#This Row],[qtdRecurso]]*tbSilv[[#This Row],[areaOcupacao]]/10000</f>
        <v>3.6791999999999998E-2</v>
      </c>
      <c r="U292" s="1">
        <f>tbSilv[[#This Row],[qtdRecEspFaixa]]*tbSilv[[#This Row],[Preco]]</f>
        <v>5.4845837094726564</v>
      </c>
    </row>
    <row r="293" spans="1:21" hidden="1" x14ac:dyDescent="0.3">
      <c r="A293">
        <v>11688</v>
      </c>
      <c r="B293" t="s">
        <v>0</v>
      </c>
      <c r="C293" t="s">
        <v>1</v>
      </c>
      <c r="D293" t="s">
        <v>2</v>
      </c>
      <c r="E293" t="s">
        <v>3</v>
      </c>
      <c r="F293" t="s">
        <v>306</v>
      </c>
      <c r="G293" t="s">
        <v>4</v>
      </c>
      <c r="H293" t="s">
        <v>52</v>
      </c>
      <c r="I293">
        <v>504</v>
      </c>
      <c r="J293">
        <v>56</v>
      </c>
      <c r="K293" t="s">
        <v>316</v>
      </c>
      <c r="L293" t="s">
        <v>317</v>
      </c>
      <c r="M293" t="s">
        <v>309</v>
      </c>
      <c r="N293">
        <v>3</v>
      </c>
      <c r="O293" t="s">
        <v>310</v>
      </c>
      <c r="P293" t="s">
        <v>311</v>
      </c>
      <c r="Q293">
        <v>145.19999999999999</v>
      </c>
      <c r="R293" t="s">
        <v>12</v>
      </c>
      <c r="S293">
        <v>1.0999999999999999E-2</v>
      </c>
      <c r="T293" s="6">
        <f>tbSilv[[#This Row],[qtdRecurso]]*tbSilv[[#This Row],[areaOcupacao]]/10000</f>
        <v>7.3180799999999993</v>
      </c>
      <c r="U293" s="1">
        <f>tbSilv[[#This Row],[qtdRecEspFaixa]]*tbSilv[[#This Row],[Preco]]</f>
        <v>8.0498879999999981E-2</v>
      </c>
    </row>
    <row r="294" spans="1:21" hidden="1" x14ac:dyDescent="0.3">
      <c r="A294">
        <v>11688</v>
      </c>
      <c r="B294" t="s">
        <v>0</v>
      </c>
      <c r="C294" t="s">
        <v>1</v>
      </c>
      <c r="D294" t="s">
        <v>2</v>
      </c>
      <c r="E294" t="s">
        <v>3</v>
      </c>
      <c r="F294" t="s">
        <v>306</v>
      </c>
      <c r="G294" t="s">
        <v>4</v>
      </c>
      <c r="H294" t="s">
        <v>52</v>
      </c>
      <c r="I294">
        <v>504</v>
      </c>
      <c r="J294">
        <v>56</v>
      </c>
      <c r="K294" t="s">
        <v>316</v>
      </c>
      <c r="L294" t="s">
        <v>317</v>
      </c>
      <c r="M294" t="s">
        <v>309</v>
      </c>
      <c r="N294">
        <v>3</v>
      </c>
      <c r="O294" t="s">
        <v>310</v>
      </c>
      <c r="P294" t="s">
        <v>13</v>
      </c>
      <c r="Q294">
        <v>145.19999999999999</v>
      </c>
      <c r="R294" t="s">
        <v>12</v>
      </c>
      <c r="S294">
        <v>13.066685676574707</v>
      </c>
      <c r="T294" s="6">
        <f>tbSilv[[#This Row],[qtdRecurso]]*tbSilv[[#This Row],[areaOcupacao]]/10000</f>
        <v>7.3180799999999993</v>
      </c>
      <c r="U294" s="1">
        <f>tbSilv[[#This Row],[qtdRecEspFaixa]]*tbSilv[[#This Row],[Preco]]</f>
        <v>95.623051116027824</v>
      </c>
    </row>
    <row r="295" spans="1:21" hidden="1" x14ac:dyDescent="0.3">
      <c r="A295">
        <v>11688</v>
      </c>
      <c r="B295" t="s">
        <v>0</v>
      </c>
      <c r="C295" t="s">
        <v>1</v>
      </c>
      <c r="D295" t="s">
        <v>2</v>
      </c>
      <c r="E295" t="s">
        <v>3</v>
      </c>
      <c r="F295" t="s">
        <v>306</v>
      </c>
      <c r="G295" t="s">
        <v>4</v>
      </c>
      <c r="H295" t="s">
        <v>52</v>
      </c>
      <c r="I295">
        <v>504</v>
      </c>
      <c r="J295">
        <v>56</v>
      </c>
      <c r="K295" t="s">
        <v>316</v>
      </c>
      <c r="L295" t="s">
        <v>317</v>
      </c>
      <c r="M295" t="s">
        <v>309</v>
      </c>
      <c r="N295">
        <v>3</v>
      </c>
      <c r="O295" t="s">
        <v>312</v>
      </c>
      <c r="P295" t="s">
        <v>13</v>
      </c>
      <c r="Q295">
        <v>18.149999999999999</v>
      </c>
      <c r="R295" t="s">
        <v>12</v>
      </c>
      <c r="S295">
        <v>13.066685676574707</v>
      </c>
      <c r="T295" s="6">
        <f>tbSilv[[#This Row],[qtdRecurso]]*tbSilv[[#This Row],[areaOcupacao]]/10000</f>
        <v>0.91475999999999991</v>
      </c>
      <c r="U295" s="1">
        <f>tbSilv[[#This Row],[qtdRecEspFaixa]]*tbSilv[[#This Row],[Preco]]</f>
        <v>11.952881389503478</v>
      </c>
    </row>
    <row r="296" spans="1:21" hidden="1" x14ac:dyDescent="0.3">
      <c r="A296">
        <v>11688</v>
      </c>
      <c r="B296" t="s">
        <v>0</v>
      </c>
      <c r="C296" t="s">
        <v>1</v>
      </c>
      <c r="D296" t="s">
        <v>2</v>
      </c>
      <c r="E296" t="s">
        <v>3</v>
      </c>
      <c r="F296" t="s">
        <v>306</v>
      </c>
      <c r="G296" t="s">
        <v>4</v>
      </c>
      <c r="H296" t="s">
        <v>52</v>
      </c>
      <c r="I296">
        <v>504</v>
      </c>
      <c r="J296">
        <v>56</v>
      </c>
      <c r="K296" t="s">
        <v>316</v>
      </c>
      <c r="L296" t="s">
        <v>317</v>
      </c>
      <c r="M296" t="s">
        <v>309</v>
      </c>
      <c r="N296">
        <v>3</v>
      </c>
      <c r="O296" t="s">
        <v>313</v>
      </c>
      <c r="P296" t="s">
        <v>16</v>
      </c>
      <c r="Q296">
        <v>0.73</v>
      </c>
      <c r="R296" t="s">
        <v>17</v>
      </c>
      <c r="S296">
        <v>149.07000732421875</v>
      </c>
      <c r="T296" s="6">
        <f>tbSilv[[#This Row],[qtdRecurso]]*tbSilv[[#This Row],[areaOcupacao]]/10000</f>
        <v>3.6791999999999998E-2</v>
      </c>
      <c r="U296" s="1">
        <f>tbSilv[[#This Row],[qtdRecEspFaixa]]*tbSilv[[#This Row],[Preco]]</f>
        <v>5.4845837094726564</v>
      </c>
    </row>
    <row r="297" spans="1:21" hidden="1" x14ac:dyDescent="0.3">
      <c r="A297">
        <v>11688</v>
      </c>
      <c r="B297" t="s">
        <v>0</v>
      </c>
      <c r="C297" t="s">
        <v>1</v>
      </c>
      <c r="D297" t="s">
        <v>2</v>
      </c>
      <c r="E297" t="s">
        <v>3</v>
      </c>
      <c r="F297" t="s">
        <v>306</v>
      </c>
      <c r="G297" t="s">
        <v>4</v>
      </c>
      <c r="H297" t="s">
        <v>52</v>
      </c>
      <c r="I297">
        <v>504</v>
      </c>
      <c r="J297">
        <v>56</v>
      </c>
      <c r="K297" t="s">
        <v>316</v>
      </c>
      <c r="L297" t="s">
        <v>317</v>
      </c>
      <c r="M297" t="s">
        <v>309</v>
      </c>
      <c r="N297">
        <v>4</v>
      </c>
      <c r="O297" t="s">
        <v>310</v>
      </c>
      <c r="P297" t="s">
        <v>311</v>
      </c>
      <c r="Q297">
        <v>145.19999999999999</v>
      </c>
      <c r="R297" t="s">
        <v>12</v>
      </c>
      <c r="S297">
        <v>1.0999999999999999E-2</v>
      </c>
      <c r="T297" s="6">
        <f>tbSilv[[#This Row],[qtdRecurso]]*tbSilv[[#This Row],[areaOcupacao]]/10000</f>
        <v>7.3180799999999993</v>
      </c>
      <c r="U297" s="1">
        <f>tbSilv[[#This Row],[qtdRecEspFaixa]]*tbSilv[[#This Row],[Preco]]</f>
        <v>8.0498879999999981E-2</v>
      </c>
    </row>
    <row r="298" spans="1:21" hidden="1" x14ac:dyDescent="0.3">
      <c r="A298">
        <v>11688</v>
      </c>
      <c r="B298" t="s">
        <v>0</v>
      </c>
      <c r="C298" t="s">
        <v>1</v>
      </c>
      <c r="D298" t="s">
        <v>2</v>
      </c>
      <c r="E298" t="s">
        <v>3</v>
      </c>
      <c r="F298" t="s">
        <v>306</v>
      </c>
      <c r="G298" t="s">
        <v>4</v>
      </c>
      <c r="H298" t="s">
        <v>52</v>
      </c>
      <c r="I298">
        <v>504</v>
      </c>
      <c r="J298">
        <v>56</v>
      </c>
      <c r="K298" t="s">
        <v>316</v>
      </c>
      <c r="L298" t="s">
        <v>317</v>
      </c>
      <c r="M298" t="s">
        <v>309</v>
      </c>
      <c r="N298">
        <v>4</v>
      </c>
      <c r="O298" t="s">
        <v>310</v>
      </c>
      <c r="P298" t="s">
        <v>13</v>
      </c>
      <c r="Q298">
        <v>145.19999999999999</v>
      </c>
      <c r="R298" t="s">
        <v>12</v>
      </c>
      <c r="S298">
        <v>13.066685676574707</v>
      </c>
      <c r="T298" s="6">
        <f>tbSilv[[#This Row],[qtdRecurso]]*tbSilv[[#This Row],[areaOcupacao]]/10000</f>
        <v>7.3180799999999993</v>
      </c>
      <c r="U298" s="1">
        <f>tbSilv[[#This Row],[qtdRecEspFaixa]]*tbSilv[[#This Row],[Preco]]</f>
        <v>95.623051116027824</v>
      </c>
    </row>
    <row r="299" spans="1:21" hidden="1" x14ac:dyDescent="0.3">
      <c r="A299">
        <v>11688</v>
      </c>
      <c r="B299" t="s">
        <v>0</v>
      </c>
      <c r="C299" t="s">
        <v>1</v>
      </c>
      <c r="D299" t="s">
        <v>2</v>
      </c>
      <c r="E299" t="s">
        <v>3</v>
      </c>
      <c r="F299" t="s">
        <v>306</v>
      </c>
      <c r="G299" t="s">
        <v>4</v>
      </c>
      <c r="H299" t="s">
        <v>52</v>
      </c>
      <c r="I299">
        <v>504</v>
      </c>
      <c r="J299">
        <v>56</v>
      </c>
      <c r="K299" t="s">
        <v>316</v>
      </c>
      <c r="L299" t="s">
        <v>317</v>
      </c>
      <c r="M299" t="s">
        <v>309</v>
      </c>
      <c r="N299">
        <v>4</v>
      </c>
      <c r="O299" t="s">
        <v>312</v>
      </c>
      <c r="P299" t="s">
        <v>13</v>
      </c>
      <c r="Q299">
        <v>18.149999999999999</v>
      </c>
      <c r="R299" t="s">
        <v>12</v>
      </c>
      <c r="S299">
        <v>13.066685676574707</v>
      </c>
      <c r="T299" s="6">
        <f>tbSilv[[#This Row],[qtdRecurso]]*tbSilv[[#This Row],[areaOcupacao]]/10000</f>
        <v>0.91475999999999991</v>
      </c>
      <c r="U299" s="1">
        <f>tbSilv[[#This Row],[qtdRecEspFaixa]]*tbSilv[[#This Row],[Preco]]</f>
        <v>11.952881389503478</v>
      </c>
    </row>
    <row r="300" spans="1:21" hidden="1" x14ac:dyDescent="0.3">
      <c r="A300">
        <v>11688</v>
      </c>
      <c r="B300" t="s">
        <v>0</v>
      </c>
      <c r="C300" t="s">
        <v>1</v>
      </c>
      <c r="D300" t="s">
        <v>2</v>
      </c>
      <c r="E300" t="s">
        <v>3</v>
      </c>
      <c r="F300" t="s">
        <v>306</v>
      </c>
      <c r="G300" t="s">
        <v>4</v>
      </c>
      <c r="H300" t="s">
        <v>52</v>
      </c>
      <c r="I300">
        <v>504</v>
      </c>
      <c r="J300">
        <v>56</v>
      </c>
      <c r="K300" t="s">
        <v>316</v>
      </c>
      <c r="L300" t="s">
        <v>317</v>
      </c>
      <c r="M300" t="s">
        <v>309</v>
      </c>
      <c r="N300">
        <v>4</v>
      </c>
      <c r="O300" t="s">
        <v>313</v>
      </c>
      <c r="P300" t="s">
        <v>16</v>
      </c>
      <c r="Q300">
        <v>0.73</v>
      </c>
      <c r="R300" t="s">
        <v>17</v>
      </c>
      <c r="S300">
        <v>149.07000732421875</v>
      </c>
      <c r="T300" s="6">
        <f>tbSilv[[#This Row],[qtdRecurso]]*tbSilv[[#This Row],[areaOcupacao]]/10000</f>
        <v>3.6791999999999998E-2</v>
      </c>
      <c r="U300" s="1">
        <f>tbSilv[[#This Row],[qtdRecEspFaixa]]*tbSilv[[#This Row],[Preco]]</f>
        <v>5.4845837094726564</v>
      </c>
    </row>
    <row r="301" spans="1:21" hidden="1" x14ac:dyDescent="0.3">
      <c r="A301">
        <v>11688</v>
      </c>
      <c r="B301" t="s">
        <v>0</v>
      </c>
      <c r="C301" t="s">
        <v>1</v>
      </c>
      <c r="D301" t="s">
        <v>2</v>
      </c>
      <c r="E301" t="s">
        <v>3</v>
      </c>
      <c r="F301" t="s">
        <v>306</v>
      </c>
      <c r="G301" t="s">
        <v>4</v>
      </c>
      <c r="H301" t="s">
        <v>52</v>
      </c>
      <c r="I301">
        <v>504</v>
      </c>
      <c r="J301">
        <v>56</v>
      </c>
      <c r="K301" t="s">
        <v>316</v>
      </c>
      <c r="L301" t="s">
        <v>317</v>
      </c>
      <c r="M301" t="s">
        <v>309</v>
      </c>
      <c r="N301">
        <v>5</v>
      </c>
      <c r="O301" t="s">
        <v>310</v>
      </c>
      <c r="P301" t="s">
        <v>311</v>
      </c>
      <c r="Q301">
        <v>145.19999999999999</v>
      </c>
      <c r="R301" t="s">
        <v>12</v>
      </c>
      <c r="S301">
        <v>1.0999999999999999E-2</v>
      </c>
      <c r="T301" s="6">
        <f>tbSilv[[#This Row],[qtdRecurso]]*tbSilv[[#This Row],[areaOcupacao]]/10000</f>
        <v>7.3180799999999993</v>
      </c>
      <c r="U301" s="1">
        <f>tbSilv[[#This Row],[qtdRecEspFaixa]]*tbSilv[[#This Row],[Preco]]</f>
        <v>8.0498879999999981E-2</v>
      </c>
    </row>
    <row r="302" spans="1:21" hidden="1" x14ac:dyDescent="0.3">
      <c r="A302">
        <v>11688</v>
      </c>
      <c r="B302" t="s">
        <v>0</v>
      </c>
      <c r="C302" t="s">
        <v>1</v>
      </c>
      <c r="D302" t="s">
        <v>2</v>
      </c>
      <c r="E302" t="s">
        <v>3</v>
      </c>
      <c r="F302" t="s">
        <v>306</v>
      </c>
      <c r="G302" t="s">
        <v>4</v>
      </c>
      <c r="H302" t="s">
        <v>52</v>
      </c>
      <c r="I302">
        <v>504</v>
      </c>
      <c r="J302">
        <v>56</v>
      </c>
      <c r="K302" t="s">
        <v>316</v>
      </c>
      <c r="L302" t="s">
        <v>317</v>
      </c>
      <c r="M302" t="s">
        <v>309</v>
      </c>
      <c r="N302">
        <v>5</v>
      </c>
      <c r="O302" t="s">
        <v>310</v>
      </c>
      <c r="P302" t="s">
        <v>13</v>
      </c>
      <c r="Q302">
        <v>145.19999999999999</v>
      </c>
      <c r="R302" t="s">
        <v>12</v>
      </c>
      <c r="S302">
        <v>13.066685676574707</v>
      </c>
      <c r="T302" s="6">
        <f>tbSilv[[#This Row],[qtdRecurso]]*tbSilv[[#This Row],[areaOcupacao]]/10000</f>
        <v>7.3180799999999993</v>
      </c>
      <c r="U302" s="1">
        <f>tbSilv[[#This Row],[qtdRecEspFaixa]]*tbSilv[[#This Row],[Preco]]</f>
        <v>95.623051116027824</v>
      </c>
    </row>
    <row r="303" spans="1:21" hidden="1" x14ac:dyDescent="0.3">
      <c r="A303">
        <v>11688</v>
      </c>
      <c r="B303" t="s">
        <v>0</v>
      </c>
      <c r="C303" t="s">
        <v>1</v>
      </c>
      <c r="D303" t="s">
        <v>2</v>
      </c>
      <c r="E303" t="s">
        <v>3</v>
      </c>
      <c r="F303" t="s">
        <v>306</v>
      </c>
      <c r="G303" t="s">
        <v>4</v>
      </c>
      <c r="H303" t="s">
        <v>52</v>
      </c>
      <c r="I303">
        <v>504</v>
      </c>
      <c r="J303">
        <v>56</v>
      </c>
      <c r="K303" t="s">
        <v>316</v>
      </c>
      <c r="L303" t="s">
        <v>317</v>
      </c>
      <c r="M303" t="s">
        <v>309</v>
      </c>
      <c r="N303">
        <v>5</v>
      </c>
      <c r="O303" t="s">
        <v>312</v>
      </c>
      <c r="P303" t="s">
        <v>13</v>
      </c>
      <c r="Q303">
        <v>18.149999999999999</v>
      </c>
      <c r="R303" t="s">
        <v>12</v>
      </c>
      <c r="S303">
        <v>13.066685676574707</v>
      </c>
      <c r="T303" s="6">
        <f>tbSilv[[#This Row],[qtdRecurso]]*tbSilv[[#This Row],[areaOcupacao]]/10000</f>
        <v>0.91475999999999991</v>
      </c>
      <c r="U303" s="1">
        <f>tbSilv[[#This Row],[qtdRecEspFaixa]]*tbSilv[[#This Row],[Preco]]</f>
        <v>11.952881389503478</v>
      </c>
    </row>
    <row r="304" spans="1:21" hidden="1" x14ac:dyDescent="0.3">
      <c r="A304">
        <v>11688</v>
      </c>
      <c r="B304" t="s">
        <v>0</v>
      </c>
      <c r="C304" t="s">
        <v>1</v>
      </c>
      <c r="D304" t="s">
        <v>2</v>
      </c>
      <c r="E304" t="s">
        <v>3</v>
      </c>
      <c r="F304" t="s">
        <v>306</v>
      </c>
      <c r="G304" t="s">
        <v>4</v>
      </c>
      <c r="H304" t="s">
        <v>52</v>
      </c>
      <c r="I304">
        <v>504</v>
      </c>
      <c r="J304">
        <v>56</v>
      </c>
      <c r="K304" t="s">
        <v>316</v>
      </c>
      <c r="L304" t="s">
        <v>317</v>
      </c>
      <c r="M304" t="s">
        <v>309</v>
      </c>
      <c r="N304">
        <v>5</v>
      </c>
      <c r="O304" t="s">
        <v>313</v>
      </c>
      <c r="P304" t="s">
        <v>16</v>
      </c>
      <c r="Q304">
        <v>0.73</v>
      </c>
      <c r="R304" t="s">
        <v>17</v>
      </c>
      <c r="S304">
        <v>149.07000732421875</v>
      </c>
      <c r="T304" s="6">
        <f>tbSilv[[#This Row],[qtdRecurso]]*tbSilv[[#This Row],[areaOcupacao]]/10000</f>
        <v>3.6791999999999998E-2</v>
      </c>
      <c r="U304" s="1">
        <f>tbSilv[[#This Row],[qtdRecEspFaixa]]*tbSilv[[#This Row],[Preco]]</f>
        <v>5.4845837094726564</v>
      </c>
    </row>
    <row r="305" spans="1:21" hidden="1" x14ac:dyDescent="0.3">
      <c r="A305">
        <v>11688</v>
      </c>
      <c r="B305" t="s">
        <v>0</v>
      </c>
      <c r="C305" t="s">
        <v>1</v>
      </c>
      <c r="D305" t="s">
        <v>2</v>
      </c>
      <c r="E305" t="s">
        <v>3</v>
      </c>
      <c r="F305" t="s">
        <v>306</v>
      </c>
      <c r="G305" t="s">
        <v>4</v>
      </c>
      <c r="H305" t="s">
        <v>52</v>
      </c>
      <c r="I305">
        <v>504</v>
      </c>
      <c r="J305">
        <v>56</v>
      </c>
      <c r="K305" t="s">
        <v>316</v>
      </c>
      <c r="L305" t="s">
        <v>317</v>
      </c>
      <c r="M305" t="s">
        <v>309</v>
      </c>
      <c r="N305">
        <v>6</v>
      </c>
      <c r="O305" t="s">
        <v>310</v>
      </c>
      <c r="P305" t="s">
        <v>311</v>
      </c>
      <c r="Q305">
        <v>145.19999999999999</v>
      </c>
      <c r="R305" t="s">
        <v>12</v>
      </c>
      <c r="S305">
        <v>1.0999999999999999E-2</v>
      </c>
      <c r="T305" s="6">
        <f>tbSilv[[#This Row],[qtdRecurso]]*tbSilv[[#This Row],[areaOcupacao]]/10000</f>
        <v>7.3180799999999993</v>
      </c>
      <c r="U305" s="1">
        <f>tbSilv[[#This Row],[qtdRecEspFaixa]]*tbSilv[[#This Row],[Preco]]</f>
        <v>8.0498879999999981E-2</v>
      </c>
    </row>
    <row r="306" spans="1:21" hidden="1" x14ac:dyDescent="0.3">
      <c r="A306">
        <v>11688</v>
      </c>
      <c r="B306" t="s">
        <v>0</v>
      </c>
      <c r="C306" t="s">
        <v>1</v>
      </c>
      <c r="D306" t="s">
        <v>2</v>
      </c>
      <c r="E306" t="s">
        <v>3</v>
      </c>
      <c r="F306" t="s">
        <v>306</v>
      </c>
      <c r="G306" t="s">
        <v>4</v>
      </c>
      <c r="H306" t="s">
        <v>52</v>
      </c>
      <c r="I306">
        <v>504</v>
      </c>
      <c r="J306">
        <v>56</v>
      </c>
      <c r="K306" t="s">
        <v>316</v>
      </c>
      <c r="L306" t="s">
        <v>317</v>
      </c>
      <c r="M306" t="s">
        <v>309</v>
      </c>
      <c r="N306">
        <v>6</v>
      </c>
      <c r="O306" t="s">
        <v>310</v>
      </c>
      <c r="P306" t="s">
        <v>13</v>
      </c>
      <c r="Q306">
        <v>145.19999999999999</v>
      </c>
      <c r="R306" t="s">
        <v>12</v>
      </c>
      <c r="S306">
        <v>13.066685676574707</v>
      </c>
      <c r="T306" s="6">
        <f>tbSilv[[#This Row],[qtdRecurso]]*tbSilv[[#This Row],[areaOcupacao]]/10000</f>
        <v>7.3180799999999993</v>
      </c>
      <c r="U306" s="1">
        <f>tbSilv[[#This Row],[qtdRecEspFaixa]]*tbSilv[[#This Row],[Preco]]</f>
        <v>95.623051116027824</v>
      </c>
    </row>
    <row r="307" spans="1:21" hidden="1" x14ac:dyDescent="0.3">
      <c r="A307">
        <v>11688</v>
      </c>
      <c r="B307" t="s">
        <v>0</v>
      </c>
      <c r="C307" t="s">
        <v>1</v>
      </c>
      <c r="D307" t="s">
        <v>2</v>
      </c>
      <c r="E307" t="s">
        <v>3</v>
      </c>
      <c r="F307" t="s">
        <v>306</v>
      </c>
      <c r="G307" t="s">
        <v>4</v>
      </c>
      <c r="H307" t="s">
        <v>52</v>
      </c>
      <c r="I307">
        <v>504</v>
      </c>
      <c r="J307">
        <v>56</v>
      </c>
      <c r="K307" t="s">
        <v>316</v>
      </c>
      <c r="L307" t="s">
        <v>317</v>
      </c>
      <c r="M307" t="s">
        <v>309</v>
      </c>
      <c r="N307">
        <v>6</v>
      </c>
      <c r="O307" t="s">
        <v>312</v>
      </c>
      <c r="P307" t="s">
        <v>13</v>
      </c>
      <c r="Q307">
        <v>18.149999999999999</v>
      </c>
      <c r="R307" t="s">
        <v>12</v>
      </c>
      <c r="S307">
        <v>13.066685676574707</v>
      </c>
      <c r="T307" s="6">
        <f>tbSilv[[#This Row],[qtdRecurso]]*tbSilv[[#This Row],[areaOcupacao]]/10000</f>
        <v>0.91475999999999991</v>
      </c>
      <c r="U307" s="1">
        <f>tbSilv[[#This Row],[qtdRecEspFaixa]]*tbSilv[[#This Row],[Preco]]</f>
        <v>11.952881389503478</v>
      </c>
    </row>
    <row r="308" spans="1:21" hidden="1" x14ac:dyDescent="0.3">
      <c r="A308">
        <v>11688</v>
      </c>
      <c r="B308" t="s">
        <v>0</v>
      </c>
      <c r="C308" t="s">
        <v>1</v>
      </c>
      <c r="D308" t="s">
        <v>2</v>
      </c>
      <c r="E308" t="s">
        <v>3</v>
      </c>
      <c r="F308" t="s">
        <v>306</v>
      </c>
      <c r="G308" t="s">
        <v>4</v>
      </c>
      <c r="H308" t="s">
        <v>52</v>
      </c>
      <c r="I308">
        <v>504</v>
      </c>
      <c r="J308">
        <v>56</v>
      </c>
      <c r="K308" t="s">
        <v>316</v>
      </c>
      <c r="L308" t="s">
        <v>317</v>
      </c>
      <c r="M308" t="s">
        <v>309</v>
      </c>
      <c r="N308">
        <v>6</v>
      </c>
      <c r="O308" t="s">
        <v>313</v>
      </c>
      <c r="P308" t="s">
        <v>16</v>
      </c>
      <c r="Q308">
        <v>0.73</v>
      </c>
      <c r="R308" t="s">
        <v>17</v>
      </c>
      <c r="S308">
        <v>149.07000732421875</v>
      </c>
      <c r="T308" s="6">
        <f>tbSilv[[#This Row],[qtdRecurso]]*tbSilv[[#This Row],[areaOcupacao]]/10000</f>
        <v>3.6791999999999998E-2</v>
      </c>
      <c r="U308" s="1">
        <f>tbSilv[[#This Row],[qtdRecEspFaixa]]*tbSilv[[#This Row],[Preco]]</f>
        <v>5.4845837094726564</v>
      </c>
    </row>
    <row r="309" spans="1:21" hidden="1" x14ac:dyDescent="0.3">
      <c r="A309">
        <v>11688</v>
      </c>
      <c r="B309" t="s">
        <v>0</v>
      </c>
      <c r="C309" t="s">
        <v>1</v>
      </c>
      <c r="D309" t="s">
        <v>2</v>
      </c>
      <c r="E309" t="s">
        <v>3</v>
      </c>
      <c r="F309" t="s">
        <v>306</v>
      </c>
      <c r="G309" t="s">
        <v>4</v>
      </c>
      <c r="H309" t="s">
        <v>52</v>
      </c>
      <c r="I309">
        <v>504</v>
      </c>
      <c r="J309">
        <v>56</v>
      </c>
      <c r="K309" t="s">
        <v>316</v>
      </c>
      <c r="L309" t="s">
        <v>317</v>
      </c>
      <c r="M309" t="s">
        <v>309</v>
      </c>
      <c r="N309">
        <v>7</v>
      </c>
      <c r="O309" t="s">
        <v>310</v>
      </c>
      <c r="P309" t="s">
        <v>311</v>
      </c>
      <c r="Q309">
        <v>145.19999999999999</v>
      </c>
      <c r="R309" t="s">
        <v>12</v>
      </c>
      <c r="S309">
        <v>1.0999999999999999E-2</v>
      </c>
      <c r="T309" s="6">
        <f>tbSilv[[#This Row],[qtdRecurso]]*tbSilv[[#This Row],[areaOcupacao]]/10000</f>
        <v>7.3180799999999993</v>
      </c>
      <c r="U309" s="1">
        <f>tbSilv[[#This Row],[qtdRecEspFaixa]]*tbSilv[[#This Row],[Preco]]</f>
        <v>8.0498879999999981E-2</v>
      </c>
    </row>
    <row r="310" spans="1:21" hidden="1" x14ac:dyDescent="0.3">
      <c r="A310">
        <v>11688</v>
      </c>
      <c r="B310" t="s">
        <v>0</v>
      </c>
      <c r="C310" t="s">
        <v>1</v>
      </c>
      <c r="D310" t="s">
        <v>2</v>
      </c>
      <c r="E310" t="s">
        <v>3</v>
      </c>
      <c r="F310" t="s">
        <v>306</v>
      </c>
      <c r="G310" t="s">
        <v>4</v>
      </c>
      <c r="H310" t="s">
        <v>52</v>
      </c>
      <c r="I310">
        <v>504</v>
      </c>
      <c r="J310">
        <v>56</v>
      </c>
      <c r="K310" t="s">
        <v>316</v>
      </c>
      <c r="L310" t="s">
        <v>317</v>
      </c>
      <c r="M310" t="s">
        <v>309</v>
      </c>
      <c r="N310">
        <v>7</v>
      </c>
      <c r="O310" t="s">
        <v>310</v>
      </c>
      <c r="P310" t="s">
        <v>13</v>
      </c>
      <c r="Q310">
        <v>145.19999999999999</v>
      </c>
      <c r="R310" t="s">
        <v>12</v>
      </c>
      <c r="S310">
        <v>13.066685676574707</v>
      </c>
      <c r="T310" s="6">
        <f>tbSilv[[#This Row],[qtdRecurso]]*tbSilv[[#This Row],[areaOcupacao]]/10000</f>
        <v>7.3180799999999993</v>
      </c>
      <c r="U310" s="1">
        <f>tbSilv[[#This Row],[qtdRecEspFaixa]]*tbSilv[[#This Row],[Preco]]</f>
        <v>95.623051116027824</v>
      </c>
    </row>
    <row r="311" spans="1:21" hidden="1" x14ac:dyDescent="0.3">
      <c r="A311">
        <v>11688</v>
      </c>
      <c r="B311" t="s">
        <v>0</v>
      </c>
      <c r="C311" t="s">
        <v>1</v>
      </c>
      <c r="D311" t="s">
        <v>2</v>
      </c>
      <c r="E311" t="s">
        <v>3</v>
      </c>
      <c r="F311" t="s">
        <v>306</v>
      </c>
      <c r="G311" t="s">
        <v>4</v>
      </c>
      <c r="H311" t="s">
        <v>52</v>
      </c>
      <c r="I311">
        <v>504</v>
      </c>
      <c r="J311">
        <v>56</v>
      </c>
      <c r="K311" t="s">
        <v>316</v>
      </c>
      <c r="L311" t="s">
        <v>317</v>
      </c>
      <c r="M311" t="s">
        <v>309</v>
      </c>
      <c r="N311">
        <v>7</v>
      </c>
      <c r="O311" t="s">
        <v>312</v>
      </c>
      <c r="P311" t="s">
        <v>13</v>
      </c>
      <c r="Q311">
        <v>18.149999999999999</v>
      </c>
      <c r="R311" t="s">
        <v>12</v>
      </c>
      <c r="S311">
        <v>13.066685676574707</v>
      </c>
      <c r="T311" s="6">
        <f>tbSilv[[#This Row],[qtdRecurso]]*tbSilv[[#This Row],[areaOcupacao]]/10000</f>
        <v>0.91475999999999991</v>
      </c>
      <c r="U311" s="1">
        <f>tbSilv[[#This Row],[qtdRecEspFaixa]]*tbSilv[[#This Row],[Preco]]</f>
        <v>11.952881389503478</v>
      </c>
    </row>
    <row r="312" spans="1:21" hidden="1" x14ac:dyDescent="0.3">
      <c r="A312">
        <v>11688</v>
      </c>
      <c r="B312" t="s">
        <v>0</v>
      </c>
      <c r="C312" t="s">
        <v>1</v>
      </c>
      <c r="D312" t="s">
        <v>2</v>
      </c>
      <c r="E312" t="s">
        <v>3</v>
      </c>
      <c r="F312" t="s">
        <v>306</v>
      </c>
      <c r="G312" t="s">
        <v>4</v>
      </c>
      <c r="H312" t="s">
        <v>52</v>
      </c>
      <c r="I312">
        <v>504</v>
      </c>
      <c r="J312">
        <v>56</v>
      </c>
      <c r="K312" t="s">
        <v>316</v>
      </c>
      <c r="L312" t="s">
        <v>317</v>
      </c>
      <c r="M312" t="s">
        <v>309</v>
      </c>
      <c r="N312">
        <v>7</v>
      </c>
      <c r="O312" t="s">
        <v>313</v>
      </c>
      <c r="P312" t="s">
        <v>16</v>
      </c>
      <c r="Q312">
        <v>0.73</v>
      </c>
      <c r="R312" t="s">
        <v>17</v>
      </c>
      <c r="S312">
        <v>149.07000732421875</v>
      </c>
      <c r="T312" s="6">
        <f>tbSilv[[#This Row],[qtdRecurso]]*tbSilv[[#This Row],[areaOcupacao]]/10000</f>
        <v>3.6791999999999998E-2</v>
      </c>
      <c r="U312" s="1">
        <f>tbSilv[[#This Row],[qtdRecEspFaixa]]*tbSilv[[#This Row],[Preco]]</f>
        <v>5.4845837094726564</v>
      </c>
    </row>
    <row r="313" spans="1:21" hidden="1" x14ac:dyDescent="0.3">
      <c r="A313">
        <v>11688</v>
      </c>
      <c r="B313" t="s">
        <v>0</v>
      </c>
      <c r="C313" t="s">
        <v>1</v>
      </c>
      <c r="D313" t="s">
        <v>2</v>
      </c>
      <c r="E313" t="s">
        <v>3</v>
      </c>
      <c r="F313" t="s">
        <v>306</v>
      </c>
      <c r="G313" t="s">
        <v>4</v>
      </c>
      <c r="H313" t="s">
        <v>52</v>
      </c>
      <c r="I313">
        <v>504</v>
      </c>
      <c r="J313">
        <v>56</v>
      </c>
      <c r="K313" t="s">
        <v>316</v>
      </c>
      <c r="L313" t="s">
        <v>317</v>
      </c>
      <c r="M313" t="s">
        <v>309</v>
      </c>
      <c r="N313">
        <v>8</v>
      </c>
      <c r="O313" t="s">
        <v>310</v>
      </c>
      <c r="P313" t="s">
        <v>311</v>
      </c>
      <c r="Q313">
        <v>145.19999999999999</v>
      </c>
      <c r="R313" t="s">
        <v>12</v>
      </c>
      <c r="S313">
        <v>1.0999999999999999E-2</v>
      </c>
      <c r="T313" s="6">
        <f>tbSilv[[#This Row],[qtdRecurso]]*tbSilv[[#This Row],[areaOcupacao]]/10000</f>
        <v>7.3180799999999993</v>
      </c>
      <c r="U313" s="1">
        <f>tbSilv[[#This Row],[qtdRecEspFaixa]]*tbSilv[[#This Row],[Preco]]</f>
        <v>8.0498879999999981E-2</v>
      </c>
    </row>
    <row r="314" spans="1:21" hidden="1" x14ac:dyDescent="0.3">
      <c r="A314">
        <v>11688</v>
      </c>
      <c r="B314" t="s">
        <v>0</v>
      </c>
      <c r="C314" t="s">
        <v>1</v>
      </c>
      <c r="D314" t="s">
        <v>2</v>
      </c>
      <c r="E314" t="s">
        <v>3</v>
      </c>
      <c r="F314" t="s">
        <v>306</v>
      </c>
      <c r="G314" t="s">
        <v>4</v>
      </c>
      <c r="H314" t="s">
        <v>52</v>
      </c>
      <c r="I314">
        <v>504</v>
      </c>
      <c r="J314">
        <v>56</v>
      </c>
      <c r="K314" t="s">
        <v>316</v>
      </c>
      <c r="L314" t="s">
        <v>317</v>
      </c>
      <c r="M314" t="s">
        <v>309</v>
      </c>
      <c r="N314">
        <v>8</v>
      </c>
      <c r="O314" t="s">
        <v>310</v>
      </c>
      <c r="P314" t="s">
        <v>13</v>
      </c>
      <c r="Q314">
        <v>145.19999999999999</v>
      </c>
      <c r="R314" t="s">
        <v>12</v>
      </c>
      <c r="S314">
        <v>13.066685676574707</v>
      </c>
      <c r="T314" s="6">
        <f>tbSilv[[#This Row],[qtdRecurso]]*tbSilv[[#This Row],[areaOcupacao]]/10000</f>
        <v>7.3180799999999993</v>
      </c>
      <c r="U314" s="1">
        <f>tbSilv[[#This Row],[qtdRecEspFaixa]]*tbSilv[[#This Row],[Preco]]</f>
        <v>95.623051116027824</v>
      </c>
    </row>
    <row r="315" spans="1:21" hidden="1" x14ac:dyDescent="0.3">
      <c r="A315">
        <v>11688</v>
      </c>
      <c r="B315" t="s">
        <v>0</v>
      </c>
      <c r="C315" t="s">
        <v>1</v>
      </c>
      <c r="D315" t="s">
        <v>2</v>
      </c>
      <c r="E315" t="s">
        <v>3</v>
      </c>
      <c r="F315" t="s">
        <v>306</v>
      </c>
      <c r="G315" t="s">
        <v>4</v>
      </c>
      <c r="H315" t="s">
        <v>52</v>
      </c>
      <c r="I315">
        <v>504</v>
      </c>
      <c r="J315">
        <v>56</v>
      </c>
      <c r="K315" t="s">
        <v>316</v>
      </c>
      <c r="L315" t="s">
        <v>317</v>
      </c>
      <c r="M315" t="s">
        <v>309</v>
      </c>
      <c r="N315">
        <v>8</v>
      </c>
      <c r="O315" t="s">
        <v>312</v>
      </c>
      <c r="P315" t="s">
        <v>13</v>
      </c>
      <c r="Q315">
        <v>18.149999999999999</v>
      </c>
      <c r="R315" t="s">
        <v>12</v>
      </c>
      <c r="S315">
        <v>13.066685676574707</v>
      </c>
      <c r="T315" s="6">
        <f>tbSilv[[#This Row],[qtdRecurso]]*tbSilv[[#This Row],[areaOcupacao]]/10000</f>
        <v>0.91475999999999991</v>
      </c>
      <c r="U315" s="1">
        <f>tbSilv[[#This Row],[qtdRecEspFaixa]]*tbSilv[[#This Row],[Preco]]</f>
        <v>11.952881389503478</v>
      </c>
    </row>
    <row r="316" spans="1:21" hidden="1" x14ac:dyDescent="0.3">
      <c r="A316">
        <v>11688</v>
      </c>
      <c r="B316" t="s">
        <v>0</v>
      </c>
      <c r="C316" t="s">
        <v>1</v>
      </c>
      <c r="D316" t="s">
        <v>2</v>
      </c>
      <c r="E316" t="s">
        <v>3</v>
      </c>
      <c r="F316" t="s">
        <v>306</v>
      </c>
      <c r="G316" t="s">
        <v>4</v>
      </c>
      <c r="H316" t="s">
        <v>52</v>
      </c>
      <c r="I316">
        <v>504</v>
      </c>
      <c r="J316">
        <v>56</v>
      </c>
      <c r="K316" t="s">
        <v>316</v>
      </c>
      <c r="L316" t="s">
        <v>317</v>
      </c>
      <c r="M316" t="s">
        <v>309</v>
      </c>
      <c r="N316">
        <v>8</v>
      </c>
      <c r="O316" t="s">
        <v>313</v>
      </c>
      <c r="P316" t="s">
        <v>16</v>
      </c>
      <c r="Q316">
        <v>0.73</v>
      </c>
      <c r="R316" t="s">
        <v>17</v>
      </c>
      <c r="S316">
        <v>149.07000732421875</v>
      </c>
      <c r="T316" s="6">
        <f>tbSilv[[#This Row],[qtdRecurso]]*tbSilv[[#This Row],[areaOcupacao]]/10000</f>
        <v>3.6791999999999998E-2</v>
      </c>
      <c r="U316" s="1">
        <f>tbSilv[[#This Row],[qtdRecEspFaixa]]*tbSilv[[#This Row],[Preco]]</f>
        <v>5.4845837094726564</v>
      </c>
    </row>
    <row r="317" spans="1:21" hidden="1" x14ac:dyDescent="0.3">
      <c r="A317">
        <v>11688</v>
      </c>
      <c r="B317" t="s">
        <v>0</v>
      </c>
      <c r="C317" t="s">
        <v>1</v>
      </c>
      <c r="D317" t="s">
        <v>2</v>
      </c>
      <c r="E317" t="s">
        <v>3</v>
      </c>
      <c r="F317" t="s">
        <v>306</v>
      </c>
      <c r="G317" t="s">
        <v>4</v>
      </c>
      <c r="H317" t="s">
        <v>52</v>
      </c>
      <c r="I317">
        <v>504</v>
      </c>
      <c r="J317">
        <v>56</v>
      </c>
      <c r="K317" t="s">
        <v>316</v>
      </c>
      <c r="L317" t="s">
        <v>317</v>
      </c>
      <c r="M317" t="s">
        <v>309</v>
      </c>
      <c r="N317">
        <v>9</v>
      </c>
      <c r="O317" t="s">
        <v>310</v>
      </c>
      <c r="P317" t="s">
        <v>311</v>
      </c>
      <c r="Q317">
        <v>145.19999999999999</v>
      </c>
      <c r="R317" t="s">
        <v>12</v>
      </c>
      <c r="S317">
        <v>1.0999999999999999E-2</v>
      </c>
      <c r="T317" s="6">
        <f>tbSilv[[#This Row],[qtdRecurso]]*tbSilv[[#This Row],[areaOcupacao]]/10000</f>
        <v>7.3180799999999993</v>
      </c>
      <c r="U317" s="1">
        <f>tbSilv[[#This Row],[qtdRecEspFaixa]]*tbSilv[[#This Row],[Preco]]</f>
        <v>8.0498879999999981E-2</v>
      </c>
    </row>
    <row r="318" spans="1:21" hidden="1" x14ac:dyDescent="0.3">
      <c r="A318">
        <v>11688</v>
      </c>
      <c r="B318" t="s">
        <v>0</v>
      </c>
      <c r="C318" t="s">
        <v>1</v>
      </c>
      <c r="D318" t="s">
        <v>2</v>
      </c>
      <c r="E318" t="s">
        <v>3</v>
      </c>
      <c r="F318" t="s">
        <v>306</v>
      </c>
      <c r="G318" t="s">
        <v>4</v>
      </c>
      <c r="H318" t="s">
        <v>52</v>
      </c>
      <c r="I318">
        <v>504</v>
      </c>
      <c r="J318">
        <v>56</v>
      </c>
      <c r="K318" t="s">
        <v>316</v>
      </c>
      <c r="L318" t="s">
        <v>317</v>
      </c>
      <c r="M318" t="s">
        <v>309</v>
      </c>
      <c r="N318">
        <v>9</v>
      </c>
      <c r="O318" t="s">
        <v>310</v>
      </c>
      <c r="P318" t="s">
        <v>13</v>
      </c>
      <c r="Q318">
        <v>145.19999999999999</v>
      </c>
      <c r="R318" t="s">
        <v>12</v>
      </c>
      <c r="S318">
        <v>13.066685676574707</v>
      </c>
      <c r="T318" s="6">
        <f>tbSilv[[#This Row],[qtdRecurso]]*tbSilv[[#This Row],[areaOcupacao]]/10000</f>
        <v>7.3180799999999993</v>
      </c>
      <c r="U318" s="1">
        <f>tbSilv[[#This Row],[qtdRecEspFaixa]]*tbSilv[[#This Row],[Preco]]</f>
        <v>95.623051116027824</v>
      </c>
    </row>
    <row r="319" spans="1:21" hidden="1" x14ac:dyDescent="0.3">
      <c r="A319">
        <v>11688</v>
      </c>
      <c r="B319" t="s">
        <v>0</v>
      </c>
      <c r="C319" t="s">
        <v>1</v>
      </c>
      <c r="D319" t="s">
        <v>2</v>
      </c>
      <c r="E319" t="s">
        <v>3</v>
      </c>
      <c r="F319" t="s">
        <v>306</v>
      </c>
      <c r="G319" t="s">
        <v>4</v>
      </c>
      <c r="H319" t="s">
        <v>52</v>
      </c>
      <c r="I319">
        <v>504</v>
      </c>
      <c r="J319">
        <v>56</v>
      </c>
      <c r="K319" t="s">
        <v>316</v>
      </c>
      <c r="L319" t="s">
        <v>317</v>
      </c>
      <c r="M319" t="s">
        <v>309</v>
      </c>
      <c r="N319">
        <v>9</v>
      </c>
      <c r="O319" t="s">
        <v>312</v>
      </c>
      <c r="P319" t="s">
        <v>13</v>
      </c>
      <c r="Q319">
        <v>18.149999999999999</v>
      </c>
      <c r="R319" t="s">
        <v>12</v>
      </c>
      <c r="S319">
        <v>13.066685676574707</v>
      </c>
      <c r="T319" s="6">
        <f>tbSilv[[#This Row],[qtdRecurso]]*tbSilv[[#This Row],[areaOcupacao]]/10000</f>
        <v>0.91475999999999991</v>
      </c>
      <c r="U319" s="1">
        <f>tbSilv[[#This Row],[qtdRecEspFaixa]]*tbSilv[[#This Row],[Preco]]</f>
        <v>11.952881389503478</v>
      </c>
    </row>
    <row r="320" spans="1:21" hidden="1" x14ac:dyDescent="0.3">
      <c r="A320">
        <v>11688</v>
      </c>
      <c r="B320" t="s">
        <v>0</v>
      </c>
      <c r="C320" t="s">
        <v>1</v>
      </c>
      <c r="D320" t="s">
        <v>2</v>
      </c>
      <c r="E320" t="s">
        <v>3</v>
      </c>
      <c r="F320" t="s">
        <v>306</v>
      </c>
      <c r="G320" t="s">
        <v>4</v>
      </c>
      <c r="H320" t="s">
        <v>52</v>
      </c>
      <c r="I320">
        <v>504</v>
      </c>
      <c r="J320">
        <v>56</v>
      </c>
      <c r="K320" t="s">
        <v>316</v>
      </c>
      <c r="L320" t="s">
        <v>317</v>
      </c>
      <c r="M320" t="s">
        <v>309</v>
      </c>
      <c r="N320">
        <v>9</v>
      </c>
      <c r="O320" t="s">
        <v>313</v>
      </c>
      <c r="P320" t="s">
        <v>16</v>
      </c>
      <c r="Q320">
        <v>0.73</v>
      </c>
      <c r="R320" t="s">
        <v>17</v>
      </c>
      <c r="S320">
        <v>149.07000732421875</v>
      </c>
      <c r="T320" s="6">
        <f>tbSilv[[#This Row],[qtdRecurso]]*tbSilv[[#This Row],[areaOcupacao]]/10000</f>
        <v>3.6791999999999998E-2</v>
      </c>
      <c r="U320" s="1">
        <f>tbSilv[[#This Row],[qtdRecEspFaixa]]*tbSilv[[#This Row],[Preco]]</f>
        <v>5.4845837094726564</v>
      </c>
    </row>
    <row r="321" spans="1:21" hidden="1" x14ac:dyDescent="0.3">
      <c r="A321">
        <v>11688</v>
      </c>
      <c r="B321" t="s">
        <v>0</v>
      </c>
      <c r="C321" t="s">
        <v>1</v>
      </c>
      <c r="D321" t="s">
        <v>2</v>
      </c>
      <c r="E321" t="s">
        <v>3</v>
      </c>
      <c r="F321" t="s">
        <v>306</v>
      </c>
      <c r="G321" t="s">
        <v>4</v>
      </c>
      <c r="H321" t="s">
        <v>52</v>
      </c>
      <c r="I321">
        <v>504</v>
      </c>
      <c r="J321">
        <v>56</v>
      </c>
      <c r="K321" t="s">
        <v>316</v>
      </c>
      <c r="L321" t="s">
        <v>317</v>
      </c>
      <c r="M321" t="s">
        <v>309</v>
      </c>
      <c r="N321">
        <v>10</v>
      </c>
      <c r="O321" t="s">
        <v>310</v>
      </c>
      <c r="P321" t="s">
        <v>311</v>
      </c>
      <c r="Q321">
        <v>145.19999999999999</v>
      </c>
      <c r="R321" t="s">
        <v>12</v>
      </c>
      <c r="S321">
        <v>1.0999999999999999E-2</v>
      </c>
      <c r="T321" s="6">
        <f>tbSilv[[#This Row],[qtdRecurso]]*tbSilv[[#This Row],[areaOcupacao]]/10000</f>
        <v>7.3180799999999993</v>
      </c>
      <c r="U321" s="1">
        <f>tbSilv[[#This Row],[qtdRecEspFaixa]]*tbSilv[[#This Row],[Preco]]</f>
        <v>8.0498879999999981E-2</v>
      </c>
    </row>
    <row r="322" spans="1:21" hidden="1" x14ac:dyDescent="0.3">
      <c r="A322">
        <v>11688</v>
      </c>
      <c r="B322" t="s">
        <v>0</v>
      </c>
      <c r="C322" t="s">
        <v>1</v>
      </c>
      <c r="D322" t="s">
        <v>2</v>
      </c>
      <c r="E322" t="s">
        <v>3</v>
      </c>
      <c r="F322" t="s">
        <v>306</v>
      </c>
      <c r="G322" t="s">
        <v>4</v>
      </c>
      <c r="H322" t="s">
        <v>52</v>
      </c>
      <c r="I322">
        <v>504</v>
      </c>
      <c r="J322">
        <v>56</v>
      </c>
      <c r="K322" t="s">
        <v>316</v>
      </c>
      <c r="L322" t="s">
        <v>317</v>
      </c>
      <c r="M322" t="s">
        <v>309</v>
      </c>
      <c r="N322">
        <v>10</v>
      </c>
      <c r="O322" t="s">
        <v>310</v>
      </c>
      <c r="P322" t="s">
        <v>13</v>
      </c>
      <c r="Q322">
        <v>145.19999999999999</v>
      </c>
      <c r="R322" t="s">
        <v>12</v>
      </c>
      <c r="S322">
        <v>13.066685676574707</v>
      </c>
      <c r="T322" s="6">
        <f>tbSilv[[#This Row],[qtdRecurso]]*tbSilv[[#This Row],[areaOcupacao]]/10000</f>
        <v>7.3180799999999993</v>
      </c>
      <c r="U322" s="1">
        <f>tbSilv[[#This Row],[qtdRecEspFaixa]]*tbSilv[[#This Row],[Preco]]</f>
        <v>95.623051116027824</v>
      </c>
    </row>
    <row r="323" spans="1:21" hidden="1" x14ac:dyDescent="0.3">
      <c r="A323">
        <v>11688</v>
      </c>
      <c r="B323" t="s">
        <v>0</v>
      </c>
      <c r="C323" t="s">
        <v>1</v>
      </c>
      <c r="D323" t="s">
        <v>2</v>
      </c>
      <c r="E323" t="s">
        <v>3</v>
      </c>
      <c r="F323" t="s">
        <v>306</v>
      </c>
      <c r="G323" t="s">
        <v>4</v>
      </c>
      <c r="H323" t="s">
        <v>52</v>
      </c>
      <c r="I323">
        <v>504</v>
      </c>
      <c r="J323">
        <v>56</v>
      </c>
      <c r="K323" t="s">
        <v>316</v>
      </c>
      <c r="L323" t="s">
        <v>317</v>
      </c>
      <c r="M323" t="s">
        <v>309</v>
      </c>
      <c r="N323">
        <v>10</v>
      </c>
      <c r="O323" t="s">
        <v>312</v>
      </c>
      <c r="P323" t="s">
        <v>13</v>
      </c>
      <c r="Q323">
        <v>18.149999999999999</v>
      </c>
      <c r="R323" t="s">
        <v>12</v>
      </c>
      <c r="S323">
        <v>13.066685676574707</v>
      </c>
      <c r="T323" s="6">
        <f>tbSilv[[#This Row],[qtdRecurso]]*tbSilv[[#This Row],[areaOcupacao]]/10000</f>
        <v>0.91475999999999991</v>
      </c>
      <c r="U323" s="1">
        <f>tbSilv[[#This Row],[qtdRecEspFaixa]]*tbSilv[[#This Row],[Preco]]</f>
        <v>11.952881389503478</v>
      </c>
    </row>
    <row r="324" spans="1:21" hidden="1" x14ac:dyDescent="0.3">
      <c r="A324">
        <v>11688</v>
      </c>
      <c r="B324" t="s">
        <v>0</v>
      </c>
      <c r="C324" t="s">
        <v>1</v>
      </c>
      <c r="D324" t="s">
        <v>2</v>
      </c>
      <c r="E324" t="s">
        <v>3</v>
      </c>
      <c r="F324" t="s">
        <v>306</v>
      </c>
      <c r="G324" t="s">
        <v>4</v>
      </c>
      <c r="H324" t="s">
        <v>52</v>
      </c>
      <c r="I324">
        <v>504</v>
      </c>
      <c r="J324">
        <v>56</v>
      </c>
      <c r="K324" t="s">
        <v>316</v>
      </c>
      <c r="L324" t="s">
        <v>317</v>
      </c>
      <c r="M324" t="s">
        <v>309</v>
      </c>
      <c r="N324">
        <v>10</v>
      </c>
      <c r="O324" t="s">
        <v>313</v>
      </c>
      <c r="P324" t="s">
        <v>16</v>
      </c>
      <c r="Q324">
        <v>0.73</v>
      </c>
      <c r="R324" t="s">
        <v>17</v>
      </c>
      <c r="S324">
        <v>149.07000732421875</v>
      </c>
      <c r="T324" s="6">
        <f>tbSilv[[#This Row],[qtdRecurso]]*tbSilv[[#This Row],[areaOcupacao]]/10000</f>
        <v>3.6791999999999998E-2</v>
      </c>
      <c r="U324" s="1">
        <f>tbSilv[[#This Row],[qtdRecEspFaixa]]*tbSilv[[#This Row],[Preco]]</f>
        <v>5.4845837094726564</v>
      </c>
    </row>
    <row r="325" spans="1:21" hidden="1" x14ac:dyDescent="0.3">
      <c r="A325">
        <v>11688</v>
      </c>
      <c r="B325" t="s">
        <v>0</v>
      </c>
      <c r="C325" t="s">
        <v>1</v>
      </c>
      <c r="D325" t="s">
        <v>2</v>
      </c>
      <c r="E325" t="s">
        <v>3</v>
      </c>
      <c r="F325" t="s">
        <v>306</v>
      </c>
      <c r="G325" t="s">
        <v>4</v>
      </c>
      <c r="H325" t="s">
        <v>52</v>
      </c>
      <c r="I325">
        <v>504</v>
      </c>
      <c r="J325">
        <v>56</v>
      </c>
      <c r="K325" t="s">
        <v>316</v>
      </c>
      <c r="L325" t="s">
        <v>317</v>
      </c>
      <c r="M325" t="s">
        <v>309</v>
      </c>
      <c r="N325">
        <v>11</v>
      </c>
      <c r="O325" t="s">
        <v>310</v>
      </c>
      <c r="P325" t="s">
        <v>311</v>
      </c>
      <c r="Q325">
        <v>145.19999999999999</v>
      </c>
      <c r="R325" t="s">
        <v>12</v>
      </c>
      <c r="S325">
        <v>1.0999999999999999E-2</v>
      </c>
      <c r="T325" s="6">
        <f>tbSilv[[#This Row],[qtdRecurso]]*tbSilv[[#This Row],[areaOcupacao]]/10000</f>
        <v>7.3180799999999993</v>
      </c>
      <c r="U325" s="1">
        <f>tbSilv[[#This Row],[qtdRecEspFaixa]]*tbSilv[[#This Row],[Preco]]</f>
        <v>8.0498879999999981E-2</v>
      </c>
    </row>
    <row r="326" spans="1:21" hidden="1" x14ac:dyDescent="0.3">
      <c r="A326">
        <v>11688</v>
      </c>
      <c r="B326" t="s">
        <v>0</v>
      </c>
      <c r="C326" t="s">
        <v>1</v>
      </c>
      <c r="D326" t="s">
        <v>2</v>
      </c>
      <c r="E326" t="s">
        <v>3</v>
      </c>
      <c r="F326" t="s">
        <v>306</v>
      </c>
      <c r="G326" t="s">
        <v>4</v>
      </c>
      <c r="H326" t="s">
        <v>52</v>
      </c>
      <c r="I326">
        <v>504</v>
      </c>
      <c r="J326">
        <v>56</v>
      </c>
      <c r="K326" t="s">
        <v>316</v>
      </c>
      <c r="L326" t="s">
        <v>317</v>
      </c>
      <c r="M326" t="s">
        <v>309</v>
      </c>
      <c r="N326">
        <v>11</v>
      </c>
      <c r="O326" t="s">
        <v>310</v>
      </c>
      <c r="P326" t="s">
        <v>13</v>
      </c>
      <c r="Q326">
        <v>145.19999999999999</v>
      </c>
      <c r="R326" t="s">
        <v>12</v>
      </c>
      <c r="S326">
        <v>13.066685676574707</v>
      </c>
      <c r="T326" s="6">
        <f>tbSilv[[#This Row],[qtdRecurso]]*tbSilv[[#This Row],[areaOcupacao]]/10000</f>
        <v>7.3180799999999993</v>
      </c>
      <c r="U326" s="1">
        <f>tbSilv[[#This Row],[qtdRecEspFaixa]]*tbSilv[[#This Row],[Preco]]</f>
        <v>95.623051116027824</v>
      </c>
    </row>
    <row r="327" spans="1:21" hidden="1" x14ac:dyDescent="0.3">
      <c r="A327">
        <v>11688</v>
      </c>
      <c r="B327" t="s">
        <v>0</v>
      </c>
      <c r="C327" t="s">
        <v>1</v>
      </c>
      <c r="D327" t="s">
        <v>2</v>
      </c>
      <c r="E327" t="s">
        <v>3</v>
      </c>
      <c r="F327" t="s">
        <v>306</v>
      </c>
      <c r="G327" t="s">
        <v>4</v>
      </c>
      <c r="H327" t="s">
        <v>52</v>
      </c>
      <c r="I327">
        <v>504</v>
      </c>
      <c r="J327">
        <v>56</v>
      </c>
      <c r="K327" t="s">
        <v>316</v>
      </c>
      <c r="L327" t="s">
        <v>317</v>
      </c>
      <c r="M327" t="s">
        <v>309</v>
      </c>
      <c r="N327">
        <v>11</v>
      </c>
      <c r="O327" t="s">
        <v>312</v>
      </c>
      <c r="P327" t="s">
        <v>13</v>
      </c>
      <c r="Q327">
        <v>18.149999999999999</v>
      </c>
      <c r="R327" t="s">
        <v>12</v>
      </c>
      <c r="S327">
        <v>13.066685676574707</v>
      </c>
      <c r="T327" s="6">
        <f>tbSilv[[#This Row],[qtdRecurso]]*tbSilv[[#This Row],[areaOcupacao]]/10000</f>
        <v>0.91475999999999991</v>
      </c>
      <c r="U327" s="1">
        <f>tbSilv[[#This Row],[qtdRecEspFaixa]]*tbSilv[[#This Row],[Preco]]</f>
        <v>11.952881389503478</v>
      </c>
    </row>
    <row r="328" spans="1:21" hidden="1" x14ac:dyDescent="0.3">
      <c r="A328">
        <v>11688</v>
      </c>
      <c r="B328" t="s">
        <v>0</v>
      </c>
      <c r="C328" t="s">
        <v>1</v>
      </c>
      <c r="D328" t="s">
        <v>2</v>
      </c>
      <c r="E328" t="s">
        <v>3</v>
      </c>
      <c r="F328" t="s">
        <v>306</v>
      </c>
      <c r="G328" t="s">
        <v>4</v>
      </c>
      <c r="H328" t="s">
        <v>52</v>
      </c>
      <c r="I328">
        <v>504</v>
      </c>
      <c r="J328">
        <v>56</v>
      </c>
      <c r="K328" t="s">
        <v>316</v>
      </c>
      <c r="L328" t="s">
        <v>317</v>
      </c>
      <c r="M328" t="s">
        <v>309</v>
      </c>
      <c r="N328">
        <v>11</v>
      </c>
      <c r="O328" t="s">
        <v>313</v>
      </c>
      <c r="P328" t="s">
        <v>16</v>
      </c>
      <c r="Q328">
        <v>0.73</v>
      </c>
      <c r="R328" t="s">
        <v>17</v>
      </c>
      <c r="S328">
        <v>149.07000732421875</v>
      </c>
      <c r="T328" s="6">
        <f>tbSilv[[#This Row],[qtdRecurso]]*tbSilv[[#This Row],[areaOcupacao]]/10000</f>
        <v>3.6791999999999998E-2</v>
      </c>
      <c r="U328" s="1">
        <f>tbSilv[[#This Row],[qtdRecEspFaixa]]*tbSilv[[#This Row],[Preco]]</f>
        <v>5.4845837094726564</v>
      </c>
    </row>
    <row r="329" spans="1:21" hidden="1" x14ac:dyDescent="0.3">
      <c r="A329">
        <v>11688</v>
      </c>
      <c r="B329" t="s">
        <v>0</v>
      </c>
      <c r="C329" t="s">
        <v>1</v>
      </c>
      <c r="D329" t="s">
        <v>2</v>
      </c>
      <c r="E329" t="s">
        <v>3</v>
      </c>
      <c r="F329" t="s">
        <v>306</v>
      </c>
      <c r="G329" t="s">
        <v>4</v>
      </c>
      <c r="H329" t="s">
        <v>52</v>
      </c>
      <c r="I329">
        <v>504</v>
      </c>
      <c r="J329">
        <v>56</v>
      </c>
      <c r="K329" t="s">
        <v>316</v>
      </c>
      <c r="L329" t="s">
        <v>317</v>
      </c>
      <c r="M329" t="s">
        <v>309</v>
      </c>
      <c r="N329">
        <v>12</v>
      </c>
      <c r="O329" t="s">
        <v>310</v>
      </c>
      <c r="P329" t="s">
        <v>311</v>
      </c>
      <c r="Q329">
        <v>145.19999999999999</v>
      </c>
      <c r="R329" t="s">
        <v>12</v>
      </c>
      <c r="S329">
        <v>1.0999999999999999E-2</v>
      </c>
      <c r="T329" s="6">
        <f>tbSilv[[#This Row],[qtdRecurso]]*tbSilv[[#This Row],[areaOcupacao]]/10000</f>
        <v>7.3180799999999993</v>
      </c>
      <c r="U329" s="1">
        <f>tbSilv[[#This Row],[qtdRecEspFaixa]]*tbSilv[[#This Row],[Preco]]</f>
        <v>8.0498879999999981E-2</v>
      </c>
    </row>
    <row r="330" spans="1:21" hidden="1" x14ac:dyDescent="0.3">
      <c r="A330">
        <v>11688</v>
      </c>
      <c r="B330" t="s">
        <v>0</v>
      </c>
      <c r="C330" t="s">
        <v>1</v>
      </c>
      <c r="D330" t="s">
        <v>2</v>
      </c>
      <c r="E330" t="s">
        <v>3</v>
      </c>
      <c r="F330" t="s">
        <v>306</v>
      </c>
      <c r="G330" t="s">
        <v>4</v>
      </c>
      <c r="H330" t="s">
        <v>52</v>
      </c>
      <c r="I330">
        <v>504</v>
      </c>
      <c r="J330">
        <v>56</v>
      </c>
      <c r="K330" t="s">
        <v>316</v>
      </c>
      <c r="L330" t="s">
        <v>317</v>
      </c>
      <c r="M330" t="s">
        <v>309</v>
      </c>
      <c r="N330">
        <v>12</v>
      </c>
      <c r="O330" t="s">
        <v>310</v>
      </c>
      <c r="P330" t="s">
        <v>13</v>
      </c>
      <c r="Q330">
        <v>145.19999999999999</v>
      </c>
      <c r="R330" t="s">
        <v>12</v>
      </c>
      <c r="S330">
        <v>13.066685676574707</v>
      </c>
      <c r="T330" s="6">
        <f>tbSilv[[#This Row],[qtdRecurso]]*tbSilv[[#This Row],[areaOcupacao]]/10000</f>
        <v>7.3180799999999993</v>
      </c>
      <c r="U330" s="1">
        <f>tbSilv[[#This Row],[qtdRecEspFaixa]]*tbSilv[[#This Row],[Preco]]</f>
        <v>95.623051116027824</v>
      </c>
    </row>
    <row r="331" spans="1:21" hidden="1" x14ac:dyDescent="0.3">
      <c r="A331">
        <v>11688</v>
      </c>
      <c r="B331" t="s">
        <v>0</v>
      </c>
      <c r="C331" t="s">
        <v>1</v>
      </c>
      <c r="D331" t="s">
        <v>2</v>
      </c>
      <c r="E331" t="s">
        <v>3</v>
      </c>
      <c r="F331" t="s">
        <v>306</v>
      </c>
      <c r="G331" t="s">
        <v>4</v>
      </c>
      <c r="H331" t="s">
        <v>52</v>
      </c>
      <c r="I331">
        <v>504</v>
      </c>
      <c r="J331">
        <v>56</v>
      </c>
      <c r="K331" t="s">
        <v>316</v>
      </c>
      <c r="L331" t="s">
        <v>317</v>
      </c>
      <c r="M331" t="s">
        <v>309</v>
      </c>
      <c r="N331">
        <v>12</v>
      </c>
      <c r="O331" t="s">
        <v>312</v>
      </c>
      <c r="P331" t="s">
        <v>13</v>
      </c>
      <c r="Q331">
        <v>18.149999999999999</v>
      </c>
      <c r="R331" t="s">
        <v>12</v>
      </c>
      <c r="S331">
        <v>13.066685676574707</v>
      </c>
      <c r="T331" s="6">
        <f>tbSilv[[#This Row],[qtdRecurso]]*tbSilv[[#This Row],[areaOcupacao]]/10000</f>
        <v>0.91475999999999991</v>
      </c>
      <c r="U331" s="1">
        <f>tbSilv[[#This Row],[qtdRecEspFaixa]]*tbSilv[[#This Row],[Preco]]</f>
        <v>11.952881389503478</v>
      </c>
    </row>
    <row r="332" spans="1:21" hidden="1" x14ac:dyDescent="0.3">
      <c r="A332">
        <v>11688</v>
      </c>
      <c r="B332" t="s">
        <v>0</v>
      </c>
      <c r="C332" t="s">
        <v>1</v>
      </c>
      <c r="D332" t="s">
        <v>2</v>
      </c>
      <c r="E332" t="s">
        <v>3</v>
      </c>
      <c r="F332" t="s">
        <v>306</v>
      </c>
      <c r="G332" t="s">
        <v>4</v>
      </c>
      <c r="H332" t="s">
        <v>52</v>
      </c>
      <c r="I332">
        <v>504</v>
      </c>
      <c r="J332">
        <v>56</v>
      </c>
      <c r="K332" t="s">
        <v>316</v>
      </c>
      <c r="L332" t="s">
        <v>317</v>
      </c>
      <c r="M332" t="s">
        <v>309</v>
      </c>
      <c r="N332">
        <v>12</v>
      </c>
      <c r="O332" t="s">
        <v>313</v>
      </c>
      <c r="P332" t="s">
        <v>16</v>
      </c>
      <c r="Q332">
        <v>0.73</v>
      </c>
      <c r="R332" t="s">
        <v>17</v>
      </c>
      <c r="S332">
        <v>149.07000732421875</v>
      </c>
      <c r="T332" s="6">
        <f>tbSilv[[#This Row],[qtdRecurso]]*tbSilv[[#This Row],[areaOcupacao]]/10000</f>
        <v>3.6791999999999998E-2</v>
      </c>
      <c r="U332" s="1">
        <f>tbSilv[[#This Row],[qtdRecEspFaixa]]*tbSilv[[#This Row],[Preco]]</f>
        <v>5.4845837094726564</v>
      </c>
    </row>
    <row r="333" spans="1:21" hidden="1" x14ac:dyDescent="0.3">
      <c r="A333">
        <v>11688</v>
      </c>
      <c r="B333" t="s">
        <v>0</v>
      </c>
      <c r="C333" t="s">
        <v>1</v>
      </c>
      <c r="D333" t="s">
        <v>2</v>
      </c>
      <c r="E333" t="s">
        <v>3</v>
      </c>
      <c r="F333" t="s">
        <v>306</v>
      </c>
      <c r="G333" t="s">
        <v>4</v>
      </c>
      <c r="H333" t="s">
        <v>52</v>
      </c>
      <c r="I333">
        <v>504</v>
      </c>
      <c r="J333">
        <v>56</v>
      </c>
      <c r="K333" t="s">
        <v>316</v>
      </c>
      <c r="L333" t="s">
        <v>317</v>
      </c>
      <c r="M333" t="s">
        <v>309</v>
      </c>
      <c r="N333">
        <v>13</v>
      </c>
      <c r="O333" t="s">
        <v>310</v>
      </c>
      <c r="P333" t="s">
        <v>311</v>
      </c>
      <c r="Q333">
        <v>145.19999999999999</v>
      </c>
      <c r="R333" t="s">
        <v>12</v>
      </c>
      <c r="S333">
        <v>1.0999999999999999E-2</v>
      </c>
      <c r="T333" s="6">
        <f>tbSilv[[#This Row],[qtdRecurso]]*tbSilv[[#This Row],[areaOcupacao]]/10000</f>
        <v>7.3180799999999993</v>
      </c>
      <c r="U333" s="1">
        <f>tbSilv[[#This Row],[qtdRecEspFaixa]]*tbSilv[[#This Row],[Preco]]</f>
        <v>8.0498879999999981E-2</v>
      </c>
    </row>
    <row r="334" spans="1:21" hidden="1" x14ac:dyDescent="0.3">
      <c r="A334">
        <v>11688</v>
      </c>
      <c r="B334" t="s">
        <v>0</v>
      </c>
      <c r="C334" t="s">
        <v>1</v>
      </c>
      <c r="D334" t="s">
        <v>2</v>
      </c>
      <c r="E334" t="s">
        <v>3</v>
      </c>
      <c r="F334" t="s">
        <v>306</v>
      </c>
      <c r="G334" t="s">
        <v>4</v>
      </c>
      <c r="H334" t="s">
        <v>52</v>
      </c>
      <c r="I334">
        <v>504</v>
      </c>
      <c r="J334">
        <v>56</v>
      </c>
      <c r="K334" t="s">
        <v>316</v>
      </c>
      <c r="L334" t="s">
        <v>317</v>
      </c>
      <c r="M334" t="s">
        <v>309</v>
      </c>
      <c r="N334">
        <v>13</v>
      </c>
      <c r="O334" t="s">
        <v>310</v>
      </c>
      <c r="P334" t="s">
        <v>13</v>
      </c>
      <c r="Q334">
        <v>145.19999999999999</v>
      </c>
      <c r="R334" t="s">
        <v>12</v>
      </c>
      <c r="S334">
        <v>13.066685676574707</v>
      </c>
      <c r="T334" s="6">
        <f>tbSilv[[#This Row],[qtdRecurso]]*tbSilv[[#This Row],[areaOcupacao]]/10000</f>
        <v>7.3180799999999993</v>
      </c>
      <c r="U334" s="1">
        <f>tbSilv[[#This Row],[qtdRecEspFaixa]]*tbSilv[[#This Row],[Preco]]</f>
        <v>95.623051116027824</v>
      </c>
    </row>
    <row r="335" spans="1:21" hidden="1" x14ac:dyDescent="0.3">
      <c r="A335">
        <v>11688</v>
      </c>
      <c r="B335" t="s">
        <v>0</v>
      </c>
      <c r="C335" t="s">
        <v>1</v>
      </c>
      <c r="D335" t="s">
        <v>2</v>
      </c>
      <c r="E335" t="s">
        <v>3</v>
      </c>
      <c r="F335" t="s">
        <v>306</v>
      </c>
      <c r="G335" t="s">
        <v>4</v>
      </c>
      <c r="H335" t="s">
        <v>52</v>
      </c>
      <c r="I335">
        <v>504</v>
      </c>
      <c r="J335">
        <v>56</v>
      </c>
      <c r="K335" t="s">
        <v>316</v>
      </c>
      <c r="L335" t="s">
        <v>317</v>
      </c>
      <c r="M335" t="s">
        <v>309</v>
      </c>
      <c r="N335">
        <v>13</v>
      </c>
      <c r="O335" t="s">
        <v>312</v>
      </c>
      <c r="P335" t="s">
        <v>13</v>
      </c>
      <c r="Q335">
        <v>18.149999999999999</v>
      </c>
      <c r="R335" t="s">
        <v>12</v>
      </c>
      <c r="S335">
        <v>13.066685676574707</v>
      </c>
      <c r="T335" s="6">
        <f>tbSilv[[#This Row],[qtdRecurso]]*tbSilv[[#This Row],[areaOcupacao]]/10000</f>
        <v>0.91475999999999991</v>
      </c>
      <c r="U335" s="1">
        <f>tbSilv[[#This Row],[qtdRecEspFaixa]]*tbSilv[[#This Row],[Preco]]</f>
        <v>11.952881389503478</v>
      </c>
    </row>
    <row r="336" spans="1:21" hidden="1" x14ac:dyDescent="0.3">
      <c r="A336">
        <v>11688</v>
      </c>
      <c r="B336" t="s">
        <v>0</v>
      </c>
      <c r="C336" t="s">
        <v>1</v>
      </c>
      <c r="D336" t="s">
        <v>2</v>
      </c>
      <c r="E336" t="s">
        <v>3</v>
      </c>
      <c r="F336" t="s">
        <v>306</v>
      </c>
      <c r="G336" t="s">
        <v>4</v>
      </c>
      <c r="H336" t="s">
        <v>52</v>
      </c>
      <c r="I336">
        <v>504</v>
      </c>
      <c r="J336">
        <v>56</v>
      </c>
      <c r="K336" t="s">
        <v>316</v>
      </c>
      <c r="L336" t="s">
        <v>317</v>
      </c>
      <c r="M336" t="s">
        <v>309</v>
      </c>
      <c r="N336">
        <v>13</v>
      </c>
      <c r="O336" t="s">
        <v>313</v>
      </c>
      <c r="P336" t="s">
        <v>16</v>
      </c>
      <c r="Q336">
        <v>0.73</v>
      </c>
      <c r="R336" t="s">
        <v>17</v>
      </c>
      <c r="S336">
        <v>149.07000732421875</v>
      </c>
      <c r="T336" s="6">
        <f>tbSilv[[#This Row],[qtdRecurso]]*tbSilv[[#This Row],[areaOcupacao]]/10000</f>
        <v>3.6791999999999998E-2</v>
      </c>
      <c r="U336" s="1">
        <f>tbSilv[[#This Row],[qtdRecEspFaixa]]*tbSilv[[#This Row],[Preco]]</f>
        <v>5.4845837094726564</v>
      </c>
    </row>
    <row r="337" spans="1:21" hidden="1" x14ac:dyDescent="0.3">
      <c r="A337">
        <v>11688</v>
      </c>
      <c r="B337" t="s">
        <v>0</v>
      </c>
      <c r="C337" t="s">
        <v>1</v>
      </c>
      <c r="D337" t="s">
        <v>2</v>
      </c>
      <c r="E337" t="s">
        <v>3</v>
      </c>
      <c r="F337" t="s">
        <v>306</v>
      </c>
      <c r="G337" t="s">
        <v>4</v>
      </c>
      <c r="H337" t="s">
        <v>52</v>
      </c>
      <c r="I337">
        <v>504</v>
      </c>
      <c r="J337">
        <v>56</v>
      </c>
      <c r="K337" t="s">
        <v>316</v>
      </c>
      <c r="L337" t="s">
        <v>317</v>
      </c>
      <c r="M337" t="s">
        <v>309</v>
      </c>
      <c r="N337">
        <v>14</v>
      </c>
      <c r="O337" t="s">
        <v>310</v>
      </c>
      <c r="P337" t="s">
        <v>311</v>
      </c>
      <c r="Q337">
        <v>145.19999999999999</v>
      </c>
      <c r="R337" t="s">
        <v>12</v>
      </c>
      <c r="S337">
        <v>1.0999999999999999E-2</v>
      </c>
      <c r="T337" s="6">
        <f>tbSilv[[#This Row],[qtdRecurso]]*tbSilv[[#This Row],[areaOcupacao]]/10000</f>
        <v>7.3180799999999993</v>
      </c>
      <c r="U337" s="1">
        <f>tbSilv[[#This Row],[qtdRecEspFaixa]]*tbSilv[[#This Row],[Preco]]</f>
        <v>8.0498879999999981E-2</v>
      </c>
    </row>
    <row r="338" spans="1:21" hidden="1" x14ac:dyDescent="0.3">
      <c r="A338">
        <v>11688</v>
      </c>
      <c r="B338" t="s">
        <v>0</v>
      </c>
      <c r="C338" t="s">
        <v>1</v>
      </c>
      <c r="D338" t="s">
        <v>2</v>
      </c>
      <c r="E338" t="s">
        <v>3</v>
      </c>
      <c r="F338" t="s">
        <v>306</v>
      </c>
      <c r="G338" t="s">
        <v>4</v>
      </c>
      <c r="H338" t="s">
        <v>52</v>
      </c>
      <c r="I338">
        <v>504</v>
      </c>
      <c r="J338">
        <v>56</v>
      </c>
      <c r="K338" t="s">
        <v>316</v>
      </c>
      <c r="L338" t="s">
        <v>317</v>
      </c>
      <c r="M338" t="s">
        <v>309</v>
      </c>
      <c r="N338">
        <v>14</v>
      </c>
      <c r="O338" t="s">
        <v>310</v>
      </c>
      <c r="P338" t="s">
        <v>13</v>
      </c>
      <c r="Q338">
        <v>145.19999999999999</v>
      </c>
      <c r="R338" t="s">
        <v>12</v>
      </c>
      <c r="S338">
        <v>13.066685676574707</v>
      </c>
      <c r="T338" s="6">
        <f>tbSilv[[#This Row],[qtdRecurso]]*tbSilv[[#This Row],[areaOcupacao]]/10000</f>
        <v>7.3180799999999993</v>
      </c>
      <c r="U338" s="1">
        <f>tbSilv[[#This Row],[qtdRecEspFaixa]]*tbSilv[[#This Row],[Preco]]</f>
        <v>95.623051116027824</v>
      </c>
    </row>
    <row r="339" spans="1:21" hidden="1" x14ac:dyDescent="0.3">
      <c r="A339">
        <v>11688</v>
      </c>
      <c r="B339" t="s">
        <v>0</v>
      </c>
      <c r="C339" t="s">
        <v>1</v>
      </c>
      <c r="D339" t="s">
        <v>2</v>
      </c>
      <c r="E339" t="s">
        <v>3</v>
      </c>
      <c r="F339" t="s">
        <v>306</v>
      </c>
      <c r="G339" t="s">
        <v>4</v>
      </c>
      <c r="H339" t="s">
        <v>52</v>
      </c>
      <c r="I339">
        <v>504</v>
      </c>
      <c r="J339">
        <v>56</v>
      </c>
      <c r="K339" t="s">
        <v>316</v>
      </c>
      <c r="L339" t="s">
        <v>317</v>
      </c>
      <c r="M339" t="s">
        <v>309</v>
      </c>
      <c r="N339">
        <v>14</v>
      </c>
      <c r="O339" t="s">
        <v>312</v>
      </c>
      <c r="P339" t="s">
        <v>13</v>
      </c>
      <c r="Q339">
        <v>18.149999999999999</v>
      </c>
      <c r="R339" t="s">
        <v>12</v>
      </c>
      <c r="S339">
        <v>13.066685676574707</v>
      </c>
      <c r="T339" s="6">
        <f>tbSilv[[#This Row],[qtdRecurso]]*tbSilv[[#This Row],[areaOcupacao]]/10000</f>
        <v>0.91475999999999991</v>
      </c>
      <c r="U339" s="1">
        <f>tbSilv[[#This Row],[qtdRecEspFaixa]]*tbSilv[[#This Row],[Preco]]</f>
        <v>11.952881389503478</v>
      </c>
    </row>
    <row r="340" spans="1:21" hidden="1" x14ac:dyDescent="0.3">
      <c r="A340">
        <v>11688</v>
      </c>
      <c r="B340" t="s">
        <v>0</v>
      </c>
      <c r="C340" t="s">
        <v>1</v>
      </c>
      <c r="D340" t="s">
        <v>2</v>
      </c>
      <c r="E340" t="s">
        <v>3</v>
      </c>
      <c r="F340" t="s">
        <v>306</v>
      </c>
      <c r="G340" t="s">
        <v>4</v>
      </c>
      <c r="H340" t="s">
        <v>52</v>
      </c>
      <c r="I340">
        <v>504</v>
      </c>
      <c r="J340">
        <v>56</v>
      </c>
      <c r="K340" t="s">
        <v>316</v>
      </c>
      <c r="L340" t="s">
        <v>317</v>
      </c>
      <c r="M340" t="s">
        <v>309</v>
      </c>
      <c r="N340">
        <v>14</v>
      </c>
      <c r="O340" t="s">
        <v>313</v>
      </c>
      <c r="P340" t="s">
        <v>16</v>
      </c>
      <c r="Q340">
        <v>0.73</v>
      </c>
      <c r="R340" t="s">
        <v>17</v>
      </c>
      <c r="S340">
        <v>149.07000732421875</v>
      </c>
      <c r="T340" s="6">
        <f>tbSilv[[#This Row],[qtdRecurso]]*tbSilv[[#This Row],[areaOcupacao]]/10000</f>
        <v>3.6791999999999998E-2</v>
      </c>
      <c r="U340" s="1">
        <f>tbSilv[[#This Row],[qtdRecEspFaixa]]*tbSilv[[#This Row],[Preco]]</f>
        <v>5.4845837094726564</v>
      </c>
    </row>
    <row r="341" spans="1:21" hidden="1" x14ac:dyDescent="0.3">
      <c r="A341">
        <v>11688</v>
      </c>
      <c r="B341" t="s">
        <v>0</v>
      </c>
      <c r="C341" t="s">
        <v>1</v>
      </c>
      <c r="D341" t="s">
        <v>2</v>
      </c>
      <c r="E341" t="s">
        <v>3</v>
      </c>
      <c r="F341" t="s">
        <v>306</v>
      </c>
      <c r="G341" t="s">
        <v>4</v>
      </c>
      <c r="H341" t="s">
        <v>52</v>
      </c>
      <c r="I341">
        <v>504</v>
      </c>
      <c r="J341">
        <v>56</v>
      </c>
      <c r="K341" t="s">
        <v>316</v>
      </c>
      <c r="L341" t="s">
        <v>317</v>
      </c>
      <c r="M341" t="s">
        <v>309</v>
      </c>
      <c r="N341">
        <v>15</v>
      </c>
      <c r="O341" t="s">
        <v>310</v>
      </c>
      <c r="P341" t="s">
        <v>311</v>
      </c>
      <c r="Q341">
        <v>145.19999999999999</v>
      </c>
      <c r="R341" t="s">
        <v>12</v>
      </c>
      <c r="S341">
        <v>1.0999999999999999E-2</v>
      </c>
      <c r="T341" s="6">
        <f>tbSilv[[#This Row],[qtdRecurso]]*tbSilv[[#This Row],[areaOcupacao]]/10000</f>
        <v>7.3180799999999993</v>
      </c>
      <c r="U341" s="1">
        <f>tbSilv[[#This Row],[qtdRecEspFaixa]]*tbSilv[[#This Row],[Preco]]</f>
        <v>8.0498879999999981E-2</v>
      </c>
    </row>
    <row r="342" spans="1:21" hidden="1" x14ac:dyDescent="0.3">
      <c r="A342">
        <v>11688</v>
      </c>
      <c r="B342" t="s">
        <v>0</v>
      </c>
      <c r="C342" t="s">
        <v>1</v>
      </c>
      <c r="D342" t="s">
        <v>2</v>
      </c>
      <c r="E342" t="s">
        <v>3</v>
      </c>
      <c r="F342" t="s">
        <v>306</v>
      </c>
      <c r="G342" t="s">
        <v>4</v>
      </c>
      <c r="H342" t="s">
        <v>52</v>
      </c>
      <c r="I342">
        <v>504</v>
      </c>
      <c r="J342">
        <v>56</v>
      </c>
      <c r="K342" t="s">
        <v>316</v>
      </c>
      <c r="L342" t="s">
        <v>317</v>
      </c>
      <c r="M342" t="s">
        <v>309</v>
      </c>
      <c r="N342">
        <v>15</v>
      </c>
      <c r="O342" t="s">
        <v>310</v>
      </c>
      <c r="P342" t="s">
        <v>13</v>
      </c>
      <c r="Q342">
        <v>145.19999999999999</v>
      </c>
      <c r="R342" t="s">
        <v>12</v>
      </c>
      <c r="S342">
        <v>13.066685676574707</v>
      </c>
      <c r="T342" s="6">
        <f>tbSilv[[#This Row],[qtdRecurso]]*tbSilv[[#This Row],[areaOcupacao]]/10000</f>
        <v>7.3180799999999993</v>
      </c>
      <c r="U342" s="1">
        <f>tbSilv[[#This Row],[qtdRecEspFaixa]]*tbSilv[[#This Row],[Preco]]</f>
        <v>95.623051116027824</v>
      </c>
    </row>
    <row r="343" spans="1:21" hidden="1" x14ac:dyDescent="0.3">
      <c r="A343">
        <v>11688</v>
      </c>
      <c r="B343" t="s">
        <v>0</v>
      </c>
      <c r="C343" t="s">
        <v>1</v>
      </c>
      <c r="D343" t="s">
        <v>2</v>
      </c>
      <c r="E343" t="s">
        <v>3</v>
      </c>
      <c r="F343" t="s">
        <v>306</v>
      </c>
      <c r="G343" t="s">
        <v>4</v>
      </c>
      <c r="H343" t="s">
        <v>52</v>
      </c>
      <c r="I343">
        <v>504</v>
      </c>
      <c r="J343">
        <v>56</v>
      </c>
      <c r="K343" t="s">
        <v>316</v>
      </c>
      <c r="L343" t="s">
        <v>317</v>
      </c>
      <c r="M343" t="s">
        <v>309</v>
      </c>
      <c r="N343">
        <v>15</v>
      </c>
      <c r="O343" t="s">
        <v>312</v>
      </c>
      <c r="P343" t="s">
        <v>13</v>
      </c>
      <c r="Q343">
        <v>18.149999999999999</v>
      </c>
      <c r="R343" t="s">
        <v>12</v>
      </c>
      <c r="S343">
        <v>13.066685676574707</v>
      </c>
      <c r="T343" s="6">
        <f>tbSilv[[#This Row],[qtdRecurso]]*tbSilv[[#This Row],[areaOcupacao]]/10000</f>
        <v>0.91475999999999991</v>
      </c>
      <c r="U343" s="1">
        <f>tbSilv[[#This Row],[qtdRecEspFaixa]]*tbSilv[[#This Row],[Preco]]</f>
        <v>11.952881389503478</v>
      </c>
    </row>
    <row r="344" spans="1:21" hidden="1" x14ac:dyDescent="0.3">
      <c r="A344">
        <v>11688</v>
      </c>
      <c r="B344" t="s">
        <v>0</v>
      </c>
      <c r="C344" t="s">
        <v>1</v>
      </c>
      <c r="D344" t="s">
        <v>2</v>
      </c>
      <c r="E344" t="s">
        <v>3</v>
      </c>
      <c r="F344" t="s">
        <v>306</v>
      </c>
      <c r="G344" t="s">
        <v>4</v>
      </c>
      <c r="H344" t="s">
        <v>52</v>
      </c>
      <c r="I344">
        <v>504</v>
      </c>
      <c r="J344">
        <v>56</v>
      </c>
      <c r="K344" t="s">
        <v>316</v>
      </c>
      <c r="L344" t="s">
        <v>317</v>
      </c>
      <c r="M344" t="s">
        <v>309</v>
      </c>
      <c r="N344">
        <v>15</v>
      </c>
      <c r="O344" t="s">
        <v>313</v>
      </c>
      <c r="P344" t="s">
        <v>16</v>
      </c>
      <c r="Q344">
        <v>0.73</v>
      </c>
      <c r="R344" t="s">
        <v>17</v>
      </c>
      <c r="S344">
        <v>149.07000732421875</v>
      </c>
      <c r="T344" s="6">
        <f>tbSilv[[#This Row],[qtdRecurso]]*tbSilv[[#This Row],[areaOcupacao]]/10000</f>
        <v>3.6791999999999998E-2</v>
      </c>
      <c r="U344" s="1">
        <f>tbSilv[[#This Row],[qtdRecEspFaixa]]*tbSilv[[#This Row],[Preco]]</f>
        <v>5.4845837094726564</v>
      </c>
    </row>
    <row r="345" spans="1:21" hidden="1" x14ac:dyDescent="0.3">
      <c r="A345">
        <v>11688</v>
      </c>
      <c r="B345" t="s">
        <v>0</v>
      </c>
      <c r="C345" t="s">
        <v>1</v>
      </c>
      <c r="D345" t="s">
        <v>2</v>
      </c>
      <c r="E345" t="s">
        <v>3</v>
      </c>
      <c r="F345" t="s">
        <v>306</v>
      </c>
      <c r="G345" t="s">
        <v>4</v>
      </c>
      <c r="H345" t="s">
        <v>52</v>
      </c>
      <c r="I345">
        <v>504</v>
      </c>
      <c r="J345">
        <v>56</v>
      </c>
      <c r="K345" t="s">
        <v>316</v>
      </c>
      <c r="L345" t="s">
        <v>317</v>
      </c>
      <c r="M345" t="s">
        <v>309</v>
      </c>
      <c r="N345">
        <v>16</v>
      </c>
      <c r="O345" t="s">
        <v>310</v>
      </c>
      <c r="P345" t="s">
        <v>311</v>
      </c>
      <c r="Q345">
        <v>145.19999999999999</v>
      </c>
      <c r="R345" t="s">
        <v>12</v>
      </c>
      <c r="S345">
        <v>1.0999999999999999E-2</v>
      </c>
      <c r="T345" s="6">
        <f>tbSilv[[#This Row],[qtdRecurso]]*tbSilv[[#This Row],[areaOcupacao]]/10000</f>
        <v>7.3180799999999993</v>
      </c>
      <c r="U345" s="1">
        <f>tbSilv[[#This Row],[qtdRecEspFaixa]]*tbSilv[[#This Row],[Preco]]</f>
        <v>8.0498879999999981E-2</v>
      </c>
    </row>
    <row r="346" spans="1:21" hidden="1" x14ac:dyDescent="0.3">
      <c r="A346">
        <v>11688</v>
      </c>
      <c r="B346" t="s">
        <v>0</v>
      </c>
      <c r="C346" t="s">
        <v>1</v>
      </c>
      <c r="D346" t="s">
        <v>2</v>
      </c>
      <c r="E346" t="s">
        <v>3</v>
      </c>
      <c r="F346" t="s">
        <v>306</v>
      </c>
      <c r="G346" t="s">
        <v>4</v>
      </c>
      <c r="H346" t="s">
        <v>52</v>
      </c>
      <c r="I346">
        <v>504</v>
      </c>
      <c r="J346">
        <v>56</v>
      </c>
      <c r="K346" t="s">
        <v>316</v>
      </c>
      <c r="L346" t="s">
        <v>317</v>
      </c>
      <c r="M346" t="s">
        <v>309</v>
      </c>
      <c r="N346">
        <v>16</v>
      </c>
      <c r="O346" t="s">
        <v>310</v>
      </c>
      <c r="P346" t="s">
        <v>13</v>
      </c>
      <c r="Q346">
        <v>145.19999999999999</v>
      </c>
      <c r="R346" t="s">
        <v>12</v>
      </c>
      <c r="S346">
        <v>13.066685676574707</v>
      </c>
      <c r="T346" s="6">
        <f>tbSilv[[#This Row],[qtdRecurso]]*tbSilv[[#This Row],[areaOcupacao]]/10000</f>
        <v>7.3180799999999993</v>
      </c>
      <c r="U346" s="1">
        <f>tbSilv[[#This Row],[qtdRecEspFaixa]]*tbSilv[[#This Row],[Preco]]</f>
        <v>95.623051116027824</v>
      </c>
    </row>
    <row r="347" spans="1:21" hidden="1" x14ac:dyDescent="0.3">
      <c r="A347">
        <v>11688</v>
      </c>
      <c r="B347" t="s">
        <v>0</v>
      </c>
      <c r="C347" t="s">
        <v>1</v>
      </c>
      <c r="D347" t="s">
        <v>2</v>
      </c>
      <c r="E347" t="s">
        <v>3</v>
      </c>
      <c r="F347" t="s">
        <v>306</v>
      </c>
      <c r="G347" t="s">
        <v>4</v>
      </c>
      <c r="H347" t="s">
        <v>52</v>
      </c>
      <c r="I347">
        <v>504</v>
      </c>
      <c r="J347">
        <v>56</v>
      </c>
      <c r="K347" t="s">
        <v>316</v>
      </c>
      <c r="L347" t="s">
        <v>317</v>
      </c>
      <c r="M347" t="s">
        <v>309</v>
      </c>
      <c r="N347">
        <v>16</v>
      </c>
      <c r="O347" t="s">
        <v>312</v>
      </c>
      <c r="P347" t="s">
        <v>13</v>
      </c>
      <c r="Q347">
        <v>18.149999999999999</v>
      </c>
      <c r="R347" t="s">
        <v>12</v>
      </c>
      <c r="S347">
        <v>13.066685676574707</v>
      </c>
      <c r="T347" s="6">
        <f>tbSilv[[#This Row],[qtdRecurso]]*tbSilv[[#This Row],[areaOcupacao]]/10000</f>
        <v>0.91475999999999991</v>
      </c>
      <c r="U347" s="1">
        <f>tbSilv[[#This Row],[qtdRecEspFaixa]]*tbSilv[[#This Row],[Preco]]</f>
        <v>11.952881389503478</v>
      </c>
    </row>
    <row r="348" spans="1:21" hidden="1" x14ac:dyDescent="0.3">
      <c r="A348">
        <v>11688</v>
      </c>
      <c r="B348" t="s">
        <v>0</v>
      </c>
      <c r="C348" t="s">
        <v>1</v>
      </c>
      <c r="D348" t="s">
        <v>2</v>
      </c>
      <c r="E348" t="s">
        <v>3</v>
      </c>
      <c r="F348" t="s">
        <v>306</v>
      </c>
      <c r="G348" t="s">
        <v>4</v>
      </c>
      <c r="H348" t="s">
        <v>52</v>
      </c>
      <c r="I348">
        <v>504</v>
      </c>
      <c r="J348">
        <v>56</v>
      </c>
      <c r="K348" t="s">
        <v>316</v>
      </c>
      <c r="L348" t="s">
        <v>317</v>
      </c>
      <c r="M348" t="s">
        <v>309</v>
      </c>
      <c r="N348">
        <v>16</v>
      </c>
      <c r="O348" t="s">
        <v>313</v>
      </c>
      <c r="P348" t="s">
        <v>16</v>
      </c>
      <c r="Q348">
        <v>0.73</v>
      </c>
      <c r="R348" t="s">
        <v>17</v>
      </c>
      <c r="S348">
        <v>149.07000732421875</v>
      </c>
      <c r="T348" s="6">
        <f>tbSilv[[#This Row],[qtdRecurso]]*tbSilv[[#This Row],[areaOcupacao]]/10000</f>
        <v>3.6791999999999998E-2</v>
      </c>
      <c r="U348" s="1">
        <f>tbSilv[[#This Row],[qtdRecEspFaixa]]*tbSilv[[#This Row],[Preco]]</f>
        <v>5.4845837094726564</v>
      </c>
    </row>
    <row r="349" spans="1:21" hidden="1" x14ac:dyDescent="0.3">
      <c r="A349">
        <v>11688</v>
      </c>
      <c r="B349" t="s">
        <v>0</v>
      </c>
      <c r="C349" t="s">
        <v>1</v>
      </c>
      <c r="D349" t="s">
        <v>2</v>
      </c>
      <c r="E349" t="s">
        <v>3</v>
      </c>
      <c r="F349" t="s">
        <v>306</v>
      </c>
      <c r="G349" t="s">
        <v>4</v>
      </c>
      <c r="H349" t="s">
        <v>52</v>
      </c>
      <c r="I349">
        <v>504</v>
      </c>
      <c r="J349">
        <v>56</v>
      </c>
      <c r="K349" t="s">
        <v>316</v>
      </c>
      <c r="L349" t="s">
        <v>317</v>
      </c>
      <c r="M349" t="s">
        <v>309</v>
      </c>
      <c r="N349">
        <v>17</v>
      </c>
      <c r="O349" t="s">
        <v>310</v>
      </c>
      <c r="P349" t="s">
        <v>311</v>
      </c>
      <c r="Q349">
        <v>145.19999999999999</v>
      </c>
      <c r="R349" t="s">
        <v>12</v>
      </c>
      <c r="S349">
        <v>1.0999999999999999E-2</v>
      </c>
      <c r="T349" s="6">
        <f>tbSilv[[#This Row],[qtdRecurso]]*tbSilv[[#This Row],[areaOcupacao]]/10000</f>
        <v>7.3180799999999993</v>
      </c>
      <c r="U349" s="1">
        <f>tbSilv[[#This Row],[qtdRecEspFaixa]]*tbSilv[[#This Row],[Preco]]</f>
        <v>8.0498879999999981E-2</v>
      </c>
    </row>
    <row r="350" spans="1:21" hidden="1" x14ac:dyDescent="0.3">
      <c r="A350">
        <v>11688</v>
      </c>
      <c r="B350" t="s">
        <v>0</v>
      </c>
      <c r="C350" t="s">
        <v>1</v>
      </c>
      <c r="D350" t="s">
        <v>2</v>
      </c>
      <c r="E350" t="s">
        <v>3</v>
      </c>
      <c r="F350" t="s">
        <v>306</v>
      </c>
      <c r="G350" t="s">
        <v>4</v>
      </c>
      <c r="H350" t="s">
        <v>52</v>
      </c>
      <c r="I350">
        <v>504</v>
      </c>
      <c r="J350">
        <v>56</v>
      </c>
      <c r="K350" t="s">
        <v>316</v>
      </c>
      <c r="L350" t="s">
        <v>317</v>
      </c>
      <c r="M350" t="s">
        <v>309</v>
      </c>
      <c r="N350">
        <v>17</v>
      </c>
      <c r="O350" t="s">
        <v>310</v>
      </c>
      <c r="P350" t="s">
        <v>13</v>
      </c>
      <c r="Q350">
        <v>145.19999999999999</v>
      </c>
      <c r="R350" t="s">
        <v>12</v>
      </c>
      <c r="S350">
        <v>13.066685676574707</v>
      </c>
      <c r="T350" s="6">
        <f>tbSilv[[#This Row],[qtdRecurso]]*tbSilv[[#This Row],[areaOcupacao]]/10000</f>
        <v>7.3180799999999993</v>
      </c>
      <c r="U350" s="1">
        <f>tbSilv[[#This Row],[qtdRecEspFaixa]]*tbSilv[[#This Row],[Preco]]</f>
        <v>95.623051116027824</v>
      </c>
    </row>
    <row r="351" spans="1:21" hidden="1" x14ac:dyDescent="0.3">
      <c r="A351">
        <v>11688</v>
      </c>
      <c r="B351" t="s">
        <v>0</v>
      </c>
      <c r="C351" t="s">
        <v>1</v>
      </c>
      <c r="D351" t="s">
        <v>2</v>
      </c>
      <c r="E351" t="s">
        <v>3</v>
      </c>
      <c r="F351" t="s">
        <v>306</v>
      </c>
      <c r="G351" t="s">
        <v>4</v>
      </c>
      <c r="H351" t="s">
        <v>52</v>
      </c>
      <c r="I351">
        <v>504</v>
      </c>
      <c r="J351">
        <v>56</v>
      </c>
      <c r="K351" t="s">
        <v>316</v>
      </c>
      <c r="L351" t="s">
        <v>317</v>
      </c>
      <c r="M351" t="s">
        <v>309</v>
      </c>
      <c r="N351">
        <v>17</v>
      </c>
      <c r="O351" t="s">
        <v>312</v>
      </c>
      <c r="P351" t="s">
        <v>13</v>
      </c>
      <c r="Q351">
        <v>18.149999999999999</v>
      </c>
      <c r="R351" t="s">
        <v>12</v>
      </c>
      <c r="S351">
        <v>13.066685676574707</v>
      </c>
      <c r="T351" s="6">
        <f>tbSilv[[#This Row],[qtdRecurso]]*tbSilv[[#This Row],[areaOcupacao]]/10000</f>
        <v>0.91475999999999991</v>
      </c>
      <c r="U351" s="1">
        <f>tbSilv[[#This Row],[qtdRecEspFaixa]]*tbSilv[[#This Row],[Preco]]</f>
        <v>11.952881389503478</v>
      </c>
    </row>
    <row r="352" spans="1:21" hidden="1" x14ac:dyDescent="0.3">
      <c r="A352">
        <v>11688</v>
      </c>
      <c r="B352" t="s">
        <v>0</v>
      </c>
      <c r="C352" t="s">
        <v>1</v>
      </c>
      <c r="D352" t="s">
        <v>2</v>
      </c>
      <c r="E352" t="s">
        <v>3</v>
      </c>
      <c r="F352" t="s">
        <v>306</v>
      </c>
      <c r="G352" t="s">
        <v>4</v>
      </c>
      <c r="H352" t="s">
        <v>52</v>
      </c>
      <c r="I352">
        <v>504</v>
      </c>
      <c r="J352">
        <v>56</v>
      </c>
      <c r="K352" t="s">
        <v>316</v>
      </c>
      <c r="L352" t="s">
        <v>317</v>
      </c>
      <c r="M352" t="s">
        <v>309</v>
      </c>
      <c r="N352">
        <v>17</v>
      </c>
      <c r="O352" t="s">
        <v>313</v>
      </c>
      <c r="P352" t="s">
        <v>16</v>
      </c>
      <c r="Q352">
        <v>0.73</v>
      </c>
      <c r="R352" t="s">
        <v>17</v>
      </c>
      <c r="S352">
        <v>149.07000732421875</v>
      </c>
      <c r="T352" s="6">
        <f>tbSilv[[#This Row],[qtdRecurso]]*tbSilv[[#This Row],[areaOcupacao]]/10000</f>
        <v>3.6791999999999998E-2</v>
      </c>
      <c r="U352" s="1">
        <f>tbSilv[[#This Row],[qtdRecEspFaixa]]*tbSilv[[#This Row],[Preco]]</f>
        <v>5.4845837094726564</v>
      </c>
    </row>
    <row r="353" spans="1:21" hidden="1" x14ac:dyDescent="0.3">
      <c r="A353">
        <v>11688</v>
      </c>
      <c r="B353" t="s">
        <v>0</v>
      </c>
      <c r="C353" t="s">
        <v>1</v>
      </c>
      <c r="D353" t="s">
        <v>2</v>
      </c>
      <c r="E353" t="s">
        <v>3</v>
      </c>
      <c r="F353" t="s">
        <v>306</v>
      </c>
      <c r="G353" t="s">
        <v>4</v>
      </c>
      <c r="H353" t="s">
        <v>52</v>
      </c>
      <c r="I353">
        <v>504</v>
      </c>
      <c r="J353">
        <v>56</v>
      </c>
      <c r="K353" t="s">
        <v>316</v>
      </c>
      <c r="L353" t="s">
        <v>317</v>
      </c>
      <c r="M353" t="s">
        <v>309</v>
      </c>
      <c r="N353">
        <v>18</v>
      </c>
      <c r="O353" t="s">
        <v>310</v>
      </c>
      <c r="P353" t="s">
        <v>311</v>
      </c>
      <c r="Q353">
        <v>145.19999999999999</v>
      </c>
      <c r="R353" t="s">
        <v>12</v>
      </c>
      <c r="S353">
        <v>1.0999999999999999E-2</v>
      </c>
      <c r="T353" s="6">
        <f>tbSilv[[#This Row],[qtdRecurso]]*tbSilv[[#This Row],[areaOcupacao]]/10000</f>
        <v>7.3180799999999993</v>
      </c>
      <c r="U353" s="1">
        <f>tbSilv[[#This Row],[qtdRecEspFaixa]]*tbSilv[[#This Row],[Preco]]</f>
        <v>8.0498879999999981E-2</v>
      </c>
    </row>
    <row r="354" spans="1:21" hidden="1" x14ac:dyDescent="0.3">
      <c r="A354">
        <v>11688</v>
      </c>
      <c r="B354" t="s">
        <v>0</v>
      </c>
      <c r="C354" t="s">
        <v>1</v>
      </c>
      <c r="D354" t="s">
        <v>2</v>
      </c>
      <c r="E354" t="s">
        <v>3</v>
      </c>
      <c r="F354" t="s">
        <v>306</v>
      </c>
      <c r="G354" t="s">
        <v>4</v>
      </c>
      <c r="H354" t="s">
        <v>52</v>
      </c>
      <c r="I354">
        <v>504</v>
      </c>
      <c r="J354">
        <v>56</v>
      </c>
      <c r="K354" t="s">
        <v>316</v>
      </c>
      <c r="L354" t="s">
        <v>317</v>
      </c>
      <c r="M354" t="s">
        <v>309</v>
      </c>
      <c r="N354">
        <v>18</v>
      </c>
      <c r="O354" t="s">
        <v>310</v>
      </c>
      <c r="P354" t="s">
        <v>13</v>
      </c>
      <c r="Q354">
        <v>145.19999999999999</v>
      </c>
      <c r="R354" t="s">
        <v>12</v>
      </c>
      <c r="S354">
        <v>13.066685676574707</v>
      </c>
      <c r="T354" s="6">
        <f>tbSilv[[#This Row],[qtdRecurso]]*tbSilv[[#This Row],[areaOcupacao]]/10000</f>
        <v>7.3180799999999993</v>
      </c>
      <c r="U354" s="1">
        <f>tbSilv[[#This Row],[qtdRecEspFaixa]]*tbSilv[[#This Row],[Preco]]</f>
        <v>95.623051116027824</v>
      </c>
    </row>
    <row r="355" spans="1:21" hidden="1" x14ac:dyDescent="0.3">
      <c r="A355">
        <v>11688</v>
      </c>
      <c r="B355" t="s">
        <v>0</v>
      </c>
      <c r="C355" t="s">
        <v>1</v>
      </c>
      <c r="D355" t="s">
        <v>2</v>
      </c>
      <c r="E355" t="s">
        <v>3</v>
      </c>
      <c r="F355" t="s">
        <v>306</v>
      </c>
      <c r="G355" t="s">
        <v>4</v>
      </c>
      <c r="H355" t="s">
        <v>52</v>
      </c>
      <c r="I355">
        <v>504</v>
      </c>
      <c r="J355">
        <v>56</v>
      </c>
      <c r="K355" t="s">
        <v>316</v>
      </c>
      <c r="L355" t="s">
        <v>317</v>
      </c>
      <c r="M355" t="s">
        <v>309</v>
      </c>
      <c r="N355">
        <v>18</v>
      </c>
      <c r="O355" t="s">
        <v>312</v>
      </c>
      <c r="P355" t="s">
        <v>13</v>
      </c>
      <c r="Q355">
        <v>18.149999999999999</v>
      </c>
      <c r="R355" t="s">
        <v>12</v>
      </c>
      <c r="S355">
        <v>13.066685676574707</v>
      </c>
      <c r="T355" s="6">
        <f>tbSilv[[#This Row],[qtdRecurso]]*tbSilv[[#This Row],[areaOcupacao]]/10000</f>
        <v>0.91475999999999991</v>
      </c>
      <c r="U355" s="1">
        <f>tbSilv[[#This Row],[qtdRecEspFaixa]]*tbSilv[[#This Row],[Preco]]</f>
        <v>11.952881389503478</v>
      </c>
    </row>
    <row r="356" spans="1:21" hidden="1" x14ac:dyDescent="0.3">
      <c r="A356">
        <v>11688</v>
      </c>
      <c r="B356" t="s">
        <v>0</v>
      </c>
      <c r="C356" t="s">
        <v>1</v>
      </c>
      <c r="D356" t="s">
        <v>2</v>
      </c>
      <c r="E356" t="s">
        <v>3</v>
      </c>
      <c r="F356" t="s">
        <v>306</v>
      </c>
      <c r="G356" t="s">
        <v>4</v>
      </c>
      <c r="H356" t="s">
        <v>52</v>
      </c>
      <c r="I356">
        <v>504</v>
      </c>
      <c r="J356">
        <v>56</v>
      </c>
      <c r="K356" t="s">
        <v>316</v>
      </c>
      <c r="L356" t="s">
        <v>317</v>
      </c>
      <c r="M356" t="s">
        <v>309</v>
      </c>
      <c r="N356">
        <v>18</v>
      </c>
      <c r="O356" t="s">
        <v>313</v>
      </c>
      <c r="P356" t="s">
        <v>16</v>
      </c>
      <c r="Q356">
        <v>0.73</v>
      </c>
      <c r="R356" t="s">
        <v>17</v>
      </c>
      <c r="S356">
        <v>149.07000732421875</v>
      </c>
      <c r="T356" s="6">
        <f>tbSilv[[#This Row],[qtdRecurso]]*tbSilv[[#This Row],[areaOcupacao]]/10000</f>
        <v>3.6791999999999998E-2</v>
      </c>
      <c r="U356" s="1">
        <f>tbSilv[[#This Row],[qtdRecEspFaixa]]*tbSilv[[#This Row],[Preco]]</f>
        <v>5.4845837094726564</v>
      </c>
    </row>
    <row r="357" spans="1:21" hidden="1" x14ac:dyDescent="0.3">
      <c r="A357">
        <v>11688</v>
      </c>
      <c r="B357" t="s">
        <v>0</v>
      </c>
      <c r="C357" t="s">
        <v>1</v>
      </c>
      <c r="D357" t="s">
        <v>2</v>
      </c>
      <c r="E357" t="s">
        <v>3</v>
      </c>
      <c r="F357" t="s">
        <v>306</v>
      </c>
      <c r="G357" t="s">
        <v>4</v>
      </c>
      <c r="H357" t="s">
        <v>52</v>
      </c>
      <c r="I357">
        <v>504</v>
      </c>
      <c r="J357">
        <v>56</v>
      </c>
      <c r="K357" t="s">
        <v>316</v>
      </c>
      <c r="L357" t="s">
        <v>317</v>
      </c>
      <c r="M357" t="s">
        <v>309</v>
      </c>
      <c r="N357">
        <v>19</v>
      </c>
      <c r="O357" t="s">
        <v>310</v>
      </c>
      <c r="P357" t="s">
        <v>311</v>
      </c>
      <c r="Q357">
        <v>145.19999999999999</v>
      </c>
      <c r="R357" t="s">
        <v>12</v>
      </c>
      <c r="S357">
        <v>1.0999999999999999E-2</v>
      </c>
      <c r="T357" s="6">
        <f>tbSilv[[#This Row],[qtdRecurso]]*tbSilv[[#This Row],[areaOcupacao]]/10000</f>
        <v>7.3180799999999993</v>
      </c>
      <c r="U357" s="1">
        <f>tbSilv[[#This Row],[qtdRecEspFaixa]]*tbSilv[[#This Row],[Preco]]</f>
        <v>8.0498879999999981E-2</v>
      </c>
    </row>
    <row r="358" spans="1:21" hidden="1" x14ac:dyDescent="0.3">
      <c r="A358">
        <v>11688</v>
      </c>
      <c r="B358" t="s">
        <v>0</v>
      </c>
      <c r="C358" t="s">
        <v>1</v>
      </c>
      <c r="D358" t="s">
        <v>2</v>
      </c>
      <c r="E358" t="s">
        <v>3</v>
      </c>
      <c r="F358" t="s">
        <v>306</v>
      </c>
      <c r="G358" t="s">
        <v>4</v>
      </c>
      <c r="H358" t="s">
        <v>52</v>
      </c>
      <c r="I358">
        <v>504</v>
      </c>
      <c r="J358">
        <v>56</v>
      </c>
      <c r="K358" t="s">
        <v>316</v>
      </c>
      <c r="L358" t="s">
        <v>317</v>
      </c>
      <c r="M358" t="s">
        <v>309</v>
      </c>
      <c r="N358">
        <v>19</v>
      </c>
      <c r="O358" t="s">
        <v>310</v>
      </c>
      <c r="P358" t="s">
        <v>13</v>
      </c>
      <c r="Q358">
        <v>145.19999999999999</v>
      </c>
      <c r="R358" t="s">
        <v>12</v>
      </c>
      <c r="S358">
        <v>13.066685676574707</v>
      </c>
      <c r="T358" s="6">
        <f>tbSilv[[#This Row],[qtdRecurso]]*tbSilv[[#This Row],[areaOcupacao]]/10000</f>
        <v>7.3180799999999993</v>
      </c>
      <c r="U358" s="1">
        <f>tbSilv[[#This Row],[qtdRecEspFaixa]]*tbSilv[[#This Row],[Preco]]</f>
        <v>95.623051116027824</v>
      </c>
    </row>
    <row r="359" spans="1:21" hidden="1" x14ac:dyDescent="0.3">
      <c r="A359">
        <v>11688</v>
      </c>
      <c r="B359" t="s">
        <v>0</v>
      </c>
      <c r="C359" t="s">
        <v>1</v>
      </c>
      <c r="D359" t="s">
        <v>2</v>
      </c>
      <c r="E359" t="s">
        <v>3</v>
      </c>
      <c r="F359" t="s">
        <v>306</v>
      </c>
      <c r="G359" t="s">
        <v>4</v>
      </c>
      <c r="H359" t="s">
        <v>52</v>
      </c>
      <c r="I359">
        <v>504</v>
      </c>
      <c r="J359">
        <v>56</v>
      </c>
      <c r="K359" t="s">
        <v>316</v>
      </c>
      <c r="L359" t="s">
        <v>317</v>
      </c>
      <c r="M359" t="s">
        <v>309</v>
      </c>
      <c r="N359">
        <v>19</v>
      </c>
      <c r="O359" t="s">
        <v>312</v>
      </c>
      <c r="P359" t="s">
        <v>13</v>
      </c>
      <c r="Q359">
        <v>18.149999999999999</v>
      </c>
      <c r="R359" t="s">
        <v>12</v>
      </c>
      <c r="S359">
        <v>13.066685676574707</v>
      </c>
      <c r="T359" s="6">
        <f>tbSilv[[#This Row],[qtdRecurso]]*tbSilv[[#This Row],[areaOcupacao]]/10000</f>
        <v>0.91475999999999991</v>
      </c>
      <c r="U359" s="1">
        <f>tbSilv[[#This Row],[qtdRecEspFaixa]]*tbSilv[[#This Row],[Preco]]</f>
        <v>11.952881389503478</v>
      </c>
    </row>
    <row r="360" spans="1:21" hidden="1" x14ac:dyDescent="0.3">
      <c r="A360">
        <v>11688</v>
      </c>
      <c r="B360" t="s">
        <v>0</v>
      </c>
      <c r="C360" t="s">
        <v>1</v>
      </c>
      <c r="D360" t="s">
        <v>2</v>
      </c>
      <c r="E360" t="s">
        <v>3</v>
      </c>
      <c r="F360" t="s">
        <v>306</v>
      </c>
      <c r="G360" t="s">
        <v>4</v>
      </c>
      <c r="H360" t="s">
        <v>52</v>
      </c>
      <c r="I360">
        <v>504</v>
      </c>
      <c r="J360">
        <v>56</v>
      </c>
      <c r="K360" t="s">
        <v>316</v>
      </c>
      <c r="L360" t="s">
        <v>317</v>
      </c>
      <c r="M360" t="s">
        <v>309</v>
      </c>
      <c r="N360">
        <v>19</v>
      </c>
      <c r="O360" t="s">
        <v>313</v>
      </c>
      <c r="P360" t="s">
        <v>16</v>
      </c>
      <c r="Q360">
        <v>0.73</v>
      </c>
      <c r="R360" t="s">
        <v>17</v>
      </c>
      <c r="S360">
        <v>149.07000732421875</v>
      </c>
      <c r="T360" s="6">
        <f>tbSilv[[#This Row],[qtdRecurso]]*tbSilv[[#This Row],[areaOcupacao]]/10000</f>
        <v>3.6791999999999998E-2</v>
      </c>
      <c r="U360" s="1">
        <f>tbSilv[[#This Row],[qtdRecEspFaixa]]*tbSilv[[#This Row],[Preco]]</f>
        <v>5.4845837094726564</v>
      </c>
    </row>
    <row r="361" spans="1:21" hidden="1" x14ac:dyDescent="0.3">
      <c r="A361">
        <v>11688</v>
      </c>
      <c r="B361" t="s">
        <v>0</v>
      </c>
      <c r="C361" t="s">
        <v>1</v>
      </c>
      <c r="D361" t="s">
        <v>2</v>
      </c>
      <c r="E361" t="s">
        <v>3</v>
      </c>
      <c r="F361" t="s">
        <v>306</v>
      </c>
      <c r="G361" t="s">
        <v>4</v>
      </c>
      <c r="H361" t="s">
        <v>52</v>
      </c>
      <c r="I361">
        <v>504</v>
      </c>
      <c r="J361">
        <v>56</v>
      </c>
      <c r="K361" t="s">
        <v>316</v>
      </c>
      <c r="L361" t="s">
        <v>317</v>
      </c>
      <c r="M361" t="s">
        <v>309</v>
      </c>
      <c r="N361">
        <v>20</v>
      </c>
      <c r="O361" t="s">
        <v>310</v>
      </c>
      <c r="P361" t="s">
        <v>311</v>
      </c>
      <c r="Q361">
        <v>145.19999999999999</v>
      </c>
      <c r="R361" t="s">
        <v>12</v>
      </c>
      <c r="S361">
        <v>1.0999999999999999E-2</v>
      </c>
      <c r="T361" s="6">
        <f>tbSilv[[#This Row],[qtdRecurso]]*tbSilv[[#This Row],[areaOcupacao]]/10000</f>
        <v>7.3180799999999993</v>
      </c>
      <c r="U361" s="1">
        <f>tbSilv[[#This Row],[qtdRecEspFaixa]]*tbSilv[[#This Row],[Preco]]</f>
        <v>8.0498879999999981E-2</v>
      </c>
    </row>
    <row r="362" spans="1:21" hidden="1" x14ac:dyDescent="0.3">
      <c r="A362">
        <v>11688</v>
      </c>
      <c r="B362" t="s">
        <v>0</v>
      </c>
      <c r="C362" t="s">
        <v>1</v>
      </c>
      <c r="D362" t="s">
        <v>2</v>
      </c>
      <c r="E362" t="s">
        <v>3</v>
      </c>
      <c r="F362" t="s">
        <v>306</v>
      </c>
      <c r="G362" t="s">
        <v>4</v>
      </c>
      <c r="H362" t="s">
        <v>52</v>
      </c>
      <c r="I362">
        <v>504</v>
      </c>
      <c r="J362">
        <v>56</v>
      </c>
      <c r="K362" t="s">
        <v>316</v>
      </c>
      <c r="L362" t="s">
        <v>317</v>
      </c>
      <c r="M362" t="s">
        <v>309</v>
      </c>
      <c r="N362">
        <v>20</v>
      </c>
      <c r="O362" t="s">
        <v>310</v>
      </c>
      <c r="P362" t="s">
        <v>13</v>
      </c>
      <c r="Q362">
        <v>145.19999999999999</v>
      </c>
      <c r="R362" t="s">
        <v>12</v>
      </c>
      <c r="S362">
        <v>13.066685676574707</v>
      </c>
      <c r="T362" s="6">
        <f>tbSilv[[#This Row],[qtdRecurso]]*tbSilv[[#This Row],[areaOcupacao]]/10000</f>
        <v>7.3180799999999993</v>
      </c>
      <c r="U362" s="1">
        <f>tbSilv[[#This Row],[qtdRecEspFaixa]]*tbSilv[[#This Row],[Preco]]</f>
        <v>95.623051116027824</v>
      </c>
    </row>
    <row r="363" spans="1:21" hidden="1" x14ac:dyDescent="0.3">
      <c r="A363">
        <v>11688</v>
      </c>
      <c r="B363" t="s">
        <v>0</v>
      </c>
      <c r="C363" t="s">
        <v>1</v>
      </c>
      <c r="D363" t="s">
        <v>2</v>
      </c>
      <c r="E363" t="s">
        <v>3</v>
      </c>
      <c r="F363" t="s">
        <v>306</v>
      </c>
      <c r="G363" t="s">
        <v>4</v>
      </c>
      <c r="H363" t="s">
        <v>52</v>
      </c>
      <c r="I363">
        <v>504</v>
      </c>
      <c r="J363">
        <v>56</v>
      </c>
      <c r="K363" t="s">
        <v>316</v>
      </c>
      <c r="L363" t="s">
        <v>317</v>
      </c>
      <c r="M363" t="s">
        <v>309</v>
      </c>
      <c r="N363">
        <v>20</v>
      </c>
      <c r="O363" t="s">
        <v>312</v>
      </c>
      <c r="P363" t="s">
        <v>13</v>
      </c>
      <c r="Q363">
        <v>18.149999999999999</v>
      </c>
      <c r="R363" t="s">
        <v>12</v>
      </c>
      <c r="S363">
        <v>13.066685676574707</v>
      </c>
      <c r="T363" s="6">
        <f>tbSilv[[#This Row],[qtdRecurso]]*tbSilv[[#This Row],[areaOcupacao]]/10000</f>
        <v>0.91475999999999991</v>
      </c>
      <c r="U363" s="1">
        <f>tbSilv[[#This Row],[qtdRecEspFaixa]]*tbSilv[[#This Row],[Preco]]</f>
        <v>11.952881389503478</v>
      </c>
    </row>
    <row r="364" spans="1:21" hidden="1" x14ac:dyDescent="0.3">
      <c r="A364">
        <v>11688</v>
      </c>
      <c r="B364" t="s">
        <v>0</v>
      </c>
      <c r="C364" t="s">
        <v>1</v>
      </c>
      <c r="D364" t="s">
        <v>2</v>
      </c>
      <c r="E364" t="s">
        <v>3</v>
      </c>
      <c r="F364" t="s">
        <v>306</v>
      </c>
      <c r="G364" t="s">
        <v>4</v>
      </c>
      <c r="H364" t="s">
        <v>52</v>
      </c>
      <c r="I364">
        <v>504</v>
      </c>
      <c r="J364">
        <v>56</v>
      </c>
      <c r="K364" t="s">
        <v>316</v>
      </c>
      <c r="L364" t="s">
        <v>317</v>
      </c>
      <c r="M364" t="s">
        <v>309</v>
      </c>
      <c r="N364">
        <v>20</v>
      </c>
      <c r="O364" t="s">
        <v>313</v>
      </c>
      <c r="P364" t="s">
        <v>16</v>
      </c>
      <c r="Q364">
        <v>0.73</v>
      </c>
      <c r="R364" t="s">
        <v>17</v>
      </c>
      <c r="S364">
        <v>149.07000732421875</v>
      </c>
      <c r="T364" s="6">
        <f>tbSilv[[#This Row],[qtdRecurso]]*tbSilv[[#This Row],[areaOcupacao]]/10000</f>
        <v>3.6791999999999998E-2</v>
      </c>
      <c r="U364" s="1">
        <f>tbSilv[[#This Row],[qtdRecEspFaixa]]*tbSilv[[#This Row],[Preco]]</f>
        <v>5.4845837094726564</v>
      </c>
    </row>
    <row r="365" spans="1:21" hidden="1" x14ac:dyDescent="0.3">
      <c r="A365">
        <v>11688</v>
      </c>
      <c r="B365" t="s">
        <v>0</v>
      </c>
      <c r="C365" t="s">
        <v>1</v>
      </c>
      <c r="D365" t="s">
        <v>2</v>
      </c>
      <c r="E365" t="s">
        <v>3</v>
      </c>
      <c r="F365" t="s">
        <v>306</v>
      </c>
      <c r="G365" t="s">
        <v>4</v>
      </c>
      <c r="H365" t="s">
        <v>52</v>
      </c>
      <c r="I365">
        <v>504</v>
      </c>
      <c r="J365">
        <v>56</v>
      </c>
      <c r="K365" t="s">
        <v>316</v>
      </c>
      <c r="L365" t="s">
        <v>317</v>
      </c>
      <c r="M365" t="s">
        <v>309</v>
      </c>
      <c r="N365">
        <v>21</v>
      </c>
      <c r="O365" t="s">
        <v>310</v>
      </c>
      <c r="P365" t="s">
        <v>311</v>
      </c>
      <c r="Q365">
        <v>145.19999999999999</v>
      </c>
      <c r="R365" t="s">
        <v>12</v>
      </c>
      <c r="S365">
        <v>1.0999999999999999E-2</v>
      </c>
      <c r="T365" s="6">
        <f>tbSilv[[#This Row],[qtdRecurso]]*tbSilv[[#This Row],[areaOcupacao]]/10000</f>
        <v>7.3180799999999993</v>
      </c>
      <c r="U365" s="1">
        <f>tbSilv[[#This Row],[qtdRecEspFaixa]]*tbSilv[[#This Row],[Preco]]</f>
        <v>8.0498879999999981E-2</v>
      </c>
    </row>
    <row r="366" spans="1:21" hidden="1" x14ac:dyDescent="0.3">
      <c r="A366">
        <v>11688</v>
      </c>
      <c r="B366" t="s">
        <v>0</v>
      </c>
      <c r="C366" t="s">
        <v>1</v>
      </c>
      <c r="D366" t="s">
        <v>2</v>
      </c>
      <c r="E366" t="s">
        <v>3</v>
      </c>
      <c r="F366" t="s">
        <v>306</v>
      </c>
      <c r="G366" t="s">
        <v>4</v>
      </c>
      <c r="H366" t="s">
        <v>52</v>
      </c>
      <c r="I366">
        <v>504</v>
      </c>
      <c r="J366">
        <v>56</v>
      </c>
      <c r="K366" t="s">
        <v>316</v>
      </c>
      <c r="L366" t="s">
        <v>317</v>
      </c>
      <c r="M366" t="s">
        <v>309</v>
      </c>
      <c r="N366">
        <v>21</v>
      </c>
      <c r="O366" t="s">
        <v>310</v>
      </c>
      <c r="P366" t="s">
        <v>13</v>
      </c>
      <c r="Q366">
        <v>145.19999999999999</v>
      </c>
      <c r="R366" t="s">
        <v>12</v>
      </c>
      <c r="S366">
        <v>13.066685676574707</v>
      </c>
      <c r="T366" s="6">
        <f>tbSilv[[#This Row],[qtdRecurso]]*tbSilv[[#This Row],[areaOcupacao]]/10000</f>
        <v>7.3180799999999993</v>
      </c>
      <c r="U366" s="1">
        <f>tbSilv[[#This Row],[qtdRecEspFaixa]]*tbSilv[[#This Row],[Preco]]</f>
        <v>95.623051116027824</v>
      </c>
    </row>
    <row r="367" spans="1:21" hidden="1" x14ac:dyDescent="0.3">
      <c r="A367">
        <v>11688</v>
      </c>
      <c r="B367" t="s">
        <v>0</v>
      </c>
      <c r="C367" t="s">
        <v>1</v>
      </c>
      <c r="D367" t="s">
        <v>2</v>
      </c>
      <c r="E367" t="s">
        <v>3</v>
      </c>
      <c r="F367" t="s">
        <v>306</v>
      </c>
      <c r="G367" t="s">
        <v>4</v>
      </c>
      <c r="H367" t="s">
        <v>52</v>
      </c>
      <c r="I367">
        <v>504</v>
      </c>
      <c r="J367">
        <v>56</v>
      </c>
      <c r="K367" t="s">
        <v>316</v>
      </c>
      <c r="L367" t="s">
        <v>317</v>
      </c>
      <c r="M367" t="s">
        <v>309</v>
      </c>
      <c r="N367">
        <v>21</v>
      </c>
      <c r="O367" t="s">
        <v>312</v>
      </c>
      <c r="P367" t="s">
        <v>13</v>
      </c>
      <c r="Q367">
        <v>18.149999999999999</v>
      </c>
      <c r="R367" t="s">
        <v>12</v>
      </c>
      <c r="S367">
        <v>13.066685676574707</v>
      </c>
      <c r="T367" s="6">
        <f>tbSilv[[#This Row],[qtdRecurso]]*tbSilv[[#This Row],[areaOcupacao]]/10000</f>
        <v>0.91475999999999991</v>
      </c>
      <c r="U367" s="1">
        <f>tbSilv[[#This Row],[qtdRecEspFaixa]]*tbSilv[[#This Row],[Preco]]</f>
        <v>11.952881389503478</v>
      </c>
    </row>
    <row r="368" spans="1:21" hidden="1" x14ac:dyDescent="0.3">
      <c r="A368">
        <v>11688</v>
      </c>
      <c r="B368" t="s">
        <v>0</v>
      </c>
      <c r="C368" t="s">
        <v>1</v>
      </c>
      <c r="D368" t="s">
        <v>2</v>
      </c>
      <c r="E368" t="s">
        <v>3</v>
      </c>
      <c r="F368" t="s">
        <v>306</v>
      </c>
      <c r="G368" t="s">
        <v>4</v>
      </c>
      <c r="H368" t="s">
        <v>52</v>
      </c>
      <c r="I368">
        <v>504</v>
      </c>
      <c r="J368">
        <v>56</v>
      </c>
      <c r="K368" t="s">
        <v>316</v>
      </c>
      <c r="L368" t="s">
        <v>317</v>
      </c>
      <c r="M368" t="s">
        <v>309</v>
      </c>
      <c r="N368">
        <v>21</v>
      </c>
      <c r="O368" t="s">
        <v>313</v>
      </c>
      <c r="P368" t="s">
        <v>16</v>
      </c>
      <c r="Q368">
        <v>0.73</v>
      </c>
      <c r="R368" t="s">
        <v>17</v>
      </c>
      <c r="S368">
        <v>149.07000732421875</v>
      </c>
      <c r="T368" s="6">
        <f>tbSilv[[#This Row],[qtdRecurso]]*tbSilv[[#This Row],[areaOcupacao]]/10000</f>
        <v>3.6791999999999998E-2</v>
      </c>
      <c r="U368" s="1">
        <f>tbSilv[[#This Row],[qtdRecEspFaixa]]*tbSilv[[#This Row],[Preco]]</f>
        <v>5.4845837094726564</v>
      </c>
    </row>
    <row r="369" spans="1:21" hidden="1" x14ac:dyDescent="0.3">
      <c r="A369">
        <v>11688</v>
      </c>
      <c r="B369" t="s">
        <v>0</v>
      </c>
      <c r="C369" t="s">
        <v>1</v>
      </c>
      <c r="D369" t="s">
        <v>2</v>
      </c>
      <c r="E369" t="s">
        <v>3</v>
      </c>
      <c r="F369" t="s">
        <v>306</v>
      </c>
      <c r="G369" t="s">
        <v>4</v>
      </c>
      <c r="H369" t="s">
        <v>52</v>
      </c>
      <c r="I369">
        <v>504</v>
      </c>
      <c r="J369">
        <v>56</v>
      </c>
      <c r="K369" t="s">
        <v>316</v>
      </c>
      <c r="L369" t="s">
        <v>317</v>
      </c>
      <c r="M369" t="s">
        <v>309</v>
      </c>
      <c r="N369">
        <v>22</v>
      </c>
      <c r="O369" t="s">
        <v>310</v>
      </c>
      <c r="P369" t="s">
        <v>311</v>
      </c>
      <c r="Q369">
        <v>145.19999999999999</v>
      </c>
      <c r="R369" t="s">
        <v>12</v>
      </c>
      <c r="S369">
        <v>1.0999999999999999E-2</v>
      </c>
      <c r="T369" s="6">
        <f>tbSilv[[#This Row],[qtdRecurso]]*tbSilv[[#This Row],[areaOcupacao]]/10000</f>
        <v>7.3180799999999993</v>
      </c>
      <c r="U369" s="1">
        <f>tbSilv[[#This Row],[qtdRecEspFaixa]]*tbSilv[[#This Row],[Preco]]</f>
        <v>8.0498879999999981E-2</v>
      </c>
    </row>
    <row r="370" spans="1:21" hidden="1" x14ac:dyDescent="0.3">
      <c r="A370">
        <v>11688</v>
      </c>
      <c r="B370" t="s">
        <v>0</v>
      </c>
      <c r="C370" t="s">
        <v>1</v>
      </c>
      <c r="D370" t="s">
        <v>2</v>
      </c>
      <c r="E370" t="s">
        <v>3</v>
      </c>
      <c r="F370" t="s">
        <v>306</v>
      </c>
      <c r="G370" t="s">
        <v>4</v>
      </c>
      <c r="H370" t="s">
        <v>52</v>
      </c>
      <c r="I370">
        <v>504</v>
      </c>
      <c r="J370">
        <v>56</v>
      </c>
      <c r="K370" t="s">
        <v>316</v>
      </c>
      <c r="L370" t="s">
        <v>317</v>
      </c>
      <c r="M370" t="s">
        <v>309</v>
      </c>
      <c r="N370">
        <v>22</v>
      </c>
      <c r="O370" t="s">
        <v>310</v>
      </c>
      <c r="P370" t="s">
        <v>13</v>
      </c>
      <c r="Q370">
        <v>145.19999999999999</v>
      </c>
      <c r="R370" t="s">
        <v>12</v>
      </c>
      <c r="S370">
        <v>13.066685676574707</v>
      </c>
      <c r="T370" s="6">
        <f>tbSilv[[#This Row],[qtdRecurso]]*tbSilv[[#This Row],[areaOcupacao]]/10000</f>
        <v>7.3180799999999993</v>
      </c>
      <c r="U370" s="1">
        <f>tbSilv[[#This Row],[qtdRecEspFaixa]]*tbSilv[[#This Row],[Preco]]</f>
        <v>95.623051116027824</v>
      </c>
    </row>
    <row r="371" spans="1:21" hidden="1" x14ac:dyDescent="0.3">
      <c r="A371">
        <v>11688</v>
      </c>
      <c r="B371" t="s">
        <v>0</v>
      </c>
      <c r="C371" t="s">
        <v>1</v>
      </c>
      <c r="D371" t="s">
        <v>2</v>
      </c>
      <c r="E371" t="s">
        <v>3</v>
      </c>
      <c r="F371" t="s">
        <v>306</v>
      </c>
      <c r="G371" t="s">
        <v>4</v>
      </c>
      <c r="H371" t="s">
        <v>52</v>
      </c>
      <c r="I371">
        <v>504</v>
      </c>
      <c r="J371">
        <v>56</v>
      </c>
      <c r="K371" t="s">
        <v>316</v>
      </c>
      <c r="L371" t="s">
        <v>317</v>
      </c>
      <c r="M371" t="s">
        <v>309</v>
      </c>
      <c r="N371">
        <v>22</v>
      </c>
      <c r="O371" t="s">
        <v>312</v>
      </c>
      <c r="P371" t="s">
        <v>13</v>
      </c>
      <c r="Q371">
        <v>18.149999999999999</v>
      </c>
      <c r="R371" t="s">
        <v>12</v>
      </c>
      <c r="S371">
        <v>13.066685676574707</v>
      </c>
      <c r="T371" s="6">
        <f>tbSilv[[#This Row],[qtdRecurso]]*tbSilv[[#This Row],[areaOcupacao]]/10000</f>
        <v>0.91475999999999991</v>
      </c>
      <c r="U371" s="1">
        <f>tbSilv[[#This Row],[qtdRecEspFaixa]]*tbSilv[[#This Row],[Preco]]</f>
        <v>11.952881389503478</v>
      </c>
    </row>
    <row r="372" spans="1:21" hidden="1" x14ac:dyDescent="0.3">
      <c r="A372">
        <v>11688</v>
      </c>
      <c r="B372" t="s">
        <v>0</v>
      </c>
      <c r="C372" t="s">
        <v>1</v>
      </c>
      <c r="D372" t="s">
        <v>2</v>
      </c>
      <c r="E372" t="s">
        <v>3</v>
      </c>
      <c r="F372" t="s">
        <v>306</v>
      </c>
      <c r="G372" t="s">
        <v>4</v>
      </c>
      <c r="H372" t="s">
        <v>52</v>
      </c>
      <c r="I372">
        <v>504</v>
      </c>
      <c r="J372">
        <v>56</v>
      </c>
      <c r="K372" t="s">
        <v>316</v>
      </c>
      <c r="L372" t="s">
        <v>317</v>
      </c>
      <c r="M372" t="s">
        <v>309</v>
      </c>
      <c r="N372">
        <v>22</v>
      </c>
      <c r="O372" t="s">
        <v>313</v>
      </c>
      <c r="P372" t="s">
        <v>16</v>
      </c>
      <c r="Q372">
        <v>0.73</v>
      </c>
      <c r="R372" t="s">
        <v>17</v>
      </c>
      <c r="S372">
        <v>149.07000732421875</v>
      </c>
      <c r="T372" s="6">
        <f>tbSilv[[#This Row],[qtdRecurso]]*tbSilv[[#This Row],[areaOcupacao]]/10000</f>
        <v>3.6791999999999998E-2</v>
      </c>
      <c r="U372" s="1">
        <f>tbSilv[[#This Row],[qtdRecEspFaixa]]*tbSilv[[#This Row],[Preco]]</f>
        <v>5.4845837094726564</v>
      </c>
    </row>
    <row r="373" spans="1:21" hidden="1" x14ac:dyDescent="0.3">
      <c r="A373">
        <v>11688</v>
      </c>
      <c r="B373" t="s">
        <v>0</v>
      </c>
      <c r="C373" t="s">
        <v>1</v>
      </c>
      <c r="D373" t="s">
        <v>2</v>
      </c>
      <c r="E373" t="s">
        <v>3</v>
      </c>
      <c r="F373" t="s">
        <v>306</v>
      </c>
      <c r="G373" t="s">
        <v>4</v>
      </c>
      <c r="H373" t="s">
        <v>52</v>
      </c>
      <c r="I373">
        <v>504</v>
      </c>
      <c r="J373">
        <v>56</v>
      </c>
      <c r="K373" t="s">
        <v>316</v>
      </c>
      <c r="L373" t="s">
        <v>317</v>
      </c>
      <c r="M373" t="s">
        <v>309</v>
      </c>
      <c r="N373">
        <v>23</v>
      </c>
      <c r="O373" t="s">
        <v>310</v>
      </c>
      <c r="P373" t="s">
        <v>311</v>
      </c>
      <c r="Q373">
        <v>145.19999999999999</v>
      </c>
      <c r="R373" t="s">
        <v>12</v>
      </c>
      <c r="S373">
        <v>1.0999999999999999E-2</v>
      </c>
      <c r="T373" s="6">
        <f>tbSilv[[#This Row],[qtdRecurso]]*tbSilv[[#This Row],[areaOcupacao]]/10000</f>
        <v>7.3180799999999993</v>
      </c>
      <c r="U373" s="1">
        <f>tbSilv[[#This Row],[qtdRecEspFaixa]]*tbSilv[[#This Row],[Preco]]</f>
        <v>8.0498879999999981E-2</v>
      </c>
    </row>
    <row r="374" spans="1:21" hidden="1" x14ac:dyDescent="0.3">
      <c r="A374">
        <v>11688</v>
      </c>
      <c r="B374" t="s">
        <v>0</v>
      </c>
      <c r="C374" t="s">
        <v>1</v>
      </c>
      <c r="D374" t="s">
        <v>2</v>
      </c>
      <c r="E374" t="s">
        <v>3</v>
      </c>
      <c r="F374" t="s">
        <v>306</v>
      </c>
      <c r="G374" t="s">
        <v>4</v>
      </c>
      <c r="H374" t="s">
        <v>52</v>
      </c>
      <c r="I374">
        <v>504</v>
      </c>
      <c r="J374">
        <v>56</v>
      </c>
      <c r="K374" t="s">
        <v>316</v>
      </c>
      <c r="L374" t="s">
        <v>317</v>
      </c>
      <c r="M374" t="s">
        <v>309</v>
      </c>
      <c r="N374">
        <v>23</v>
      </c>
      <c r="O374" t="s">
        <v>310</v>
      </c>
      <c r="P374" t="s">
        <v>13</v>
      </c>
      <c r="Q374">
        <v>145.19999999999999</v>
      </c>
      <c r="R374" t="s">
        <v>12</v>
      </c>
      <c r="S374">
        <v>13.066685676574707</v>
      </c>
      <c r="T374" s="6">
        <f>tbSilv[[#This Row],[qtdRecurso]]*tbSilv[[#This Row],[areaOcupacao]]/10000</f>
        <v>7.3180799999999993</v>
      </c>
      <c r="U374" s="1">
        <f>tbSilv[[#This Row],[qtdRecEspFaixa]]*tbSilv[[#This Row],[Preco]]</f>
        <v>95.623051116027824</v>
      </c>
    </row>
    <row r="375" spans="1:21" hidden="1" x14ac:dyDescent="0.3">
      <c r="A375">
        <v>11688</v>
      </c>
      <c r="B375" t="s">
        <v>0</v>
      </c>
      <c r="C375" t="s">
        <v>1</v>
      </c>
      <c r="D375" t="s">
        <v>2</v>
      </c>
      <c r="E375" t="s">
        <v>3</v>
      </c>
      <c r="F375" t="s">
        <v>306</v>
      </c>
      <c r="G375" t="s">
        <v>4</v>
      </c>
      <c r="H375" t="s">
        <v>52</v>
      </c>
      <c r="I375">
        <v>504</v>
      </c>
      <c r="J375">
        <v>56</v>
      </c>
      <c r="K375" t="s">
        <v>316</v>
      </c>
      <c r="L375" t="s">
        <v>317</v>
      </c>
      <c r="M375" t="s">
        <v>309</v>
      </c>
      <c r="N375">
        <v>23</v>
      </c>
      <c r="O375" t="s">
        <v>312</v>
      </c>
      <c r="P375" t="s">
        <v>13</v>
      </c>
      <c r="Q375">
        <v>18.149999999999999</v>
      </c>
      <c r="R375" t="s">
        <v>12</v>
      </c>
      <c r="S375">
        <v>13.066685676574707</v>
      </c>
      <c r="T375" s="6">
        <f>tbSilv[[#This Row],[qtdRecurso]]*tbSilv[[#This Row],[areaOcupacao]]/10000</f>
        <v>0.91475999999999991</v>
      </c>
      <c r="U375" s="1">
        <f>tbSilv[[#This Row],[qtdRecEspFaixa]]*tbSilv[[#This Row],[Preco]]</f>
        <v>11.952881389503478</v>
      </c>
    </row>
    <row r="376" spans="1:21" hidden="1" x14ac:dyDescent="0.3">
      <c r="A376">
        <v>11688</v>
      </c>
      <c r="B376" t="s">
        <v>0</v>
      </c>
      <c r="C376" t="s">
        <v>1</v>
      </c>
      <c r="D376" t="s">
        <v>2</v>
      </c>
      <c r="E376" t="s">
        <v>3</v>
      </c>
      <c r="F376" t="s">
        <v>306</v>
      </c>
      <c r="G376" t="s">
        <v>4</v>
      </c>
      <c r="H376" t="s">
        <v>52</v>
      </c>
      <c r="I376">
        <v>504</v>
      </c>
      <c r="J376">
        <v>56</v>
      </c>
      <c r="K376" t="s">
        <v>316</v>
      </c>
      <c r="L376" t="s">
        <v>317</v>
      </c>
      <c r="M376" t="s">
        <v>309</v>
      </c>
      <c r="N376">
        <v>23</v>
      </c>
      <c r="O376" t="s">
        <v>313</v>
      </c>
      <c r="P376" t="s">
        <v>16</v>
      </c>
      <c r="Q376">
        <v>0.73</v>
      </c>
      <c r="R376" t="s">
        <v>17</v>
      </c>
      <c r="S376">
        <v>149.07000732421875</v>
      </c>
      <c r="T376" s="6">
        <f>tbSilv[[#This Row],[qtdRecurso]]*tbSilv[[#This Row],[areaOcupacao]]/10000</f>
        <v>3.6791999999999998E-2</v>
      </c>
      <c r="U376" s="1">
        <f>tbSilv[[#This Row],[qtdRecEspFaixa]]*tbSilv[[#This Row],[Preco]]</f>
        <v>5.4845837094726564</v>
      </c>
    </row>
    <row r="377" spans="1:21" hidden="1" x14ac:dyDescent="0.3">
      <c r="A377">
        <v>11688</v>
      </c>
      <c r="B377" t="s">
        <v>0</v>
      </c>
      <c r="C377" t="s">
        <v>1</v>
      </c>
      <c r="D377" t="s">
        <v>2</v>
      </c>
      <c r="E377" t="s">
        <v>3</v>
      </c>
      <c r="F377" t="s">
        <v>306</v>
      </c>
      <c r="G377" t="s">
        <v>4</v>
      </c>
      <c r="H377" t="s">
        <v>52</v>
      </c>
      <c r="I377">
        <v>504</v>
      </c>
      <c r="J377">
        <v>56</v>
      </c>
      <c r="K377" t="s">
        <v>316</v>
      </c>
      <c r="L377" t="s">
        <v>317</v>
      </c>
      <c r="M377" t="s">
        <v>309</v>
      </c>
      <c r="N377">
        <v>24</v>
      </c>
      <c r="O377" t="s">
        <v>310</v>
      </c>
      <c r="P377" t="s">
        <v>311</v>
      </c>
      <c r="Q377">
        <v>145.19999999999999</v>
      </c>
      <c r="R377" t="s">
        <v>12</v>
      </c>
      <c r="S377">
        <v>1.0999999999999999E-2</v>
      </c>
      <c r="T377" s="6">
        <f>tbSilv[[#This Row],[qtdRecurso]]*tbSilv[[#This Row],[areaOcupacao]]/10000</f>
        <v>7.3180799999999993</v>
      </c>
      <c r="U377" s="1">
        <f>tbSilv[[#This Row],[qtdRecEspFaixa]]*tbSilv[[#This Row],[Preco]]</f>
        <v>8.0498879999999981E-2</v>
      </c>
    </row>
    <row r="378" spans="1:21" hidden="1" x14ac:dyDescent="0.3">
      <c r="A378">
        <v>11688</v>
      </c>
      <c r="B378" t="s">
        <v>0</v>
      </c>
      <c r="C378" t="s">
        <v>1</v>
      </c>
      <c r="D378" t="s">
        <v>2</v>
      </c>
      <c r="E378" t="s">
        <v>3</v>
      </c>
      <c r="F378" t="s">
        <v>306</v>
      </c>
      <c r="G378" t="s">
        <v>4</v>
      </c>
      <c r="H378" t="s">
        <v>52</v>
      </c>
      <c r="I378">
        <v>504</v>
      </c>
      <c r="J378">
        <v>56</v>
      </c>
      <c r="K378" t="s">
        <v>316</v>
      </c>
      <c r="L378" t="s">
        <v>317</v>
      </c>
      <c r="M378" t="s">
        <v>309</v>
      </c>
      <c r="N378">
        <v>24</v>
      </c>
      <c r="O378" t="s">
        <v>310</v>
      </c>
      <c r="P378" t="s">
        <v>13</v>
      </c>
      <c r="Q378">
        <v>145.19999999999999</v>
      </c>
      <c r="R378" t="s">
        <v>12</v>
      </c>
      <c r="S378">
        <v>13.066685676574707</v>
      </c>
      <c r="T378" s="6">
        <f>tbSilv[[#This Row],[qtdRecurso]]*tbSilv[[#This Row],[areaOcupacao]]/10000</f>
        <v>7.3180799999999993</v>
      </c>
      <c r="U378" s="1">
        <f>tbSilv[[#This Row],[qtdRecEspFaixa]]*tbSilv[[#This Row],[Preco]]</f>
        <v>95.623051116027824</v>
      </c>
    </row>
    <row r="379" spans="1:21" hidden="1" x14ac:dyDescent="0.3">
      <c r="A379">
        <v>11688</v>
      </c>
      <c r="B379" t="s">
        <v>0</v>
      </c>
      <c r="C379" t="s">
        <v>1</v>
      </c>
      <c r="D379" t="s">
        <v>2</v>
      </c>
      <c r="E379" t="s">
        <v>3</v>
      </c>
      <c r="F379" t="s">
        <v>306</v>
      </c>
      <c r="G379" t="s">
        <v>4</v>
      </c>
      <c r="H379" t="s">
        <v>52</v>
      </c>
      <c r="I379">
        <v>504</v>
      </c>
      <c r="J379">
        <v>56</v>
      </c>
      <c r="K379" t="s">
        <v>316</v>
      </c>
      <c r="L379" t="s">
        <v>317</v>
      </c>
      <c r="M379" t="s">
        <v>309</v>
      </c>
      <c r="N379">
        <v>24</v>
      </c>
      <c r="O379" t="s">
        <v>312</v>
      </c>
      <c r="P379" t="s">
        <v>13</v>
      </c>
      <c r="Q379">
        <v>18.149999999999999</v>
      </c>
      <c r="R379" t="s">
        <v>12</v>
      </c>
      <c r="S379">
        <v>13.066685676574707</v>
      </c>
      <c r="T379" s="6">
        <f>tbSilv[[#This Row],[qtdRecurso]]*tbSilv[[#This Row],[areaOcupacao]]/10000</f>
        <v>0.91475999999999991</v>
      </c>
      <c r="U379" s="1">
        <f>tbSilv[[#This Row],[qtdRecEspFaixa]]*tbSilv[[#This Row],[Preco]]</f>
        <v>11.952881389503478</v>
      </c>
    </row>
    <row r="380" spans="1:21" hidden="1" x14ac:dyDescent="0.3">
      <c r="A380">
        <v>11688</v>
      </c>
      <c r="B380" t="s">
        <v>0</v>
      </c>
      <c r="C380" t="s">
        <v>1</v>
      </c>
      <c r="D380" t="s">
        <v>2</v>
      </c>
      <c r="E380" t="s">
        <v>3</v>
      </c>
      <c r="F380" t="s">
        <v>306</v>
      </c>
      <c r="G380" t="s">
        <v>4</v>
      </c>
      <c r="H380" t="s">
        <v>52</v>
      </c>
      <c r="I380">
        <v>504</v>
      </c>
      <c r="J380">
        <v>56</v>
      </c>
      <c r="K380" t="s">
        <v>316</v>
      </c>
      <c r="L380" t="s">
        <v>317</v>
      </c>
      <c r="M380" t="s">
        <v>309</v>
      </c>
      <c r="N380">
        <v>24</v>
      </c>
      <c r="O380" t="s">
        <v>313</v>
      </c>
      <c r="P380" t="s">
        <v>16</v>
      </c>
      <c r="Q380">
        <v>0.73</v>
      </c>
      <c r="R380" t="s">
        <v>17</v>
      </c>
      <c r="S380">
        <v>149.07000732421875</v>
      </c>
      <c r="T380" s="6">
        <f>tbSilv[[#This Row],[qtdRecurso]]*tbSilv[[#This Row],[areaOcupacao]]/10000</f>
        <v>3.6791999999999998E-2</v>
      </c>
      <c r="U380" s="1">
        <f>tbSilv[[#This Row],[qtdRecEspFaixa]]*tbSilv[[#This Row],[Preco]]</f>
        <v>5.4845837094726564</v>
      </c>
    </row>
    <row r="381" spans="1:21" hidden="1" x14ac:dyDescent="0.3">
      <c r="A381">
        <v>11688</v>
      </c>
      <c r="B381" t="s">
        <v>0</v>
      </c>
      <c r="C381" t="s">
        <v>1</v>
      </c>
      <c r="D381" t="s">
        <v>2</v>
      </c>
      <c r="E381" t="s">
        <v>3</v>
      </c>
      <c r="F381" t="s">
        <v>306</v>
      </c>
      <c r="G381" t="s">
        <v>4</v>
      </c>
      <c r="H381" t="s">
        <v>52</v>
      </c>
      <c r="I381">
        <v>504</v>
      </c>
      <c r="J381">
        <v>56</v>
      </c>
      <c r="K381" t="s">
        <v>316</v>
      </c>
      <c r="L381" t="s">
        <v>317</v>
      </c>
      <c r="M381" t="s">
        <v>309</v>
      </c>
      <c r="N381">
        <v>25</v>
      </c>
      <c r="O381" t="s">
        <v>310</v>
      </c>
      <c r="P381" t="s">
        <v>311</v>
      </c>
      <c r="Q381">
        <v>145.19999999999999</v>
      </c>
      <c r="R381" t="s">
        <v>12</v>
      </c>
      <c r="S381">
        <v>1.0999999999999999E-2</v>
      </c>
      <c r="T381" s="6">
        <f>tbSilv[[#This Row],[qtdRecurso]]*tbSilv[[#This Row],[areaOcupacao]]/10000</f>
        <v>7.3180799999999993</v>
      </c>
      <c r="U381" s="1">
        <f>tbSilv[[#This Row],[qtdRecEspFaixa]]*tbSilv[[#This Row],[Preco]]</f>
        <v>8.0498879999999981E-2</v>
      </c>
    </row>
    <row r="382" spans="1:21" hidden="1" x14ac:dyDescent="0.3">
      <c r="A382">
        <v>11688</v>
      </c>
      <c r="B382" t="s">
        <v>0</v>
      </c>
      <c r="C382" t="s">
        <v>1</v>
      </c>
      <c r="D382" t="s">
        <v>2</v>
      </c>
      <c r="E382" t="s">
        <v>3</v>
      </c>
      <c r="F382" t="s">
        <v>306</v>
      </c>
      <c r="G382" t="s">
        <v>4</v>
      </c>
      <c r="H382" t="s">
        <v>52</v>
      </c>
      <c r="I382">
        <v>504</v>
      </c>
      <c r="J382">
        <v>56</v>
      </c>
      <c r="K382" t="s">
        <v>316</v>
      </c>
      <c r="L382" t="s">
        <v>317</v>
      </c>
      <c r="M382" t="s">
        <v>309</v>
      </c>
      <c r="N382">
        <v>25</v>
      </c>
      <c r="O382" t="s">
        <v>310</v>
      </c>
      <c r="P382" t="s">
        <v>13</v>
      </c>
      <c r="Q382">
        <v>145.19999999999999</v>
      </c>
      <c r="R382" t="s">
        <v>12</v>
      </c>
      <c r="S382">
        <v>13.066685676574707</v>
      </c>
      <c r="T382" s="6">
        <f>tbSilv[[#This Row],[qtdRecurso]]*tbSilv[[#This Row],[areaOcupacao]]/10000</f>
        <v>7.3180799999999993</v>
      </c>
      <c r="U382" s="1">
        <f>tbSilv[[#This Row],[qtdRecEspFaixa]]*tbSilv[[#This Row],[Preco]]</f>
        <v>95.623051116027824</v>
      </c>
    </row>
    <row r="383" spans="1:21" hidden="1" x14ac:dyDescent="0.3">
      <c r="A383">
        <v>11688</v>
      </c>
      <c r="B383" t="s">
        <v>0</v>
      </c>
      <c r="C383" t="s">
        <v>1</v>
      </c>
      <c r="D383" t="s">
        <v>2</v>
      </c>
      <c r="E383" t="s">
        <v>3</v>
      </c>
      <c r="F383" t="s">
        <v>306</v>
      </c>
      <c r="G383" t="s">
        <v>4</v>
      </c>
      <c r="H383" t="s">
        <v>52</v>
      </c>
      <c r="I383">
        <v>504</v>
      </c>
      <c r="J383">
        <v>56</v>
      </c>
      <c r="K383" t="s">
        <v>316</v>
      </c>
      <c r="L383" t="s">
        <v>317</v>
      </c>
      <c r="M383" t="s">
        <v>309</v>
      </c>
      <c r="N383">
        <v>25</v>
      </c>
      <c r="O383" t="s">
        <v>312</v>
      </c>
      <c r="P383" t="s">
        <v>13</v>
      </c>
      <c r="Q383">
        <v>18.149999999999999</v>
      </c>
      <c r="R383" t="s">
        <v>12</v>
      </c>
      <c r="S383">
        <v>13.066685676574707</v>
      </c>
      <c r="T383" s="6">
        <f>tbSilv[[#This Row],[qtdRecurso]]*tbSilv[[#This Row],[areaOcupacao]]/10000</f>
        <v>0.91475999999999991</v>
      </c>
      <c r="U383" s="1">
        <f>tbSilv[[#This Row],[qtdRecEspFaixa]]*tbSilv[[#This Row],[Preco]]</f>
        <v>11.952881389503478</v>
      </c>
    </row>
    <row r="384" spans="1:21" hidden="1" x14ac:dyDescent="0.3">
      <c r="A384">
        <v>11688</v>
      </c>
      <c r="B384" t="s">
        <v>0</v>
      </c>
      <c r="C384" t="s">
        <v>1</v>
      </c>
      <c r="D384" t="s">
        <v>2</v>
      </c>
      <c r="E384" t="s">
        <v>3</v>
      </c>
      <c r="F384" t="s">
        <v>306</v>
      </c>
      <c r="G384" t="s">
        <v>4</v>
      </c>
      <c r="H384" t="s">
        <v>52</v>
      </c>
      <c r="I384">
        <v>504</v>
      </c>
      <c r="J384">
        <v>56</v>
      </c>
      <c r="K384" t="s">
        <v>316</v>
      </c>
      <c r="L384" t="s">
        <v>317</v>
      </c>
      <c r="M384" t="s">
        <v>309</v>
      </c>
      <c r="N384">
        <v>25</v>
      </c>
      <c r="O384" t="s">
        <v>313</v>
      </c>
      <c r="P384" t="s">
        <v>16</v>
      </c>
      <c r="Q384">
        <v>0.73</v>
      </c>
      <c r="R384" t="s">
        <v>17</v>
      </c>
      <c r="S384">
        <v>149.07000732421875</v>
      </c>
      <c r="T384" s="6">
        <f>tbSilv[[#This Row],[qtdRecurso]]*tbSilv[[#This Row],[areaOcupacao]]/10000</f>
        <v>3.6791999999999998E-2</v>
      </c>
      <c r="U384" s="1">
        <f>tbSilv[[#This Row],[qtdRecEspFaixa]]*tbSilv[[#This Row],[Preco]]</f>
        <v>5.4845837094726564</v>
      </c>
    </row>
    <row r="385" spans="1:21" hidden="1" x14ac:dyDescent="0.3">
      <c r="A385">
        <v>11688</v>
      </c>
      <c r="B385" t="s">
        <v>0</v>
      </c>
      <c r="C385" t="s">
        <v>1</v>
      </c>
      <c r="D385" t="s">
        <v>2</v>
      </c>
      <c r="E385" t="s">
        <v>3</v>
      </c>
      <c r="F385" t="s">
        <v>306</v>
      </c>
      <c r="G385" t="s">
        <v>4</v>
      </c>
      <c r="H385" t="s">
        <v>52</v>
      </c>
      <c r="I385">
        <v>504</v>
      </c>
      <c r="J385">
        <v>56</v>
      </c>
      <c r="K385" t="s">
        <v>316</v>
      </c>
      <c r="L385" t="s">
        <v>317</v>
      </c>
      <c r="M385" t="s">
        <v>309</v>
      </c>
      <c r="N385">
        <v>26</v>
      </c>
      <c r="O385" t="s">
        <v>310</v>
      </c>
      <c r="P385" t="s">
        <v>311</v>
      </c>
      <c r="Q385">
        <v>145.19999999999999</v>
      </c>
      <c r="R385" t="s">
        <v>12</v>
      </c>
      <c r="S385">
        <v>1.0999999999999999E-2</v>
      </c>
      <c r="T385" s="6">
        <f>tbSilv[[#This Row],[qtdRecurso]]*tbSilv[[#This Row],[areaOcupacao]]/10000</f>
        <v>7.3180799999999993</v>
      </c>
      <c r="U385" s="1">
        <f>tbSilv[[#This Row],[qtdRecEspFaixa]]*tbSilv[[#This Row],[Preco]]</f>
        <v>8.0498879999999981E-2</v>
      </c>
    </row>
    <row r="386" spans="1:21" hidden="1" x14ac:dyDescent="0.3">
      <c r="A386">
        <v>11688</v>
      </c>
      <c r="B386" t="s">
        <v>0</v>
      </c>
      <c r="C386" t="s">
        <v>1</v>
      </c>
      <c r="D386" t="s">
        <v>2</v>
      </c>
      <c r="E386" t="s">
        <v>3</v>
      </c>
      <c r="F386" t="s">
        <v>306</v>
      </c>
      <c r="G386" t="s">
        <v>4</v>
      </c>
      <c r="H386" t="s">
        <v>52</v>
      </c>
      <c r="I386">
        <v>504</v>
      </c>
      <c r="J386">
        <v>56</v>
      </c>
      <c r="K386" t="s">
        <v>316</v>
      </c>
      <c r="L386" t="s">
        <v>317</v>
      </c>
      <c r="M386" t="s">
        <v>309</v>
      </c>
      <c r="N386">
        <v>26</v>
      </c>
      <c r="O386" t="s">
        <v>310</v>
      </c>
      <c r="P386" t="s">
        <v>13</v>
      </c>
      <c r="Q386">
        <v>145.19999999999999</v>
      </c>
      <c r="R386" t="s">
        <v>12</v>
      </c>
      <c r="S386">
        <v>13.066685676574707</v>
      </c>
      <c r="T386" s="6">
        <f>tbSilv[[#This Row],[qtdRecurso]]*tbSilv[[#This Row],[areaOcupacao]]/10000</f>
        <v>7.3180799999999993</v>
      </c>
      <c r="U386" s="1">
        <f>tbSilv[[#This Row],[qtdRecEspFaixa]]*tbSilv[[#This Row],[Preco]]</f>
        <v>95.623051116027824</v>
      </c>
    </row>
    <row r="387" spans="1:21" hidden="1" x14ac:dyDescent="0.3">
      <c r="A387">
        <v>11688</v>
      </c>
      <c r="B387" t="s">
        <v>0</v>
      </c>
      <c r="C387" t="s">
        <v>1</v>
      </c>
      <c r="D387" t="s">
        <v>2</v>
      </c>
      <c r="E387" t="s">
        <v>3</v>
      </c>
      <c r="F387" t="s">
        <v>306</v>
      </c>
      <c r="G387" t="s">
        <v>4</v>
      </c>
      <c r="H387" t="s">
        <v>52</v>
      </c>
      <c r="I387">
        <v>504</v>
      </c>
      <c r="J387">
        <v>56</v>
      </c>
      <c r="K387" t="s">
        <v>316</v>
      </c>
      <c r="L387" t="s">
        <v>317</v>
      </c>
      <c r="M387" t="s">
        <v>309</v>
      </c>
      <c r="N387">
        <v>26</v>
      </c>
      <c r="O387" t="s">
        <v>312</v>
      </c>
      <c r="P387" t="s">
        <v>13</v>
      </c>
      <c r="Q387">
        <v>18.149999999999999</v>
      </c>
      <c r="R387" t="s">
        <v>12</v>
      </c>
      <c r="S387">
        <v>13.066685676574707</v>
      </c>
      <c r="T387" s="6">
        <f>tbSilv[[#This Row],[qtdRecurso]]*tbSilv[[#This Row],[areaOcupacao]]/10000</f>
        <v>0.91475999999999991</v>
      </c>
      <c r="U387" s="1">
        <f>tbSilv[[#This Row],[qtdRecEspFaixa]]*tbSilv[[#This Row],[Preco]]</f>
        <v>11.952881389503478</v>
      </c>
    </row>
    <row r="388" spans="1:21" hidden="1" x14ac:dyDescent="0.3">
      <c r="A388">
        <v>11688</v>
      </c>
      <c r="B388" t="s">
        <v>0</v>
      </c>
      <c r="C388" t="s">
        <v>1</v>
      </c>
      <c r="D388" t="s">
        <v>2</v>
      </c>
      <c r="E388" t="s">
        <v>3</v>
      </c>
      <c r="F388" t="s">
        <v>306</v>
      </c>
      <c r="G388" t="s">
        <v>4</v>
      </c>
      <c r="H388" t="s">
        <v>52</v>
      </c>
      <c r="I388">
        <v>504</v>
      </c>
      <c r="J388">
        <v>56</v>
      </c>
      <c r="K388" t="s">
        <v>316</v>
      </c>
      <c r="L388" t="s">
        <v>317</v>
      </c>
      <c r="M388" t="s">
        <v>309</v>
      </c>
      <c r="N388">
        <v>26</v>
      </c>
      <c r="O388" t="s">
        <v>313</v>
      </c>
      <c r="P388" t="s">
        <v>16</v>
      </c>
      <c r="Q388">
        <v>0.73</v>
      </c>
      <c r="R388" t="s">
        <v>17</v>
      </c>
      <c r="S388">
        <v>149.07000732421875</v>
      </c>
      <c r="T388" s="6">
        <f>tbSilv[[#This Row],[qtdRecurso]]*tbSilv[[#This Row],[areaOcupacao]]/10000</f>
        <v>3.6791999999999998E-2</v>
      </c>
      <c r="U388" s="1">
        <f>tbSilv[[#This Row],[qtdRecEspFaixa]]*tbSilv[[#This Row],[Preco]]</f>
        <v>5.4845837094726564</v>
      </c>
    </row>
    <row r="389" spans="1:21" hidden="1" x14ac:dyDescent="0.3">
      <c r="A389">
        <v>11688</v>
      </c>
      <c r="B389" t="s">
        <v>0</v>
      </c>
      <c r="C389" t="s">
        <v>1</v>
      </c>
      <c r="D389" t="s">
        <v>2</v>
      </c>
      <c r="E389" t="s">
        <v>3</v>
      </c>
      <c r="F389" t="s">
        <v>306</v>
      </c>
      <c r="G389" t="s">
        <v>4</v>
      </c>
      <c r="H389" t="s">
        <v>52</v>
      </c>
      <c r="I389">
        <v>504</v>
      </c>
      <c r="J389">
        <v>56</v>
      </c>
      <c r="K389" t="s">
        <v>316</v>
      </c>
      <c r="L389" t="s">
        <v>317</v>
      </c>
      <c r="M389" t="s">
        <v>309</v>
      </c>
      <c r="N389">
        <v>27</v>
      </c>
      <c r="O389" t="s">
        <v>310</v>
      </c>
      <c r="P389" t="s">
        <v>311</v>
      </c>
      <c r="Q389">
        <v>145.19999999999999</v>
      </c>
      <c r="R389" t="s">
        <v>12</v>
      </c>
      <c r="S389">
        <v>1.0999999999999999E-2</v>
      </c>
      <c r="T389" s="6">
        <f>tbSilv[[#This Row],[qtdRecurso]]*tbSilv[[#This Row],[areaOcupacao]]/10000</f>
        <v>7.3180799999999993</v>
      </c>
      <c r="U389" s="1">
        <f>tbSilv[[#This Row],[qtdRecEspFaixa]]*tbSilv[[#This Row],[Preco]]</f>
        <v>8.0498879999999981E-2</v>
      </c>
    </row>
    <row r="390" spans="1:21" hidden="1" x14ac:dyDescent="0.3">
      <c r="A390">
        <v>11688</v>
      </c>
      <c r="B390" t="s">
        <v>0</v>
      </c>
      <c r="C390" t="s">
        <v>1</v>
      </c>
      <c r="D390" t="s">
        <v>2</v>
      </c>
      <c r="E390" t="s">
        <v>3</v>
      </c>
      <c r="F390" t="s">
        <v>306</v>
      </c>
      <c r="G390" t="s">
        <v>4</v>
      </c>
      <c r="H390" t="s">
        <v>52</v>
      </c>
      <c r="I390">
        <v>504</v>
      </c>
      <c r="J390">
        <v>56</v>
      </c>
      <c r="K390" t="s">
        <v>316</v>
      </c>
      <c r="L390" t="s">
        <v>317</v>
      </c>
      <c r="M390" t="s">
        <v>309</v>
      </c>
      <c r="N390">
        <v>27</v>
      </c>
      <c r="O390" t="s">
        <v>310</v>
      </c>
      <c r="P390" t="s">
        <v>13</v>
      </c>
      <c r="Q390">
        <v>145.19999999999999</v>
      </c>
      <c r="R390" t="s">
        <v>12</v>
      </c>
      <c r="S390">
        <v>13.066685676574707</v>
      </c>
      <c r="T390" s="6">
        <f>tbSilv[[#This Row],[qtdRecurso]]*tbSilv[[#This Row],[areaOcupacao]]/10000</f>
        <v>7.3180799999999993</v>
      </c>
      <c r="U390" s="1">
        <f>tbSilv[[#This Row],[qtdRecEspFaixa]]*tbSilv[[#This Row],[Preco]]</f>
        <v>95.623051116027824</v>
      </c>
    </row>
    <row r="391" spans="1:21" hidden="1" x14ac:dyDescent="0.3">
      <c r="A391">
        <v>11688</v>
      </c>
      <c r="B391" t="s">
        <v>0</v>
      </c>
      <c r="C391" t="s">
        <v>1</v>
      </c>
      <c r="D391" t="s">
        <v>2</v>
      </c>
      <c r="E391" t="s">
        <v>3</v>
      </c>
      <c r="F391" t="s">
        <v>306</v>
      </c>
      <c r="G391" t="s">
        <v>4</v>
      </c>
      <c r="H391" t="s">
        <v>52</v>
      </c>
      <c r="I391">
        <v>504</v>
      </c>
      <c r="J391">
        <v>56</v>
      </c>
      <c r="K391" t="s">
        <v>316</v>
      </c>
      <c r="L391" t="s">
        <v>317</v>
      </c>
      <c r="M391" t="s">
        <v>309</v>
      </c>
      <c r="N391">
        <v>27</v>
      </c>
      <c r="O391" t="s">
        <v>312</v>
      </c>
      <c r="P391" t="s">
        <v>13</v>
      </c>
      <c r="Q391">
        <v>18.149999999999999</v>
      </c>
      <c r="R391" t="s">
        <v>12</v>
      </c>
      <c r="S391">
        <v>13.066685676574707</v>
      </c>
      <c r="T391" s="6">
        <f>tbSilv[[#This Row],[qtdRecurso]]*tbSilv[[#This Row],[areaOcupacao]]/10000</f>
        <v>0.91475999999999991</v>
      </c>
      <c r="U391" s="1">
        <f>tbSilv[[#This Row],[qtdRecEspFaixa]]*tbSilv[[#This Row],[Preco]]</f>
        <v>11.952881389503478</v>
      </c>
    </row>
    <row r="392" spans="1:21" hidden="1" x14ac:dyDescent="0.3">
      <c r="A392">
        <v>11688</v>
      </c>
      <c r="B392" t="s">
        <v>0</v>
      </c>
      <c r="C392" t="s">
        <v>1</v>
      </c>
      <c r="D392" t="s">
        <v>2</v>
      </c>
      <c r="E392" t="s">
        <v>3</v>
      </c>
      <c r="F392" t="s">
        <v>306</v>
      </c>
      <c r="G392" t="s">
        <v>4</v>
      </c>
      <c r="H392" t="s">
        <v>52</v>
      </c>
      <c r="I392">
        <v>504</v>
      </c>
      <c r="J392">
        <v>56</v>
      </c>
      <c r="K392" t="s">
        <v>316</v>
      </c>
      <c r="L392" t="s">
        <v>317</v>
      </c>
      <c r="M392" t="s">
        <v>309</v>
      </c>
      <c r="N392">
        <v>27</v>
      </c>
      <c r="O392" t="s">
        <v>313</v>
      </c>
      <c r="P392" t="s">
        <v>16</v>
      </c>
      <c r="Q392">
        <v>0.73</v>
      </c>
      <c r="R392" t="s">
        <v>17</v>
      </c>
      <c r="S392">
        <v>149.07000732421875</v>
      </c>
      <c r="T392" s="6">
        <f>tbSilv[[#This Row],[qtdRecurso]]*tbSilv[[#This Row],[areaOcupacao]]/10000</f>
        <v>3.6791999999999998E-2</v>
      </c>
      <c r="U392" s="1">
        <f>tbSilv[[#This Row],[qtdRecEspFaixa]]*tbSilv[[#This Row],[Preco]]</f>
        <v>5.4845837094726564</v>
      </c>
    </row>
    <row r="393" spans="1:21" hidden="1" x14ac:dyDescent="0.3">
      <c r="A393">
        <v>11688</v>
      </c>
      <c r="B393" t="s">
        <v>0</v>
      </c>
      <c r="C393" t="s">
        <v>1</v>
      </c>
      <c r="D393" t="s">
        <v>2</v>
      </c>
      <c r="E393" t="s">
        <v>3</v>
      </c>
      <c r="F393" t="s">
        <v>306</v>
      </c>
      <c r="G393" t="s">
        <v>4</v>
      </c>
      <c r="H393" t="s">
        <v>52</v>
      </c>
      <c r="I393">
        <v>504</v>
      </c>
      <c r="J393">
        <v>56</v>
      </c>
      <c r="K393" t="s">
        <v>316</v>
      </c>
      <c r="L393" t="s">
        <v>317</v>
      </c>
      <c r="M393" t="s">
        <v>309</v>
      </c>
      <c r="N393">
        <v>28</v>
      </c>
      <c r="O393" t="s">
        <v>310</v>
      </c>
      <c r="P393" t="s">
        <v>311</v>
      </c>
      <c r="Q393">
        <v>145.19999999999999</v>
      </c>
      <c r="R393" t="s">
        <v>12</v>
      </c>
      <c r="S393">
        <v>1.0999999999999999E-2</v>
      </c>
      <c r="T393" s="6">
        <f>tbSilv[[#This Row],[qtdRecurso]]*tbSilv[[#This Row],[areaOcupacao]]/10000</f>
        <v>7.3180799999999993</v>
      </c>
      <c r="U393" s="1">
        <f>tbSilv[[#This Row],[qtdRecEspFaixa]]*tbSilv[[#This Row],[Preco]]</f>
        <v>8.0498879999999981E-2</v>
      </c>
    </row>
    <row r="394" spans="1:21" hidden="1" x14ac:dyDescent="0.3">
      <c r="A394">
        <v>11688</v>
      </c>
      <c r="B394" t="s">
        <v>0</v>
      </c>
      <c r="C394" t="s">
        <v>1</v>
      </c>
      <c r="D394" t="s">
        <v>2</v>
      </c>
      <c r="E394" t="s">
        <v>3</v>
      </c>
      <c r="F394" t="s">
        <v>306</v>
      </c>
      <c r="G394" t="s">
        <v>4</v>
      </c>
      <c r="H394" t="s">
        <v>52</v>
      </c>
      <c r="I394">
        <v>504</v>
      </c>
      <c r="J394">
        <v>56</v>
      </c>
      <c r="K394" t="s">
        <v>316</v>
      </c>
      <c r="L394" t="s">
        <v>317</v>
      </c>
      <c r="M394" t="s">
        <v>309</v>
      </c>
      <c r="N394">
        <v>28</v>
      </c>
      <c r="O394" t="s">
        <v>310</v>
      </c>
      <c r="P394" t="s">
        <v>13</v>
      </c>
      <c r="Q394">
        <v>145.19999999999999</v>
      </c>
      <c r="R394" t="s">
        <v>12</v>
      </c>
      <c r="S394">
        <v>13.066685676574707</v>
      </c>
      <c r="T394" s="6">
        <f>tbSilv[[#This Row],[qtdRecurso]]*tbSilv[[#This Row],[areaOcupacao]]/10000</f>
        <v>7.3180799999999993</v>
      </c>
      <c r="U394" s="1">
        <f>tbSilv[[#This Row],[qtdRecEspFaixa]]*tbSilv[[#This Row],[Preco]]</f>
        <v>95.623051116027824</v>
      </c>
    </row>
    <row r="395" spans="1:21" hidden="1" x14ac:dyDescent="0.3">
      <c r="A395">
        <v>11688</v>
      </c>
      <c r="B395" t="s">
        <v>0</v>
      </c>
      <c r="C395" t="s">
        <v>1</v>
      </c>
      <c r="D395" t="s">
        <v>2</v>
      </c>
      <c r="E395" t="s">
        <v>3</v>
      </c>
      <c r="F395" t="s">
        <v>306</v>
      </c>
      <c r="G395" t="s">
        <v>4</v>
      </c>
      <c r="H395" t="s">
        <v>52</v>
      </c>
      <c r="I395">
        <v>504</v>
      </c>
      <c r="J395">
        <v>56</v>
      </c>
      <c r="K395" t="s">
        <v>316</v>
      </c>
      <c r="L395" t="s">
        <v>317</v>
      </c>
      <c r="M395" t="s">
        <v>309</v>
      </c>
      <c r="N395">
        <v>28</v>
      </c>
      <c r="O395" t="s">
        <v>312</v>
      </c>
      <c r="P395" t="s">
        <v>13</v>
      </c>
      <c r="Q395">
        <v>18.149999999999999</v>
      </c>
      <c r="R395" t="s">
        <v>12</v>
      </c>
      <c r="S395">
        <v>13.066685676574707</v>
      </c>
      <c r="T395" s="6">
        <f>tbSilv[[#This Row],[qtdRecurso]]*tbSilv[[#This Row],[areaOcupacao]]/10000</f>
        <v>0.91475999999999991</v>
      </c>
      <c r="U395" s="1">
        <f>tbSilv[[#This Row],[qtdRecEspFaixa]]*tbSilv[[#This Row],[Preco]]</f>
        <v>11.952881389503478</v>
      </c>
    </row>
    <row r="396" spans="1:21" hidden="1" x14ac:dyDescent="0.3">
      <c r="A396">
        <v>11688</v>
      </c>
      <c r="B396" t="s">
        <v>0</v>
      </c>
      <c r="C396" t="s">
        <v>1</v>
      </c>
      <c r="D396" t="s">
        <v>2</v>
      </c>
      <c r="E396" t="s">
        <v>3</v>
      </c>
      <c r="F396" t="s">
        <v>306</v>
      </c>
      <c r="G396" t="s">
        <v>4</v>
      </c>
      <c r="H396" t="s">
        <v>52</v>
      </c>
      <c r="I396">
        <v>504</v>
      </c>
      <c r="J396">
        <v>56</v>
      </c>
      <c r="K396" t="s">
        <v>316</v>
      </c>
      <c r="L396" t="s">
        <v>317</v>
      </c>
      <c r="M396" t="s">
        <v>309</v>
      </c>
      <c r="N396">
        <v>28</v>
      </c>
      <c r="O396" t="s">
        <v>313</v>
      </c>
      <c r="P396" t="s">
        <v>16</v>
      </c>
      <c r="Q396">
        <v>0.73</v>
      </c>
      <c r="R396" t="s">
        <v>17</v>
      </c>
      <c r="S396">
        <v>149.07000732421875</v>
      </c>
      <c r="T396" s="6">
        <f>tbSilv[[#This Row],[qtdRecurso]]*tbSilv[[#This Row],[areaOcupacao]]/10000</f>
        <v>3.6791999999999998E-2</v>
      </c>
      <c r="U396" s="1">
        <f>tbSilv[[#This Row],[qtdRecEspFaixa]]*tbSilv[[#This Row],[Preco]]</f>
        <v>5.4845837094726564</v>
      </c>
    </row>
    <row r="397" spans="1:21" hidden="1" x14ac:dyDescent="0.3">
      <c r="A397">
        <v>11688</v>
      </c>
      <c r="B397" t="s">
        <v>0</v>
      </c>
      <c r="C397" t="s">
        <v>1</v>
      </c>
      <c r="D397" t="s">
        <v>2</v>
      </c>
      <c r="E397" t="s">
        <v>3</v>
      </c>
      <c r="F397" t="s">
        <v>306</v>
      </c>
      <c r="G397" t="s">
        <v>4</v>
      </c>
      <c r="H397" t="s">
        <v>52</v>
      </c>
      <c r="I397">
        <v>504</v>
      </c>
      <c r="J397">
        <v>56</v>
      </c>
      <c r="K397" t="s">
        <v>316</v>
      </c>
      <c r="L397" t="s">
        <v>317</v>
      </c>
      <c r="M397" t="s">
        <v>309</v>
      </c>
      <c r="N397">
        <v>29</v>
      </c>
      <c r="O397" t="s">
        <v>310</v>
      </c>
      <c r="P397" t="s">
        <v>311</v>
      </c>
      <c r="Q397">
        <v>145.19999999999999</v>
      </c>
      <c r="R397" t="s">
        <v>12</v>
      </c>
      <c r="S397">
        <v>1.0999999999999999E-2</v>
      </c>
      <c r="T397" s="6">
        <f>tbSilv[[#This Row],[qtdRecurso]]*tbSilv[[#This Row],[areaOcupacao]]/10000</f>
        <v>7.3180799999999993</v>
      </c>
      <c r="U397" s="1">
        <f>tbSilv[[#This Row],[qtdRecEspFaixa]]*tbSilv[[#This Row],[Preco]]</f>
        <v>8.0498879999999981E-2</v>
      </c>
    </row>
    <row r="398" spans="1:21" hidden="1" x14ac:dyDescent="0.3">
      <c r="A398">
        <v>11688</v>
      </c>
      <c r="B398" t="s">
        <v>0</v>
      </c>
      <c r="C398" t="s">
        <v>1</v>
      </c>
      <c r="D398" t="s">
        <v>2</v>
      </c>
      <c r="E398" t="s">
        <v>3</v>
      </c>
      <c r="F398" t="s">
        <v>306</v>
      </c>
      <c r="G398" t="s">
        <v>4</v>
      </c>
      <c r="H398" t="s">
        <v>52</v>
      </c>
      <c r="I398">
        <v>504</v>
      </c>
      <c r="J398">
        <v>56</v>
      </c>
      <c r="K398" t="s">
        <v>316</v>
      </c>
      <c r="L398" t="s">
        <v>317</v>
      </c>
      <c r="M398" t="s">
        <v>309</v>
      </c>
      <c r="N398">
        <v>29</v>
      </c>
      <c r="O398" t="s">
        <v>310</v>
      </c>
      <c r="P398" t="s">
        <v>13</v>
      </c>
      <c r="Q398">
        <v>145.19999999999999</v>
      </c>
      <c r="R398" t="s">
        <v>12</v>
      </c>
      <c r="S398">
        <v>13.066685676574707</v>
      </c>
      <c r="T398" s="6">
        <f>tbSilv[[#This Row],[qtdRecurso]]*tbSilv[[#This Row],[areaOcupacao]]/10000</f>
        <v>7.3180799999999993</v>
      </c>
      <c r="U398" s="1">
        <f>tbSilv[[#This Row],[qtdRecEspFaixa]]*tbSilv[[#This Row],[Preco]]</f>
        <v>95.623051116027824</v>
      </c>
    </row>
    <row r="399" spans="1:21" hidden="1" x14ac:dyDescent="0.3">
      <c r="A399">
        <v>11688</v>
      </c>
      <c r="B399" t="s">
        <v>0</v>
      </c>
      <c r="C399" t="s">
        <v>1</v>
      </c>
      <c r="D399" t="s">
        <v>2</v>
      </c>
      <c r="E399" t="s">
        <v>3</v>
      </c>
      <c r="F399" t="s">
        <v>306</v>
      </c>
      <c r="G399" t="s">
        <v>4</v>
      </c>
      <c r="H399" t="s">
        <v>52</v>
      </c>
      <c r="I399">
        <v>504</v>
      </c>
      <c r="J399">
        <v>56</v>
      </c>
      <c r="K399" t="s">
        <v>316</v>
      </c>
      <c r="L399" t="s">
        <v>317</v>
      </c>
      <c r="M399" t="s">
        <v>309</v>
      </c>
      <c r="N399">
        <v>29</v>
      </c>
      <c r="O399" t="s">
        <v>312</v>
      </c>
      <c r="P399" t="s">
        <v>13</v>
      </c>
      <c r="Q399">
        <v>18.149999999999999</v>
      </c>
      <c r="R399" t="s">
        <v>12</v>
      </c>
      <c r="S399">
        <v>13.066685676574707</v>
      </c>
      <c r="T399" s="6">
        <f>tbSilv[[#This Row],[qtdRecurso]]*tbSilv[[#This Row],[areaOcupacao]]/10000</f>
        <v>0.91475999999999991</v>
      </c>
      <c r="U399" s="1">
        <f>tbSilv[[#This Row],[qtdRecEspFaixa]]*tbSilv[[#This Row],[Preco]]</f>
        <v>11.952881389503478</v>
      </c>
    </row>
    <row r="400" spans="1:21" hidden="1" x14ac:dyDescent="0.3">
      <c r="A400">
        <v>11688</v>
      </c>
      <c r="B400" t="s">
        <v>0</v>
      </c>
      <c r="C400" t="s">
        <v>1</v>
      </c>
      <c r="D400" t="s">
        <v>2</v>
      </c>
      <c r="E400" t="s">
        <v>3</v>
      </c>
      <c r="F400" t="s">
        <v>306</v>
      </c>
      <c r="G400" t="s">
        <v>4</v>
      </c>
      <c r="H400" t="s">
        <v>52</v>
      </c>
      <c r="I400">
        <v>504</v>
      </c>
      <c r="J400">
        <v>56</v>
      </c>
      <c r="K400" t="s">
        <v>316</v>
      </c>
      <c r="L400" t="s">
        <v>317</v>
      </c>
      <c r="M400" t="s">
        <v>309</v>
      </c>
      <c r="N400">
        <v>29</v>
      </c>
      <c r="O400" t="s">
        <v>313</v>
      </c>
      <c r="P400" t="s">
        <v>16</v>
      </c>
      <c r="Q400">
        <v>0.73</v>
      </c>
      <c r="R400" t="s">
        <v>17</v>
      </c>
      <c r="S400">
        <v>149.07000732421875</v>
      </c>
      <c r="T400" s="6">
        <f>tbSilv[[#This Row],[qtdRecurso]]*tbSilv[[#This Row],[areaOcupacao]]/10000</f>
        <v>3.6791999999999998E-2</v>
      </c>
      <c r="U400" s="1">
        <f>tbSilv[[#This Row],[qtdRecEspFaixa]]*tbSilv[[#This Row],[Preco]]</f>
        <v>5.4845837094726564</v>
      </c>
    </row>
    <row r="401" spans="1:21" hidden="1" x14ac:dyDescent="0.3">
      <c r="A401">
        <v>11688</v>
      </c>
      <c r="B401" t="s">
        <v>0</v>
      </c>
      <c r="C401" t="s">
        <v>1</v>
      </c>
      <c r="D401" t="s">
        <v>2</v>
      </c>
      <c r="E401" t="s">
        <v>3</v>
      </c>
      <c r="F401" t="s">
        <v>306</v>
      </c>
      <c r="G401" t="s">
        <v>4</v>
      </c>
      <c r="H401" t="s">
        <v>52</v>
      </c>
      <c r="I401">
        <v>504</v>
      </c>
      <c r="J401">
        <v>56</v>
      </c>
      <c r="K401" t="s">
        <v>316</v>
      </c>
      <c r="L401" t="s">
        <v>317</v>
      </c>
      <c r="M401" t="s">
        <v>309</v>
      </c>
      <c r="N401">
        <v>30</v>
      </c>
      <c r="O401" t="s">
        <v>310</v>
      </c>
      <c r="P401" t="s">
        <v>311</v>
      </c>
      <c r="Q401">
        <v>145.19999999999999</v>
      </c>
      <c r="R401" t="s">
        <v>12</v>
      </c>
      <c r="S401">
        <v>1.0999999999999999E-2</v>
      </c>
      <c r="T401" s="6">
        <f>tbSilv[[#This Row],[qtdRecurso]]*tbSilv[[#This Row],[areaOcupacao]]/10000</f>
        <v>7.3180799999999993</v>
      </c>
      <c r="U401" s="1">
        <f>tbSilv[[#This Row],[qtdRecEspFaixa]]*tbSilv[[#This Row],[Preco]]</f>
        <v>8.0498879999999981E-2</v>
      </c>
    </row>
    <row r="402" spans="1:21" hidden="1" x14ac:dyDescent="0.3">
      <c r="A402">
        <v>11688</v>
      </c>
      <c r="B402" t="s">
        <v>0</v>
      </c>
      <c r="C402" t="s">
        <v>1</v>
      </c>
      <c r="D402" t="s">
        <v>2</v>
      </c>
      <c r="E402" t="s">
        <v>3</v>
      </c>
      <c r="F402" t="s">
        <v>306</v>
      </c>
      <c r="G402" t="s">
        <v>4</v>
      </c>
      <c r="H402" t="s">
        <v>52</v>
      </c>
      <c r="I402">
        <v>504</v>
      </c>
      <c r="J402">
        <v>56</v>
      </c>
      <c r="K402" t="s">
        <v>316</v>
      </c>
      <c r="L402" t="s">
        <v>317</v>
      </c>
      <c r="M402" t="s">
        <v>309</v>
      </c>
      <c r="N402">
        <v>30</v>
      </c>
      <c r="O402" t="s">
        <v>310</v>
      </c>
      <c r="P402" t="s">
        <v>13</v>
      </c>
      <c r="Q402">
        <v>145.19999999999999</v>
      </c>
      <c r="R402" t="s">
        <v>12</v>
      </c>
      <c r="S402">
        <v>13.066685676574707</v>
      </c>
      <c r="T402" s="6">
        <f>tbSilv[[#This Row],[qtdRecurso]]*tbSilv[[#This Row],[areaOcupacao]]/10000</f>
        <v>7.3180799999999993</v>
      </c>
      <c r="U402" s="1">
        <f>tbSilv[[#This Row],[qtdRecEspFaixa]]*tbSilv[[#This Row],[Preco]]</f>
        <v>95.623051116027824</v>
      </c>
    </row>
    <row r="403" spans="1:21" hidden="1" x14ac:dyDescent="0.3">
      <c r="A403">
        <v>11688</v>
      </c>
      <c r="B403" t="s">
        <v>0</v>
      </c>
      <c r="C403" t="s">
        <v>1</v>
      </c>
      <c r="D403" t="s">
        <v>2</v>
      </c>
      <c r="E403" t="s">
        <v>3</v>
      </c>
      <c r="F403" t="s">
        <v>306</v>
      </c>
      <c r="G403" t="s">
        <v>4</v>
      </c>
      <c r="H403" t="s">
        <v>52</v>
      </c>
      <c r="I403">
        <v>504</v>
      </c>
      <c r="J403">
        <v>56</v>
      </c>
      <c r="K403" t="s">
        <v>316</v>
      </c>
      <c r="L403" t="s">
        <v>317</v>
      </c>
      <c r="M403" t="s">
        <v>309</v>
      </c>
      <c r="N403">
        <v>30</v>
      </c>
      <c r="O403" t="s">
        <v>312</v>
      </c>
      <c r="P403" t="s">
        <v>13</v>
      </c>
      <c r="Q403">
        <v>18.149999999999999</v>
      </c>
      <c r="R403" t="s">
        <v>12</v>
      </c>
      <c r="S403">
        <v>13.066685676574707</v>
      </c>
      <c r="T403" s="6">
        <f>tbSilv[[#This Row],[qtdRecurso]]*tbSilv[[#This Row],[areaOcupacao]]/10000</f>
        <v>0.91475999999999991</v>
      </c>
      <c r="U403" s="1">
        <f>tbSilv[[#This Row],[qtdRecEspFaixa]]*tbSilv[[#This Row],[Preco]]</f>
        <v>11.952881389503478</v>
      </c>
    </row>
    <row r="404" spans="1:21" hidden="1" x14ac:dyDescent="0.3">
      <c r="A404">
        <v>11688</v>
      </c>
      <c r="B404" t="s">
        <v>0</v>
      </c>
      <c r="C404" t="s">
        <v>1</v>
      </c>
      <c r="D404" t="s">
        <v>2</v>
      </c>
      <c r="E404" t="s">
        <v>3</v>
      </c>
      <c r="F404" t="s">
        <v>306</v>
      </c>
      <c r="G404" t="s">
        <v>4</v>
      </c>
      <c r="H404" t="s">
        <v>52</v>
      </c>
      <c r="I404">
        <v>504</v>
      </c>
      <c r="J404">
        <v>56</v>
      </c>
      <c r="K404" t="s">
        <v>316</v>
      </c>
      <c r="L404" t="s">
        <v>317</v>
      </c>
      <c r="M404" t="s">
        <v>309</v>
      </c>
      <c r="N404">
        <v>30</v>
      </c>
      <c r="O404" t="s">
        <v>313</v>
      </c>
      <c r="P404" t="s">
        <v>16</v>
      </c>
      <c r="Q404">
        <v>0.73</v>
      </c>
      <c r="R404" t="s">
        <v>17</v>
      </c>
      <c r="S404">
        <v>149.07000732421875</v>
      </c>
      <c r="T404" s="6">
        <f>tbSilv[[#This Row],[qtdRecurso]]*tbSilv[[#This Row],[areaOcupacao]]/10000</f>
        <v>3.6791999999999998E-2</v>
      </c>
      <c r="U404" s="1">
        <f>tbSilv[[#This Row],[qtdRecEspFaixa]]*tbSilv[[#This Row],[Preco]]</f>
        <v>5.4845837094726564</v>
      </c>
    </row>
    <row r="405" spans="1:21" hidden="1" x14ac:dyDescent="0.3">
      <c r="A405">
        <v>11688</v>
      </c>
      <c r="B405" t="s">
        <v>0</v>
      </c>
      <c r="C405" t="s">
        <v>1</v>
      </c>
      <c r="D405" t="s">
        <v>2</v>
      </c>
      <c r="E405" t="s">
        <v>3</v>
      </c>
      <c r="F405" t="s">
        <v>306</v>
      </c>
      <c r="G405" t="s">
        <v>4</v>
      </c>
      <c r="H405" t="s">
        <v>52</v>
      </c>
      <c r="I405">
        <v>504</v>
      </c>
      <c r="J405">
        <v>56</v>
      </c>
      <c r="K405" t="s">
        <v>316</v>
      </c>
      <c r="L405" t="s">
        <v>7</v>
      </c>
      <c r="M405" t="s">
        <v>8</v>
      </c>
      <c r="N405">
        <v>1</v>
      </c>
      <c r="O405" t="s">
        <v>9</v>
      </c>
      <c r="P405" t="s">
        <v>314</v>
      </c>
      <c r="Q405">
        <v>3.3</v>
      </c>
      <c r="R405" t="s">
        <v>10</v>
      </c>
      <c r="S405">
        <v>273.07998657226563</v>
      </c>
      <c r="T405" s="6">
        <f>tbSilv[[#This Row],[qtdRecurso]]*tbSilv[[#This Row],[areaOcupacao]]/10000</f>
        <v>0.16632</v>
      </c>
      <c r="U405" s="1">
        <f>tbSilv[[#This Row],[qtdRecEspFaixa]]*tbSilv[[#This Row],[Preco]]</f>
        <v>45.418663366699221</v>
      </c>
    </row>
    <row r="406" spans="1:21" hidden="1" x14ac:dyDescent="0.3">
      <c r="A406">
        <v>11688</v>
      </c>
      <c r="B406" t="s">
        <v>0</v>
      </c>
      <c r="C406" t="s">
        <v>1</v>
      </c>
      <c r="D406" t="s">
        <v>2</v>
      </c>
      <c r="E406" t="s">
        <v>3</v>
      </c>
      <c r="F406" t="s">
        <v>306</v>
      </c>
      <c r="G406" t="s">
        <v>4</v>
      </c>
      <c r="H406" t="s">
        <v>52</v>
      </c>
      <c r="I406">
        <v>504</v>
      </c>
      <c r="J406">
        <v>56</v>
      </c>
      <c r="K406" t="s">
        <v>316</v>
      </c>
      <c r="L406" t="s">
        <v>7</v>
      </c>
      <c r="M406" t="s">
        <v>8</v>
      </c>
      <c r="N406">
        <v>1</v>
      </c>
      <c r="O406" t="s">
        <v>9</v>
      </c>
      <c r="P406" t="s">
        <v>11</v>
      </c>
      <c r="Q406">
        <v>10.5</v>
      </c>
      <c r="R406" t="s">
        <v>12</v>
      </c>
      <c r="S406">
        <v>1.0999999999999999E-2</v>
      </c>
      <c r="T406" s="6">
        <f>tbSilv[[#This Row],[qtdRecurso]]*tbSilv[[#This Row],[areaOcupacao]]/10000</f>
        <v>0.5292</v>
      </c>
      <c r="U406" s="1">
        <f>tbSilv[[#This Row],[qtdRecEspFaixa]]*tbSilv[[#This Row],[Preco]]</f>
        <v>5.8211999999999995E-3</v>
      </c>
    </row>
    <row r="407" spans="1:21" hidden="1" x14ac:dyDescent="0.3">
      <c r="A407">
        <v>11688</v>
      </c>
      <c r="B407" t="s">
        <v>0</v>
      </c>
      <c r="C407" t="s">
        <v>1</v>
      </c>
      <c r="D407" t="s">
        <v>2</v>
      </c>
      <c r="E407" t="s">
        <v>3</v>
      </c>
      <c r="F407" t="s">
        <v>306</v>
      </c>
      <c r="G407" t="s">
        <v>4</v>
      </c>
      <c r="H407" t="s">
        <v>52</v>
      </c>
      <c r="I407">
        <v>504</v>
      </c>
      <c r="J407">
        <v>56</v>
      </c>
      <c r="K407" t="s">
        <v>316</v>
      </c>
      <c r="L407" t="s">
        <v>7</v>
      </c>
      <c r="M407" t="s">
        <v>8</v>
      </c>
      <c r="N407">
        <v>1</v>
      </c>
      <c r="O407" t="s">
        <v>9</v>
      </c>
      <c r="P407" t="s">
        <v>13</v>
      </c>
      <c r="Q407">
        <v>10.5</v>
      </c>
      <c r="R407" t="s">
        <v>12</v>
      </c>
      <c r="S407">
        <v>13.066685676574707</v>
      </c>
      <c r="T407" s="6">
        <f>tbSilv[[#This Row],[qtdRecurso]]*tbSilv[[#This Row],[areaOcupacao]]/10000</f>
        <v>0.5292</v>
      </c>
      <c r="U407" s="1">
        <f>tbSilv[[#This Row],[qtdRecEspFaixa]]*tbSilv[[#This Row],[Preco]]</f>
        <v>6.9148900600433354</v>
      </c>
    </row>
    <row r="408" spans="1:21" hidden="1" x14ac:dyDescent="0.3">
      <c r="A408">
        <v>11688</v>
      </c>
      <c r="B408" t="s">
        <v>0</v>
      </c>
      <c r="C408" t="s">
        <v>1</v>
      </c>
      <c r="D408" t="s">
        <v>2</v>
      </c>
      <c r="E408" t="s">
        <v>3</v>
      </c>
      <c r="F408" t="s">
        <v>306</v>
      </c>
      <c r="G408" t="s">
        <v>4</v>
      </c>
      <c r="H408" t="s">
        <v>52</v>
      </c>
      <c r="I408">
        <v>504</v>
      </c>
      <c r="J408">
        <v>56</v>
      </c>
      <c r="K408" t="s">
        <v>316</v>
      </c>
      <c r="L408" t="s">
        <v>7</v>
      </c>
      <c r="M408" t="s">
        <v>8</v>
      </c>
      <c r="N408">
        <v>1</v>
      </c>
      <c r="O408" t="s">
        <v>14</v>
      </c>
      <c r="P408" t="s">
        <v>315</v>
      </c>
      <c r="Q408">
        <v>3.3</v>
      </c>
      <c r="R408" t="s">
        <v>10</v>
      </c>
      <c r="S408">
        <v>200.47999572753906</v>
      </c>
      <c r="T408" s="6">
        <f>tbSilv[[#This Row],[qtdRecurso]]*tbSilv[[#This Row],[areaOcupacao]]/10000</f>
        <v>0.16632</v>
      </c>
      <c r="U408" s="1">
        <f>tbSilv[[#This Row],[qtdRecEspFaixa]]*tbSilv[[#This Row],[Preco]]</f>
        <v>33.343832889404297</v>
      </c>
    </row>
    <row r="409" spans="1:21" hidden="1" x14ac:dyDescent="0.3">
      <c r="A409">
        <v>11688</v>
      </c>
      <c r="B409" t="s">
        <v>0</v>
      </c>
      <c r="C409" t="s">
        <v>1</v>
      </c>
      <c r="D409" t="s">
        <v>2</v>
      </c>
      <c r="E409" t="s">
        <v>3</v>
      </c>
      <c r="F409" t="s">
        <v>306</v>
      </c>
      <c r="G409" t="s">
        <v>4</v>
      </c>
      <c r="H409" t="s">
        <v>52</v>
      </c>
      <c r="I409">
        <v>504</v>
      </c>
      <c r="J409">
        <v>56</v>
      </c>
      <c r="K409" t="s">
        <v>316</v>
      </c>
      <c r="L409" t="s">
        <v>7</v>
      </c>
      <c r="M409" t="s">
        <v>8</v>
      </c>
      <c r="N409">
        <v>1</v>
      </c>
      <c r="O409" t="s">
        <v>14</v>
      </c>
      <c r="P409" t="s">
        <v>15</v>
      </c>
      <c r="Q409">
        <v>12</v>
      </c>
      <c r="R409" t="s">
        <v>12</v>
      </c>
      <c r="S409">
        <v>7.9000000000000001E-2</v>
      </c>
      <c r="T409" s="6">
        <f>tbSilv[[#This Row],[qtdRecurso]]*tbSilv[[#This Row],[areaOcupacao]]/10000</f>
        <v>0.6048</v>
      </c>
      <c r="U409" s="1">
        <f>tbSilv[[#This Row],[qtdRecEspFaixa]]*tbSilv[[#This Row],[Preco]]</f>
        <v>4.7779200000000001E-2</v>
      </c>
    </row>
    <row r="410" spans="1:21" hidden="1" x14ac:dyDescent="0.3">
      <c r="A410">
        <v>11688</v>
      </c>
      <c r="B410" t="s">
        <v>0</v>
      </c>
      <c r="C410" t="s">
        <v>1</v>
      </c>
      <c r="D410" t="s">
        <v>2</v>
      </c>
      <c r="E410" t="s">
        <v>3</v>
      </c>
      <c r="F410" t="s">
        <v>306</v>
      </c>
      <c r="G410" t="s">
        <v>4</v>
      </c>
      <c r="H410" t="s">
        <v>52</v>
      </c>
      <c r="I410">
        <v>504</v>
      </c>
      <c r="J410">
        <v>56</v>
      </c>
      <c r="K410" t="s">
        <v>316</v>
      </c>
      <c r="L410" t="s">
        <v>7</v>
      </c>
      <c r="M410" t="s">
        <v>8</v>
      </c>
      <c r="N410">
        <v>1</v>
      </c>
      <c r="O410" t="s">
        <v>14</v>
      </c>
      <c r="P410" t="s">
        <v>13</v>
      </c>
      <c r="Q410">
        <v>12</v>
      </c>
      <c r="R410" t="s">
        <v>12</v>
      </c>
      <c r="S410">
        <v>13.066685676574707</v>
      </c>
      <c r="T410" s="6">
        <f>tbSilv[[#This Row],[qtdRecurso]]*tbSilv[[#This Row],[areaOcupacao]]/10000</f>
        <v>0.6048</v>
      </c>
      <c r="U410" s="1">
        <f>tbSilv[[#This Row],[qtdRecEspFaixa]]*tbSilv[[#This Row],[Preco]]</f>
        <v>7.9027314971923825</v>
      </c>
    </row>
    <row r="411" spans="1:21" hidden="1" x14ac:dyDescent="0.3">
      <c r="A411">
        <v>11688</v>
      </c>
      <c r="B411" t="s">
        <v>0</v>
      </c>
      <c r="C411" t="s">
        <v>1</v>
      </c>
      <c r="D411" t="s">
        <v>2</v>
      </c>
      <c r="E411" t="s">
        <v>3</v>
      </c>
      <c r="F411" t="s">
        <v>306</v>
      </c>
      <c r="G411" t="s">
        <v>4</v>
      </c>
      <c r="H411" t="s">
        <v>52</v>
      </c>
      <c r="I411">
        <v>504</v>
      </c>
      <c r="J411">
        <v>56</v>
      </c>
      <c r="K411" t="s">
        <v>316</v>
      </c>
      <c r="L411" t="s">
        <v>7</v>
      </c>
      <c r="M411" t="s">
        <v>8</v>
      </c>
      <c r="N411">
        <v>1</v>
      </c>
      <c r="O411" t="s">
        <v>14</v>
      </c>
      <c r="P411" t="s">
        <v>16</v>
      </c>
      <c r="Q411">
        <v>2</v>
      </c>
      <c r="R411" t="s">
        <v>17</v>
      </c>
      <c r="S411">
        <v>149.07000732421875</v>
      </c>
      <c r="T411" s="6">
        <f>tbSilv[[#This Row],[qtdRecurso]]*tbSilv[[#This Row],[areaOcupacao]]/10000</f>
        <v>0.1008</v>
      </c>
      <c r="U411" s="1">
        <f>tbSilv[[#This Row],[qtdRecEspFaixa]]*tbSilv[[#This Row],[Preco]]</f>
        <v>15.02625673828125</v>
      </c>
    </row>
    <row r="412" spans="1:21" hidden="1" x14ac:dyDescent="0.3">
      <c r="A412">
        <v>11688</v>
      </c>
      <c r="B412" t="s">
        <v>0</v>
      </c>
      <c r="C412" t="s">
        <v>1</v>
      </c>
      <c r="D412" t="s">
        <v>2</v>
      </c>
      <c r="E412" t="s">
        <v>3</v>
      </c>
      <c r="F412" t="s">
        <v>306</v>
      </c>
      <c r="G412" t="s">
        <v>4</v>
      </c>
      <c r="H412" t="s">
        <v>52</v>
      </c>
      <c r="I412">
        <v>504</v>
      </c>
      <c r="J412">
        <v>56</v>
      </c>
      <c r="K412" t="s">
        <v>316</v>
      </c>
      <c r="L412" t="s">
        <v>7</v>
      </c>
      <c r="M412" t="s">
        <v>8</v>
      </c>
      <c r="N412">
        <v>1</v>
      </c>
      <c r="O412" t="s">
        <v>18</v>
      </c>
      <c r="P412" t="s">
        <v>13</v>
      </c>
      <c r="Q412">
        <v>5</v>
      </c>
      <c r="R412" t="s">
        <v>12</v>
      </c>
      <c r="S412">
        <v>13.066685676574707</v>
      </c>
      <c r="T412" s="6">
        <f>tbSilv[[#This Row],[qtdRecurso]]*tbSilv[[#This Row],[areaOcupacao]]/10000</f>
        <v>0.252</v>
      </c>
      <c r="U412" s="1">
        <f>tbSilv[[#This Row],[qtdRecEspFaixa]]*tbSilv[[#This Row],[Preco]]</f>
        <v>3.2928047904968261</v>
      </c>
    </row>
    <row r="413" spans="1:21" hidden="1" x14ac:dyDescent="0.3">
      <c r="A413">
        <v>11688</v>
      </c>
      <c r="B413" t="s">
        <v>0</v>
      </c>
      <c r="C413" t="s">
        <v>1</v>
      </c>
      <c r="D413" t="s">
        <v>2</v>
      </c>
      <c r="E413" t="s">
        <v>3</v>
      </c>
      <c r="F413" t="s">
        <v>306</v>
      </c>
      <c r="G413" t="s">
        <v>4</v>
      </c>
      <c r="H413" t="s">
        <v>52</v>
      </c>
      <c r="I413">
        <v>504</v>
      </c>
      <c r="J413">
        <v>56</v>
      </c>
      <c r="K413" t="s">
        <v>316</v>
      </c>
      <c r="L413" t="s">
        <v>7</v>
      </c>
      <c r="M413" t="s">
        <v>8</v>
      </c>
      <c r="N413">
        <v>1</v>
      </c>
      <c r="O413" t="s">
        <v>18</v>
      </c>
      <c r="P413" t="s">
        <v>19</v>
      </c>
      <c r="Q413">
        <v>1</v>
      </c>
      <c r="R413" t="s">
        <v>17</v>
      </c>
      <c r="S413">
        <v>157.47999572753906</v>
      </c>
      <c r="T413" s="6">
        <f>tbSilv[[#This Row],[qtdRecurso]]*tbSilv[[#This Row],[areaOcupacao]]/10000</f>
        <v>5.04E-2</v>
      </c>
      <c r="U413" s="1">
        <f>tbSilv[[#This Row],[qtdRecEspFaixa]]*tbSilv[[#This Row],[Preco]]</f>
        <v>7.9369917846679687</v>
      </c>
    </row>
    <row r="414" spans="1:21" hidden="1" x14ac:dyDescent="0.3">
      <c r="A414">
        <v>11688</v>
      </c>
      <c r="B414" t="s">
        <v>0</v>
      </c>
      <c r="C414" t="s">
        <v>1</v>
      </c>
      <c r="D414" t="s">
        <v>2</v>
      </c>
      <c r="E414" t="s">
        <v>3</v>
      </c>
      <c r="F414" t="s">
        <v>306</v>
      </c>
      <c r="G414" t="s">
        <v>4</v>
      </c>
      <c r="H414" t="s">
        <v>52</v>
      </c>
      <c r="I414">
        <v>504</v>
      </c>
      <c r="J414">
        <v>56</v>
      </c>
      <c r="K414" t="s">
        <v>316</v>
      </c>
      <c r="L414" t="s">
        <v>7</v>
      </c>
      <c r="M414" t="s">
        <v>8</v>
      </c>
      <c r="N414">
        <v>1</v>
      </c>
      <c r="O414" t="s">
        <v>20</v>
      </c>
      <c r="P414" t="s">
        <v>21</v>
      </c>
      <c r="Q414">
        <v>5</v>
      </c>
      <c r="R414" t="s">
        <v>22</v>
      </c>
      <c r="S414">
        <v>25.84</v>
      </c>
      <c r="T414" s="6">
        <f>tbSilv[[#This Row],[qtdRecurso]]*tbSilv[[#This Row],[areaOcupacao]]/10000</f>
        <v>0.252</v>
      </c>
      <c r="U414" s="1">
        <f>tbSilv[[#This Row],[qtdRecEspFaixa]]*tbSilv[[#This Row],[Preco]]</f>
        <v>6.5116800000000001</v>
      </c>
    </row>
    <row r="415" spans="1:21" hidden="1" x14ac:dyDescent="0.3">
      <c r="A415">
        <v>11688</v>
      </c>
      <c r="B415" t="s">
        <v>0</v>
      </c>
      <c r="C415" t="s">
        <v>1</v>
      </c>
      <c r="D415" t="s">
        <v>2</v>
      </c>
      <c r="E415" t="s">
        <v>3</v>
      </c>
      <c r="F415" t="s">
        <v>306</v>
      </c>
      <c r="G415" t="s">
        <v>4</v>
      </c>
      <c r="H415" t="s">
        <v>52</v>
      </c>
      <c r="I415">
        <v>504</v>
      </c>
      <c r="J415">
        <v>56</v>
      </c>
      <c r="K415" t="s">
        <v>316</v>
      </c>
      <c r="L415" t="s">
        <v>7</v>
      </c>
      <c r="M415" t="s">
        <v>8</v>
      </c>
      <c r="N415">
        <v>1</v>
      </c>
      <c r="O415" t="s">
        <v>20</v>
      </c>
      <c r="P415" t="s">
        <v>13</v>
      </c>
      <c r="Q415">
        <v>12</v>
      </c>
      <c r="R415" t="s">
        <v>12</v>
      </c>
      <c r="S415">
        <v>13.066685676574707</v>
      </c>
      <c r="T415" s="6">
        <f>tbSilv[[#This Row],[qtdRecurso]]*tbSilv[[#This Row],[areaOcupacao]]/10000</f>
        <v>0.6048</v>
      </c>
      <c r="U415" s="1">
        <f>tbSilv[[#This Row],[qtdRecEspFaixa]]*tbSilv[[#This Row],[Preco]]</f>
        <v>7.9027314971923825</v>
      </c>
    </row>
    <row r="416" spans="1:21" hidden="1" x14ac:dyDescent="0.3">
      <c r="A416">
        <v>11688</v>
      </c>
      <c r="B416" t="s">
        <v>0</v>
      </c>
      <c r="C416" t="s">
        <v>1</v>
      </c>
      <c r="D416" t="s">
        <v>2</v>
      </c>
      <c r="E416" t="s">
        <v>3</v>
      </c>
      <c r="F416" t="s">
        <v>306</v>
      </c>
      <c r="G416" t="s">
        <v>4</v>
      </c>
      <c r="H416" t="s">
        <v>52</v>
      </c>
      <c r="I416">
        <v>504</v>
      </c>
      <c r="J416">
        <v>56</v>
      </c>
      <c r="K416" t="s">
        <v>316</v>
      </c>
      <c r="L416" t="s">
        <v>7</v>
      </c>
      <c r="M416" t="s">
        <v>8</v>
      </c>
      <c r="N416">
        <v>1</v>
      </c>
      <c r="O416" t="s">
        <v>20</v>
      </c>
      <c r="P416" t="s">
        <v>19</v>
      </c>
      <c r="Q416">
        <v>2</v>
      </c>
      <c r="R416" t="s">
        <v>17</v>
      </c>
      <c r="S416">
        <v>157.47999572753906</v>
      </c>
      <c r="T416" s="6">
        <f>tbSilv[[#This Row],[qtdRecurso]]*tbSilv[[#This Row],[areaOcupacao]]/10000</f>
        <v>0.1008</v>
      </c>
      <c r="U416" s="1">
        <f>tbSilv[[#This Row],[qtdRecEspFaixa]]*tbSilv[[#This Row],[Preco]]</f>
        <v>15.873983569335937</v>
      </c>
    </row>
    <row r="417" spans="1:21" hidden="1" x14ac:dyDescent="0.3">
      <c r="A417">
        <v>11688</v>
      </c>
      <c r="B417" t="s">
        <v>0</v>
      </c>
      <c r="C417" t="s">
        <v>1</v>
      </c>
      <c r="D417" t="s">
        <v>2</v>
      </c>
      <c r="E417" t="s">
        <v>3</v>
      </c>
      <c r="F417" t="s">
        <v>306</v>
      </c>
      <c r="G417" t="s">
        <v>4</v>
      </c>
      <c r="H417" t="s">
        <v>52</v>
      </c>
      <c r="I417">
        <v>504</v>
      </c>
      <c r="J417">
        <v>56</v>
      </c>
      <c r="K417" t="s">
        <v>316</v>
      </c>
      <c r="L417" t="s">
        <v>7</v>
      </c>
      <c r="M417" t="s">
        <v>8</v>
      </c>
      <c r="N417">
        <v>1</v>
      </c>
      <c r="O417" t="s">
        <v>23</v>
      </c>
      <c r="P417" t="s">
        <v>21</v>
      </c>
      <c r="Q417">
        <v>1</v>
      </c>
      <c r="R417" t="s">
        <v>22</v>
      </c>
      <c r="S417">
        <v>25.84</v>
      </c>
      <c r="T417" s="6">
        <f>tbSilv[[#This Row],[qtdRecurso]]*tbSilv[[#This Row],[areaOcupacao]]/10000</f>
        <v>5.04E-2</v>
      </c>
      <c r="U417" s="1">
        <f>tbSilv[[#This Row],[qtdRecEspFaixa]]*tbSilv[[#This Row],[Preco]]</f>
        <v>1.3023359999999999</v>
      </c>
    </row>
    <row r="418" spans="1:21" hidden="1" x14ac:dyDescent="0.3">
      <c r="A418">
        <v>11688</v>
      </c>
      <c r="B418" t="s">
        <v>0</v>
      </c>
      <c r="C418" t="s">
        <v>1</v>
      </c>
      <c r="D418" t="s">
        <v>2</v>
      </c>
      <c r="E418" t="s">
        <v>3</v>
      </c>
      <c r="F418" t="s">
        <v>306</v>
      </c>
      <c r="G418" t="s">
        <v>4</v>
      </c>
      <c r="H418" t="s">
        <v>52</v>
      </c>
      <c r="I418">
        <v>504</v>
      </c>
      <c r="J418">
        <v>56</v>
      </c>
      <c r="K418" t="s">
        <v>316</v>
      </c>
      <c r="L418" t="s">
        <v>7</v>
      </c>
      <c r="M418" t="s">
        <v>8</v>
      </c>
      <c r="N418">
        <v>1</v>
      </c>
      <c r="O418" t="s">
        <v>23</v>
      </c>
      <c r="P418" t="s">
        <v>24</v>
      </c>
      <c r="Q418">
        <v>109</v>
      </c>
      <c r="R418" t="s">
        <v>25</v>
      </c>
      <c r="S418">
        <v>2</v>
      </c>
      <c r="T418" s="6">
        <f>tbSilv[[#This Row],[qtdRecurso]]*tbSilv[[#This Row],[areaOcupacao]]/10000</f>
        <v>5.4935999999999998</v>
      </c>
      <c r="U418" s="1">
        <f>tbSilv[[#This Row],[qtdRecEspFaixa]]*tbSilv[[#This Row],[Preco]]</f>
        <v>10.9872</v>
      </c>
    </row>
    <row r="419" spans="1:21" hidden="1" x14ac:dyDescent="0.3">
      <c r="A419">
        <v>11688</v>
      </c>
      <c r="B419" t="s">
        <v>0</v>
      </c>
      <c r="C419" t="s">
        <v>1</v>
      </c>
      <c r="D419" t="s">
        <v>2</v>
      </c>
      <c r="E419" t="s">
        <v>3</v>
      </c>
      <c r="F419" t="s">
        <v>306</v>
      </c>
      <c r="G419" t="s">
        <v>4</v>
      </c>
      <c r="H419" t="s">
        <v>52</v>
      </c>
      <c r="I419">
        <v>504</v>
      </c>
      <c r="J419">
        <v>56</v>
      </c>
      <c r="K419" t="s">
        <v>316</v>
      </c>
      <c r="L419" t="s">
        <v>7</v>
      </c>
      <c r="M419" t="s">
        <v>8</v>
      </c>
      <c r="N419">
        <v>1</v>
      </c>
      <c r="O419" t="s">
        <v>23</v>
      </c>
      <c r="P419" t="s">
        <v>26</v>
      </c>
      <c r="Q419">
        <v>109</v>
      </c>
      <c r="R419" t="s">
        <v>25</v>
      </c>
      <c r="S419">
        <v>10</v>
      </c>
      <c r="T419" s="6">
        <f>tbSilv[[#This Row],[qtdRecurso]]*tbSilv[[#This Row],[areaOcupacao]]/10000</f>
        <v>5.4935999999999998</v>
      </c>
      <c r="U419" s="1">
        <f>tbSilv[[#This Row],[qtdRecEspFaixa]]*tbSilv[[#This Row],[Preco]]</f>
        <v>54.936</v>
      </c>
    </row>
    <row r="420" spans="1:21" hidden="1" x14ac:dyDescent="0.3">
      <c r="A420">
        <v>11688</v>
      </c>
      <c r="B420" t="s">
        <v>0</v>
      </c>
      <c r="C420" t="s">
        <v>1</v>
      </c>
      <c r="D420" t="s">
        <v>2</v>
      </c>
      <c r="E420" t="s">
        <v>3</v>
      </c>
      <c r="F420" t="s">
        <v>306</v>
      </c>
      <c r="G420" t="s">
        <v>4</v>
      </c>
      <c r="H420" t="s">
        <v>52</v>
      </c>
      <c r="I420">
        <v>504</v>
      </c>
      <c r="J420">
        <v>56</v>
      </c>
      <c r="K420" t="s">
        <v>316</v>
      </c>
      <c r="L420" t="s">
        <v>7</v>
      </c>
      <c r="M420" t="s">
        <v>8</v>
      </c>
      <c r="N420">
        <v>1</v>
      </c>
      <c r="O420" t="s">
        <v>23</v>
      </c>
      <c r="P420" t="s">
        <v>13</v>
      </c>
      <c r="Q420">
        <v>3.6</v>
      </c>
      <c r="R420" t="s">
        <v>12</v>
      </c>
      <c r="S420">
        <v>13.066685676574707</v>
      </c>
      <c r="T420" s="6">
        <f>tbSilv[[#This Row],[qtdRecurso]]*tbSilv[[#This Row],[areaOcupacao]]/10000</f>
        <v>0.18144000000000002</v>
      </c>
      <c r="U420" s="1">
        <f>tbSilv[[#This Row],[qtdRecEspFaixa]]*tbSilv[[#This Row],[Preco]]</f>
        <v>2.370819449157715</v>
      </c>
    </row>
    <row r="421" spans="1:21" hidden="1" x14ac:dyDescent="0.3">
      <c r="A421">
        <v>11688</v>
      </c>
      <c r="B421" t="s">
        <v>0</v>
      </c>
      <c r="C421" t="s">
        <v>1</v>
      </c>
      <c r="D421" t="s">
        <v>2</v>
      </c>
      <c r="E421" t="s">
        <v>3</v>
      </c>
      <c r="F421" t="s">
        <v>306</v>
      </c>
      <c r="G421" t="s">
        <v>4</v>
      </c>
      <c r="H421" t="s">
        <v>52</v>
      </c>
      <c r="I421">
        <v>504</v>
      </c>
      <c r="J421">
        <v>56</v>
      </c>
      <c r="K421" t="s">
        <v>316</v>
      </c>
      <c r="L421" t="s">
        <v>7</v>
      </c>
      <c r="M421" t="s">
        <v>8</v>
      </c>
      <c r="N421">
        <v>1</v>
      </c>
      <c r="O421" t="s">
        <v>27</v>
      </c>
      <c r="P421" t="s">
        <v>24</v>
      </c>
      <c r="Q421">
        <v>545</v>
      </c>
      <c r="R421" t="s">
        <v>25</v>
      </c>
      <c r="S421">
        <v>2</v>
      </c>
      <c r="T421" s="6">
        <f>tbSilv[[#This Row],[qtdRecurso]]*tbSilv[[#This Row],[areaOcupacao]]/10000</f>
        <v>27.468</v>
      </c>
      <c r="U421" s="1">
        <f>tbSilv[[#This Row],[qtdRecEspFaixa]]*tbSilv[[#This Row],[Preco]]</f>
        <v>54.936</v>
      </c>
    </row>
    <row r="422" spans="1:21" hidden="1" x14ac:dyDescent="0.3">
      <c r="A422">
        <v>11688</v>
      </c>
      <c r="B422" t="s">
        <v>0</v>
      </c>
      <c r="C422" t="s">
        <v>1</v>
      </c>
      <c r="D422" t="s">
        <v>2</v>
      </c>
      <c r="E422" t="s">
        <v>3</v>
      </c>
      <c r="F422" t="s">
        <v>306</v>
      </c>
      <c r="G422" t="s">
        <v>4</v>
      </c>
      <c r="H422" t="s">
        <v>52</v>
      </c>
      <c r="I422">
        <v>504</v>
      </c>
      <c r="J422">
        <v>56</v>
      </c>
      <c r="K422" t="s">
        <v>316</v>
      </c>
      <c r="L422" t="s">
        <v>7</v>
      </c>
      <c r="M422" t="s">
        <v>8</v>
      </c>
      <c r="N422">
        <v>1</v>
      </c>
      <c r="O422" t="s">
        <v>27</v>
      </c>
      <c r="P422" t="s">
        <v>13</v>
      </c>
      <c r="Q422">
        <v>9</v>
      </c>
      <c r="R422" t="s">
        <v>12</v>
      </c>
      <c r="S422">
        <v>13.066685676574707</v>
      </c>
      <c r="T422" s="6">
        <f>tbSilv[[#This Row],[qtdRecurso]]*tbSilv[[#This Row],[areaOcupacao]]/10000</f>
        <v>0.4536</v>
      </c>
      <c r="U422" s="1">
        <f>tbSilv[[#This Row],[qtdRecEspFaixa]]*tbSilv[[#This Row],[Preco]]</f>
        <v>5.9270486228942874</v>
      </c>
    </row>
    <row r="423" spans="1:21" hidden="1" x14ac:dyDescent="0.3">
      <c r="A423">
        <v>11688</v>
      </c>
      <c r="B423" t="s">
        <v>0</v>
      </c>
      <c r="C423" t="s">
        <v>1</v>
      </c>
      <c r="D423" t="s">
        <v>2</v>
      </c>
      <c r="E423" t="s">
        <v>3</v>
      </c>
      <c r="F423" t="s">
        <v>306</v>
      </c>
      <c r="G423" t="s">
        <v>4</v>
      </c>
      <c r="H423" t="s">
        <v>52</v>
      </c>
      <c r="I423">
        <v>504</v>
      </c>
      <c r="J423">
        <v>56</v>
      </c>
      <c r="K423" t="s">
        <v>316</v>
      </c>
      <c r="L423" t="s">
        <v>7</v>
      </c>
      <c r="M423" t="s">
        <v>8</v>
      </c>
      <c r="N423">
        <v>1</v>
      </c>
      <c r="O423" t="s">
        <v>27</v>
      </c>
      <c r="P423" t="s">
        <v>16</v>
      </c>
      <c r="Q423">
        <v>1.5</v>
      </c>
      <c r="R423" t="s">
        <v>17</v>
      </c>
      <c r="S423">
        <v>149.07000732421875</v>
      </c>
      <c r="T423" s="6">
        <f>tbSilv[[#This Row],[qtdRecurso]]*tbSilv[[#This Row],[areaOcupacao]]/10000</f>
        <v>7.5600000000000001E-2</v>
      </c>
      <c r="U423" s="1">
        <f>tbSilv[[#This Row],[qtdRecEspFaixa]]*tbSilv[[#This Row],[Preco]]</f>
        <v>11.269692553710938</v>
      </c>
    </row>
    <row r="424" spans="1:21" x14ac:dyDescent="0.3">
      <c r="A424">
        <v>11688</v>
      </c>
      <c r="B424" t="s">
        <v>0</v>
      </c>
      <c r="C424" t="s">
        <v>1</v>
      </c>
      <c r="D424" t="s">
        <v>2</v>
      </c>
      <c r="E424" t="s">
        <v>3</v>
      </c>
      <c r="F424" t="s">
        <v>306</v>
      </c>
      <c r="G424" t="s">
        <v>4</v>
      </c>
      <c r="H424" t="s">
        <v>52</v>
      </c>
      <c r="I424">
        <v>504</v>
      </c>
      <c r="J424">
        <v>56</v>
      </c>
      <c r="K424" t="s">
        <v>316</v>
      </c>
      <c r="L424" t="s">
        <v>7</v>
      </c>
      <c r="M424" t="s">
        <v>28</v>
      </c>
      <c r="N424">
        <v>2</v>
      </c>
      <c r="O424" t="s">
        <v>29</v>
      </c>
      <c r="P424" t="s">
        <v>30</v>
      </c>
      <c r="Q424">
        <v>2.6</v>
      </c>
      <c r="R424" t="s">
        <v>10</v>
      </c>
      <c r="S424">
        <v>268.25</v>
      </c>
      <c r="T424" s="6">
        <f>tbSilv[[#This Row],[qtdRecurso]]*tbSilv[[#This Row],[areaOcupacao]]/10000</f>
        <v>0.13104000000000002</v>
      </c>
      <c r="U424" s="1">
        <f>tbSilv[[#This Row],[qtdRecEspFaixa]]*tbSilv[[#This Row],[Preco]]</f>
        <v>35.151480000000006</v>
      </c>
    </row>
    <row r="425" spans="1:21" x14ac:dyDescent="0.3">
      <c r="A425">
        <v>11688</v>
      </c>
      <c r="B425" t="s">
        <v>0</v>
      </c>
      <c r="C425" t="s">
        <v>1</v>
      </c>
      <c r="D425" t="s">
        <v>2</v>
      </c>
      <c r="E425" t="s">
        <v>3</v>
      </c>
      <c r="F425" t="s">
        <v>306</v>
      </c>
      <c r="G425" t="s">
        <v>4</v>
      </c>
      <c r="H425" t="s">
        <v>52</v>
      </c>
      <c r="I425">
        <v>504</v>
      </c>
      <c r="J425">
        <v>56</v>
      </c>
      <c r="K425" t="s">
        <v>316</v>
      </c>
      <c r="L425" t="s">
        <v>7</v>
      </c>
      <c r="M425" t="s">
        <v>28</v>
      </c>
      <c r="N425">
        <v>2</v>
      </c>
      <c r="O425" t="s">
        <v>29</v>
      </c>
      <c r="P425" t="s">
        <v>11</v>
      </c>
      <c r="Q425">
        <v>8</v>
      </c>
      <c r="R425" t="s">
        <v>12</v>
      </c>
      <c r="S425">
        <v>1.0999999999999999E-2</v>
      </c>
      <c r="T425" s="6">
        <f>tbSilv[[#This Row],[qtdRecurso]]*tbSilv[[#This Row],[areaOcupacao]]/10000</f>
        <v>0.4032</v>
      </c>
      <c r="U425" s="1">
        <f>tbSilv[[#This Row],[qtdRecEspFaixa]]*tbSilv[[#This Row],[Preco]]</f>
        <v>4.4351999999999994E-3</v>
      </c>
    </row>
    <row r="426" spans="1:21" x14ac:dyDescent="0.3">
      <c r="A426">
        <v>11688</v>
      </c>
      <c r="B426" t="s">
        <v>0</v>
      </c>
      <c r="C426" t="s">
        <v>1</v>
      </c>
      <c r="D426" t="s">
        <v>2</v>
      </c>
      <c r="E426" t="s">
        <v>3</v>
      </c>
      <c r="F426" t="s">
        <v>306</v>
      </c>
      <c r="G426" t="s">
        <v>4</v>
      </c>
      <c r="H426" t="s">
        <v>52</v>
      </c>
      <c r="I426">
        <v>504</v>
      </c>
      <c r="J426">
        <v>56</v>
      </c>
      <c r="K426" t="s">
        <v>316</v>
      </c>
      <c r="L426" t="s">
        <v>7</v>
      </c>
      <c r="M426" t="s">
        <v>28</v>
      </c>
      <c r="N426">
        <v>2</v>
      </c>
      <c r="O426" t="s">
        <v>29</v>
      </c>
      <c r="P426" t="s">
        <v>13</v>
      </c>
      <c r="Q426">
        <v>8</v>
      </c>
      <c r="R426" t="s">
        <v>12</v>
      </c>
      <c r="S426">
        <v>13.066685676574707</v>
      </c>
      <c r="T426" s="6">
        <f>tbSilv[[#This Row],[qtdRecurso]]*tbSilv[[#This Row],[areaOcupacao]]/10000</f>
        <v>0.4032</v>
      </c>
      <c r="U426" s="1">
        <f>tbSilv[[#This Row],[qtdRecEspFaixa]]*tbSilv[[#This Row],[Preco]]</f>
        <v>5.2684876647949217</v>
      </c>
    </row>
    <row r="427" spans="1:21" x14ac:dyDescent="0.3">
      <c r="A427">
        <v>11688</v>
      </c>
      <c r="B427" t="s">
        <v>0</v>
      </c>
      <c r="C427" t="s">
        <v>1</v>
      </c>
      <c r="D427" t="s">
        <v>2</v>
      </c>
      <c r="E427" t="s">
        <v>3</v>
      </c>
      <c r="F427" t="s">
        <v>306</v>
      </c>
      <c r="G427" t="s">
        <v>4</v>
      </c>
      <c r="H427" t="s">
        <v>52</v>
      </c>
      <c r="I427">
        <v>504</v>
      </c>
      <c r="J427">
        <v>56</v>
      </c>
      <c r="K427" t="s">
        <v>316</v>
      </c>
      <c r="L427" t="s">
        <v>7</v>
      </c>
      <c r="M427" t="s">
        <v>28</v>
      </c>
      <c r="N427">
        <v>2</v>
      </c>
      <c r="O427" t="s">
        <v>29</v>
      </c>
      <c r="P427" t="s">
        <v>16</v>
      </c>
      <c r="Q427">
        <v>1</v>
      </c>
      <c r="R427" t="s">
        <v>17</v>
      </c>
      <c r="S427">
        <v>149.07000732421875</v>
      </c>
      <c r="T427" s="6">
        <f>tbSilv[[#This Row],[qtdRecurso]]*tbSilv[[#This Row],[areaOcupacao]]/10000</f>
        <v>5.04E-2</v>
      </c>
      <c r="U427" s="1">
        <f>tbSilv[[#This Row],[qtdRecEspFaixa]]*tbSilv[[#This Row],[Preco]]</f>
        <v>7.5131283691406248</v>
      </c>
    </row>
    <row r="428" spans="1:21" x14ac:dyDescent="0.3">
      <c r="A428">
        <v>11688</v>
      </c>
      <c r="B428" t="s">
        <v>0</v>
      </c>
      <c r="C428" t="s">
        <v>1</v>
      </c>
      <c r="D428" t="s">
        <v>2</v>
      </c>
      <c r="E428" t="s">
        <v>3</v>
      </c>
      <c r="F428" t="s">
        <v>306</v>
      </c>
      <c r="G428" t="s">
        <v>4</v>
      </c>
      <c r="H428" t="s">
        <v>52</v>
      </c>
      <c r="I428">
        <v>504</v>
      </c>
      <c r="J428">
        <v>56</v>
      </c>
      <c r="K428" t="s">
        <v>316</v>
      </c>
      <c r="L428" t="s">
        <v>7</v>
      </c>
      <c r="M428" t="s">
        <v>28</v>
      </c>
      <c r="N428">
        <v>2</v>
      </c>
      <c r="O428" t="s">
        <v>31</v>
      </c>
      <c r="P428" t="s">
        <v>32</v>
      </c>
      <c r="Q428">
        <v>32.700000000000003</v>
      </c>
      <c r="R428" t="s">
        <v>12</v>
      </c>
      <c r="S428">
        <v>1.6E-2</v>
      </c>
      <c r="T428" s="6">
        <f>tbSilv[[#This Row],[qtdRecurso]]*tbSilv[[#This Row],[areaOcupacao]]/10000</f>
        <v>1.6480800000000002</v>
      </c>
      <c r="U428" s="1">
        <f>tbSilv[[#This Row],[qtdRecEspFaixa]]*tbSilv[[#This Row],[Preco]]</f>
        <v>2.6369280000000005E-2</v>
      </c>
    </row>
    <row r="429" spans="1:21" x14ac:dyDescent="0.3">
      <c r="A429">
        <v>11688</v>
      </c>
      <c r="B429" t="s">
        <v>0</v>
      </c>
      <c r="C429" t="s">
        <v>1</v>
      </c>
      <c r="D429" t="s">
        <v>2</v>
      </c>
      <c r="E429" t="s">
        <v>3</v>
      </c>
      <c r="F429" t="s">
        <v>306</v>
      </c>
      <c r="G429" t="s">
        <v>4</v>
      </c>
      <c r="H429" t="s">
        <v>52</v>
      </c>
      <c r="I429">
        <v>504</v>
      </c>
      <c r="J429">
        <v>56</v>
      </c>
      <c r="K429" t="s">
        <v>316</v>
      </c>
      <c r="L429" t="s">
        <v>7</v>
      </c>
      <c r="M429" t="s">
        <v>28</v>
      </c>
      <c r="N429">
        <v>2</v>
      </c>
      <c r="O429" t="s">
        <v>31</v>
      </c>
      <c r="P429" t="s">
        <v>13</v>
      </c>
      <c r="Q429">
        <v>32.700000000000003</v>
      </c>
      <c r="R429" t="s">
        <v>12</v>
      </c>
      <c r="S429">
        <v>13.066685676574707</v>
      </c>
      <c r="T429" s="6">
        <f>tbSilv[[#This Row],[qtdRecurso]]*tbSilv[[#This Row],[areaOcupacao]]/10000</f>
        <v>1.6480800000000002</v>
      </c>
      <c r="U429" s="1">
        <f>tbSilv[[#This Row],[qtdRecEspFaixa]]*tbSilv[[#This Row],[Preco]]</f>
        <v>21.534943329849245</v>
      </c>
    </row>
    <row r="430" spans="1:21" x14ac:dyDescent="0.3">
      <c r="A430">
        <v>11688</v>
      </c>
      <c r="B430" t="s">
        <v>0</v>
      </c>
      <c r="C430" t="s">
        <v>1</v>
      </c>
      <c r="D430" t="s">
        <v>2</v>
      </c>
      <c r="E430" t="s">
        <v>3</v>
      </c>
      <c r="F430" t="s">
        <v>306</v>
      </c>
      <c r="G430" t="s">
        <v>4</v>
      </c>
      <c r="H430" t="s">
        <v>52</v>
      </c>
      <c r="I430">
        <v>504</v>
      </c>
      <c r="J430">
        <v>56</v>
      </c>
      <c r="K430" t="s">
        <v>316</v>
      </c>
      <c r="L430" t="s">
        <v>7</v>
      </c>
      <c r="M430" t="s">
        <v>28</v>
      </c>
      <c r="N430">
        <v>2</v>
      </c>
      <c r="O430" t="s">
        <v>33</v>
      </c>
      <c r="P430" t="s">
        <v>34</v>
      </c>
      <c r="Q430">
        <v>2</v>
      </c>
      <c r="R430" t="s">
        <v>12</v>
      </c>
      <c r="S430">
        <v>9.9000000000000005E-2</v>
      </c>
      <c r="T430" s="6">
        <f>tbSilv[[#This Row],[qtdRecurso]]*tbSilv[[#This Row],[areaOcupacao]]/10000</f>
        <v>0.1008</v>
      </c>
      <c r="U430" s="1">
        <f>tbSilv[[#This Row],[qtdRecEspFaixa]]*tbSilv[[#This Row],[Preco]]</f>
        <v>9.9792000000000006E-3</v>
      </c>
    </row>
    <row r="431" spans="1:21" x14ac:dyDescent="0.3">
      <c r="A431">
        <v>11688</v>
      </c>
      <c r="B431" t="s">
        <v>0</v>
      </c>
      <c r="C431" t="s">
        <v>1</v>
      </c>
      <c r="D431" t="s">
        <v>2</v>
      </c>
      <c r="E431" t="s">
        <v>3</v>
      </c>
      <c r="F431" t="s">
        <v>306</v>
      </c>
      <c r="G431" t="s">
        <v>4</v>
      </c>
      <c r="H431" t="s">
        <v>52</v>
      </c>
      <c r="I431">
        <v>504</v>
      </c>
      <c r="J431">
        <v>56</v>
      </c>
      <c r="K431" t="s">
        <v>316</v>
      </c>
      <c r="L431" t="s">
        <v>7</v>
      </c>
      <c r="M431" t="s">
        <v>28</v>
      </c>
      <c r="N431">
        <v>2</v>
      </c>
      <c r="O431" t="s">
        <v>33</v>
      </c>
      <c r="P431" t="s">
        <v>35</v>
      </c>
      <c r="Q431">
        <v>2</v>
      </c>
      <c r="R431" t="s">
        <v>22</v>
      </c>
      <c r="S431">
        <v>16.239999771118164</v>
      </c>
      <c r="T431" s="6">
        <f>tbSilv[[#This Row],[qtdRecurso]]*tbSilv[[#This Row],[areaOcupacao]]/10000</f>
        <v>0.1008</v>
      </c>
      <c r="U431" s="1">
        <f>tbSilv[[#This Row],[qtdRecEspFaixa]]*tbSilv[[#This Row],[Preco]]</f>
        <v>1.6369919769287109</v>
      </c>
    </row>
    <row r="432" spans="1:21" x14ac:dyDescent="0.3">
      <c r="A432">
        <v>11688</v>
      </c>
      <c r="B432" t="s">
        <v>0</v>
      </c>
      <c r="C432" t="s">
        <v>1</v>
      </c>
      <c r="D432" t="s">
        <v>2</v>
      </c>
      <c r="E432" t="s">
        <v>3</v>
      </c>
      <c r="F432" t="s">
        <v>306</v>
      </c>
      <c r="G432" t="s">
        <v>4</v>
      </c>
      <c r="H432" t="s">
        <v>52</v>
      </c>
      <c r="I432">
        <v>504</v>
      </c>
      <c r="J432">
        <v>56</v>
      </c>
      <c r="K432" t="s">
        <v>316</v>
      </c>
      <c r="L432" t="s">
        <v>7</v>
      </c>
      <c r="M432" t="s">
        <v>28</v>
      </c>
      <c r="N432">
        <v>2</v>
      </c>
      <c r="O432" t="s">
        <v>33</v>
      </c>
      <c r="P432" t="s">
        <v>13</v>
      </c>
      <c r="Q432">
        <v>2</v>
      </c>
      <c r="R432" t="s">
        <v>12</v>
      </c>
      <c r="S432">
        <v>13.066685676574707</v>
      </c>
      <c r="T432" s="6">
        <f>tbSilv[[#This Row],[qtdRecurso]]*tbSilv[[#This Row],[areaOcupacao]]/10000</f>
        <v>0.1008</v>
      </c>
      <c r="U432" s="1">
        <f>tbSilv[[#This Row],[qtdRecEspFaixa]]*tbSilv[[#This Row],[Preco]]</f>
        <v>1.3171219161987304</v>
      </c>
    </row>
    <row r="433" spans="1:21" x14ac:dyDescent="0.3">
      <c r="A433">
        <v>11688</v>
      </c>
      <c r="B433" t="s">
        <v>0</v>
      </c>
      <c r="C433" t="s">
        <v>1</v>
      </c>
      <c r="D433" t="s">
        <v>2</v>
      </c>
      <c r="E433" t="s">
        <v>3</v>
      </c>
      <c r="F433" t="s">
        <v>306</v>
      </c>
      <c r="G433" t="s">
        <v>4</v>
      </c>
      <c r="H433" t="s">
        <v>52</v>
      </c>
      <c r="I433">
        <v>504</v>
      </c>
      <c r="J433">
        <v>56</v>
      </c>
      <c r="K433" t="s">
        <v>316</v>
      </c>
      <c r="L433" t="s">
        <v>7</v>
      </c>
      <c r="M433" t="s">
        <v>28</v>
      </c>
      <c r="N433">
        <v>2</v>
      </c>
      <c r="O433" t="s">
        <v>36</v>
      </c>
      <c r="P433" t="s">
        <v>13</v>
      </c>
      <c r="Q433">
        <v>1</v>
      </c>
      <c r="R433" t="s">
        <v>12</v>
      </c>
      <c r="S433">
        <v>13.066685676574707</v>
      </c>
      <c r="T433" s="6">
        <f>tbSilv[[#This Row],[qtdRecurso]]*tbSilv[[#This Row],[areaOcupacao]]/10000</f>
        <v>5.04E-2</v>
      </c>
      <c r="U433" s="1">
        <f>tbSilv[[#This Row],[qtdRecEspFaixa]]*tbSilv[[#This Row],[Preco]]</f>
        <v>0.65856095809936521</v>
      </c>
    </row>
    <row r="434" spans="1:21" x14ac:dyDescent="0.3">
      <c r="A434">
        <v>11688</v>
      </c>
      <c r="B434" t="s">
        <v>0</v>
      </c>
      <c r="C434" t="s">
        <v>1</v>
      </c>
      <c r="D434" t="s">
        <v>2</v>
      </c>
      <c r="E434" t="s">
        <v>3</v>
      </c>
      <c r="F434" t="s">
        <v>306</v>
      </c>
      <c r="G434" t="s">
        <v>4</v>
      </c>
      <c r="H434" t="s">
        <v>52</v>
      </c>
      <c r="I434">
        <v>504</v>
      </c>
      <c r="J434">
        <v>56</v>
      </c>
      <c r="K434" t="s">
        <v>316</v>
      </c>
      <c r="L434" t="s">
        <v>7</v>
      </c>
      <c r="M434" t="s">
        <v>28</v>
      </c>
      <c r="N434">
        <v>2</v>
      </c>
      <c r="O434" t="s">
        <v>37</v>
      </c>
      <c r="P434" t="s">
        <v>38</v>
      </c>
      <c r="Q434">
        <v>12</v>
      </c>
      <c r="R434" t="s">
        <v>12</v>
      </c>
      <c r="S434">
        <v>6.4109999999999996</v>
      </c>
      <c r="T434" s="6">
        <f>tbSilv[[#This Row],[qtdRecurso]]*tbSilv[[#This Row],[areaOcupacao]]/10000</f>
        <v>0.6048</v>
      </c>
      <c r="U434" s="1">
        <f>tbSilv[[#This Row],[qtdRecEspFaixa]]*tbSilv[[#This Row],[Preco]]</f>
        <v>3.8773727999999998</v>
      </c>
    </row>
    <row r="435" spans="1:21" x14ac:dyDescent="0.3">
      <c r="A435">
        <v>11688</v>
      </c>
      <c r="B435" t="s">
        <v>0</v>
      </c>
      <c r="C435" t="s">
        <v>1</v>
      </c>
      <c r="D435" t="s">
        <v>2</v>
      </c>
      <c r="E435" t="s">
        <v>3</v>
      </c>
      <c r="F435" t="s">
        <v>306</v>
      </c>
      <c r="G435" t="s">
        <v>4</v>
      </c>
      <c r="H435" t="s">
        <v>52</v>
      </c>
      <c r="I435">
        <v>504</v>
      </c>
      <c r="J435">
        <v>56</v>
      </c>
      <c r="K435" t="s">
        <v>316</v>
      </c>
      <c r="L435" t="s">
        <v>7</v>
      </c>
      <c r="M435" t="s">
        <v>28</v>
      </c>
      <c r="N435">
        <v>2</v>
      </c>
      <c r="O435" t="s">
        <v>37</v>
      </c>
      <c r="P435" t="s">
        <v>13</v>
      </c>
      <c r="Q435">
        <v>12</v>
      </c>
      <c r="R435" t="s">
        <v>12</v>
      </c>
      <c r="S435">
        <v>13.066685676574707</v>
      </c>
      <c r="T435" s="6">
        <f>tbSilv[[#This Row],[qtdRecurso]]*tbSilv[[#This Row],[areaOcupacao]]/10000</f>
        <v>0.6048</v>
      </c>
      <c r="U435" s="1">
        <f>tbSilv[[#This Row],[qtdRecEspFaixa]]*tbSilv[[#This Row],[Preco]]</f>
        <v>7.9027314971923825</v>
      </c>
    </row>
    <row r="436" spans="1:21" hidden="1" x14ac:dyDescent="0.3">
      <c r="A436">
        <v>11688</v>
      </c>
      <c r="B436" t="s">
        <v>0</v>
      </c>
      <c r="C436" t="s">
        <v>1</v>
      </c>
      <c r="D436" t="s">
        <v>2</v>
      </c>
      <c r="E436" t="s">
        <v>3</v>
      </c>
      <c r="F436" t="s">
        <v>306</v>
      </c>
      <c r="G436" t="s">
        <v>4</v>
      </c>
      <c r="H436" t="s">
        <v>52</v>
      </c>
      <c r="I436">
        <v>504</v>
      </c>
      <c r="J436">
        <v>56</v>
      </c>
      <c r="K436" t="s">
        <v>316</v>
      </c>
      <c r="L436" t="s">
        <v>7</v>
      </c>
      <c r="M436" t="s">
        <v>28</v>
      </c>
      <c r="N436">
        <v>3</v>
      </c>
      <c r="O436" t="s">
        <v>39</v>
      </c>
      <c r="P436" t="s">
        <v>30</v>
      </c>
      <c r="Q436">
        <v>2.6</v>
      </c>
      <c r="R436" t="s">
        <v>10</v>
      </c>
      <c r="S436">
        <v>268.25</v>
      </c>
      <c r="T436" s="6">
        <f>tbSilv[[#This Row],[qtdRecurso]]*tbSilv[[#This Row],[areaOcupacao]]/10000</f>
        <v>0.13104000000000002</v>
      </c>
      <c r="U436" s="1">
        <f>tbSilv[[#This Row],[qtdRecEspFaixa]]*tbSilv[[#This Row],[Preco]]</f>
        <v>35.151480000000006</v>
      </c>
    </row>
    <row r="437" spans="1:21" hidden="1" x14ac:dyDescent="0.3">
      <c r="A437">
        <v>11688</v>
      </c>
      <c r="B437" t="s">
        <v>0</v>
      </c>
      <c r="C437" t="s">
        <v>1</v>
      </c>
      <c r="D437" t="s">
        <v>2</v>
      </c>
      <c r="E437" t="s">
        <v>3</v>
      </c>
      <c r="F437" t="s">
        <v>306</v>
      </c>
      <c r="G437" t="s">
        <v>4</v>
      </c>
      <c r="H437" t="s">
        <v>52</v>
      </c>
      <c r="I437">
        <v>504</v>
      </c>
      <c r="J437">
        <v>56</v>
      </c>
      <c r="K437" t="s">
        <v>316</v>
      </c>
      <c r="L437" t="s">
        <v>7</v>
      </c>
      <c r="M437" t="s">
        <v>28</v>
      </c>
      <c r="N437">
        <v>3</v>
      </c>
      <c r="O437" t="s">
        <v>39</v>
      </c>
      <c r="P437" t="s">
        <v>11</v>
      </c>
      <c r="Q437">
        <v>8</v>
      </c>
      <c r="R437" t="s">
        <v>12</v>
      </c>
      <c r="S437">
        <v>1.0999999999999999E-2</v>
      </c>
      <c r="T437" s="6">
        <f>tbSilv[[#This Row],[qtdRecurso]]*tbSilv[[#This Row],[areaOcupacao]]/10000</f>
        <v>0.4032</v>
      </c>
      <c r="U437" s="1">
        <f>tbSilv[[#This Row],[qtdRecEspFaixa]]*tbSilv[[#This Row],[Preco]]</f>
        <v>4.4351999999999994E-3</v>
      </c>
    </row>
    <row r="438" spans="1:21" hidden="1" x14ac:dyDescent="0.3">
      <c r="A438">
        <v>11688</v>
      </c>
      <c r="B438" t="s">
        <v>0</v>
      </c>
      <c r="C438" t="s">
        <v>1</v>
      </c>
      <c r="D438" t="s">
        <v>2</v>
      </c>
      <c r="E438" t="s">
        <v>3</v>
      </c>
      <c r="F438" t="s">
        <v>306</v>
      </c>
      <c r="G438" t="s">
        <v>4</v>
      </c>
      <c r="H438" t="s">
        <v>52</v>
      </c>
      <c r="I438">
        <v>504</v>
      </c>
      <c r="J438">
        <v>56</v>
      </c>
      <c r="K438" t="s">
        <v>316</v>
      </c>
      <c r="L438" t="s">
        <v>7</v>
      </c>
      <c r="M438" t="s">
        <v>28</v>
      </c>
      <c r="N438">
        <v>3</v>
      </c>
      <c r="O438" t="s">
        <v>39</v>
      </c>
      <c r="P438" t="s">
        <v>13</v>
      </c>
      <c r="Q438">
        <v>8</v>
      </c>
      <c r="R438" t="s">
        <v>12</v>
      </c>
      <c r="S438">
        <v>13.066685676574707</v>
      </c>
      <c r="T438" s="6">
        <f>tbSilv[[#This Row],[qtdRecurso]]*tbSilv[[#This Row],[areaOcupacao]]/10000</f>
        <v>0.4032</v>
      </c>
      <c r="U438" s="1">
        <f>tbSilv[[#This Row],[qtdRecEspFaixa]]*tbSilv[[#This Row],[Preco]]</f>
        <v>5.2684876647949217</v>
      </c>
    </row>
    <row r="439" spans="1:21" hidden="1" x14ac:dyDescent="0.3">
      <c r="A439">
        <v>11688</v>
      </c>
      <c r="B439" t="s">
        <v>0</v>
      </c>
      <c r="C439" t="s">
        <v>1</v>
      </c>
      <c r="D439" t="s">
        <v>2</v>
      </c>
      <c r="E439" t="s">
        <v>3</v>
      </c>
      <c r="F439" t="s">
        <v>306</v>
      </c>
      <c r="G439" t="s">
        <v>4</v>
      </c>
      <c r="H439" t="s">
        <v>52</v>
      </c>
      <c r="I439">
        <v>504</v>
      </c>
      <c r="J439">
        <v>56</v>
      </c>
      <c r="K439" t="s">
        <v>316</v>
      </c>
      <c r="L439" t="s">
        <v>7</v>
      </c>
      <c r="M439" t="s">
        <v>28</v>
      </c>
      <c r="N439">
        <v>3</v>
      </c>
      <c r="O439" t="s">
        <v>39</v>
      </c>
      <c r="P439" t="s">
        <v>16</v>
      </c>
      <c r="Q439">
        <v>1</v>
      </c>
      <c r="R439" t="s">
        <v>17</v>
      </c>
      <c r="S439">
        <v>149.07000732421875</v>
      </c>
      <c r="T439" s="6">
        <f>tbSilv[[#This Row],[qtdRecurso]]*tbSilv[[#This Row],[areaOcupacao]]/10000</f>
        <v>5.04E-2</v>
      </c>
      <c r="U439" s="1">
        <f>tbSilv[[#This Row],[qtdRecEspFaixa]]*tbSilv[[#This Row],[Preco]]</f>
        <v>7.5131283691406248</v>
      </c>
    </row>
    <row r="440" spans="1:21" hidden="1" x14ac:dyDescent="0.3">
      <c r="A440">
        <v>11688</v>
      </c>
      <c r="B440" t="s">
        <v>0</v>
      </c>
      <c r="C440" t="s">
        <v>1</v>
      </c>
      <c r="D440" t="s">
        <v>2</v>
      </c>
      <c r="E440" t="s">
        <v>3</v>
      </c>
      <c r="F440" t="s">
        <v>306</v>
      </c>
      <c r="G440" t="s">
        <v>4</v>
      </c>
      <c r="H440" t="s">
        <v>52</v>
      </c>
      <c r="I440">
        <v>504</v>
      </c>
      <c r="J440">
        <v>56</v>
      </c>
      <c r="K440" t="s">
        <v>316</v>
      </c>
      <c r="L440" t="s">
        <v>7</v>
      </c>
      <c r="M440" t="s">
        <v>28</v>
      </c>
      <c r="N440">
        <v>3</v>
      </c>
      <c r="O440" t="s">
        <v>33</v>
      </c>
      <c r="P440" t="s">
        <v>34</v>
      </c>
      <c r="Q440">
        <v>2</v>
      </c>
      <c r="R440" t="s">
        <v>12</v>
      </c>
      <c r="S440">
        <v>9.9000000000000005E-2</v>
      </c>
      <c r="T440" s="6">
        <f>tbSilv[[#This Row],[qtdRecurso]]*tbSilv[[#This Row],[areaOcupacao]]/10000</f>
        <v>0.1008</v>
      </c>
      <c r="U440" s="1">
        <f>tbSilv[[#This Row],[qtdRecEspFaixa]]*tbSilv[[#This Row],[Preco]]</f>
        <v>9.9792000000000006E-3</v>
      </c>
    </row>
    <row r="441" spans="1:21" hidden="1" x14ac:dyDescent="0.3">
      <c r="A441">
        <v>11688</v>
      </c>
      <c r="B441" t="s">
        <v>0</v>
      </c>
      <c r="C441" t="s">
        <v>1</v>
      </c>
      <c r="D441" t="s">
        <v>2</v>
      </c>
      <c r="E441" t="s">
        <v>3</v>
      </c>
      <c r="F441" t="s">
        <v>306</v>
      </c>
      <c r="G441" t="s">
        <v>4</v>
      </c>
      <c r="H441" t="s">
        <v>52</v>
      </c>
      <c r="I441">
        <v>504</v>
      </c>
      <c r="J441">
        <v>56</v>
      </c>
      <c r="K441" t="s">
        <v>316</v>
      </c>
      <c r="L441" t="s">
        <v>7</v>
      </c>
      <c r="M441" t="s">
        <v>28</v>
      </c>
      <c r="N441">
        <v>3</v>
      </c>
      <c r="O441" t="s">
        <v>33</v>
      </c>
      <c r="P441" t="s">
        <v>35</v>
      </c>
      <c r="Q441">
        <v>2</v>
      </c>
      <c r="R441" t="s">
        <v>22</v>
      </c>
      <c r="S441">
        <v>16.239999771118164</v>
      </c>
      <c r="T441" s="6">
        <f>tbSilv[[#This Row],[qtdRecurso]]*tbSilv[[#This Row],[areaOcupacao]]/10000</f>
        <v>0.1008</v>
      </c>
      <c r="U441" s="1">
        <f>tbSilv[[#This Row],[qtdRecEspFaixa]]*tbSilv[[#This Row],[Preco]]</f>
        <v>1.6369919769287109</v>
      </c>
    </row>
    <row r="442" spans="1:21" hidden="1" x14ac:dyDescent="0.3">
      <c r="A442">
        <v>11688</v>
      </c>
      <c r="B442" t="s">
        <v>0</v>
      </c>
      <c r="C442" t="s">
        <v>1</v>
      </c>
      <c r="D442" t="s">
        <v>2</v>
      </c>
      <c r="E442" t="s">
        <v>3</v>
      </c>
      <c r="F442" t="s">
        <v>306</v>
      </c>
      <c r="G442" t="s">
        <v>4</v>
      </c>
      <c r="H442" t="s">
        <v>52</v>
      </c>
      <c r="I442">
        <v>504</v>
      </c>
      <c r="J442">
        <v>56</v>
      </c>
      <c r="K442" t="s">
        <v>316</v>
      </c>
      <c r="L442" t="s">
        <v>7</v>
      </c>
      <c r="M442" t="s">
        <v>28</v>
      </c>
      <c r="N442">
        <v>3</v>
      </c>
      <c r="O442" t="s">
        <v>33</v>
      </c>
      <c r="P442" t="s">
        <v>13</v>
      </c>
      <c r="Q442">
        <v>2</v>
      </c>
      <c r="R442" t="s">
        <v>12</v>
      </c>
      <c r="S442">
        <v>13.066685676574707</v>
      </c>
      <c r="T442" s="6">
        <f>tbSilv[[#This Row],[qtdRecurso]]*tbSilv[[#This Row],[areaOcupacao]]/10000</f>
        <v>0.1008</v>
      </c>
      <c r="U442" s="1">
        <f>tbSilv[[#This Row],[qtdRecEspFaixa]]*tbSilv[[#This Row],[Preco]]</f>
        <v>1.3171219161987304</v>
      </c>
    </row>
    <row r="443" spans="1:21" hidden="1" x14ac:dyDescent="0.3">
      <c r="A443">
        <v>11688</v>
      </c>
      <c r="B443" t="s">
        <v>0</v>
      </c>
      <c r="C443" t="s">
        <v>1</v>
      </c>
      <c r="D443" t="s">
        <v>2</v>
      </c>
      <c r="E443" t="s">
        <v>3</v>
      </c>
      <c r="F443" t="s">
        <v>306</v>
      </c>
      <c r="G443" t="s">
        <v>4</v>
      </c>
      <c r="H443" t="s">
        <v>52</v>
      </c>
      <c r="I443">
        <v>504</v>
      </c>
      <c r="J443">
        <v>56</v>
      </c>
      <c r="K443" t="s">
        <v>316</v>
      </c>
      <c r="L443" t="s">
        <v>7</v>
      </c>
      <c r="M443" t="s">
        <v>28</v>
      </c>
      <c r="N443">
        <v>3</v>
      </c>
      <c r="O443" t="s">
        <v>40</v>
      </c>
      <c r="P443" t="s">
        <v>41</v>
      </c>
      <c r="Q443">
        <v>20</v>
      </c>
      <c r="R443" t="s">
        <v>12</v>
      </c>
      <c r="S443">
        <v>5.920964241027832</v>
      </c>
      <c r="T443" s="6">
        <f>tbSilv[[#This Row],[qtdRecurso]]*tbSilv[[#This Row],[areaOcupacao]]/10000</f>
        <v>1.008</v>
      </c>
      <c r="U443" s="1">
        <f>tbSilv[[#This Row],[qtdRecEspFaixa]]*tbSilv[[#This Row],[Preco]]</f>
        <v>5.9683319549560547</v>
      </c>
    </row>
    <row r="444" spans="1:21" hidden="1" x14ac:dyDescent="0.3">
      <c r="A444">
        <v>11688</v>
      </c>
      <c r="B444" t="s">
        <v>0</v>
      </c>
      <c r="C444" t="s">
        <v>1</v>
      </c>
      <c r="D444" t="s">
        <v>2</v>
      </c>
      <c r="E444" t="s">
        <v>3</v>
      </c>
      <c r="F444" t="s">
        <v>306</v>
      </c>
      <c r="G444" t="s">
        <v>4</v>
      </c>
      <c r="H444" t="s">
        <v>52</v>
      </c>
      <c r="I444">
        <v>504</v>
      </c>
      <c r="J444">
        <v>56</v>
      </c>
      <c r="K444" t="s">
        <v>316</v>
      </c>
      <c r="L444" t="s">
        <v>7</v>
      </c>
      <c r="M444" t="s">
        <v>28</v>
      </c>
      <c r="N444">
        <v>3</v>
      </c>
      <c r="O444" t="s">
        <v>36</v>
      </c>
      <c r="P444" t="s">
        <v>13</v>
      </c>
      <c r="Q444">
        <v>1</v>
      </c>
      <c r="R444" t="s">
        <v>12</v>
      </c>
      <c r="S444">
        <v>13.066685676574707</v>
      </c>
      <c r="T444" s="6">
        <f>tbSilv[[#This Row],[qtdRecurso]]*tbSilv[[#This Row],[areaOcupacao]]/10000</f>
        <v>5.04E-2</v>
      </c>
      <c r="U444" s="1">
        <f>tbSilv[[#This Row],[qtdRecEspFaixa]]*tbSilv[[#This Row],[Preco]]</f>
        <v>0.65856095809936521</v>
      </c>
    </row>
    <row r="445" spans="1:21" hidden="1" x14ac:dyDescent="0.3">
      <c r="A445">
        <v>11688</v>
      </c>
      <c r="B445" t="s">
        <v>0</v>
      </c>
      <c r="C445" t="s">
        <v>1</v>
      </c>
      <c r="D445" t="s">
        <v>2</v>
      </c>
      <c r="E445" t="s">
        <v>3</v>
      </c>
      <c r="F445" t="s">
        <v>306</v>
      </c>
      <c r="G445" t="s">
        <v>4</v>
      </c>
      <c r="H445" t="s">
        <v>52</v>
      </c>
      <c r="I445">
        <v>504</v>
      </c>
      <c r="J445">
        <v>56</v>
      </c>
      <c r="K445" t="s">
        <v>316</v>
      </c>
      <c r="L445" t="s">
        <v>7</v>
      </c>
      <c r="M445" t="s">
        <v>28</v>
      </c>
      <c r="N445">
        <v>4</v>
      </c>
      <c r="O445" t="s">
        <v>33</v>
      </c>
      <c r="P445" t="s">
        <v>34</v>
      </c>
      <c r="Q445">
        <v>2</v>
      </c>
      <c r="R445" t="s">
        <v>12</v>
      </c>
      <c r="S445">
        <v>9.9000000000000005E-2</v>
      </c>
      <c r="T445" s="6">
        <f>tbSilv[[#This Row],[qtdRecurso]]*tbSilv[[#This Row],[areaOcupacao]]/10000</f>
        <v>0.1008</v>
      </c>
      <c r="U445" s="1">
        <f>tbSilv[[#This Row],[qtdRecEspFaixa]]*tbSilv[[#This Row],[Preco]]</f>
        <v>9.9792000000000006E-3</v>
      </c>
    </row>
    <row r="446" spans="1:21" hidden="1" x14ac:dyDescent="0.3">
      <c r="A446">
        <v>11688</v>
      </c>
      <c r="B446" t="s">
        <v>0</v>
      </c>
      <c r="C446" t="s">
        <v>1</v>
      </c>
      <c r="D446" t="s">
        <v>2</v>
      </c>
      <c r="E446" t="s">
        <v>3</v>
      </c>
      <c r="F446" t="s">
        <v>306</v>
      </c>
      <c r="G446" t="s">
        <v>4</v>
      </c>
      <c r="H446" t="s">
        <v>52</v>
      </c>
      <c r="I446">
        <v>504</v>
      </c>
      <c r="J446">
        <v>56</v>
      </c>
      <c r="K446" t="s">
        <v>316</v>
      </c>
      <c r="L446" t="s">
        <v>7</v>
      </c>
      <c r="M446" t="s">
        <v>28</v>
      </c>
      <c r="N446">
        <v>4</v>
      </c>
      <c r="O446" t="s">
        <v>33</v>
      </c>
      <c r="P446" t="s">
        <v>35</v>
      </c>
      <c r="Q446">
        <v>2</v>
      </c>
      <c r="R446" t="s">
        <v>22</v>
      </c>
      <c r="S446">
        <v>16.239999771118164</v>
      </c>
      <c r="T446" s="6">
        <f>tbSilv[[#This Row],[qtdRecurso]]*tbSilv[[#This Row],[areaOcupacao]]/10000</f>
        <v>0.1008</v>
      </c>
      <c r="U446" s="1">
        <f>tbSilv[[#This Row],[qtdRecEspFaixa]]*tbSilv[[#This Row],[Preco]]</f>
        <v>1.6369919769287109</v>
      </c>
    </row>
    <row r="447" spans="1:21" hidden="1" x14ac:dyDescent="0.3">
      <c r="A447">
        <v>11688</v>
      </c>
      <c r="B447" t="s">
        <v>0</v>
      </c>
      <c r="C447" t="s">
        <v>1</v>
      </c>
      <c r="D447" t="s">
        <v>2</v>
      </c>
      <c r="E447" t="s">
        <v>3</v>
      </c>
      <c r="F447" t="s">
        <v>306</v>
      </c>
      <c r="G447" t="s">
        <v>4</v>
      </c>
      <c r="H447" t="s">
        <v>52</v>
      </c>
      <c r="I447">
        <v>504</v>
      </c>
      <c r="J447">
        <v>56</v>
      </c>
      <c r="K447" t="s">
        <v>316</v>
      </c>
      <c r="L447" t="s">
        <v>7</v>
      </c>
      <c r="M447" t="s">
        <v>28</v>
      </c>
      <c r="N447">
        <v>4</v>
      </c>
      <c r="O447" t="s">
        <v>33</v>
      </c>
      <c r="P447" t="s">
        <v>13</v>
      </c>
      <c r="Q447">
        <v>2</v>
      </c>
      <c r="R447" t="s">
        <v>12</v>
      </c>
      <c r="S447">
        <v>13.066685676574707</v>
      </c>
      <c r="T447" s="6">
        <f>tbSilv[[#This Row],[qtdRecurso]]*tbSilv[[#This Row],[areaOcupacao]]/10000</f>
        <v>0.1008</v>
      </c>
      <c r="U447" s="1">
        <f>tbSilv[[#This Row],[qtdRecEspFaixa]]*tbSilv[[#This Row],[Preco]]</f>
        <v>1.3171219161987304</v>
      </c>
    </row>
    <row r="448" spans="1:21" hidden="1" x14ac:dyDescent="0.3">
      <c r="A448">
        <v>11688</v>
      </c>
      <c r="B448" t="s">
        <v>0</v>
      </c>
      <c r="C448" t="s">
        <v>1</v>
      </c>
      <c r="D448" t="s">
        <v>2</v>
      </c>
      <c r="E448" t="s">
        <v>3</v>
      </c>
      <c r="F448" t="s">
        <v>306</v>
      </c>
      <c r="G448" t="s">
        <v>4</v>
      </c>
      <c r="H448" t="s">
        <v>52</v>
      </c>
      <c r="I448">
        <v>504</v>
      </c>
      <c r="J448">
        <v>56</v>
      </c>
      <c r="K448" t="s">
        <v>316</v>
      </c>
      <c r="L448" t="s">
        <v>7</v>
      </c>
      <c r="M448" t="s">
        <v>28</v>
      </c>
      <c r="N448">
        <v>4</v>
      </c>
      <c r="O448" t="s">
        <v>36</v>
      </c>
      <c r="P448" t="s">
        <v>13</v>
      </c>
      <c r="Q448">
        <v>1</v>
      </c>
      <c r="R448" t="s">
        <v>12</v>
      </c>
      <c r="S448">
        <v>13.066685676574707</v>
      </c>
      <c r="T448" s="6">
        <f>tbSilv[[#This Row],[qtdRecurso]]*tbSilv[[#This Row],[areaOcupacao]]/10000</f>
        <v>5.04E-2</v>
      </c>
      <c r="U448" s="1">
        <f>tbSilv[[#This Row],[qtdRecEspFaixa]]*tbSilv[[#This Row],[Preco]]</f>
        <v>0.65856095809936521</v>
      </c>
    </row>
    <row r="449" spans="1:21" hidden="1" x14ac:dyDescent="0.3">
      <c r="A449">
        <v>11688</v>
      </c>
      <c r="B449" t="s">
        <v>0</v>
      </c>
      <c r="C449" t="s">
        <v>1</v>
      </c>
      <c r="D449" t="s">
        <v>2</v>
      </c>
      <c r="E449" t="s">
        <v>3</v>
      </c>
      <c r="F449" t="s">
        <v>306</v>
      </c>
      <c r="G449" t="s">
        <v>4</v>
      </c>
      <c r="H449" t="s">
        <v>52</v>
      </c>
      <c r="I449">
        <v>504</v>
      </c>
      <c r="J449">
        <v>56</v>
      </c>
      <c r="K449" t="s">
        <v>316</v>
      </c>
      <c r="L449" t="s">
        <v>7</v>
      </c>
      <c r="M449" t="s">
        <v>28</v>
      </c>
      <c r="N449">
        <v>5</v>
      </c>
      <c r="O449" t="s">
        <v>33</v>
      </c>
      <c r="P449" t="s">
        <v>34</v>
      </c>
      <c r="Q449">
        <v>2</v>
      </c>
      <c r="R449" t="s">
        <v>12</v>
      </c>
      <c r="S449">
        <v>9.9000000000000005E-2</v>
      </c>
      <c r="T449" s="6">
        <f>tbSilv[[#This Row],[qtdRecurso]]*tbSilv[[#This Row],[areaOcupacao]]/10000</f>
        <v>0.1008</v>
      </c>
      <c r="U449" s="1">
        <f>tbSilv[[#This Row],[qtdRecEspFaixa]]*tbSilv[[#This Row],[Preco]]</f>
        <v>9.9792000000000006E-3</v>
      </c>
    </row>
    <row r="450" spans="1:21" hidden="1" x14ac:dyDescent="0.3">
      <c r="A450">
        <v>11688</v>
      </c>
      <c r="B450" t="s">
        <v>0</v>
      </c>
      <c r="C450" t="s">
        <v>1</v>
      </c>
      <c r="D450" t="s">
        <v>2</v>
      </c>
      <c r="E450" t="s">
        <v>3</v>
      </c>
      <c r="F450" t="s">
        <v>306</v>
      </c>
      <c r="G450" t="s">
        <v>4</v>
      </c>
      <c r="H450" t="s">
        <v>52</v>
      </c>
      <c r="I450">
        <v>504</v>
      </c>
      <c r="J450">
        <v>56</v>
      </c>
      <c r="K450" t="s">
        <v>316</v>
      </c>
      <c r="L450" t="s">
        <v>7</v>
      </c>
      <c r="M450" t="s">
        <v>28</v>
      </c>
      <c r="N450">
        <v>5</v>
      </c>
      <c r="O450" t="s">
        <v>33</v>
      </c>
      <c r="P450" t="s">
        <v>35</v>
      </c>
      <c r="Q450">
        <v>2</v>
      </c>
      <c r="R450" t="s">
        <v>22</v>
      </c>
      <c r="S450">
        <v>16.239999771118164</v>
      </c>
      <c r="T450" s="6">
        <f>tbSilv[[#This Row],[qtdRecurso]]*tbSilv[[#This Row],[areaOcupacao]]/10000</f>
        <v>0.1008</v>
      </c>
      <c r="U450" s="1">
        <f>tbSilv[[#This Row],[qtdRecEspFaixa]]*tbSilv[[#This Row],[Preco]]</f>
        <v>1.6369919769287109</v>
      </c>
    </row>
    <row r="451" spans="1:21" hidden="1" x14ac:dyDescent="0.3">
      <c r="A451">
        <v>11688</v>
      </c>
      <c r="B451" t="s">
        <v>0</v>
      </c>
      <c r="C451" t="s">
        <v>1</v>
      </c>
      <c r="D451" t="s">
        <v>2</v>
      </c>
      <c r="E451" t="s">
        <v>3</v>
      </c>
      <c r="F451" t="s">
        <v>306</v>
      </c>
      <c r="G451" t="s">
        <v>4</v>
      </c>
      <c r="H451" t="s">
        <v>52</v>
      </c>
      <c r="I451">
        <v>504</v>
      </c>
      <c r="J451">
        <v>56</v>
      </c>
      <c r="K451" t="s">
        <v>316</v>
      </c>
      <c r="L451" t="s">
        <v>7</v>
      </c>
      <c r="M451" t="s">
        <v>28</v>
      </c>
      <c r="N451">
        <v>5</v>
      </c>
      <c r="O451" t="s">
        <v>33</v>
      </c>
      <c r="P451" t="s">
        <v>13</v>
      </c>
      <c r="Q451">
        <v>2</v>
      </c>
      <c r="R451" t="s">
        <v>12</v>
      </c>
      <c r="S451">
        <v>13.066685676574707</v>
      </c>
      <c r="T451" s="6">
        <f>tbSilv[[#This Row],[qtdRecurso]]*tbSilv[[#This Row],[areaOcupacao]]/10000</f>
        <v>0.1008</v>
      </c>
      <c r="U451" s="1">
        <f>tbSilv[[#This Row],[qtdRecEspFaixa]]*tbSilv[[#This Row],[Preco]]</f>
        <v>1.3171219161987304</v>
      </c>
    </row>
    <row r="452" spans="1:21" hidden="1" x14ac:dyDescent="0.3">
      <c r="A452">
        <v>11688</v>
      </c>
      <c r="B452" t="s">
        <v>0</v>
      </c>
      <c r="C452" t="s">
        <v>1</v>
      </c>
      <c r="D452" t="s">
        <v>2</v>
      </c>
      <c r="E452" t="s">
        <v>3</v>
      </c>
      <c r="F452" t="s">
        <v>306</v>
      </c>
      <c r="G452" t="s">
        <v>4</v>
      </c>
      <c r="H452" t="s">
        <v>52</v>
      </c>
      <c r="I452">
        <v>504</v>
      </c>
      <c r="J452">
        <v>56</v>
      </c>
      <c r="K452" t="s">
        <v>316</v>
      </c>
      <c r="L452" t="s">
        <v>7</v>
      </c>
      <c r="M452" t="s">
        <v>28</v>
      </c>
      <c r="N452">
        <v>5</v>
      </c>
      <c r="O452" t="s">
        <v>40</v>
      </c>
      <c r="P452" t="s">
        <v>41</v>
      </c>
      <c r="Q452">
        <v>20</v>
      </c>
      <c r="R452" t="s">
        <v>12</v>
      </c>
      <c r="S452">
        <v>5.920964241027832</v>
      </c>
      <c r="T452" s="6">
        <f>tbSilv[[#This Row],[qtdRecurso]]*tbSilv[[#This Row],[areaOcupacao]]/10000</f>
        <v>1.008</v>
      </c>
      <c r="U452" s="1">
        <f>tbSilv[[#This Row],[qtdRecEspFaixa]]*tbSilv[[#This Row],[Preco]]</f>
        <v>5.9683319549560547</v>
      </c>
    </row>
    <row r="453" spans="1:21" hidden="1" x14ac:dyDescent="0.3">
      <c r="A453">
        <v>11688</v>
      </c>
      <c r="B453" t="s">
        <v>0</v>
      </c>
      <c r="C453" t="s">
        <v>1</v>
      </c>
      <c r="D453" t="s">
        <v>2</v>
      </c>
      <c r="E453" t="s">
        <v>3</v>
      </c>
      <c r="F453" t="s">
        <v>306</v>
      </c>
      <c r="G453" t="s">
        <v>4</v>
      </c>
      <c r="H453" t="s">
        <v>52</v>
      </c>
      <c r="I453">
        <v>504</v>
      </c>
      <c r="J453">
        <v>56</v>
      </c>
      <c r="K453" t="s">
        <v>316</v>
      </c>
      <c r="L453" t="s">
        <v>7</v>
      </c>
      <c r="M453" t="s">
        <v>28</v>
      </c>
      <c r="N453">
        <v>5</v>
      </c>
      <c r="O453" t="s">
        <v>36</v>
      </c>
      <c r="P453" t="s">
        <v>13</v>
      </c>
      <c r="Q453">
        <v>1</v>
      </c>
      <c r="R453" t="s">
        <v>12</v>
      </c>
      <c r="S453">
        <v>13.066685676574707</v>
      </c>
      <c r="T453" s="6">
        <f>tbSilv[[#This Row],[qtdRecurso]]*tbSilv[[#This Row],[areaOcupacao]]/10000</f>
        <v>5.04E-2</v>
      </c>
      <c r="U453" s="1">
        <f>tbSilv[[#This Row],[qtdRecEspFaixa]]*tbSilv[[#This Row],[Preco]]</f>
        <v>0.65856095809936521</v>
      </c>
    </row>
    <row r="454" spans="1:21" hidden="1" x14ac:dyDescent="0.3">
      <c r="A454">
        <v>11688</v>
      </c>
      <c r="B454" t="s">
        <v>0</v>
      </c>
      <c r="C454" t="s">
        <v>1</v>
      </c>
      <c r="D454" t="s">
        <v>2</v>
      </c>
      <c r="E454" t="s">
        <v>3</v>
      </c>
      <c r="F454" t="s">
        <v>306</v>
      </c>
      <c r="G454" t="s">
        <v>4</v>
      </c>
      <c r="H454" t="s">
        <v>52</v>
      </c>
      <c r="I454">
        <v>504</v>
      </c>
      <c r="J454">
        <v>56</v>
      </c>
      <c r="K454" t="s">
        <v>316</v>
      </c>
      <c r="L454" t="s">
        <v>7</v>
      </c>
      <c r="M454" t="s">
        <v>28</v>
      </c>
      <c r="N454">
        <v>6</v>
      </c>
      <c r="O454" t="s">
        <v>33</v>
      </c>
      <c r="P454" t="s">
        <v>34</v>
      </c>
      <c r="Q454">
        <v>2</v>
      </c>
      <c r="R454" t="s">
        <v>12</v>
      </c>
      <c r="S454">
        <v>9.9000000000000005E-2</v>
      </c>
      <c r="T454" s="6">
        <f>tbSilv[[#This Row],[qtdRecurso]]*tbSilv[[#This Row],[areaOcupacao]]/10000</f>
        <v>0.1008</v>
      </c>
      <c r="U454" s="1">
        <f>tbSilv[[#This Row],[qtdRecEspFaixa]]*tbSilv[[#This Row],[Preco]]</f>
        <v>9.9792000000000006E-3</v>
      </c>
    </row>
    <row r="455" spans="1:21" hidden="1" x14ac:dyDescent="0.3">
      <c r="A455">
        <v>11688</v>
      </c>
      <c r="B455" t="s">
        <v>0</v>
      </c>
      <c r="C455" t="s">
        <v>1</v>
      </c>
      <c r="D455" t="s">
        <v>2</v>
      </c>
      <c r="E455" t="s">
        <v>3</v>
      </c>
      <c r="F455" t="s">
        <v>306</v>
      </c>
      <c r="G455" t="s">
        <v>4</v>
      </c>
      <c r="H455" t="s">
        <v>52</v>
      </c>
      <c r="I455">
        <v>504</v>
      </c>
      <c r="J455">
        <v>56</v>
      </c>
      <c r="K455" t="s">
        <v>316</v>
      </c>
      <c r="L455" t="s">
        <v>7</v>
      </c>
      <c r="M455" t="s">
        <v>28</v>
      </c>
      <c r="N455">
        <v>6</v>
      </c>
      <c r="O455" t="s">
        <v>33</v>
      </c>
      <c r="P455" t="s">
        <v>35</v>
      </c>
      <c r="Q455">
        <v>2</v>
      </c>
      <c r="R455" t="s">
        <v>22</v>
      </c>
      <c r="S455">
        <v>16.239999771118164</v>
      </c>
      <c r="T455" s="6">
        <f>tbSilv[[#This Row],[qtdRecurso]]*tbSilv[[#This Row],[areaOcupacao]]/10000</f>
        <v>0.1008</v>
      </c>
      <c r="U455" s="1">
        <f>tbSilv[[#This Row],[qtdRecEspFaixa]]*tbSilv[[#This Row],[Preco]]</f>
        <v>1.6369919769287109</v>
      </c>
    </row>
    <row r="456" spans="1:21" hidden="1" x14ac:dyDescent="0.3">
      <c r="A456">
        <v>11688</v>
      </c>
      <c r="B456" t="s">
        <v>0</v>
      </c>
      <c r="C456" t="s">
        <v>1</v>
      </c>
      <c r="D456" t="s">
        <v>2</v>
      </c>
      <c r="E456" t="s">
        <v>3</v>
      </c>
      <c r="F456" t="s">
        <v>306</v>
      </c>
      <c r="G456" t="s">
        <v>4</v>
      </c>
      <c r="H456" t="s">
        <v>52</v>
      </c>
      <c r="I456">
        <v>504</v>
      </c>
      <c r="J456">
        <v>56</v>
      </c>
      <c r="K456" t="s">
        <v>316</v>
      </c>
      <c r="L456" t="s">
        <v>7</v>
      </c>
      <c r="M456" t="s">
        <v>28</v>
      </c>
      <c r="N456">
        <v>6</v>
      </c>
      <c r="O456" t="s">
        <v>33</v>
      </c>
      <c r="P456" t="s">
        <v>13</v>
      </c>
      <c r="Q456">
        <v>2</v>
      </c>
      <c r="R456" t="s">
        <v>12</v>
      </c>
      <c r="S456">
        <v>13.066685676574707</v>
      </c>
      <c r="T456" s="6">
        <f>tbSilv[[#This Row],[qtdRecurso]]*tbSilv[[#This Row],[areaOcupacao]]/10000</f>
        <v>0.1008</v>
      </c>
      <c r="U456" s="1">
        <f>tbSilv[[#This Row],[qtdRecEspFaixa]]*tbSilv[[#This Row],[Preco]]</f>
        <v>1.3171219161987304</v>
      </c>
    </row>
    <row r="457" spans="1:21" hidden="1" x14ac:dyDescent="0.3">
      <c r="A457">
        <v>11688</v>
      </c>
      <c r="B457" t="s">
        <v>0</v>
      </c>
      <c r="C457" t="s">
        <v>1</v>
      </c>
      <c r="D457" t="s">
        <v>2</v>
      </c>
      <c r="E457" t="s">
        <v>3</v>
      </c>
      <c r="F457" t="s">
        <v>306</v>
      </c>
      <c r="G457" t="s">
        <v>4</v>
      </c>
      <c r="H457" t="s">
        <v>52</v>
      </c>
      <c r="I457">
        <v>504</v>
      </c>
      <c r="J457">
        <v>56</v>
      </c>
      <c r="K457" t="s">
        <v>316</v>
      </c>
      <c r="L457" t="s">
        <v>7</v>
      </c>
      <c r="M457" t="s">
        <v>28</v>
      </c>
      <c r="N457">
        <v>6</v>
      </c>
      <c r="O457" t="s">
        <v>36</v>
      </c>
      <c r="P457" t="s">
        <v>13</v>
      </c>
      <c r="Q457">
        <v>1</v>
      </c>
      <c r="R457" t="s">
        <v>12</v>
      </c>
      <c r="S457">
        <v>13.066685676574707</v>
      </c>
      <c r="T457" s="6">
        <f>tbSilv[[#This Row],[qtdRecurso]]*tbSilv[[#This Row],[areaOcupacao]]/10000</f>
        <v>5.04E-2</v>
      </c>
      <c r="U457" s="1">
        <f>tbSilv[[#This Row],[qtdRecEspFaixa]]*tbSilv[[#This Row],[Preco]]</f>
        <v>0.65856095809936521</v>
      </c>
    </row>
    <row r="458" spans="1:21" hidden="1" x14ac:dyDescent="0.3">
      <c r="A458">
        <v>11688</v>
      </c>
      <c r="B458" t="s">
        <v>0</v>
      </c>
      <c r="C458" t="s">
        <v>1</v>
      </c>
      <c r="D458" t="s">
        <v>2</v>
      </c>
      <c r="E458" t="s">
        <v>3</v>
      </c>
      <c r="F458" t="s">
        <v>306</v>
      </c>
      <c r="G458" t="s">
        <v>4</v>
      </c>
      <c r="H458" t="s">
        <v>52</v>
      </c>
      <c r="I458">
        <v>504</v>
      </c>
      <c r="J458">
        <v>56</v>
      </c>
      <c r="K458" t="s">
        <v>316</v>
      </c>
      <c r="L458" t="s">
        <v>7</v>
      </c>
      <c r="M458" t="s">
        <v>28</v>
      </c>
      <c r="N458">
        <v>7</v>
      </c>
      <c r="O458" t="s">
        <v>33</v>
      </c>
      <c r="P458" t="s">
        <v>34</v>
      </c>
      <c r="Q458">
        <v>2</v>
      </c>
      <c r="R458" t="s">
        <v>12</v>
      </c>
      <c r="S458">
        <v>9.9000000000000005E-2</v>
      </c>
      <c r="T458" s="6">
        <f>tbSilv[[#This Row],[qtdRecurso]]*tbSilv[[#This Row],[areaOcupacao]]/10000</f>
        <v>0.1008</v>
      </c>
      <c r="U458" s="1">
        <f>tbSilv[[#This Row],[qtdRecEspFaixa]]*tbSilv[[#This Row],[Preco]]</f>
        <v>9.9792000000000006E-3</v>
      </c>
    </row>
    <row r="459" spans="1:21" hidden="1" x14ac:dyDescent="0.3">
      <c r="A459">
        <v>11688</v>
      </c>
      <c r="B459" t="s">
        <v>0</v>
      </c>
      <c r="C459" t="s">
        <v>1</v>
      </c>
      <c r="D459" t="s">
        <v>2</v>
      </c>
      <c r="E459" t="s">
        <v>3</v>
      </c>
      <c r="F459" t="s">
        <v>306</v>
      </c>
      <c r="G459" t="s">
        <v>4</v>
      </c>
      <c r="H459" t="s">
        <v>52</v>
      </c>
      <c r="I459">
        <v>504</v>
      </c>
      <c r="J459">
        <v>56</v>
      </c>
      <c r="K459" t="s">
        <v>316</v>
      </c>
      <c r="L459" t="s">
        <v>7</v>
      </c>
      <c r="M459" t="s">
        <v>28</v>
      </c>
      <c r="N459">
        <v>7</v>
      </c>
      <c r="O459" t="s">
        <v>33</v>
      </c>
      <c r="P459" t="s">
        <v>35</v>
      </c>
      <c r="Q459">
        <v>2</v>
      </c>
      <c r="R459" t="s">
        <v>22</v>
      </c>
      <c r="S459">
        <v>16.239999771118164</v>
      </c>
      <c r="T459" s="6">
        <f>tbSilv[[#This Row],[qtdRecurso]]*tbSilv[[#This Row],[areaOcupacao]]/10000</f>
        <v>0.1008</v>
      </c>
      <c r="U459" s="1">
        <f>tbSilv[[#This Row],[qtdRecEspFaixa]]*tbSilv[[#This Row],[Preco]]</f>
        <v>1.6369919769287109</v>
      </c>
    </row>
    <row r="460" spans="1:21" hidden="1" x14ac:dyDescent="0.3">
      <c r="A460">
        <v>11688</v>
      </c>
      <c r="B460" t="s">
        <v>0</v>
      </c>
      <c r="C460" t="s">
        <v>1</v>
      </c>
      <c r="D460" t="s">
        <v>2</v>
      </c>
      <c r="E460" t="s">
        <v>3</v>
      </c>
      <c r="F460" t="s">
        <v>306</v>
      </c>
      <c r="G460" t="s">
        <v>4</v>
      </c>
      <c r="H460" t="s">
        <v>52</v>
      </c>
      <c r="I460">
        <v>504</v>
      </c>
      <c r="J460">
        <v>56</v>
      </c>
      <c r="K460" t="s">
        <v>316</v>
      </c>
      <c r="L460" t="s">
        <v>7</v>
      </c>
      <c r="M460" t="s">
        <v>28</v>
      </c>
      <c r="N460">
        <v>7</v>
      </c>
      <c r="O460" t="s">
        <v>33</v>
      </c>
      <c r="P460" t="s">
        <v>13</v>
      </c>
      <c r="Q460">
        <v>2</v>
      </c>
      <c r="R460" t="s">
        <v>12</v>
      </c>
      <c r="S460">
        <v>13.066685676574707</v>
      </c>
      <c r="T460" s="6">
        <f>tbSilv[[#This Row],[qtdRecurso]]*tbSilv[[#This Row],[areaOcupacao]]/10000</f>
        <v>0.1008</v>
      </c>
      <c r="U460" s="1">
        <f>tbSilv[[#This Row],[qtdRecEspFaixa]]*tbSilv[[#This Row],[Preco]]</f>
        <v>1.3171219161987304</v>
      </c>
    </row>
    <row r="461" spans="1:21" hidden="1" x14ac:dyDescent="0.3">
      <c r="A461">
        <v>11688</v>
      </c>
      <c r="B461" t="s">
        <v>0</v>
      </c>
      <c r="C461" t="s">
        <v>1</v>
      </c>
      <c r="D461" t="s">
        <v>2</v>
      </c>
      <c r="E461" t="s">
        <v>3</v>
      </c>
      <c r="F461" t="s">
        <v>306</v>
      </c>
      <c r="G461" t="s">
        <v>4</v>
      </c>
      <c r="H461" t="s">
        <v>52</v>
      </c>
      <c r="I461">
        <v>504</v>
      </c>
      <c r="J461">
        <v>56</v>
      </c>
      <c r="K461" t="s">
        <v>316</v>
      </c>
      <c r="L461" t="s">
        <v>7</v>
      </c>
      <c r="M461" t="s">
        <v>28</v>
      </c>
      <c r="N461">
        <v>7</v>
      </c>
      <c r="O461" t="s">
        <v>36</v>
      </c>
      <c r="P461" t="s">
        <v>13</v>
      </c>
      <c r="Q461">
        <v>1</v>
      </c>
      <c r="R461" t="s">
        <v>12</v>
      </c>
      <c r="S461">
        <v>13.066685676574707</v>
      </c>
      <c r="T461" s="6">
        <f>tbSilv[[#This Row],[qtdRecurso]]*tbSilv[[#This Row],[areaOcupacao]]/10000</f>
        <v>5.04E-2</v>
      </c>
      <c r="U461" s="1">
        <f>tbSilv[[#This Row],[qtdRecEspFaixa]]*tbSilv[[#This Row],[Preco]]</f>
        <v>0.65856095809936521</v>
      </c>
    </row>
    <row r="462" spans="1:21" hidden="1" x14ac:dyDescent="0.3">
      <c r="A462">
        <v>11688</v>
      </c>
      <c r="B462" t="s">
        <v>0</v>
      </c>
      <c r="C462" t="s">
        <v>1</v>
      </c>
      <c r="D462" t="s">
        <v>2</v>
      </c>
      <c r="E462" t="s">
        <v>3</v>
      </c>
      <c r="F462" t="s">
        <v>306</v>
      </c>
      <c r="G462" t="s">
        <v>4</v>
      </c>
      <c r="H462" t="s">
        <v>52</v>
      </c>
      <c r="I462">
        <v>504</v>
      </c>
      <c r="J462">
        <v>56</v>
      </c>
      <c r="K462" t="s">
        <v>316</v>
      </c>
      <c r="L462" t="s">
        <v>7</v>
      </c>
      <c r="M462" t="s">
        <v>28</v>
      </c>
      <c r="N462">
        <v>8</v>
      </c>
      <c r="O462" t="s">
        <v>33</v>
      </c>
      <c r="P462" t="s">
        <v>34</v>
      </c>
      <c r="Q462">
        <v>2</v>
      </c>
      <c r="R462" t="s">
        <v>12</v>
      </c>
      <c r="S462">
        <v>9.9000000000000005E-2</v>
      </c>
      <c r="T462" s="6">
        <f>tbSilv[[#This Row],[qtdRecurso]]*tbSilv[[#This Row],[areaOcupacao]]/10000</f>
        <v>0.1008</v>
      </c>
      <c r="U462" s="1">
        <f>tbSilv[[#This Row],[qtdRecEspFaixa]]*tbSilv[[#This Row],[Preco]]</f>
        <v>9.9792000000000006E-3</v>
      </c>
    </row>
    <row r="463" spans="1:21" hidden="1" x14ac:dyDescent="0.3">
      <c r="A463">
        <v>11688</v>
      </c>
      <c r="B463" t="s">
        <v>0</v>
      </c>
      <c r="C463" t="s">
        <v>1</v>
      </c>
      <c r="D463" t="s">
        <v>2</v>
      </c>
      <c r="E463" t="s">
        <v>3</v>
      </c>
      <c r="F463" t="s">
        <v>306</v>
      </c>
      <c r="G463" t="s">
        <v>4</v>
      </c>
      <c r="H463" t="s">
        <v>52</v>
      </c>
      <c r="I463">
        <v>504</v>
      </c>
      <c r="J463">
        <v>56</v>
      </c>
      <c r="K463" t="s">
        <v>316</v>
      </c>
      <c r="L463" t="s">
        <v>7</v>
      </c>
      <c r="M463" t="s">
        <v>28</v>
      </c>
      <c r="N463">
        <v>8</v>
      </c>
      <c r="O463" t="s">
        <v>33</v>
      </c>
      <c r="P463" t="s">
        <v>35</v>
      </c>
      <c r="Q463">
        <v>2</v>
      </c>
      <c r="R463" t="s">
        <v>22</v>
      </c>
      <c r="S463">
        <v>16.239999771118164</v>
      </c>
      <c r="T463" s="6">
        <f>tbSilv[[#This Row],[qtdRecurso]]*tbSilv[[#This Row],[areaOcupacao]]/10000</f>
        <v>0.1008</v>
      </c>
      <c r="U463" s="1">
        <f>tbSilv[[#This Row],[qtdRecEspFaixa]]*tbSilv[[#This Row],[Preco]]</f>
        <v>1.6369919769287109</v>
      </c>
    </row>
    <row r="464" spans="1:21" hidden="1" x14ac:dyDescent="0.3">
      <c r="A464">
        <v>11688</v>
      </c>
      <c r="B464" t="s">
        <v>0</v>
      </c>
      <c r="C464" t="s">
        <v>1</v>
      </c>
      <c r="D464" t="s">
        <v>2</v>
      </c>
      <c r="E464" t="s">
        <v>3</v>
      </c>
      <c r="F464" t="s">
        <v>306</v>
      </c>
      <c r="G464" t="s">
        <v>4</v>
      </c>
      <c r="H464" t="s">
        <v>52</v>
      </c>
      <c r="I464">
        <v>504</v>
      </c>
      <c r="J464">
        <v>56</v>
      </c>
      <c r="K464" t="s">
        <v>316</v>
      </c>
      <c r="L464" t="s">
        <v>7</v>
      </c>
      <c r="M464" t="s">
        <v>28</v>
      </c>
      <c r="N464">
        <v>8</v>
      </c>
      <c r="O464" t="s">
        <v>33</v>
      </c>
      <c r="P464" t="s">
        <v>13</v>
      </c>
      <c r="Q464">
        <v>2</v>
      </c>
      <c r="R464" t="s">
        <v>12</v>
      </c>
      <c r="S464">
        <v>13.066685676574707</v>
      </c>
      <c r="T464" s="6">
        <f>tbSilv[[#This Row],[qtdRecurso]]*tbSilv[[#This Row],[areaOcupacao]]/10000</f>
        <v>0.1008</v>
      </c>
      <c r="U464" s="1">
        <f>tbSilv[[#This Row],[qtdRecEspFaixa]]*tbSilv[[#This Row],[Preco]]</f>
        <v>1.3171219161987304</v>
      </c>
    </row>
    <row r="465" spans="1:21" hidden="1" x14ac:dyDescent="0.3">
      <c r="A465">
        <v>11688</v>
      </c>
      <c r="B465" t="s">
        <v>0</v>
      </c>
      <c r="C465" t="s">
        <v>1</v>
      </c>
      <c r="D465" t="s">
        <v>2</v>
      </c>
      <c r="E465" t="s">
        <v>3</v>
      </c>
      <c r="F465" t="s">
        <v>306</v>
      </c>
      <c r="G465" t="s">
        <v>4</v>
      </c>
      <c r="H465" t="s">
        <v>52</v>
      </c>
      <c r="I465">
        <v>504</v>
      </c>
      <c r="J465">
        <v>56</v>
      </c>
      <c r="K465" t="s">
        <v>316</v>
      </c>
      <c r="L465" t="s">
        <v>7</v>
      </c>
      <c r="M465" t="s">
        <v>28</v>
      </c>
      <c r="N465">
        <v>8</v>
      </c>
      <c r="O465" t="s">
        <v>36</v>
      </c>
      <c r="P465" t="s">
        <v>13</v>
      </c>
      <c r="Q465">
        <v>1</v>
      </c>
      <c r="R465" t="s">
        <v>12</v>
      </c>
      <c r="S465">
        <v>13.066685676574707</v>
      </c>
      <c r="T465" s="6">
        <f>tbSilv[[#This Row],[qtdRecurso]]*tbSilv[[#This Row],[areaOcupacao]]/10000</f>
        <v>5.04E-2</v>
      </c>
      <c r="U465" s="1">
        <f>tbSilv[[#This Row],[qtdRecEspFaixa]]*tbSilv[[#This Row],[Preco]]</f>
        <v>0.65856095809936521</v>
      </c>
    </row>
    <row r="466" spans="1:21" hidden="1" x14ac:dyDescent="0.3">
      <c r="A466">
        <v>11688</v>
      </c>
      <c r="B466" t="s">
        <v>0</v>
      </c>
      <c r="C466" t="s">
        <v>1</v>
      </c>
      <c r="D466" t="s">
        <v>2</v>
      </c>
      <c r="E466" t="s">
        <v>3</v>
      </c>
      <c r="F466" t="s">
        <v>306</v>
      </c>
      <c r="G466" t="s">
        <v>4</v>
      </c>
      <c r="H466" t="s">
        <v>52</v>
      </c>
      <c r="I466">
        <v>504</v>
      </c>
      <c r="J466">
        <v>56</v>
      </c>
      <c r="K466" t="s">
        <v>316</v>
      </c>
      <c r="L466" t="s">
        <v>7</v>
      </c>
      <c r="M466" t="s">
        <v>28</v>
      </c>
      <c r="N466">
        <v>9</v>
      </c>
      <c r="O466" t="s">
        <v>33</v>
      </c>
      <c r="P466" t="s">
        <v>34</v>
      </c>
      <c r="Q466">
        <v>2</v>
      </c>
      <c r="R466" t="s">
        <v>12</v>
      </c>
      <c r="S466">
        <v>9.9000000000000005E-2</v>
      </c>
      <c r="T466" s="6">
        <f>tbSilv[[#This Row],[qtdRecurso]]*tbSilv[[#This Row],[areaOcupacao]]/10000</f>
        <v>0.1008</v>
      </c>
      <c r="U466" s="1">
        <f>tbSilv[[#This Row],[qtdRecEspFaixa]]*tbSilv[[#This Row],[Preco]]</f>
        <v>9.9792000000000006E-3</v>
      </c>
    </row>
    <row r="467" spans="1:21" hidden="1" x14ac:dyDescent="0.3">
      <c r="A467">
        <v>11688</v>
      </c>
      <c r="B467" t="s">
        <v>0</v>
      </c>
      <c r="C467" t="s">
        <v>1</v>
      </c>
      <c r="D467" t="s">
        <v>2</v>
      </c>
      <c r="E467" t="s">
        <v>3</v>
      </c>
      <c r="F467" t="s">
        <v>306</v>
      </c>
      <c r="G467" t="s">
        <v>4</v>
      </c>
      <c r="H467" t="s">
        <v>52</v>
      </c>
      <c r="I467">
        <v>504</v>
      </c>
      <c r="J467">
        <v>56</v>
      </c>
      <c r="K467" t="s">
        <v>316</v>
      </c>
      <c r="L467" t="s">
        <v>7</v>
      </c>
      <c r="M467" t="s">
        <v>28</v>
      </c>
      <c r="N467">
        <v>9</v>
      </c>
      <c r="O467" t="s">
        <v>33</v>
      </c>
      <c r="P467" t="s">
        <v>35</v>
      </c>
      <c r="Q467">
        <v>2</v>
      </c>
      <c r="R467" t="s">
        <v>22</v>
      </c>
      <c r="S467">
        <v>16.239999771118164</v>
      </c>
      <c r="T467" s="6">
        <f>tbSilv[[#This Row],[qtdRecurso]]*tbSilv[[#This Row],[areaOcupacao]]/10000</f>
        <v>0.1008</v>
      </c>
      <c r="U467" s="1">
        <f>tbSilv[[#This Row],[qtdRecEspFaixa]]*tbSilv[[#This Row],[Preco]]</f>
        <v>1.6369919769287109</v>
      </c>
    </row>
    <row r="468" spans="1:21" hidden="1" x14ac:dyDescent="0.3">
      <c r="A468">
        <v>11688</v>
      </c>
      <c r="B468" t="s">
        <v>0</v>
      </c>
      <c r="C468" t="s">
        <v>1</v>
      </c>
      <c r="D468" t="s">
        <v>2</v>
      </c>
      <c r="E468" t="s">
        <v>3</v>
      </c>
      <c r="F468" t="s">
        <v>306</v>
      </c>
      <c r="G468" t="s">
        <v>4</v>
      </c>
      <c r="H468" t="s">
        <v>52</v>
      </c>
      <c r="I468">
        <v>504</v>
      </c>
      <c r="J468">
        <v>56</v>
      </c>
      <c r="K468" t="s">
        <v>316</v>
      </c>
      <c r="L468" t="s">
        <v>7</v>
      </c>
      <c r="M468" t="s">
        <v>28</v>
      </c>
      <c r="N468">
        <v>9</v>
      </c>
      <c r="O468" t="s">
        <v>33</v>
      </c>
      <c r="P468" t="s">
        <v>13</v>
      </c>
      <c r="Q468">
        <v>2</v>
      </c>
      <c r="R468" t="s">
        <v>12</v>
      </c>
      <c r="S468">
        <v>13.066685676574707</v>
      </c>
      <c r="T468" s="6">
        <f>tbSilv[[#This Row],[qtdRecurso]]*tbSilv[[#This Row],[areaOcupacao]]/10000</f>
        <v>0.1008</v>
      </c>
      <c r="U468" s="1">
        <f>tbSilv[[#This Row],[qtdRecEspFaixa]]*tbSilv[[#This Row],[Preco]]</f>
        <v>1.3171219161987304</v>
      </c>
    </row>
    <row r="469" spans="1:21" hidden="1" x14ac:dyDescent="0.3">
      <c r="A469">
        <v>11688</v>
      </c>
      <c r="B469" t="s">
        <v>0</v>
      </c>
      <c r="C469" t="s">
        <v>1</v>
      </c>
      <c r="D469" t="s">
        <v>2</v>
      </c>
      <c r="E469" t="s">
        <v>3</v>
      </c>
      <c r="F469" t="s">
        <v>306</v>
      </c>
      <c r="G469" t="s">
        <v>4</v>
      </c>
      <c r="H469" t="s">
        <v>52</v>
      </c>
      <c r="I469">
        <v>504</v>
      </c>
      <c r="J469">
        <v>56</v>
      </c>
      <c r="K469" t="s">
        <v>316</v>
      </c>
      <c r="L469" t="s">
        <v>7</v>
      </c>
      <c r="M469" t="s">
        <v>28</v>
      </c>
      <c r="N469">
        <v>9</v>
      </c>
      <c r="O469" t="s">
        <v>36</v>
      </c>
      <c r="P469" t="s">
        <v>13</v>
      </c>
      <c r="Q469">
        <v>1</v>
      </c>
      <c r="R469" t="s">
        <v>12</v>
      </c>
      <c r="S469">
        <v>13.066685676574707</v>
      </c>
      <c r="T469" s="6">
        <f>tbSilv[[#This Row],[qtdRecurso]]*tbSilv[[#This Row],[areaOcupacao]]/10000</f>
        <v>5.04E-2</v>
      </c>
      <c r="U469" s="1">
        <f>tbSilv[[#This Row],[qtdRecEspFaixa]]*tbSilv[[#This Row],[Preco]]</f>
        <v>0.65856095809936521</v>
      </c>
    </row>
    <row r="470" spans="1:21" hidden="1" x14ac:dyDescent="0.3">
      <c r="A470">
        <v>11688</v>
      </c>
      <c r="B470" t="s">
        <v>0</v>
      </c>
      <c r="C470" t="s">
        <v>1</v>
      </c>
      <c r="D470" t="s">
        <v>2</v>
      </c>
      <c r="E470" t="s">
        <v>3</v>
      </c>
      <c r="F470" t="s">
        <v>306</v>
      </c>
      <c r="G470" t="s">
        <v>4</v>
      </c>
      <c r="H470" t="s">
        <v>52</v>
      </c>
      <c r="I470">
        <v>504</v>
      </c>
      <c r="J470">
        <v>56</v>
      </c>
      <c r="K470" t="s">
        <v>316</v>
      </c>
      <c r="L470" t="s">
        <v>7</v>
      </c>
      <c r="M470" t="s">
        <v>28</v>
      </c>
      <c r="N470">
        <v>10</v>
      </c>
      <c r="O470" t="s">
        <v>33</v>
      </c>
      <c r="P470" t="s">
        <v>34</v>
      </c>
      <c r="Q470">
        <v>2</v>
      </c>
      <c r="R470" t="s">
        <v>12</v>
      </c>
      <c r="S470">
        <v>9.9000000000000005E-2</v>
      </c>
      <c r="T470" s="6">
        <f>tbSilv[[#This Row],[qtdRecurso]]*tbSilv[[#This Row],[areaOcupacao]]/10000</f>
        <v>0.1008</v>
      </c>
      <c r="U470" s="1">
        <f>tbSilv[[#This Row],[qtdRecEspFaixa]]*tbSilv[[#This Row],[Preco]]</f>
        <v>9.9792000000000006E-3</v>
      </c>
    </row>
    <row r="471" spans="1:21" hidden="1" x14ac:dyDescent="0.3">
      <c r="A471">
        <v>11688</v>
      </c>
      <c r="B471" t="s">
        <v>0</v>
      </c>
      <c r="C471" t="s">
        <v>1</v>
      </c>
      <c r="D471" t="s">
        <v>2</v>
      </c>
      <c r="E471" t="s">
        <v>3</v>
      </c>
      <c r="F471" t="s">
        <v>306</v>
      </c>
      <c r="G471" t="s">
        <v>4</v>
      </c>
      <c r="H471" t="s">
        <v>52</v>
      </c>
      <c r="I471">
        <v>504</v>
      </c>
      <c r="J471">
        <v>56</v>
      </c>
      <c r="K471" t="s">
        <v>316</v>
      </c>
      <c r="L471" t="s">
        <v>7</v>
      </c>
      <c r="M471" t="s">
        <v>28</v>
      </c>
      <c r="N471">
        <v>10</v>
      </c>
      <c r="O471" t="s">
        <v>33</v>
      </c>
      <c r="P471" t="s">
        <v>35</v>
      </c>
      <c r="Q471">
        <v>2</v>
      </c>
      <c r="R471" t="s">
        <v>22</v>
      </c>
      <c r="S471">
        <v>16.239999771118164</v>
      </c>
      <c r="T471" s="6">
        <f>tbSilv[[#This Row],[qtdRecurso]]*tbSilv[[#This Row],[areaOcupacao]]/10000</f>
        <v>0.1008</v>
      </c>
      <c r="U471" s="1">
        <f>tbSilv[[#This Row],[qtdRecEspFaixa]]*tbSilv[[#This Row],[Preco]]</f>
        <v>1.6369919769287109</v>
      </c>
    </row>
    <row r="472" spans="1:21" hidden="1" x14ac:dyDescent="0.3">
      <c r="A472">
        <v>11688</v>
      </c>
      <c r="B472" t="s">
        <v>0</v>
      </c>
      <c r="C472" t="s">
        <v>1</v>
      </c>
      <c r="D472" t="s">
        <v>2</v>
      </c>
      <c r="E472" t="s">
        <v>3</v>
      </c>
      <c r="F472" t="s">
        <v>306</v>
      </c>
      <c r="G472" t="s">
        <v>4</v>
      </c>
      <c r="H472" t="s">
        <v>52</v>
      </c>
      <c r="I472">
        <v>504</v>
      </c>
      <c r="J472">
        <v>56</v>
      </c>
      <c r="K472" t="s">
        <v>316</v>
      </c>
      <c r="L472" t="s">
        <v>7</v>
      </c>
      <c r="M472" t="s">
        <v>28</v>
      </c>
      <c r="N472">
        <v>10</v>
      </c>
      <c r="O472" t="s">
        <v>33</v>
      </c>
      <c r="P472" t="s">
        <v>13</v>
      </c>
      <c r="Q472">
        <v>2</v>
      </c>
      <c r="R472" t="s">
        <v>12</v>
      </c>
      <c r="S472">
        <v>13.066685676574707</v>
      </c>
      <c r="T472" s="6">
        <f>tbSilv[[#This Row],[qtdRecurso]]*tbSilv[[#This Row],[areaOcupacao]]/10000</f>
        <v>0.1008</v>
      </c>
      <c r="U472" s="1">
        <f>tbSilv[[#This Row],[qtdRecEspFaixa]]*tbSilv[[#This Row],[Preco]]</f>
        <v>1.3171219161987304</v>
      </c>
    </row>
    <row r="473" spans="1:21" hidden="1" x14ac:dyDescent="0.3">
      <c r="A473">
        <v>11688</v>
      </c>
      <c r="B473" t="s">
        <v>0</v>
      </c>
      <c r="C473" t="s">
        <v>1</v>
      </c>
      <c r="D473" t="s">
        <v>2</v>
      </c>
      <c r="E473" t="s">
        <v>3</v>
      </c>
      <c r="F473" t="s">
        <v>306</v>
      </c>
      <c r="G473" t="s">
        <v>4</v>
      </c>
      <c r="H473" t="s">
        <v>52</v>
      </c>
      <c r="I473">
        <v>504</v>
      </c>
      <c r="J473">
        <v>56</v>
      </c>
      <c r="K473" t="s">
        <v>316</v>
      </c>
      <c r="L473" t="s">
        <v>7</v>
      </c>
      <c r="M473" t="s">
        <v>28</v>
      </c>
      <c r="N473">
        <v>10</v>
      </c>
      <c r="O473" t="s">
        <v>40</v>
      </c>
      <c r="P473" t="s">
        <v>41</v>
      </c>
      <c r="Q473">
        <v>20</v>
      </c>
      <c r="R473" t="s">
        <v>12</v>
      </c>
      <c r="S473">
        <v>5.920964241027832</v>
      </c>
      <c r="T473" s="6">
        <f>tbSilv[[#This Row],[qtdRecurso]]*tbSilv[[#This Row],[areaOcupacao]]/10000</f>
        <v>1.008</v>
      </c>
      <c r="U473" s="1">
        <f>tbSilv[[#This Row],[qtdRecEspFaixa]]*tbSilv[[#This Row],[Preco]]</f>
        <v>5.9683319549560547</v>
      </c>
    </row>
    <row r="474" spans="1:21" hidden="1" x14ac:dyDescent="0.3">
      <c r="A474">
        <v>11688</v>
      </c>
      <c r="B474" t="s">
        <v>0</v>
      </c>
      <c r="C474" t="s">
        <v>1</v>
      </c>
      <c r="D474" t="s">
        <v>2</v>
      </c>
      <c r="E474" t="s">
        <v>3</v>
      </c>
      <c r="F474" t="s">
        <v>306</v>
      </c>
      <c r="G474" t="s">
        <v>4</v>
      </c>
      <c r="H474" t="s">
        <v>52</v>
      </c>
      <c r="I474">
        <v>504</v>
      </c>
      <c r="J474">
        <v>56</v>
      </c>
      <c r="K474" t="s">
        <v>316</v>
      </c>
      <c r="L474" t="s">
        <v>7</v>
      </c>
      <c r="M474" t="s">
        <v>28</v>
      </c>
      <c r="N474">
        <v>10</v>
      </c>
      <c r="O474" t="s">
        <v>36</v>
      </c>
      <c r="P474" t="s">
        <v>13</v>
      </c>
      <c r="Q474">
        <v>1</v>
      </c>
      <c r="R474" t="s">
        <v>12</v>
      </c>
      <c r="S474">
        <v>13.066685676574707</v>
      </c>
      <c r="T474" s="6">
        <f>tbSilv[[#This Row],[qtdRecurso]]*tbSilv[[#This Row],[areaOcupacao]]/10000</f>
        <v>5.04E-2</v>
      </c>
      <c r="U474" s="1">
        <f>tbSilv[[#This Row],[qtdRecEspFaixa]]*tbSilv[[#This Row],[Preco]]</f>
        <v>0.65856095809936521</v>
      </c>
    </row>
    <row r="475" spans="1:21" hidden="1" x14ac:dyDescent="0.3">
      <c r="A475">
        <v>11688</v>
      </c>
      <c r="B475" t="s">
        <v>0</v>
      </c>
      <c r="C475" t="s">
        <v>1</v>
      </c>
      <c r="D475" t="s">
        <v>2</v>
      </c>
      <c r="E475" t="s">
        <v>3</v>
      </c>
      <c r="F475" t="s">
        <v>306</v>
      </c>
      <c r="G475" t="s">
        <v>4</v>
      </c>
      <c r="H475" t="s">
        <v>52</v>
      </c>
      <c r="I475">
        <v>504</v>
      </c>
      <c r="J475">
        <v>56</v>
      </c>
      <c r="K475" t="s">
        <v>316</v>
      </c>
      <c r="L475" t="s">
        <v>7</v>
      </c>
      <c r="M475" t="s">
        <v>28</v>
      </c>
      <c r="N475">
        <v>11</v>
      </c>
      <c r="O475" t="s">
        <v>33</v>
      </c>
      <c r="P475" t="s">
        <v>34</v>
      </c>
      <c r="Q475">
        <v>2</v>
      </c>
      <c r="R475" t="s">
        <v>12</v>
      </c>
      <c r="S475">
        <v>9.9000000000000005E-2</v>
      </c>
      <c r="T475" s="6">
        <f>tbSilv[[#This Row],[qtdRecurso]]*tbSilv[[#This Row],[areaOcupacao]]/10000</f>
        <v>0.1008</v>
      </c>
      <c r="U475" s="1">
        <f>tbSilv[[#This Row],[qtdRecEspFaixa]]*tbSilv[[#This Row],[Preco]]</f>
        <v>9.9792000000000006E-3</v>
      </c>
    </row>
    <row r="476" spans="1:21" hidden="1" x14ac:dyDescent="0.3">
      <c r="A476">
        <v>11688</v>
      </c>
      <c r="B476" t="s">
        <v>0</v>
      </c>
      <c r="C476" t="s">
        <v>1</v>
      </c>
      <c r="D476" t="s">
        <v>2</v>
      </c>
      <c r="E476" t="s">
        <v>3</v>
      </c>
      <c r="F476" t="s">
        <v>306</v>
      </c>
      <c r="G476" t="s">
        <v>4</v>
      </c>
      <c r="H476" t="s">
        <v>52</v>
      </c>
      <c r="I476">
        <v>504</v>
      </c>
      <c r="J476">
        <v>56</v>
      </c>
      <c r="K476" t="s">
        <v>316</v>
      </c>
      <c r="L476" t="s">
        <v>7</v>
      </c>
      <c r="M476" t="s">
        <v>28</v>
      </c>
      <c r="N476">
        <v>11</v>
      </c>
      <c r="O476" t="s">
        <v>33</v>
      </c>
      <c r="P476" t="s">
        <v>35</v>
      </c>
      <c r="Q476">
        <v>2</v>
      </c>
      <c r="R476" t="s">
        <v>22</v>
      </c>
      <c r="S476">
        <v>16.239999771118164</v>
      </c>
      <c r="T476" s="6">
        <f>tbSilv[[#This Row],[qtdRecurso]]*tbSilv[[#This Row],[areaOcupacao]]/10000</f>
        <v>0.1008</v>
      </c>
      <c r="U476" s="1">
        <f>tbSilv[[#This Row],[qtdRecEspFaixa]]*tbSilv[[#This Row],[Preco]]</f>
        <v>1.6369919769287109</v>
      </c>
    </row>
    <row r="477" spans="1:21" hidden="1" x14ac:dyDescent="0.3">
      <c r="A477">
        <v>11688</v>
      </c>
      <c r="B477" t="s">
        <v>0</v>
      </c>
      <c r="C477" t="s">
        <v>1</v>
      </c>
      <c r="D477" t="s">
        <v>2</v>
      </c>
      <c r="E477" t="s">
        <v>3</v>
      </c>
      <c r="F477" t="s">
        <v>306</v>
      </c>
      <c r="G477" t="s">
        <v>4</v>
      </c>
      <c r="H477" t="s">
        <v>52</v>
      </c>
      <c r="I477">
        <v>504</v>
      </c>
      <c r="J477">
        <v>56</v>
      </c>
      <c r="K477" t="s">
        <v>316</v>
      </c>
      <c r="L477" t="s">
        <v>7</v>
      </c>
      <c r="M477" t="s">
        <v>28</v>
      </c>
      <c r="N477">
        <v>11</v>
      </c>
      <c r="O477" t="s">
        <v>33</v>
      </c>
      <c r="P477" t="s">
        <v>13</v>
      </c>
      <c r="Q477">
        <v>2</v>
      </c>
      <c r="R477" t="s">
        <v>12</v>
      </c>
      <c r="S477">
        <v>13.066685676574707</v>
      </c>
      <c r="T477" s="6">
        <f>tbSilv[[#This Row],[qtdRecurso]]*tbSilv[[#This Row],[areaOcupacao]]/10000</f>
        <v>0.1008</v>
      </c>
      <c r="U477" s="1">
        <f>tbSilv[[#This Row],[qtdRecEspFaixa]]*tbSilv[[#This Row],[Preco]]</f>
        <v>1.3171219161987304</v>
      </c>
    </row>
    <row r="478" spans="1:21" hidden="1" x14ac:dyDescent="0.3">
      <c r="A478">
        <v>11688</v>
      </c>
      <c r="B478" t="s">
        <v>0</v>
      </c>
      <c r="C478" t="s">
        <v>1</v>
      </c>
      <c r="D478" t="s">
        <v>2</v>
      </c>
      <c r="E478" t="s">
        <v>3</v>
      </c>
      <c r="F478" t="s">
        <v>306</v>
      </c>
      <c r="G478" t="s">
        <v>4</v>
      </c>
      <c r="H478" t="s">
        <v>52</v>
      </c>
      <c r="I478">
        <v>504</v>
      </c>
      <c r="J478">
        <v>56</v>
      </c>
      <c r="K478" t="s">
        <v>316</v>
      </c>
      <c r="L478" t="s">
        <v>7</v>
      </c>
      <c r="M478" t="s">
        <v>28</v>
      </c>
      <c r="N478">
        <v>11</v>
      </c>
      <c r="O478" t="s">
        <v>36</v>
      </c>
      <c r="P478" t="s">
        <v>13</v>
      </c>
      <c r="Q478">
        <v>1</v>
      </c>
      <c r="R478" t="s">
        <v>12</v>
      </c>
      <c r="S478">
        <v>13.066685676574707</v>
      </c>
      <c r="T478" s="6">
        <f>tbSilv[[#This Row],[qtdRecurso]]*tbSilv[[#This Row],[areaOcupacao]]/10000</f>
        <v>5.04E-2</v>
      </c>
      <c r="U478" s="1">
        <f>tbSilv[[#This Row],[qtdRecEspFaixa]]*tbSilv[[#This Row],[Preco]]</f>
        <v>0.65856095809936521</v>
      </c>
    </row>
    <row r="479" spans="1:21" hidden="1" x14ac:dyDescent="0.3">
      <c r="A479">
        <v>11688</v>
      </c>
      <c r="B479" t="s">
        <v>0</v>
      </c>
      <c r="C479" t="s">
        <v>1</v>
      </c>
      <c r="D479" t="s">
        <v>2</v>
      </c>
      <c r="E479" t="s">
        <v>3</v>
      </c>
      <c r="F479" t="s">
        <v>306</v>
      </c>
      <c r="G479" t="s">
        <v>4</v>
      </c>
      <c r="H479" t="s">
        <v>52</v>
      </c>
      <c r="I479">
        <v>504</v>
      </c>
      <c r="J479">
        <v>56</v>
      </c>
      <c r="K479" t="s">
        <v>316</v>
      </c>
      <c r="L479" t="s">
        <v>7</v>
      </c>
      <c r="M479" t="s">
        <v>28</v>
      </c>
      <c r="N479">
        <v>12</v>
      </c>
      <c r="O479" t="s">
        <v>33</v>
      </c>
      <c r="P479" t="s">
        <v>34</v>
      </c>
      <c r="Q479">
        <v>2</v>
      </c>
      <c r="R479" t="s">
        <v>12</v>
      </c>
      <c r="S479">
        <v>9.9000000000000005E-2</v>
      </c>
      <c r="T479" s="6">
        <f>tbSilv[[#This Row],[qtdRecurso]]*tbSilv[[#This Row],[areaOcupacao]]/10000</f>
        <v>0.1008</v>
      </c>
      <c r="U479" s="1">
        <f>tbSilv[[#This Row],[qtdRecEspFaixa]]*tbSilv[[#This Row],[Preco]]</f>
        <v>9.9792000000000006E-3</v>
      </c>
    </row>
    <row r="480" spans="1:21" hidden="1" x14ac:dyDescent="0.3">
      <c r="A480">
        <v>11688</v>
      </c>
      <c r="B480" t="s">
        <v>0</v>
      </c>
      <c r="C480" t="s">
        <v>1</v>
      </c>
      <c r="D480" t="s">
        <v>2</v>
      </c>
      <c r="E480" t="s">
        <v>3</v>
      </c>
      <c r="F480" t="s">
        <v>306</v>
      </c>
      <c r="G480" t="s">
        <v>4</v>
      </c>
      <c r="H480" t="s">
        <v>52</v>
      </c>
      <c r="I480">
        <v>504</v>
      </c>
      <c r="J480">
        <v>56</v>
      </c>
      <c r="K480" t="s">
        <v>316</v>
      </c>
      <c r="L480" t="s">
        <v>7</v>
      </c>
      <c r="M480" t="s">
        <v>28</v>
      </c>
      <c r="N480">
        <v>12</v>
      </c>
      <c r="O480" t="s">
        <v>33</v>
      </c>
      <c r="P480" t="s">
        <v>35</v>
      </c>
      <c r="Q480">
        <v>2</v>
      </c>
      <c r="R480" t="s">
        <v>22</v>
      </c>
      <c r="S480">
        <v>16.239999771118164</v>
      </c>
      <c r="T480" s="6">
        <f>tbSilv[[#This Row],[qtdRecurso]]*tbSilv[[#This Row],[areaOcupacao]]/10000</f>
        <v>0.1008</v>
      </c>
      <c r="U480" s="1">
        <f>tbSilv[[#This Row],[qtdRecEspFaixa]]*tbSilv[[#This Row],[Preco]]</f>
        <v>1.6369919769287109</v>
      </c>
    </row>
    <row r="481" spans="1:21" hidden="1" x14ac:dyDescent="0.3">
      <c r="A481">
        <v>11688</v>
      </c>
      <c r="B481" t="s">
        <v>0</v>
      </c>
      <c r="C481" t="s">
        <v>1</v>
      </c>
      <c r="D481" t="s">
        <v>2</v>
      </c>
      <c r="E481" t="s">
        <v>3</v>
      </c>
      <c r="F481" t="s">
        <v>306</v>
      </c>
      <c r="G481" t="s">
        <v>4</v>
      </c>
      <c r="H481" t="s">
        <v>52</v>
      </c>
      <c r="I481">
        <v>504</v>
      </c>
      <c r="J481">
        <v>56</v>
      </c>
      <c r="K481" t="s">
        <v>316</v>
      </c>
      <c r="L481" t="s">
        <v>7</v>
      </c>
      <c r="M481" t="s">
        <v>28</v>
      </c>
      <c r="N481">
        <v>12</v>
      </c>
      <c r="O481" t="s">
        <v>33</v>
      </c>
      <c r="P481" t="s">
        <v>13</v>
      </c>
      <c r="Q481">
        <v>2</v>
      </c>
      <c r="R481" t="s">
        <v>12</v>
      </c>
      <c r="S481">
        <v>13.066685676574707</v>
      </c>
      <c r="T481" s="6">
        <f>tbSilv[[#This Row],[qtdRecurso]]*tbSilv[[#This Row],[areaOcupacao]]/10000</f>
        <v>0.1008</v>
      </c>
      <c r="U481" s="1">
        <f>tbSilv[[#This Row],[qtdRecEspFaixa]]*tbSilv[[#This Row],[Preco]]</f>
        <v>1.3171219161987304</v>
      </c>
    </row>
    <row r="482" spans="1:21" hidden="1" x14ac:dyDescent="0.3">
      <c r="A482">
        <v>11688</v>
      </c>
      <c r="B482" t="s">
        <v>0</v>
      </c>
      <c r="C482" t="s">
        <v>1</v>
      </c>
      <c r="D482" t="s">
        <v>2</v>
      </c>
      <c r="E482" t="s">
        <v>3</v>
      </c>
      <c r="F482" t="s">
        <v>306</v>
      </c>
      <c r="G482" t="s">
        <v>4</v>
      </c>
      <c r="H482" t="s">
        <v>52</v>
      </c>
      <c r="I482">
        <v>504</v>
      </c>
      <c r="J482">
        <v>56</v>
      </c>
      <c r="K482" t="s">
        <v>316</v>
      </c>
      <c r="L482" t="s">
        <v>7</v>
      </c>
      <c r="M482" t="s">
        <v>28</v>
      </c>
      <c r="N482">
        <v>12</v>
      </c>
      <c r="O482" t="s">
        <v>36</v>
      </c>
      <c r="P482" t="s">
        <v>13</v>
      </c>
      <c r="Q482">
        <v>1</v>
      </c>
      <c r="R482" t="s">
        <v>12</v>
      </c>
      <c r="S482">
        <v>13.066685676574707</v>
      </c>
      <c r="T482" s="6">
        <f>tbSilv[[#This Row],[qtdRecurso]]*tbSilv[[#This Row],[areaOcupacao]]/10000</f>
        <v>5.04E-2</v>
      </c>
      <c r="U482" s="1">
        <f>tbSilv[[#This Row],[qtdRecEspFaixa]]*tbSilv[[#This Row],[Preco]]</f>
        <v>0.65856095809936521</v>
      </c>
    </row>
    <row r="483" spans="1:21" hidden="1" x14ac:dyDescent="0.3">
      <c r="A483">
        <v>11688</v>
      </c>
      <c r="B483" t="s">
        <v>0</v>
      </c>
      <c r="C483" t="s">
        <v>1</v>
      </c>
      <c r="D483" t="s">
        <v>2</v>
      </c>
      <c r="E483" t="s">
        <v>3</v>
      </c>
      <c r="F483" t="s">
        <v>306</v>
      </c>
      <c r="G483" t="s">
        <v>4</v>
      </c>
      <c r="H483" t="s">
        <v>52</v>
      </c>
      <c r="I483">
        <v>504</v>
      </c>
      <c r="J483">
        <v>56</v>
      </c>
      <c r="K483" t="s">
        <v>316</v>
      </c>
      <c r="L483" t="s">
        <v>7</v>
      </c>
      <c r="M483" t="s">
        <v>28</v>
      </c>
      <c r="N483">
        <v>13</v>
      </c>
      <c r="O483" t="s">
        <v>33</v>
      </c>
      <c r="P483" t="s">
        <v>34</v>
      </c>
      <c r="Q483">
        <v>2</v>
      </c>
      <c r="R483" t="s">
        <v>12</v>
      </c>
      <c r="S483">
        <v>9.9000000000000005E-2</v>
      </c>
      <c r="T483" s="6">
        <f>tbSilv[[#This Row],[qtdRecurso]]*tbSilv[[#This Row],[areaOcupacao]]/10000</f>
        <v>0.1008</v>
      </c>
      <c r="U483" s="1">
        <f>tbSilv[[#This Row],[qtdRecEspFaixa]]*tbSilv[[#This Row],[Preco]]</f>
        <v>9.9792000000000006E-3</v>
      </c>
    </row>
    <row r="484" spans="1:21" hidden="1" x14ac:dyDescent="0.3">
      <c r="A484">
        <v>11688</v>
      </c>
      <c r="B484" t="s">
        <v>0</v>
      </c>
      <c r="C484" t="s">
        <v>1</v>
      </c>
      <c r="D484" t="s">
        <v>2</v>
      </c>
      <c r="E484" t="s">
        <v>3</v>
      </c>
      <c r="F484" t="s">
        <v>306</v>
      </c>
      <c r="G484" t="s">
        <v>4</v>
      </c>
      <c r="H484" t="s">
        <v>52</v>
      </c>
      <c r="I484">
        <v>504</v>
      </c>
      <c r="J484">
        <v>56</v>
      </c>
      <c r="K484" t="s">
        <v>316</v>
      </c>
      <c r="L484" t="s">
        <v>7</v>
      </c>
      <c r="M484" t="s">
        <v>28</v>
      </c>
      <c r="N484">
        <v>13</v>
      </c>
      <c r="O484" t="s">
        <v>33</v>
      </c>
      <c r="P484" t="s">
        <v>35</v>
      </c>
      <c r="Q484">
        <v>2</v>
      </c>
      <c r="R484" t="s">
        <v>22</v>
      </c>
      <c r="S484">
        <v>16.239999771118164</v>
      </c>
      <c r="T484" s="6">
        <f>tbSilv[[#This Row],[qtdRecurso]]*tbSilv[[#This Row],[areaOcupacao]]/10000</f>
        <v>0.1008</v>
      </c>
      <c r="U484" s="1">
        <f>tbSilv[[#This Row],[qtdRecEspFaixa]]*tbSilv[[#This Row],[Preco]]</f>
        <v>1.6369919769287109</v>
      </c>
    </row>
    <row r="485" spans="1:21" hidden="1" x14ac:dyDescent="0.3">
      <c r="A485">
        <v>11688</v>
      </c>
      <c r="B485" t="s">
        <v>0</v>
      </c>
      <c r="C485" t="s">
        <v>1</v>
      </c>
      <c r="D485" t="s">
        <v>2</v>
      </c>
      <c r="E485" t="s">
        <v>3</v>
      </c>
      <c r="F485" t="s">
        <v>306</v>
      </c>
      <c r="G485" t="s">
        <v>4</v>
      </c>
      <c r="H485" t="s">
        <v>52</v>
      </c>
      <c r="I485">
        <v>504</v>
      </c>
      <c r="J485">
        <v>56</v>
      </c>
      <c r="K485" t="s">
        <v>316</v>
      </c>
      <c r="L485" t="s">
        <v>7</v>
      </c>
      <c r="M485" t="s">
        <v>28</v>
      </c>
      <c r="N485">
        <v>13</v>
      </c>
      <c r="O485" t="s">
        <v>33</v>
      </c>
      <c r="P485" t="s">
        <v>13</v>
      </c>
      <c r="Q485">
        <v>2</v>
      </c>
      <c r="R485" t="s">
        <v>12</v>
      </c>
      <c r="S485">
        <v>13.066685676574707</v>
      </c>
      <c r="T485" s="6">
        <f>tbSilv[[#This Row],[qtdRecurso]]*tbSilv[[#This Row],[areaOcupacao]]/10000</f>
        <v>0.1008</v>
      </c>
      <c r="U485" s="1">
        <f>tbSilv[[#This Row],[qtdRecEspFaixa]]*tbSilv[[#This Row],[Preco]]</f>
        <v>1.3171219161987304</v>
      </c>
    </row>
    <row r="486" spans="1:21" hidden="1" x14ac:dyDescent="0.3">
      <c r="A486">
        <v>11688</v>
      </c>
      <c r="B486" t="s">
        <v>0</v>
      </c>
      <c r="C486" t="s">
        <v>1</v>
      </c>
      <c r="D486" t="s">
        <v>2</v>
      </c>
      <c r="E486" t="s">
        <v>3</v>
      </c>
      <c r="F486" t="s">
        <v>306</v>
      </c>
      <c r="G486" t="s">
        <v>4</v>
      </c>
      <c r="H486" t="s">
        <v>52</v>
      </c>
      <c r="I486">
        <v>504</v>
      </c>
      <c r="J486">
        <v>56</v>
      </c>
      <c r="K486" t="s">
        <v>316</v>
      </c>
      <c r="L486" t="s">
        <v>7</v>
      </c>
      <c r="M486" t="s">
        <v>28</v>
      </c>
      <c r="N486">
        <v>13</v>
      </c>
      <c r="O486" t="s">
        <v>36</v>
      </c>
      <c r="P486" t="s">
        <v>13</v>
      </c>
      <c r="Q486">
        <v>1</v>
      </c>
      <c r="R486" t="s">
        <v>12</v>
      </c>
      <c r="S486">
        <v>13.066685676574707</v>
      </c>
      <c r="T486" s="6">
        <f>tbSilv[[#This Row],[qtdRecurso]]*tbSilv[[#This Row],[areaOcupacao]]/10000</f>
        <v>5.04E-2</v>
      </c>
      <c r="U486" s="1">
        <f>tbSilv[[#This Row],[qtdRecEspFaixa]]*tbSilv[[#This Row],[Preco]]</f>
        <v>0.65856095809936521</v>
      </c>
    </row>
    <row r="487" spans="1:21" hidden="1" x14ac:dyDescent="0.3">
      <c r="A487">
        <v>11688</v>
      </c>
      <c r="B487" t="s">
        <v>0</v>
      </c>
      <c r="C487" t="s">
        <v>1</v>
      </c>
      <c r="D487" t="s">
        <v>2</v>
      </c>
      <c r="E487" t="s">
        <v>3</v>
      </c>
      <c r="F487" t="s">
        <v>306</v>
      </c>
      <c r="G487" t="s">
        <v>4</v>
      </c>
      <c r="H487" t="s">
        <v>52</v>
      </c>
      <c r="I487">
        <v>504</v>
      </c>
      <c r="J487">
        <v>56</v>
      </c>
      <c r="K487" t="s">
        <v>316</v>
      </c>
      <c r="L487" t="s">
        <v>7</v>
      </c>
      <c r="M487" t="s">
        <v>28</v>
      </c>
      <c r="N487">
        <v>14</v>
      </c>
      <c r="O487" t="s">
        <v>33</v>
      </c>
      <c r="P487" t="s">
        <v>34</v>
      </c>
      <c r="Q487">
        <v>2</v>
      </c>
      <c r="R487" t="s">
        <v>12</v>
      </c>
      <c r="S487">
        <v>9.9000000000000005E-2</v>
      </c>
      <c r="T487" s="6">
        <f>tbSilv[[#This Row],[qtdRecurso]]*tbSilv[[#This Row],[areaOcupacao]]/10000</f>
        <v>0.1008</v>
      </c>
      <c r="U487" s="1">
        <f>tbSilv[[#This Row],[qtdRecEspFaixa]]*tbSilv[[#This Row],[Preco]]</f>
        <v>9.9792000000000006E-3</v>
      </c>
    </row>
    <row r="488" spans="1:21" hidden="1" x14ac:dyDescent="0.3">
      <c r="A488">
        <v>11688</v>
      </c>
      <c r="B488" t="s">
        <v>0</v>
      </c>
      <c r="C488" t="s">
        <v>1</v>
      </c>
      <c r="D488" t="s">
        <v>2</v>
      </c>
      <c r="E488" t="s">
        <v>3</v>
      </c>
      <c r="F488" t="s">
        <v>306</v>
      </c>
      <c r="G488" t="s">
        <v>4</v>
      </c>
      <c r="H488" t="s">
        <v>52</v>
      </c>
      <c r="I488">
        <v>504</v>
      </c>
      <c r="J488">
        <v>56</v>
      </c>
      <c r="K488" t="s">
        <v>316</v>
      </c>
      <c r="L488" t="s">
        <v>7</v>
      </c>
      <c r="M488" t="s">
        <v>28</v>
      </c>
      <c r="N488">
        <v>14</v>
      </c>
      <c r="O488" t="s">
        <v>33</v>
      </c>
      <c r="P488" t="s">
        <v>35</v>
      </c>
      <c r="Q488">
        <v>2</v>
      </c>
      <c r="R488" t="s">
        <v>22</v>
      </c>
      <c r="S488">
        <v>16.239999771118164</v>
      </c>
      <c r="T488" s="6">
        <f>tbSilv[[#This Row],[qtdRecurso]]*tbSilv[[#This Row],[areaOcupacao]]/10000</f>
        <v>0.1008</v>
      </c>
      <c r="U488" s="1">
        <f>tbSilv[[#This Row],[qtdRecEspFaixa]]*tbSilv[[#This Row],[Preco]]</f>
        <v>1.6369919769287109</v>
      </c>
    </row>
    <row r="489" spans="1:21" hidden="1" x14ac:dyDescent="0.3">
      <c r="A489">
        <v>11688</v>
      </c>
      <c r="B489" t="s">
        <v>0</v>
      </c>
      <c r="C489" t="s">
        <v>1</v>
      </c>
      <c r="D489" t="s">
        <v>2</v>
      </c>
      <c r="E489" t="s">
        <v>3</v>
      </c>
      <c r="F489" t="s">
        <v>306</v>
      </c>
      <c r="G489" t="s">
        <v>4</v>
      </c>
      <c r="H489" t="s">
        <v>52</v>
      </c>
      <c r="I489">
        <v>504</v>
      </c>
      <c r="J489">
        <v>56</v>
      </c>
      <c r="K489" t="s">
        <v>316</v>
      </c>
      <c r="L489" t="s">
        <v>7</v>
      </c>
      <c r="M489" t="s">
        <v>28</v>
      </c>
      <c r="N489">
        <v>14</v>
      </c>
      <c r="O489" t="s">
        <v>33</v>
      </c>
      <c r="P489" t="s">
        <v>13</v>
      </c>
      <c r="Q489">
        <v>2</v>
      </c>
      <c r="R489" t="s">
        <v>12</v>
      </c>
      <c r="S489">
        <v>13.066685676574707</v>
      </c>
      <c r="T489" s="6">
        <f>tbSilv[[#This Row],[qtdRecurso]]*tbSilv[[#This Row],[areaOcupacao]]/10000</f>
        <v>0.1008</v>
      </c>
      <c r="U489" s="1">
        <f>tbSilv[[#This Row],[qtdRecEspFaixa]]*tbSilv[[#This Row],[Preco]]</f>
        <v>1.3171219161987304</v>
      </c>
    </row>
    <row r="490" spans="1:21" hidden="1" x14ac:dyDescent="0.3">
      <c r="A490">
        <v>11688</v>
      </c>
      <c r="B490" t="s">
        <v>0</v>
      </c>
      <c r="C490" t="s">
        <v>1</v>
      </c>
      <c r="D490" t="s">
        <v>2</v>
      </c>
      <c r="E490" t="s">
        <v>3</v>
      </c>
      <c r="F490" t="s">
        <v>306</v>
      </c>
      <c r="G490" t="s">
        <v>4</v>
      </c>
      <c r="H490" t="s">
        <v>52</v>
      </c>
      <c r="I490">
        <v>504</v>
      </c>
      <c r="J490">
        <v>56</v>
      </c>
      <c r="K490" t="s">
        <v>316</v>
      </c>
      <c r="L490" t="s">
        <v>7</v>
      </c>
      <c r="M490" t="s">
        <v>28</v>
      </c>
      <c r="N490">
        <v>14</v>
      </c>
      <c r="O490" t="s">
        <v>36</v>
      </c>
      <c r="P490" t="s">
        <v>13</v>
      </c>
      <c r="Q490">
        <v>1</v>
      </c>
      <c r="R490" t="s">
        <v>12</v>
      </c>
      <c r="S490">
        <v>13.066685676574707</v>
      </c>
      <c r="T490" s="6">
        <f>tbSilv[[#This Row],[qtdRecurso]]*tbSilv[[#This Row],[areaOcupacao]]/10000</f>
        <v>5.04E-2</v>
      </c>
      <c r="U490" s="1">
        <f>tbSilv[[#This Row],[qtdRecEspFaixa]]*tbSilv[[#This Row],[Preco]]</f>
        <v>0.65856095809936521</v>
      </c>
    </row>
    <row r="491" spans="1:21" hidden="1" x14ac:dyDescent="0.3">
      <c r="A491">
        <v>11688</v>
      </c>
      <c r="B491" t="s">
        <v>0</v>
      </c>
      <c r="C491" t="s">
        <v>1</v>
      </c>
      <c r="D491" t="s">
        <v>2</v>
      </c>
      <c r="E491" t="s">
        <v>3</v>
      </c>
      <c r="F491" t="s">
        <v>306</v>
      </c>
      <c r="G491" t="s">
        <v>4</v>
      </c>
      <c r="H491" t="s">
        <v>52</v>
      </c>
      <c r="I491">
        <v>504</v>
      </c>
      <c r="J491">
        <v>56</v>
      </c>
      <c r="K491" t="s">
        <v>316</v>
      </c>
      <c r="L491" t="s">
        <v>7</v>
      </c>
      <c r="M491" t="s">
        <v>28</v>
      </c>
      <c r="N491">
        <v>15</v>
      </c>
      <c r="O491" t="s">
        <v>33</v>
      </c>
      <c r="P491" t="s">
        <v>34</v>
      </c>
      <c r="Q491">
        <v>2</v>
      </c>
      <c r="R491" t="s">
        <v>12</v>
      </c>
      <c r="S491">
        <v>9.9000000000000005E-2</v>
      </c>
      <c r="T491" s="6">
        <f>tbSilv[[#This Row],[qtdRecurso]]*tbSilv[[#This Row],[areaOcupacao]]/10000</f>
        <v>0.1008</v>
      </c>
      <c r="U491" s="1">
        <f>tbSilv[[#This Row],[qtdRecEspFaixa]]*tbSilv[[#This Row],[Preco]]</f>
        <v>9.9792000000000006E-3</v>
      </c>
    </row>
    <row r="492" spans="1:21" hidden="1" x14ac:dyDescent="0.3">
      <c r="A492">
        <v>11688</v>
      </c>
      <c r="B492" t="s">
        <v>0</v>
      </c>
      <c r="C492" t="s">
        <v>1</v>
      </c>
      <c r="D492" t="s">
        <v>2</v>
      </c>
      <c r="E492" t="s">
        <v>3</v>
      </c>
      <c r="F492" t="s">
        <v>306</v>
      </c>
      <c r="G492" t="s">
        <v>4</v>
      </c>
      <c r="H492" t="s">
        <v>52</v>
      </c>
      <c r="I492">
        <v>504</v>
      </c>
      <c r="J492">
        <v>56</v>
      </c>
      <c r="K492" t="s">
        <v>316</v>
      </c>
      <c r="L492" t="s">
        <v>7</v>
      </c>
      <c r="M492" t="s">
        <v>28</v>
      </c>
      <c r="N492">
        <v>15</v>
      </c>
      <c r="O492" t="s">
        <v>33</v>
      </c>
      <c r="P492" t="s">
        <v>35</v>
      </c>
      <c r="Q492">
        <v>2</v>
      </c>
      <c r="R492" t="s">
        <v>22</v>
      </c>
      <c r="S492">
        <v>16.239999771118164</v>
      </c>
      <c r="T492" s="6">
        <f>tbSilv[[#This Row],[qtdRecurso]]*tbSilv[[#This Row],[areaOcupacao]]/10000</f>
        <v>0.1008</v>
      </c>
      <c r="U492" s="1">
        <f>tbSilv[[#This Row],[qtdRecEspFaixa]]*tbSilv[[#This Row],[Preco]]</f>
        <v>1.6369919769287109</v>
      </c>
    </row>
    <row r="493" spans="1:21" hidden="1" x14ac:dyDescent="0.3">
      <c r="A493">
        <v>11688</v>
      </c>
      <c r="B493" t="s">
        <v>0</v>
      </c>
      <c r="C493" t="s">
        <v>1</v>
      </c>
      <c r="D493" t="s">
        <v>2</v>
      </c>
      <c r="E493" t="s">
        <v>3</v>
      </c>
      <c r="F493" t="s">
        <v>306</v>
      </c>
      <c r="G493" t="s">
        <v>4</v>
      </c>
      <c r="H493" t="s">
        <v>52</v>
      </c>
      <c r="I493">
        <v>504</v>
      </c>
      <c r="J493">
        <v>56</v>
      </c>
      <c r="K493" t="s">
        <v>316</v>
      </c>
      <c r="L493" t="s">
        <v>7</v>
      </c>
      <c r="M493" t="s">
        <v>28</v>
      </c>
      <c r="N493">
        <v>15</v>
      </c>
      <c r="O493" t="s">
        <v>33</v>
      </c>
      <c r="P493" t="s">
        <v>13</v>
      </c>
      <c r="Q493">
        <v>2</v>
      </c>
      <c r="R493" t="s">
        <v>12</v>
      </c>
      <c r="S493">
        <v>13.066685676574707</v>
      </c>
      <c r="T493" s="6">
        <f>tbSilv[[#This Row],[qtdRecurso]]*tbSilv[[#This Row],[areaOcupacao]]/10000</f>
        <v>0.1008</v>
      </c>
      <c r="U493" s="1">
        <f>tbSilv[[#This Row],[qtdRecEspFaixa]]*tbSilv[[#This Row],[Preco]]</f>
        <v>1.3171219161987304</v>
      </c>
    </row>
    <row r="494" spans="1:21" hidden="1" x14ac:dyDescent="0.3">
      <c r="A494">
        <v>11688</v>
      </c>
      <c r="B494" t="s">
        <v>0</v>
      </c>
      <c r="C494" t="s">
        <v>1</v>
      </c>
      <c r="D494" t="s">
        <v>2</v>
      </c>
      <c r="E494" t="s">
        <v>3</v>
      </c>
      <c r="F494" t="s">
        <v>306</v>
      </c>
      <c r="G494" t="s">
        <v>4</v>
      </c>
      <c r="H494" t="s">
        <v>52</v>
      </c>
      <c r="I494">
        <v>504</v>
      </c>
      <c r="J494">
        <v>56</v>
      </c>
      <c r="K494" t="s">
        <v>316</v>
      </c>
      <c r="L494" t="s">
        <v>7</v>
      </c>
      <c r="M494" t="s">
        <v>28</v>
      </c>
      <c r="N494">
        <v>15</v>
      </c>
      <c r="O494" t="s">
        <v>40</v>
      </c>
      <c r="P494" t="s">
        <v>41</v>
      </c>
      <c r="Q494">
        <v>20</v>
      </c>
      <c r="R494" t="s">
        <v>12</v>
      </c>
      <c r="S494">
        <v>5.920964241027832</v>
      </c>
      <c r="T494" s="6">
        <f>tbSilv[[#This Row],[qtdRecurso]]*tbSilv[[#This Row],[areaOcupacao]]/10000</f>
        <v>1.008</v>
      </c>
      <c r="U494" s="1">
        <f>tbSilv[[#This Row],[qtdRecEspFaixa]]*tbSilv[[#This Row],[Preco]]</f>
        <v>5.9683319549560547</v>
      </c>
    </row>
    <row r="495" spans="1:21" hidden="1" x14ac:dyDescent="0.3">
      <c r="A495">
        <v>11688</v>
      </c>
      <c r="B495" t="s">
        <v>0</v>
      </c>
      <c r="C495" t="s">
        <v>1</v>
      </c>
      <c r="D495" t="s">
        <v>2</v>
      </c>
      <c r="E495" t="s">
        <v>3</v>
      </c>
      <c r="F495" t="s">
        <v>306</v>
      </c>
      <c r="G495" t="s">
        <v>4</v>
      </c>
      <c r="H495" t="s">
        <v>52</v>
      </c>
      <c r="I495">
        <v>504</v>
      </c>
      <c r="J495">
        <v>56</v>
      </c>
      <c r="K495" t="s">
        <v>316</v>
      </c>
      <c r="L495" t="s">
        <v>7</v>
      </c>
      <c r="M495" t="s">
        <v>28</v>
      </c>
      <c r="N495">
        <v>15</v>
      </c>
      <c r="O495" t="s">
        <v>36</v>
      </c>
      <c r="P495" t="s">
        <v>13</v>
      </c>
      <c r="Q495">
        <v>1</v>
      </c>
      <c r="R495" t="s">
        <v>12</v>
      </c>
      <c r="S495">
        <v>13.066685676574707</v>
      </c>
      <c r="T495" s="6">
        <f>tbSilv[[#This Row],[qtdRecurso]]*tbSilv[[#This Row],[areaOcupacao]]/10000</f>
        <v>5.04E-2</v>
      </c>
      <c r="U495" s="1">
        <f>tbSilv[[#This Row],[qtdRecEspFaixa]]*tbSilv[[#This Row],[Preco]]</f>
        <v>0.65856095809936521</v>
      </c>
    </row>
    <row r="496" spans="1:21" hidden="1" x14ac:dyDescent="0.3">
      <c r="A496">
        <v>11688</v>
      </c>
      <c r="B496" t="s">
        <v>0</v>
      </c>
      <c r="C496" t="s">
        <v>1</v>
      </c>
      <c r="D496" t="s">
        <v>2</v>
      </c>
      <c r="E496" t="s">
        <v>3</v>
      </c>
      <c r="F496" t="s">
        <v>306</v>
      </c>
      <c r="G496" t="s">
        <v>4</v>
      </c>
      <c r="H496" t="s">
        <v>52</v>
      </c>
      <c r="I496">
        <v>504</v>
      </c>
      <c r="J496">
        <v>56</v>
      </c>
      <c r="K496" t="s">
        <v>316</v>
      </c>
      <c r="L496" t="s">
        <v>7</v>
      </c>
      <c r="M496" t="s">
        <v>28</v>
      </c>
      <c r="N496">
        <v>16</v>
      </c>
      <c r="O496" t="s">
        <v>33</v>
      </c>
      <c r="P496" t="s">
        <v>34</v>
      </c>
      <c r="Q496">
        <v>2</v>
      </c>
      <c r="R496" t="s">
        <v>12</v>
      </c>
      <c r="S496">
        <v>9.9000000000000005E-2</v>
      </c>
      <c r="T496" s="6">
        <f>tbSilv[[#This Row],[qtdRecurso]]*tbSilv[[#This Row],[areaOcupacao]]/10000</f>
        <v>0.1008</v>
      </c>
      <c r="U496" s="1">
        <f>tbSilv[[#This Row],[qtdRecEspFaixa]]*tbSilv[[#This Row],[Preco]]</f>
        <v>9.9792000000000006E-3</v>
      </c>
    </row>
    <row r="497" spans="1:21" hidden="1" x14ac:dyDescent="0.3">
      <c r="A497">
        <v>11688</v>
      </c>
      <c r="B497" t="s">
        <v>0</v>
      </c>
      <c r="C497" t="s">
        <v>1</v>
      </c>
      <c r="D497" t="s">
        <v>2</v>
      </c>
      <c r="E497" t="s">
        <v>3</v>
      </c>
      <c r="F497" t="s">
        <v>306</v>
      </c>
      <c r="G497" t="s">
        <v>4</v>
      </c>
      <c r="H497" t="s">
        <v>52</v>
      </c>
      <c r="I497">
        <v>504</v>
      </c>
      <c r="J497">
        <v>56</v>
      </c>
      <c r="K497" t="s">
        <v>316</v>
      </c>
      <c r="L497" t="s">
        <v>7</v>
      </c>
      <c r="M497" t="s">
        <v>28</v>
      </c>
      <c r="N497">
        <v>16</v>
      </c>
      <c r="O497" t="s">
        <v>33</v>
      </c>
      <c r="P497" t="s">
        <v>35</v>
      </c>
      <c r="Q497">
        <v>2</v>
      </c>
      <c r="R497" t="s">
        <v>22</v>
      </c>
      <c r="S497">
        <v>16.239999771118164</v>
      </c>
      <c r="T497" s="6">
        <f>tbSilv[[#This Row],[qtdRecurso]]*tbSilv[[#This Row],[areaOcupacao]]/10000</f>
        <v>0.1008</v>
      </c>
      <c r="U497" s="1">
        <f>tbSilv[[#This Row],[qtdRecEspFaixa]]*tbSilv[[#This Row],[Preco]]</f>
        <v>1.6369919769287109</v>
      </c>
    </row>
    <row r="498" spans="1:21" hidden="1" x14ac:dyDescent="0.3">
      <c r="A498">
        <v>11688</v>
      </c>
      <c r="B498" t="s">
        <v>0</v>
      </c>
      <c r="C498" t="s">
        <v>1</v>
      </c>
      <c r="D498" t="s">
        <v>2</v>
      </c>
      <c r="E498" t="s">
        <v>3</v>
      </c>
      <c r="F498" t="s">
        <v>306</v>
      </c>
      <c r="G498" t="s">
        <v>4</v>
      </c>
      <c r="H498" t="s">
        <v>52</v>
      </c>
      <c r="I498">
        <v>504</v>
      </c>
      <c r="J498">
        <v>56</v>
      </c>
      <c r="K498" t="s">
        <v>316</v>
      </c>
      <c r="L498" t="s">
        <v>7</v>
      </c>
      <c r="M498" t="s">
        <v>28</v>
      </c>
      <c r="N498">
        <v>16</v>
      </c>
      <c r="O498" t="s">
        <v>33</v>
      </c>
      <c r="P498" t="s">
        <v>13</v>
      </c>
      <c r="Q498">
        <v>2</v>
      </c>
      <c r="R498" t="s">
        <v>12</v>
      </c>
      <c r="S498">
        <v>13.066685676574707</v>
      </c>
      <c r="T498" s="6">
        <f>tbSilv[[#This Row],[qtdRecurso]]*tbSilv[[#This Row],[areaOcupacao]]/10000</f>
        <v>0.1008</v>
      </c>
      <c r="U498" s="1">
        <f>tbSilv[[#This Row],[qtdRecEspFaixa]]*tbSilv[[#This Row],[Preco]]</f>
        <v>1.3171219161987304</v>
      </c>
    </row>
    <row r="499" spans="1:21" hidden="1" x14ac:dyDescent="0.3">
      <c r="A499">
        <v>11688</v>
      </c>
      <c r="B499" t="s">
        <v>0</v>
      </c>
      <c r="C499" t="s">
        <v>1</v>
      </c>
      <c r="D499" t="s">
        <v>2</v>
      </c>
      <c r="E499" t="s">
        <v>3</v>
      </c>
      <c r="F499" t="s">
        <v>306</v>
      </c>
      <c r="G499" t="s">
        <v>4</v>
      </c>
      <c r="H499" t="s">
        <v>52</v>
      </c>
      <c r="I499">
        <v>504</v>
      </c>
      <c r="J499">
        <v>56</v>
      </c>
      <c r="K499" t="s">
        <v>316</v>
      </c>
      <c r="L499" t="s">
        <v>7</v>
      </c>
      <c r="M499" t="s">
        <v>28</v>
      </c>
      <c r="N499">
        <v>16</v>
      </c>
      <c r="O499" t="s">
        <v>36</v>
      </c>
      <c r="P499" t="s">
        <v>13</v>
      </c>
      <c r="Q499">
        <v>1</v>
      </c>
      <c r="R499" t="s">
        <v>12</v>
      </c>
      <c r="S499">
        <v>13.066685676574707</v>
      </c>
      <c r="T499" s="6">
        <f>tbSilv[[#This Row],[qtdRecurso]]*tbSilv[[#This Row],[areaOcupacao]]/10000</f>
        <v>5.04E-2</v>
      </c>
      <c r="U499" s="1">
        <f>tbSilv[[#This Row],[qtdRecEspFaixa]]*tbSilv[[#This Row],[Preco]]</f>
        <v>0.65856095809936521</v>
      </c>
    </row>
    <row r="500" spans="1:21" hidden="1" x14ac:dyDescent="0.3">
      <c r="A500">
        <v>11688</v>
      </c>
      <c r="B500" t="s">
        <v>0</v>
      </c>
      <c r="C500" t="s">
        <v>1</v>
      </c>
      <c r="D500" t="s">
        <v>2</v>
      </c>
      <c r="E500" t="s">
        <v>3</v>
      </c>
      <c r="F500" t="s">
        <v>306</v>
      </c>
      <c r="G500" t="s">
        <v>4</v>
      </c>
      <c r="H500" t="s">
        <v>52</v>
      </c>
      <c r="I500">
        <v>504</v>
      </c>
      <c r="J500">
        <v>56</v>
      </c>
      <c r="K500" t="s">
        <v>316</v>
      </c>
      <c r="L500" t="s">
        <v>7</v>
      </c>
      <c r="M500" t="s">
        <v>28</v>
      </c>
      <c r="N500">
        <v>17</v>
      </c>
      <c r="O500" t="s">
        <v>33</v>
      </c>
      <c r="P500" t="s">
        <v>34</v>
      </c>
      <c r="Q500">
        <v>2</v>
      </c>
      <c r="R500" t="s">
        <v>12</v>
      </c>
      <c r="S500">
        <v>9.9000000000000005E-2</v>
      </c>
      <c r="T500" s="6">
        <f>tbSilv[[#This Row],[qtdRecurso]]*tbSilv[[#This Row],[areaOcupacao]]/10000</f>
        <v>0.1008</v>
      </c>
      <c r="U500" s="1">
        <f>tbSilv[[#This Row],[qtdRecEspFaixa]]*tbSilv[[#This Row],[Preco]]</f>
        <v>9.9792000000000006E-3</v>
      </c>
    </row>
    <row r="501" spans="1:21" hidden="1" x14ac:dyDescent="0.3">
      <c r="A501">
        <v>11688</v>
      </c>
      <c r="B501" t="s">
        <v>0</v>
      </c>
      <c r="C501" t="s">
        <v>1</v>
      </c>
      <c r="D501" t="s">
        <v>2</v>
      </c>
      <c r="E501" t="s">
        <v>3</v>
      </c>
      <c r="F501" t="s">
        <v>306</v>
      </c>
      <c r="G501" t="s">
        <v>4</v>
      </c>
      <c r="H501" t="s">
        <v>52</v>
      </c>
      <c r="I501">
        <v>504</v>
      </c>
      <c r="J501">
        <v>56</v>
      </c>
      <c r="K501" t="s">
        <v>316</v>
      </c>
      <c r="L501" t="s">
        <v>7</v>
      </c>
      <c r="M501" t="s">
        <v>28</v>
      </c>
      <c r="N501">
        <v>17</v>
      </c>
      <c r="O501" t="s">
        <v>33</v>
      </c>
      <c r="P501" t="s">
        <v>35</v>
      </c>
      <c r="Q501">
        <v>2</v>
      </c>
      <c r="R501" t="s">
        <v>22</v>
      </c>
      <c r="S501">
        <v>16.239999771118164</v>
      </c>
      <c r="T501" s="6">
        <f>tbSilv[[#This Row],[qtdRecurso]]*tbSilv[[#This Row],[areaOcupacao]]/10000</f>
        <v>0.1008</v>
      </c>
      <c r="U501" s="1">
        <f>tbSilv[[#This Row],[qtdRecEspFaixa]]*tbSilv[[#This Row],[Preco]]</f>
        <v>1.6369919769287109</v>
      </c>
    </row>
    <row r="502" spans="1:21" hidden="1" x14ac:dyDescent="0.3">
      <c r="A502">
        <v>11688</v>
      </c>
      <c r="B502" t="s">
        <v>0</v>
      </c>
      <c r="C502" t="s">
        <v>1</v>
      </c>
      <c r="D502" t="s">
        <v>2</v>
      </c>
      <c r="E502" t="s">
        <v>3</v>
      </c>
      <c r="F502" t="s">
        <v>306</v>
      </c>
      <c r="G502" t="s">
        <v>4</v>
      </c>
      <c r="H502" t="s">
        <v>52</v>
      </c>
      <c r="I502">
        <v>504</v>
      </c>
      <c r="J502">
        <v>56</v>
      </c>
      <c r="K502" t="s">
        <v>316</v>
      </c>
      <c r="L502" t="s">
        <v>7</v>
      </c>
      <c r="M502" t="s">
        <v>28</v>
      </c>
      <c r="N502">
        <v>17</v>
      </c>
      <c r="O502" t="s">
        <v>33</v>
      </c>
      <c r="P502" t="s">
        <v>13</v>
      </c>
      <c r="Q502">
        <v>2</v>
      </c>
      <c r="R502" t="s">
        <v>12</v>
      </c>
      <c r="S502">
        <v>13.066685676574707</v>
      </c>
      <c r="T502" s="6">
        <f>tbSilv[[#This Row],[qtdRecurso]]*tbSilv[[#This Row],[areaOcupacao]]/10000</f>
        <v>0.1008</v>
      </c>
      <c r="U502" s="1">
        <f>tbSilv[[#This Row],[qtdRecEspFaixa]]*tbSilv[[#This Row],[Preco]]</f>
        <v>1.3171219161987304</v>
      </c>
    </row>
    <row r="503" spans="1:21" hidden="1" x14ac:dyDescent="0.3">
      <c r="A503">
        <v>11688</v>
      </c>
      <c r="B503" t="s">
        <v>0</v>
      </c>
      <c r="C503" t="s">
        <v>1</v>
      </c>
      <c r="D503" t="s">
        <v>2</v>
      </c>
      <c r="E503" t="s">
        <v>3</v>
      </c>
      <c r="F503" t="s">
        <v>306</v>
      </c>
      <c r="G503" t="s">
        <v>4</v>
      </c>
      <c r="H503" t="s">
        <v>52</v>
      </c>
      <c r="I503">
        <v>504</v>
      </c>
      <c r="J503">
        <v>56</v>
      </c>
      <c r="K503" t="s">
        <v>316</v>
      </c>
      <c r="L503" t="s">
        <v>7</v>
      </c>
      <c r="M503" t="s">
        <v>28</v>
      </c>
      <c r="N503">
        <v>17</v>
      </c>
      <c r="O503" t="s">
        <v>36</v>
      </c>
      <c r="P503" t="s">
        <v>13</v>
      </c>
      <c r="Q503">
        <v>1</v>
      </c>
      <c r="R503" t="s">
        <v>12</v>
      </c>
      <c r="S503">
        <v>13.066685676574707</v>
      </c>
      <c r="T503" s="6">
        <f>tbSilv[[#This Row],[qtdRecurso]]*tbSilv[[#This Row],[areaOcupacao]]/10000</f>
        <v>5.04E-2</v>
      </c>
      <c r="U503" s="1">
        <f>tbSilv[[#This Row],[qtdRecEspFaixa]]*tbSilv[[#This Row],[Preco]]</f>
        <v>0.65856095809936521</v>
      </c>
    </row>
    <row r="504" spans="1:21" hidden="1" x14ac:dyDescent="0.3">
      <c r="A504">
        <v>11688</v>
      </c>
      <c r="B504" t="s">
        <v>0</v>
      </c>
      <c r="C504" t="s">
        <v>1</v>
      </c>
      <c r="D504" t="s">
        <v>2</v>
      </c>
      <c r="E504" t="s">
        <v>3</v>
      </c>
      <c r="F504" t="s">
        <v>306</v>
      </c>
      <c r="G504" t="s">
        <v>4</v>
      </c>
      <c r="H504" t="s">
        <v>52</v>
      </c>
      <c r="I504">
        <v>504</v>
      </c>
      <c r="J504">
        <v>56</v>
      </c>
      <c r="K504" t="s">
        <v>316</v>
      </c>
      <c r="L504" t="s">
        <v>7</v>
      </c>
      <c r="M504" t="s">
        <v>28</v>
      </c>
      <c r="N504">
        <v>18</v>
      </c>
      <c r="O504" t="s">
        <v>33</v>
      </c>
      <c r="P504" t="s">
        <v>34</v>
      </c>
      <c r="Q504">
        <v>2</v>
      </c>
      <c r="R504" t="s">
        <v>12</v>
      </c>
      <c r="S504">
        <v>9.9000000000000005E-2</v>
      </c>
      <c r="T504" s="6">
        <f>tbSilv[[#This Row],[qtdRecurso]]*tbSilv[[#This Row],[areaOcupacao]]/10000</f>
        <v>0.1008</v>
      </c>
      <c r="U504" s="1">
        <f>tbSilv[[#This Row],[qtdRecEspFaixa]]*tbSilv[[#This Row],[Preco]]</f>
        <v>9.9792000000000006E-3</v>
      </c>
    </row>
    <row r="505" spans="1:21" hidden="1" x14ac:dyDescent="0.3">
      <c r="A505">
        <v>11688</v>
      </c>
      <c r="B505" t="s">
        <v>0</v>
      </c>
      <c r="C505" t="s">
        <v>1</v>
      </c>
      <c r="D505" t="s">
        <v>2</v>
      </c>
      <c r="E505" t="s">
        <v>3</v>
      </c>
      <c r="F505" t="s">
        <v>306</v>
      </c>
      <c r="G505" t="s">
        <v>4</v>
      </c>
      <c r="H505" t="s">
        <v>52</v>
      </c>
      <c r="I505">
        <v>504</v>
      </c>
      <c r="J505">
        <v>56</v>
      </c>
      <c r="K505" t="s">
        <v>316</v>
      </c>
      <c r="L505" t="s">
        <v>7</v>
      </c>
      <c r="M505" t="s">
        <v>28</v>
      </c>
      <c r="N505">
        <v>18</v>
      </c>
      <c r="O505" t="s">
        <v>33</v>
      </c>
      <c r="P505" t="s">
        <v>35</v>
      </c>
      <c r="Q505">
        <v>2</v>
      </c>
      <c r="R505" t="s">
        <v>22</v>
      </c>
      <c r="S505">
        <v>16.239999771118164</v>
      </c>
      <c r="T505" s="6">
        <f>tbSilv[[#This Row],[qtdRecurso]]*tbSilv[[#This Row],[areaOcupacao]]/10000</f>
        <v>0.1008</v>
      </c>
      <c r="U505" s="1">
        <f>tbSilv[[#This Row],[qtdRecEspFaixa]]*tbSilv[[#This Row],[Preco]]</f>
        <v>1.6369919769287109</v>
      </c>
    </row>
    <row r="506" spans="1:21" hidden="1" x14ac:dyDescent="0.3">
      <c r="A506">
        <v>11688</v>
      </c>
      <c r="B506" t="s">
        <v>0</v>
      </c>
      <c r="C506" t="s">
        <v>1</v>
      </c>
      <c r="D506" t="s">
        <v>2</v>
      </c>
      <c r="E506" t="s">
        <v>3</v>
      </c>
      <c r="F506" t="s">
        <v>306</v>
      </c>
      <c r="G506" t="s">
        <v>4</v>
      </c>
      <c r="H506" t="s">
        <v>52</v>
      </c>
      <c r="I506">
        <v>504</v>
      </c>
      <c r="J506">
        <v>56</v>
      </c>
      <c r="K506" t="s">
        <v>316</v>
      </c>
      <c r="L506" t="s">
        <v>7</v>
      </c>
      <c r="M506" t="s">
        <v>28</v>
      </c>
      <c r="N506">
        <v>18</v>
      </c>
      <c r="O506" t="s">
        <v>33</v>
      </c>
      <c r="P506" t="s">
        <v>13</v>
      </c>
      <c r="Q506">
        <v>2</v>
      </c>
      <c r="R506" t="s">
        <v>12</v>
      </c>
      <c r="S506">
        <v>13.066685676574707</v>
      </c>
      <c r="T506" s="6">
        <f>tbSilv[[#This Row],[qtdRecurso]]*tbSilv[[#This Row],[areaOcupacao]]/10000</f>
        <v>0.1008</v>
      </c>
      <c r="U506" s="1">
        <f>tbSilv[[#This Row],[qtdRecEspFaixa]]*tbSilv[[#This Row],[Preco]]</f>
        <v>1.3171219161987304</v>
      </c>
    </row>
    <row r="507" spans="1:21" hidden="1" x14ac:dyDescent="0.3">
      <c r="A507">
        <v>11688</v>
      </c>
      <c r="B507" t="s">
        <v>0</v>
      </c>
      <c r="C507" t="s">
        <v>1</v>
      </c>
      <c r="D507" t="s">
        <v>2</v>
      </c>
      <c r="E507" t="s">
        <v>3</v>
      </c>
      <c r="F507" t="s">
        <v>306</v>
      </c>
      <c r="G507" t="s">
        <v>4</v>
      </c>
      <c r="H507" t="s">
        <v>52</v>
      </c>
      <c r="I507">
        <v>504</v>
      </c>
      <c r="J507">
        <v>56</v>
      </c>
      <c r="K507" t="s">
        <v>316</v>
      </c>
      <c r="L507" t="s">
        <v>7</v>
      </c>
      <c r="M507" t="s">
        <v>28</v>
      </c>
      <c r="N507">
        <v>18</v>
      </c>
      <c r="O507" t="s">
        <v>36</v>
      </c>
      <c r="P507" t="s">
        <v>13</v>
      </c>
      <c r="Q507">
        <v>1</v>
      </c>
      <c r="R507" t="s">
        <v>12</v>
      </c>
      <c r="S507">
        <v>13.066685676574707</v>
      </c>
      <c r="T507" s="6">
        <f>tbSilv[[#This Row],[qtdRecurso]]*tbSilv[[#This Row],[areaOcupacao]]/10000</f>
        <v>5.04E-2</v>
      </c>
      <c r="U507" s="1">
        <f>tbSilv[[#This Row],[qtdRecEspFaixa]]*tbSilv[[#This Row],[Preco]]</f>
        <v>0.65856095809936521</v>
      </c>
    </row>
    <row r="508" spans="1:21" hidden="1" x14ac:dyDescent="0.3">
      <c r="A508">
        <v>11688</v>
      </c>
      <c r="B508" t="s">
        <v>0</v>
      </c>
      <c r="C508" t="s">
        <v>1</v>
      </c>
      <c r="D508" t="s">
        <v>2</v>
      </c>
      <c r="E508" t="s">
        <v>3</v>
      </c>
      <c r="F508" t="s">
        <v>306</v>
      </c>
      <c r="G508" t="s">
        <v>4</v>
      </c>
      <c r="H508" t="s">
        <v>52</v>
      </c>
      <c r="I508">
        <v>504</v>
      </c>
      <c r="J508">
        <v>56</v>
      </c>
      <c r="K508" t="s">
        <v>316</v>
      </c>
      <c r="L508" t="s">
        <v>7</v>
      </c>
      <c r="M508" t="s">
        <v>28</v>
      </c>
      <c r="N508">
        <v>19</v>
      </c>
      <c r="O508" t="s">
        <v>33</v>
      </c>
      <c r="P508" t="s">
        <v>34</v>
      </c>
      <c r="Q508">
        <v>2</v>
      </c>
      <c r="R508" t="s">
        <v>12</v>
      </c>
      <c r="S508">
        <v>9.9000000000000005E-2</v>
      </c>
      <c r="T508" s="6">
        <f>tbSilv[[#This Row],[qtdRecurso]]*tbSilv[[#This Row],[areaOcupacao]]/10000</f>
        <v>0.1008</v>
      </c>
      <c r="U508" s="1">
        <f>tbSilv[[#This Row],[qtdRecEspFaixa]]*tbSilv[[#This Row],[Preco]]</f>
        <v>9.9792000000000006E-3</v>
      </c>
    </row>
    <row r="509" spans="1:21" hidden="1" x14ac:dyDescent="0.3">
      <c r="A509">
        <v>11688</v>
      </c>
      <c r="B509" t="s">
        <v>0</v>
      </c>
      <c r="C509" t="s">
        <v>1</v>
      </c>
      <c r="D509" t="s">
        <v>2</v>
      </c>
      <c r="E509" t="s">
        <v>3</v>
      </c>
      <c r="F509" t="s">
        <v>306</v>
      </c>
      <c r="G509" t="s">
        <v>4</v>
      </c>
      <c r="H509" t="s">
        <v>52</v>
      </c>
      <c r="I509">
        <v>504</v>
      </c>
      <c r="J509">
        <v>56</v>
      </c>
      <c r="K509" t="s">
        <v>316</v>
      </c>
      <c r="L509" t="s">
        <v>7</v>
      </c>
      <c r="M509" t="s">
        <v>28</v>
      </c>
      <c r="N509">
        <v>19</v>
      </c>
      <c r="O509" t="s">
        <v>33</v>
      </c>
      <c r="P509" t="s">
        <v>35</v>
      </c>
      <c r="Q509">
        <v>2</v>
      </c>
      <c r="R509" t="s">
        <v>22</v>
      </c>
      <c r="S509">
        <v>16.239999771118164</v>
      </c>
      <c r="T509" s="6">
        <f>tbSilv[[#This Row],[qtdRecurso]]*tbSilv[[#This Row],[areaOcupacao]]/10000</f>
        <v>0.1008</v>
      </c>
      <c r="U509" s="1">
        <f>tbSilv[[#This Row],[qtdRecEspFaixa]]*tbSilv[[#This Row],[Preco]]</f>
        <v>1.6369919769287109</v>
      </c>
    </row>
    <row r="510" spans="1:21" hidden="1" x14ac:dyDescent="0.3">
      <c r="A510">
        <v>11688</v>
      </c>
      <c r="B510" t="s">
        <v>0</v>
      </c>
      <c r="C510" t="s">
        <v>1</v>
      </c>
      <c r="D510" t="s">
        <v>2</v>
      </c>
      <c r="E510" t="s">
        <v>3</v>
      </c>
      <c r="F510" t="s">
        <v>306</v>
      </c>
      <c r="G510" t="s">
        <v>4</v>
      </c>
      <c r="H510" t="s">
        <v>52</v>
      </c>
      <c r="I510">
        <v>504</v>
      </c>
      <c r="J510">
        <v>56</v>
      </c>
      <c r="K510" t="s">
        <v>316</v>
      </c>
      <c r="L510" t="s">
        <v>7</v>
      </c>
      <c r="M510" t="s">
        <v>28</v>
      </c>
      <c r="N510">
        <v>19</v>
      </c>
      <c r="O510" t="s">
        <v>33</v>
      </c>
      <c r="P510" t="s">
        <v>13</v>
      </c>
      <c r="Q510">
        <v>2</v>
      </c>
      <c r="R510" t="s">
        <v>12</v>
      </c>
      <c r="S510">
        <v>13.066685676574707</v>
      </c>
      <c r="T510" s="6">
        <f>tbSilv[[#This Row],[qtdRecurso]]*tbSilv[[#This Row],[areaOcupacao]]/10000</f>
        <v>0.1008</v>
      </c>
      <c r="U510" s="1">
        <f>tbSilv[[#This Row],[qtdRecEspFaixa]]*tbSilv[[#This Row],[Preco]]</f>
        <v>1.3171219161987304</v>
      </c>
    </row>
    <row r="511" spans="1:21" hidden="1" x14ac:dyDescent="0.3">
      <c r="A511">
        <v>11688</v>
      </c>
      <c r="B511" t="s">
        <v>0</v>
      </c>
      <c r="C511" t="s">
        <v>1</v>
      </c>
      <c r="D511" t="s">
        <v>2</v>
      </c>
      <c r="E511" t="s">
        <v>3</v>
      </c>
      <c r="F511" t="s">
        <v>306</v>
      </c>
      <c r="G511" t="s">
        <v>4</v>
      </c>
      <c r="H511" t="s">
        <v>52</v>
      </c>
      <c r="I511">
        <v>504</v>
      </c>
      <c r="J511">
        <v>56</v>
      </c>
      <c r="K511" t="s">
        <v>316</v>
      </c>
      <c r="L511" t="s">
        <v>7</v>
      </c>
      <c r="M511" t="s">
        <v>28</v>
      </c>
      <c r="N511">
        <v>19</v>
      </c>
      <c r="O511" t="s">
        <v>36</v>
      </c>
      <c r="P511" t="s">
        <v>13</v>
      </c>
      <c r="Q511">
        <v>1</v>
      </c>
      <c r="R511" t="s">
        <v>12</v>
      </c>
      <c r="S511">
        <v>13.066685676574707</v>
      </c>
      <c r="T511" s="6">
        <f>tbSilv[[#This Row],[qtdRecurso]]*tbSilv[[#This Row],[areaOcupacao]]/10000</f>
        <v>5.04E-2</v>
      </c>
      <c r="U511" s="1">
        <f>tbSilv[[#This Row],[qtdRecEspFaixa]]*tbSilv[[#This Row],[Preco]]</f>
        <v>0.65856095809936521</v>
      </c>
    </row>
    <row r="512" spans="1:21" hidden="1" x14ac:dyDescent="0.3">
      <c r="A512">
        <v>11688</v>
      </c>
      <c r="B512" t="s">
        <v>0</v>
      </c>
      <c r="C512" t="s">
        <v>1</v>
      </c>
      <c r="D512" t="s">
        <v>2</v>
      </c>
      <c r="E512" t="s">
        <v>3</v>
      </c>
      <c r="F512" t="s">
        <v>306</v>
      </c>
      <c r="G512" t="s">
        <v>4</v>
      </c>
      <c r="H512" t="s">
        <v>52</v>
      </c>
      <c r="I512">
        <v>504</v>
      </c>
      <c r="J512">
        <v>56</v>
      </c>
      <c r="K512" t="s">
        <v>316</v>
      </c>
      <c r="L512" t="s">
        <v>7</v>
      </c>
      <c r="M512" t="s">
        <v>28</v>
      </c>
      <c r="N512">
        <v>20</v>
      </c>
      <c r="O512" t="s">
        <v>33</v>
      </c>
      <c r="P512" t="s">
        <v>34</v>
      </c>
      <c r="Q512">
        <v>2</v>
      </c>
      <c r="R512" t="s">
        <v>12</v>
      </c>
      <c r="S512">
        <v>9.9000000000000005E-2</v>
      </c>
      <c r="T512" s="6">
        <f>tbSilv[[#This Row],[qtdRecurso]]*tbSilv[[#This Row],[areaOcupacao]]/10000</f>
        <v>0.1008</v>
      </c>
      <c r="U512" s="1">
        <f>tbSilv[[#This Row],[qtdRecEspFaixa]]*tbSilv[[#This Row],[Preco]]</f>
        <v>9.9792000000000006E-3</v>
      </c>
    </row>
    <row r="513" spans="1:21" hidden="1" x14ac:dyDescent="0.3">
      <c r="A513">
        <v>11688</v>
      </c>
      <c r="B513" t="s">
        <v>0</v>
      </c>
      <c r="C513" t="s">
        <v>1</v>
      </c>
      <c r="D513" t="s">
        <v>2</v>
      </c>
      <c r="E513" t="s">
        <v>3</v>
      </c>
      <c r="F513" t="s">
        <v>306</v>
      </c>
      <c r="G513" t="s">
        <v>4</v>
      </c>
      <c r="H513" t="s">
        <v>52</v>
      </c>
      <c r="I513">
        <v>504</v>
      </c>
      <c r="J513">
        <v>56</v>
      </c>
      <c r="K513" t="s">
        <v>316</v>
      </c>
      <c r="L513" t="s">
        <v>7</v>
      </c>
      <c r="M513" t="s">
        <v>28</v>
      </c>
      <c r="N513">
        <v>20</v>
      </c>
      <c r="O513" t="s">
        <v>33</v>
      </c>
      <c r="P513" t="s">
        <v>35</v>
      </c>
      <c r="Q513">
        <v>2</v>
      </c>
      <c r="R513" t="s">
        <v>22</v>
      </c>
      <c r="S513">
        <v>16.239999771118164</v>
      </c>
      <c r="T513" s="6">
        <f>tbSilv[[#This Row],[qtdRecurso]]*tbSilv[[#This Row],[areaOcupacao]]/10000</f>
        <v>0.1008</v>
      </c>
      <c r="U513" s="1">
        <f>tbSilv[[#This Row],[qtdRecEspFaixa]]*tbSilv[[#This Row],[Preco]]</f>
        <v>1.6369919769287109</v>
      </c>
    </row>
    <row r="514" spans="1:21" hidden="1" x14ac:dyDescent="0.3">
      <c r="A514">
        <v>11688</v>
      </c>
      <c r="B514" t="s">
        <v>0</v>
      </c>
      <c r="C514" t="s">
        <v>1</v>
      </c>
      <c r="D514" t="s">
        <v>2</v>
      </c>
      <c r="E514" t="s">
        <v>3</v>
      </c>
      <c r="F514" t="s">
        <v>306</v>
      </c>
      <c r="G514" t="s">
        <v>4</v>
      </c>
      <c r="H514" t="s">
        <v>52</v>
      </c>
      <c r="I514">
        <v>504</v>
      </c>
      <c r="J514">
        <v>56</v>
      </c>
      <c r="K514" t="s">
        <v>316</v>
      </c>
      <c r="L514" t="s">
        <v>7</v>
      </c>
      <c r="M514" t="s">
        <v>28</v>
      </c>
      <c r="N514">
        <v>20</v>
      </c>
      <c r="O514" t="s">
        <v>33</v>
      </c>
      <c r="P514" t="s">
        <v>13</v>
      </c>
      <c r="Q514">
        <v>2</v>
      </c>
      <c r="R514" t="s">
        <v>12</v>
      </c>
      <c r="S514">
        <v>13.066685676574707</v>
      </c>
      <c r="T514" s="6">
        <f>tbSilv[[#This Row],[qtdRecurso]]*tbSilv[[#This Row],[areaOcupacao]]/10000</f>
        <v>0.1008</v>
      </c>
      <c r="U514" s="1">
        <f>tbSilv[[#This Row],[qtdRecEspFaixa]]*tbSilv[[#This Row],[Preco]]</f>
        <v>1.3171219161987304</v>
      </c>
    </row>
    <row r="515" spans="1:21" hidden="1" x14ac:dyDescent="0.3">
      <c r="A515">
        <v>11688</v>
      </c>
      <c r="B515" t="s">
        <v>0</v>
      </c>
      <c r="C515" t="s">
        <v>1</v>
      </c>
      <c r="D515" t="s">
        <v>2</v>
      </c>
      <c r="E515" t="s">
        <v>3</v>
      </c>
      <c r="F515" t="s">
        <v>306</v>
      </c>
      <c r="G515" t="s">
        <v>4</v>
      </c>
      <c r="H515" t="s">
        <v>52</v>
      </c>
      <c r="I515">
        <v>504</v>
      </c>
      <c r="J515">
        <v>56</v>
      </c>
      <c r="K515" t="s">
        <v>316</v>
      </c>
      <c r="L515" t="s">
        <v>7</v>
      </c>
      <c r="M515" t="s">
        <v>28</v>
      </c>
      <c r="N515">
        <v>20</v>
      </c>
      <c r="O515" t="s">
        <v>40</v>
      </c>
      <c r="P515" t="s">
        <v>41</v>
      </c>
      <c r="Q515">
        <v>20</v>
      </c>
      <c r="R515" t="s">
        <v>12</v>
      </c>
      <c r="S515">
        <v>5.920964241027832</v>
      </c>
      <c r="T515" s="6">
        <f>tbSilv[[#This Row],[qtdRecurso]]*tbSilv[[#This Row],[areaOcupacao]]/10000</f>
        <v>1.008</v>
      </c>
      <c r="U515" s="1">
        <f>tbSilv[[#This Row],[qtdRecEspFaixa]]*tbSilv[[#This Row],[Preco]]</f>
        <v>5.9683319549560547</v>
      </c>
    </row>
    <row r="516" spans="1:21" hidden="1" x14ac:dyDescent="0.3">
      <c r="A516">
        <v>11688</v>
      </c>
      <c r="B516" t="s">
        <v>0</v>
      </c>
      <c r="C516" t="s">
        <v>1</v>
      </c>
      <c r="D516" t="s">
        <v>2</v>
      </c>
      <c r="E516" t="s">
        <v>3</v>
      </c>
      <c r="F516" t="s">
        <v>306</v>
      </c>
      <c r="G516" t="s">
        <v>4</v>
      </c>
      <c r="H516" t="s">
        <v>52</v>
      </c>
      <c r="I516">
        <v>504</v>
      </c>
      <c r="J516">
        <v>56</v>
      </c>
      <c r="K516" t="s">
        <v>316</v>
      </c>
      <c r="L516" t="s">
        <v>7</v>
      </c>
      <c r="M516" t="s">
        <v>28</v>
      </c>
      <c r="N516">
        <v>20</v>
      </c>
      <c r="O516" t="s">
        <v>36</v>
      </c>
      <c r="P516" t="s">
        <v>13</v>
      </c>
      <c r="Q516">
        <v>1</v>
      </c>
      <c r="R516" t="s">
        <v>12</v>
      </c>
      <c r="S516">
        <v>13.066685676574707</v>
      </c>
      <c r="T516" s="6">
        <f>tbSilv[[#This Row],[qtdRecurso]]*tbSilv[[#This Row],[areaOcupacao]]/10000</f>
        <v>5.04E-2</v>
      </c>
      <c r="U516" s="1">
        <f>tbSilv[[#This Row],[qtdRecEspFaixa]]*tbSilv[[#This Row],[Preco]]</f>
        <v>0.65856095809936521</v>
      </c>
    </row>
    <row r="517" spans="1:21" hidden="1" x14ac:dyDescent="0.3">
      <c r="A517">
        <v>11688</v>
      </c>
      <c r="B517" t="s">
        <v>0</v>
      </c>
      <c r="C517" t="s">
        <v>1</v>
      </c>
      <c r="D517" t="s">
        <v>2</v>
      </c>
      <c r="E517" t="s">
        <v>3</v>
      </c>
      <c r="F517" t="s">
        <v>306</v>
      </c>
      <c r="G517" t="s">
        <v>4</v>
      </c>
      <c r="H517" t="s">
        <v>52</v>
      </c>
      <c r="I517">
        <v>504</v>
      </c>
      <c r="J517">
        <v>56</v>
      </c>
      <c r="K517" t="s">
        <v>316</v>
      </c>
      <c r="L517" t="s">
        <v>7</v>
      </c>
      <c r="M517" t="s">
        <v>28</v>
      </c>
      <c r="N517">
        <v>21</v>
      </c>
      <c r="O517" t="s">
        <v>33</v>
      </c>
      <c r="P517" t="s">
        <v>34</v>
      </c>
      <c r="Q517">
        <v>2</v>
      </c>
      <c r="R517" t="s">
        <v>12</v>
      </c>
      <c r="S517">
        <v>9.9000000000000005E-2</v>
      </c>
      <c r="T517" s="6">
        <f>tbSilv[[#This Row],[qtdRecurso]]*tbSilv[[#This Row],[areaOcupacao]]/10000</f>
        <v>0.1008</v>
      </c>
      <c r="U517" s="1">
        <f>tbSilv[[#This Row],[qtdRecEspFaixa]]*tbSilv[[#This Row],[Preco]]</f>
        <v>9.9792000000000006E-3</v>
      </c>
    </row>
    <row r="518" spans="1:21" hidden="1" x14ac:dyDescent="0.3">
      <c r="A518">
        <v>11688</v>
      </c>
      <c r="B518" t="s">
        <v>0</v>
      </c>
      <c r="C518" t="s">
        <v>1</v>
      </c>
      <c r="D518" t="s">
        <v>2</v>
      </c>
      <c r="E518" t="s">
        <v>3</v>
      </c>
      <c r="F518" t="s">
        <v>306</v>
      </c>
      <c r="G518" t="s">
        <v>4</v>
      </c>
      <c r="H518" t="s">
        <v>52</v>
      </c>
      <c r="I518">
        <v>504</v>
      </c>
      <c r="J518">
        <v>56</v>
      </c>
      <c r="K518" t="s">
        <v>316</v>
      </c>
      <c r="L518" t="s">
        <v>7</v>
      </c>
      <c r="M518" t="s">
        <v>28</v>
      </c>
      <c r="N518">
        <v>21</v>
      </c>
      <c r="O518" t="s">
        <v>33</v>
      </c>
      <c r="P518" t="s">
        <v>35</v>
      </c>
      <c r="Q518">
        <v>2</v>
      </c>
      <c r="R518" t="s">
        <v>22</v>
      </c>
      <c r="S518">
        <v>16.239999771118164</v>
      </c>
      <c r="T518" s="6">
        <f>tbSilv[[#This Row],[qtdRecurso]]*tbSilv[[#This Row],[areaOcupacao]]/10000</f>
        <v>0.1008</v>
      </c>
      <c r="U518" s="1">
        <f>tbSilv[[#This Row],[qtdRecEspFaixa]]*tbSilv[[#This Row],[Preco]]</f>
        <v>1.6369919769287109</v>
      </c>
    </row>
    <row r="519" spans="1:21" hidden="1" x14ac:dyDescent="0.3">
      <c r="A519">
        <v>11688</v>
      </c>
      <c r="B519" t="s">
        <v>0</v>
      </c>
      <c r="C519" t="s">
        <v>1</v>
      </c>
      <c r="D519" t="s">
        <v>2</v>
      </c>
      <c r="E519" t="s">
        <v>3</v>
      </c>
      <c r="F519" t="s">
        <v>306</v>
      </c>
      <c r="G519" t="s">
        <v>4</v>
      </c>
      <c r="H519" t="s">
        <v>52</v>
      </c>
      <c r="I519">
        <v>504</v>
      </c>
      <c r="J519">
        <v>56</v>
      </c>
      <c r="K519" t="s">
        <v>316</v>
      </c>
      <c r="L519" t="s">
        <v>7</v>
      </c>
      <c r="M519" t="s">
        <v>28</v>
      </c>
      <c r="N519">
        <v>21</v>
      </c>
      <c r="O519" t="s">
        <v>33</v>
      </c>
      <c r="P519" t="s">
        <v>13</v>
      </c>
      <c r="Q519">
        <v>2</v>
      </c>
      <c r="R519" t="s">
        <v>12</v>
      </c>
      <c r="S519">
        <v>13.066685676574707</v>
      </c>
      <c r="T519" s="6">
        <f>tbSilv[[#This Row],[qtdRecurso]]*tbSilv[[#This Row],[areaOcupacao]]/10000</f>
        <v>0.1008</v>
      </c>
      <c r="U519" s="1">
        <f>tbSilv[[#This Row],[qtdRecEspFaixa]]*tbSilv[[#This Row],[Preco]]</f>
        <v>1.3171219161987304</v>
      </c>
    </row>
    <row r="520" spans="1:21" hidden="1" x14ac:dyDescent="0.3">
      <c r="A520">
        <v>11688</v>
      </c>
      <c r="B520" t="s">
        <v>0</v>
      </c>
      <c r="C520" t="s">
        <v>1</v>
      </c>
      <c r="D520" t="s">
        <v>2</v>
      </c>
      <c r="E520" t="s">
        <v>3</v>
      </c>
      <c r="F520" t="s">
        <v>306</v>
      </c>
      <c r="G520" t="s">
        <v>4</v>
      </c>
      <c r="H520" t="s">
        <v>52</v>
      </c>
      <c r="I520">
        <v>504</v>
      </c>
      <c r="J520">
        <v>56</v>
      </c>
      <c r="K520" t="s">
        <v>316</v>
      </c>
      <c r="L520" t="s">
        <v>7</v>
      </c>
      <c r="M520" t="s">
        <v>28</v>
      </c>
      <c r="N520">
        <v>21</v>
      </c>
      <c r="O520" t="s">
        <v>36</v>
      </c>
      <c r="P520" t="s">
        <v>13</v>
      </c>
      <c r="Q520">
        <v>1</v>
      </c>
      <c r="R520" t="s">
        <v>12</v>
      </c>
      <c r="S520">
        <v>13.066685676574707</v>
      </c>
      <c r="T520" s="6">
        <f>tbSilv[[#This Row],[qtdRecurso]]*tbSilv[[#This Row],[areaOcupacao]]/10000</f>
        <v>5.04E-2</v>
      </c>
      <c r="U520" s="1">
        <f>tbSilv[[#This Row],[qtdRecEspFaixa]]*tbSilv[[#This Row],[Preco]]</f>
        <v>0.65856095809936521</v>
      </c>
    </row>
    <row r="521" spans="1:21" hidden="1" x14ac:dyDescent="0.3">
      <c r="A521">
        <v>11688</v>
      </c>
      <c r="B521" t="s">
        <v>0</v>
      </c>
      <c r="C521" t="s">
        <v>1</v>
      </c>
      <c r="D521" t="s">
        <v>2</v>
      </c>
      <c r="E521" t="s">
        <v>3</v>
      </c>
      <c r="F521" t="s">
        <v>306</v>
      </c>
      <c r="G521" t="s">
        <v>4</v>
      </c>
      <c r="H521" t="s">
        <v>52</v>
      </c>
      <c r="I521">
        <v>504</v>
      </c>
      <c r="J521">
        <v>56</v>
      </c>
      <c r="K521" t="s">
        <v>316</v>
      </c>
      <c r="L521" t="s">
        <v>7</v>
      </c>
      <c r="M521" t="s">
        <v>28</v>
      </c>
      <c r="N521">
        <v>22</v>
      </c>
      <c r="O521" t="s">
        <v>33</v>
      </c>
      <c r="P521" t="s">
        <v>34</v>
      </c>
      <c r="Q521">
        <v>2</v>
      </c>
      <c r="R521" t="s">
        <v>12</v>
      </c>
      <c r="S521">
        <v>9.9000000000000005E-2</v>
      </c>
      <c r="T521" s="6">
        <f>tbSilv[[#This Row],[qtdRecurso]]*tbSilv[[#This Row],[areaOcupacao]]/10000</f>
        <v>0.1008</v>
      </c>
      <c r="U521" s="1">
        <f>tbSilv[[#This Row],[qtdRecEspFaixa]]*tbSilv[[#This Row],[Preco]]</f>
        <v>9.9792000000000006E-3</v>
      </c>
    </row>
    <row r="522" spans="1:21" hidden="1" x14ac:dyDescent="0.3">
      <c r="A522">
        <v>11688</v>
      </c>
      <c r="B522" t="s">
        <v>0</v>
      </c>
      <c r="C522" t="s">
        <v>1</v>
      </c>
      <c r="D522" t="s">
        <v>2</v>
      </c>
      <c r="E522" t="s">
        <v>3</v>
      </c>
      <c r="F522" t="s">
        <v>306</v>
      </c>
      <c r="G522" t="s">
        <v>4</v>
      </c>
      <c r="H522" t="s">
        <v>52</v>
      </c>
      <c r="I522">
        <v>504</v>
      </c>
      <c r="J522">
        <v>56</v>
      </c>
      <c r="K522" t="s">
        <v>316</v>
      </c>
      <c r="L522" t="s">
        <v>7</v>
      </c>
      <c r="M522" t="s">
        <v>28</v>
      </c>
      <c r="N522">
        <v>22</v>
      </c>
      <c r="O522" t="s">
        <v>33</v>
      </c>
      <c r="P522" t="s">
        <v>35</v>
      </c>
      <c r="Q522">
        <v>2</v>
      </c>
      <c r="R522" t="s">
        <v>22</v>
      </c>
      <c r="S522">
        <v>16.239999771118164</v>
      </c>
      <c r="T522" s="6">
        <f>tbSilv[[#This Row],[qtdRecurso]]*tbSilv[[#This Row],[areaOcupacao]]/10000</f>
        <v>0.1008</v>
      </c>
      <c r="U522" s="1">
        <f>tbSilv[[#This Row],[qtdRecEspFaixa]]*tbSilv[[#This Row],[Preco]]</f>
        <v>1.6369919769287109</v>
      </c>
    </row>
    <row r="523" spans="1:21" hidden="1" x14ac:dyDescent="0.3">
      <c r="A523">
        <v>11688</v>
      </c>
      <c r="B523" t="s">
        <v>0</v>
      </c>
      <c r="C523" t="s">
        <v>1</v>
      </c>
      <c r="D523" t="s">
        <v>2</v>
      </c>
      <c r="E523" t="s">
        <v>3</v>
      </c>
      <c r="F523" t="s">
        <v>306</v>
      </c>
      <c r="G523" t="s">
        <v>4</v>
      </c>
      <c r="H523" t="s">
        <v>52</v>
      </c>
      <c r="I523">
        <v>504</v>
      </c>
      <c r="J523">
        <v>56</v>
      </c>
      <c r="K523" t="s">
        <v>316</v>
      </c>
      <c r="L523" t="s">
        <v>7</v>
      </c>
      <c r="M523" t="s">
        <v>28</v>
      </c>
      <c r="N523">
        <v>22</v>
      </c>
      <c r="O523" t="s">
        <v>33</v>
      </c>
      <c r="P523" t="s">
        <v>13</v>
      </c>
      <c r="Q523">
        <v>2</v>
      </c>
      <c r="R523" t="s">
        <v>12</v>
      </c>
      <c r="S523">
        <v>13.066685676574707</v>
      </c>
      <c r="T523" s="6">
        <f>tbSilv[[#This Row],[qtdRecurso]]*tbSilv[[#This Row],[areaOcupacao]]/10000</f>
        <v>0.1008</v>
      </c>
      <c r="U523" s="1">
        <f>tbSilv[[#This Row],[qtdRecEspFaixa]]*tbSilv[[#This Row],[Preco]]</f>
        <v>1.3171219161987304</v>
      </c>
    </row>
    <row r="524" spans="1:21" hidden="1" x14ac:dyDescent="0.3">
      <c r="A524">
        <v>11688</v>
      </c>
      <c r="B524" t="s">
        <v>0</v>
      </c>
      <c r="C524" t="s">
        <v>1</v>
      </c>
      <c r="D524" t="s">
        <v>2</v>
      </c>
      <c r="E524" t="s">
        <v>3</v>
      </c>
      <c r="F524" t="s">
        <v>306</v>
      </c>
      <c r="G524" t="s">
        <v>4</v>
      </c>
      <c r="H524" t="s">
        <v>52</v>
      </c>
      <c r="I524">
        <v>504</v>
      </c>
      <c r="J524">
        <v>56</v>
      </c>
      <c r="K524" t="s">
        <v>316</v>
      </c>
      <c r="L524" t="s">
        <v>7</v>
      </c>
      <c r="M524" t="s">
        <v>28</v>
      </c>
      <c r="N524">
        <v>22</v>
      </c>
      <c r="O524" t="s">
        <v>36</v>
      </c>
      <c r="P524" t="s">
        <v>13</v>
      </c>
      <c r="Q524">
        <v>1</v>
      </c>
      <c r="R524" t="s">
        <v>12</v>
      </c>
      <c r="S524">
        <v>13.066685676574707</v>
      </c>
      <c r="T524" s="6">
        <f>tbSilv[[#This Row],[qtdRecurso]]*tbSilv[[#This Row],[areaOcupacao]]/10000</f>
        <v>5.04E-2</v>
      </c>
      <c r="U524" s="1">
        <f>tbSilv[[#This Row],[qtdRecEspFaixa]]*tbSilv[[#This Row],[Preco]]</f>
        <v>0.65856095809936521</v>
      </c>
    </row>
    <row r="525" spans="1:21" hidden="1" x14ac:dyDescent="0.3">
      <c r="A525">
        <v>11688</v>
      </c>
      <c r="B525" t="s">
        <v>0</v>
      </c>
      <c r="C525" t="s">
        <v>1</v>
      </c>
      <c r="D525" t="s">
        <v>2</v>
      </c>
      <c r="E525" t="s">
        <v>3</v>
      </c>
      <c r="F525" t="s">
        <v>306</v>
      </c>
      <c r="G525" t="s">
        <v>4</v>
      </c>
      <c r="H525" t="s">
        <v>52</v>
      </c>
      <c r="I525">
        <v>504</v>
      </c>
      <c r="J525">
        <v>56</v>
      </c>
      <c r="K525" t="s">
        <v>316</v>
      </c>
      <c r="L525" t="s">
        <v>7</v>
      </c>
      <c r="M525" t="s">
        <v>28</v>
      </c>
      <c r="N525">
        <v>23</v>
      </c>
      <c r="O525" t="s">
        <v>33</v>
      </c>
      <c r="P525" t="s">
        <v>34</v>
      </c>
      <c r="Q525">
        <v>2</v>
      </c>
      <c r="R525" t="s">
        <v>12</v>
      </c>
      <c r="S525">
        <v>9.9000000000000005E-2</v>
      </c>
      <c r="T525" s="6">
        <f>tbSilv[[#This Row],[qtdRecurso]]*tbSilv[[#This Row],[areaOcupacao]]/10000</f>
        <v>0.1008</v>
      </c>
      <c r="U525" s="1">
        <f>tbSilv[[#This Row],[qtdRecEspFaixa]]*tbSilv[[#This Row],[Preco]]</f>
        <v>9.9792000000000006E-3</v>
      </c>
    </row>
    <row r="526" spans="1:21" hidden="1" x14ac:dyDescent="0.3">
      <c r="A526">
        <v>11688</v>
      </c>
      <c r="B526" t="s">
        <v>0</v>
      </c>
      <c r="C526" t="s">
        <v>1</v>
      </c>
      <c r="D526" t="s">
        <v>2</v>
      </c>
      <c r="E526" t="s">
        <v>3</v>
      </c>
      <c r="F526" t="s">
        <v>306</v>
      </c>
      <c r="G526" t="s">
        <v>4</v>
      </c>
      <c r="H526" t="s">
        <v>52</v>
      </c>
      <c r="I526">
        <v>504</v>
      </c>
      <c r="J526">
        <v>56</v>
      </c>
      <c r="K526" t="s">
        <v>316</v>
      </c>
      <c r="L526" t="s">
        <v>7</v>
      </c>
      <c r="M526" t="s">
        <v>28</v>
      </c>
      <c r="N526">
        <v>23</v>
      </c>
      <c r="O526" t="s">
        <v>33</v>
      </c>
      <c r="P526" t="s">
        <v>35</v>
      </c>
      <c r="Q526">
        <v>2</v>
      </c>
      <c r="R526" t="s">
        <v>22</v>
      </c>
      <c r="S526">
        <v>16.239999771118164</v>
      </c>
      <c r="T526" s="6">
        <f>tbSilv[[#This Row],[qtdRecurso]]*tbSilv[[#This Row],[areaOcupacao]]/10000</f>
        <v>0.1008</v>
      </c>
      <c r="U526" s="1">
        <f>tbSilv[[#This Row],[qtdRecEspFaixa]]*tbSilv[[#This Row],[Preco]]</f>
        <v>1.6369919769287109</v>
      </c>
    </row>
    <row r="527" spans="1:21" hidden="1" x14ac:dyDescent="0.3">
      <c r="A527">
        <v>11688</v>
      </c>
      <c r="B527" t="s">
        <v>0</v>
      </c>
      <c r="C527" t="s">
        <v>1</v>
      </c>
      <c r="D527" t="s">
        <v>2</v>
      </c>
      <c r="E527" t="s">
        <v>3</v>
      </c>
      <c r="F527" t="s">
        <v>306</v>
      </c>
      <c r="G527" t="s">
        <v>4</v>
      </c>
      <c r="H527" t="s">
        <v>52</v>
      </c>
      <c r="I527">
        <v>504</v>
      </c>
      <c r="J527">
        <v>56</v>
      </c>
      <c r="K527" t="s">
        <v>316</v>
      </c>
      <c r="L527" t="s">
        <v>7</v>
      </c>
      <c r="M527" t="s">
        <v>28</v>
      </c>
      <c r="N527">
        <v>23</v>
      </c>
      <c r="O527" t="s">
        <v>33</v>
      </c>
      <c r="P527" t="s">
        <v>13</v>
      </c>
      <c r="Q527">
        <v>2</v>
      </c>
      <c r="R527" t="s">
        <v>12</v>
      </c>
      <c r="S527">
        <v>13.066685676574707</v>
      </c>
      <c r="T527" s="6">
        <f>tbSilv[[#This Row],[qtdRecurso]]*tbSilv[[#This Row],[areaOcupacao]]/10000</f>
        <v>0.1008</v>
      </c>
      <c r="U527" s="1">
        <f>tbSilv[[#This Row],[qtdRecEspFaixa]]*tbSilv[[#This Row],[Preco]]</f>
        <v>1.3171219161987304</v>
      </c>
    </row>
    <row r="528" spans="1:21" hidden="1" x14ac:dyDescent="0.3">
      <c r="A528">
        <v>11688</v>
      </c>
      <c r="B528" t="s">
        <v>0</v>
      </c>
      <c r="C528" t="s">
        <v>1</v>
      </c>
      <c r="D528" t="s">
        <v>2</v>
      </c>
      <c r="E528" t="s">
        <v>3</v>
      </c>
      <c r="F528" t="s">
        <v>306</v>
      </c>
      <c r="G528" t="s">
        <v>4</v>
      </c>
      <c r="H528" t="s">
        <v>52</v>
      </c>
      <c r="I528">
        <v>504</v>
      </c>
      <c r="J528">
        <v>56</v>
      </c>
      <c r="K528" t="s">
        <v>316</v>
      </c>
      <c r="L528" t="s">
        <v>7</v>
      </c>
      <c r="M528" t="s">
        <v>28</v>
      </c>
      <c r="N528">
        <v>23</v>
      </c>
      <c r="O528" t="s">
        <v>36</v>
      </c>
      <c r="P528" t="s">
        <v>13</v>
      </c>
      <c r="Q528">
        <v>1</v>
      </c>
      <c r="R528" t="s">
        <v>12</v>
      </c>
      <c r="S528">
        <v>13.066685676574707</v>
      </c>
      <c r="T528" s="6">
        <f>tbSilv[[#This Row],[qtdRecurso]]*tbSilv[[#This Row],[areaOcupacao]]/10000</f>
        <v>5.04E-2</v>
      </c>
      <c r="U528" s="1">
        <f>tbSilv[[#This Row],[qtdRecEspFaixa]]*tbSilv[[#This Row],[Preco]]</f>
        <v>0.65856095809936521</v>
      </c>
    </row>
    <row r="529" spans="1:21" hidden="1" x14ac:dyDescent="0.3">
      <c r="A529">
        <v>11688</v>
      </c>
      <c r="B529" t="s">
        <v>0</v>
      </c>
      <c r="C529" t="s">
        <v>1</v>
      </c>
      <c r="D529" t="s">
        <v>2</v>
      </c>
      <c r="E529" t="s">
        <v>3</v>
      </c>
      <c r="F529" t="s">
        <v>306</v>
      </c>
      <c r="G529" t="s">
        <v>4</v>
      </c>
      <c r="H529" t="s">
        <v>52</v>
      </c>
      <c r="I529">
        <v>504</v>
      </c>
      <c r="J529">
        <v>56</v>
      </c>
      <c r="K529" t="s">
        <v>316</v>
      </c>
      <c r="L529" t="s">
        <v>7</v>
      </c>
      <c r="M529" t="s">
        <v>28</v>
      </c>
      <c r="N529">
        <v>24</v>
      </c>
      <c r="O529" t="s">
        <v>33</v>
      </c>
      <c r="P529" t="s">
        <v>34</v>
      </c>
      <c r="Q529">
        <v>2</v>
      </c>
      <c r="R529" t="s">
        <v>12</v>
      </c>
      <c r="S529">
        <v>9.9000000000000005E-2</v>
      </c>
      <c r="T529" s="6">
        <f>tbSilv[[#This Row],[qtdRecurso]]*tbSilv[[#This Row],[areaOcupacao]]/10000</f>
        <v>0.1008</v>
      </c>
      <c r="U529" s="1">
        <f>tbSilv[[#This Row],[qtdRecEspFaixa]]*tbSilv[[#This Row],[Preco]]</f>
        <v>9.9792000000000006E-3</v>
      </c>
    </row>
    <row r="530" spans="1:21" hidden="1" x14ac:dyDescent="0.3">
      <c r="A530">
        <v>11688</v>
      </c>
      <c r="B530" t="s">
        <v>0</v>
      </c>
      <c r="C530" t="s">
        <v>1</v>
      </c>
      <c r="D530" t="s">
        <v>2</v>
      </c>
      <c r="E530" t="s">
        <v>3</v>
      </c>
      <c r="F530" t="s">
        <v>306</v>
      </c>
      <c r="G530" t="s">
        <v>4</v>
      </c>
      <c r="H530" t="s">
        <v>52</v>
      </c>
      <c r="I530">
        <v>504</v>
      </c>
      <c r="J530">
        <v>56</v>
      </c>
      <c r="K530" t="s">
        <v>316</v>
      </c>
      <c r="L530" t="s">
        <v>7</v>
      </c>
      <c r="M530" t="s">
        <v>28</v>
      </c>
      <c r="N530">
        <v>24</v>
      </c>
      <c r="O530" t="s">
        <v>33</v>
      </c>
      <c r="P530" t="s">
        <v>35</v>
      </c>
      <c r="Q530">
        <v>2</v>
      </c>
      <c r="R530" t="s">
        <v>22</v>
      </c>
      <c r="S530">
        <v>16.239999771118164</v>
      </c>
      <c r="T530" s="6">
        <f>tbSilv[[#This Row],[qtdRecurso]]*tbSilv[[#This Row],[areaOcupacao]]/10000</f>
        <v>0.1008</v>
      </c>
      <c r="U530" s="1">
        <f>tbSilv[[#This Row],[qtdRecEspFaixa]]*tbSilv[[#This Row],[Preco]]</f>
        <v>1.6369919769287109</v>
      </c>
    </row>
    <row r="531" spans="1:21" hidden="1" x14ac:dyDescent="0.3">
      <c r="A531">
        <v>11688</v>
      </c>
      <c r="B531" t="s">
        <v>0</v>
      </c>
      <c r="C531" t="s">
        <v>1</v>
      </c>
      <c r="D531" t="s">
        <v>2</v>
      </c>
      <c r="E531" t="s">
        <v>3</v>
      </c>
      <c r="F531" t="s">
        <v>306</v>
      </c>
      <c r="G531" t="s">
        <v>4</v>
      </c>
      <c r="H531" t="s">
        <v>52</v>
      </c>
      <c r="I531">
        <v>504</v>
      </c>
      <c r="J531">
        <v>56</v>
      </c>
      <c r="K531" t="s">
        <v>316</v>
      </c>
      <c r="L531" t="s">
        <v>7</v>
      </c>
      <c r="M531" t="s">
        <v>28</v>
      </c>
      <c r="N531">
        <v>24</v>
      </c>
      <c r="O531" t="s">
        <v>33</v>
      </c>
      <c r="P531" t="s">
        <v>13</v>
      </c>
      <c r="Q531">
        <v>2</v>
      </c>
      <c r="R531" t="s">
        <v>12</v>
      </c>
      <c r="S531">
        <v>13.066685676574707</v>
      </c>
      <c r="T531" s="6">
        <f>tbSilv[[#This Row],[qtdRecurso]]*tbSilv[[#This Row],[areaOcupacao]]/10000</f>
        <v>0.1008</v>
      </c>
      <c r="U531" s="1">
        <f>tbSilv[[#This Row],[qtdRecEspFaixa]]*tbSilv[[#This Row],[Preco]]</f>
        <v>1.3171219161987304</v>
      </c>
    </row>
    <row r="532" spans="1:21" hidden="1" x14ac:dyDescent="0.3">
      <c r="A532">
        <v>11688</v>
      </c>
      <c r="B532" t="s">
        <v>0</v>
      </c>
      <c r="C532" t="s">
        <v>1</v>
      </c>
      <c r="D532" t="s">
        <v>2</v>
      </c>
      <c r="E532" t="s">
        <v>3</v>
      </c>
      <c r="F532" t="s">
        <v>306</v>
      </c>
      <c r="G532" t="s">
        <v>4</v>
      </c>
      <c r="H532" t="s">
        <v>52</v>
      </c>
      <c r="I532">
        <v>504</v>
      </c>
      <c r="J532">
        <v>56</v>
      </c>
      <c r="K532" t="s">
        <v>316</v>
      </c>
      <c r="L532" t="s">
        <v>7</v>
      </c>
      <c r="M532" t="s">
        <v>28</v>
      </c>
      <c r="N532">
        <v>24</v>
      </c>
      <c r="O532" t="s">
        <v>36</v>
      </c>
      <c r="P532" t="s">
        <v>13</v>
      </c>
      <c r="Q532">
        <v>1</v>
      </c>
      <c r="R532" t="s">
        <v>12</v>
      </c>
      <c r="S532">
        <v>13.066685676574707</v>
      </c>
      <c r="T532" s="6">
        <f>tbSilv[[#This Row],[qtdRecurso]]*tbSilv[[#This Row],[areaOcupacao]]/10000</f>
        <v>5.04E-2</v>
      </c>
      <c r="U532" s="1">
        <f>tbSilv[[#This Row],[qtdRecEspFaixa]]*tbSilv[[#This Row],[Preco]]</f>
        <v>0.65856095809936521</v>
      </c>
    </row>
    <row r="533" spans="1:21" hidden="1" x14ac:dyDescent="0.3">
      <c r="A533">
        <v>11688</v>
      </c>
      <c r="B533" t="s">
        <v>0</v>
      </c>
      <c r="C533" t="s">
        <v>1</v>
      </c>
      <c r="D533" t="s">
        <v>2</v>
      </c>
      <c r="E533" t="s">
        <v>3</v>
      </c>
      <c r="F533" t="s">
        <v>306</v>
      </c>
      <c r="G533" t="s">
        <v>4</v>
      </c>
      <c r="H533" t="s">
        <v>52</v>
      </c>
      <c r="I533">
        <v>504</v>
      </c>
      <c r="J533">
        <v>56</v>
      </c>
      <c r="K533" t="s">
        <v>316</v>
      </c>
      <c r="L533" t="s">
        <v>7</v>
      </c>
      <c r="M533" t="s">
        <v>28</v>
      </c>
      <c r="N533">
        <v>25</v>
      </c>
      <c r="O533" t="s">
        <v>33</v>
      </c>
      <c r="P533" t="s">
        <v>34</v>
      </c>
      <c r="Q533">
        <v>2</v>
      </c>
      <c r="R533" t="s">
        <v>12</v>
      </c>
      <c r="S533">
        <v>9.9000000000000005E-2</v>
      </c>
      <c r="T533" s="6">
        <f>tbSilv[[#This Row],[qtdRecurso]]*tbSilv[[#This Row],[areaOcupacao]]/10000</f>
        <v>0.1008</v>
      </c>
      <c r="U533" s="1">
        <f>tbSilv[[#This Row],[qtdRecEspFaixa]]*tbSilv[[#This Row],[Preco]]</f>
        <v>9.9792000000000006E-3</v>
      </c>
    </row>
    <row r="534" spans="1:21" hidden="1" x14ac:dyDescent="0.3">
      <c r="A534">
        <v>11688</v>
      </c>
      <c r="B534" t="s">
        <v>0</v>
      </c>
      <c r="C534" t="s">
        <v>1</v>
      </c>
      <c r="D534" t="s">
        <v>2</v>
      </c>
      <c r="E534" t="s">
        <v>3</v>
      </c>
      <c r="F534" t="s">
        <v>306</v>
      </c>
      <c r="G534" t="s">
        <v>4</v>
      </c>
      <c r="H534" t="s">
        <v>52</v>
      </c>
      <c r="I534">
        <v>504</v>
      </c>
      <c r="J534">
        <v>56</v>
      </c>
      <c r="K534" t="s">
        <v>316</v>
      </c>
      <c r="L534" t="s">
        <v>7</v>
      </c>
      <c r="M534" t="s">
        <v>28</v>
      </c>
      <c r="N534">
        <v>25</v>
      </c>
      <c r="O534" t="s">
        <v>33</v>
      </c>
      <c r="P534" t="s">
        <v>35</v>
      </c>
      <c r="Q534">
        <v>2</v>
      </c>
      <c r="R534" t="s">
        <v>22</v>
      </c>
      <c r="S534">
        <v>16.239999771118164</v>
      </c>
      <c r="T534" s="6">
        <f>tbSilv[[#This Row],[qtdRecurso]]*tbSilv[[#This Row],[areaOcupacao]]/10000</f>
        <v>0.1008</v>
      </c>
      <c r="U534" s="1">
        <f>tbSilv[[#This Row],[qtdRecEspFaixa]]*tbSilv[[#This Row],[Preco]]</f>
        <v>1.6369919769287109</v>
      </c>
    </row>
    <row r="535" spans="1:21" hidden="1" x14ac:dyDescent="0.3">
      <c r="A535">
        <v>11688</v>
      </c>
      <c r="B535" t="s">
        <v>0</v>
      </c>
      <c r="C535" t="s">
        <v>1</v>
      </c>
      <c r="D535" t="s">
        <v>2</v>
      </c>
      <c r="E535" t="s">
        <v>3</v>
      </c>
      <c r="F535" t="s">
        <v>306</v>
      </c>
      <c r="G535" t="s">
        <v>4</v>
      </c>
      <c r="H535" t="s">
        <v>52</v>
      </c>
      <c r="I535">
        <v>504</v>
      </c>
      <c r="J535">
        <v>56</v>
      </c>
      <c r="K535" t="s">
        <v>316</v>
      </c>
      <c r="L535" t="s">
        <v>7</v>
      </c>
      <c r="M535" t="s">
        <v>28</v>
      </c>
      <c r="N535">
        <v>25</v>
      </c>
      <c r="O535" t="s">
        <v>33</v>
      </c>
      <c r="P535" t="s">
        <v>13</v>
      </c>
      <c r="Q535">
        <v>2</v>
      </c>
      <c r="R535" t="s">
        <v>12</v>
      </c>
      <c r="S535">
        <v>13.066685676574707</v>
      </c>
      <c r="T535" s="6">
        <f>tbSilv[[#This Row],[qtdRecurso]]*tbSilv[[#This Row],[areaOcupacao]]/10000</f>
        <v>0.1008</v>
      </c>
      <c r="U535" s="1">
        <f>tbSilv[[#This Row],[qtdRecEspFaixa]]*tbSilv[[#This Row],[Preco]]</f>
        <v>1.3171219161987304</v>
      </c>
    </row>
    <row r="536" spans="1:21" hidden="1" x14ac:dyDescent="0.3">
      <c r="A536">
        <v>11688</v>
      </c>
      <c r="B536" t="s">
        <v>0</v>
      </c>
      <c r="C536" t="s">
        <v>1</v>
      </c>
      <c r="D536" t="s">
        <v>2</v>
      </c>
      <c r="E536" t="s">
        <v>3</v>
      </c>
      <c r="F536" t="s">
        <v>306</v>
      </c>
      <c r="G536" t="s">
        <v>4</v>
      </c>
      <c r="H536" t="s">
        <v>52</v>
      </c>
      <c r="I536">
        <v>504</v>
      </c>
      <c r="J536">
        <v>56</v>
      </c>
      <c r="K536" t="s">
        <v>316</v>
      </c>
      <c r="L536" t="s">
        <v>7</v>
      </c>
      <c r="M536" t="s">
        <v>28</v>
      </c>
      <c r="N536">
        <v>25</v>
      </c>
      <c r="O536" t="s">
        <v>36</v>
      </c>
      <c r="P536" t="s">
        <v>13</v>
      </c>
      <c r="Q536">
        <v>1</v>
      </c>
      <c r="R536" t="s">
        <v>12</v>
      </c>
      <c r="S536">
        <v>13.066685676574707</v>
      </c>
      <c r="T536" s="6">
        <f>tbSilv[[#This Row],[qtdRecurso]]*tbSilv[[#This Row],[areaOcupacao]]/10000</f>
        <v>5.04E-2</v>
      </c>
      <c r="U536" s="1">
        <f>tbSilv[[#This Row],[qtdRecEspFaixa]]*tbSilv[[#This Row],[Preco]]</f>
        <v>0.65856095809936521</v>
      </c>
    </row>
    <row r="537" spans="1:21" hidden="1" x14ac:dyDescent="0.3">
      <c r="A537">
        <v>11688</v>
      </c>
      <c r="B537" t="s">
        <v>0</v>
      </c>
      <c r="C537" t="s">
        <v>1</v>
      </c>
      <c r="D537" t="s">
        <v>2</v>
      </c>
      <c r="E537" t="s">
        <v>3</v>
      </c>
      <c r="F537" t="s">
        <v>306</v>
      </c>
      <c r="G537" t="s">
        <v>4</v>
      </c>
      <c r="H537" t="s">
        <v>52</v>
      </c>
      <c r="I537">
        <v>504</v>
      </c>
      <c r="J537">
        <v>56</v>
      </c>
      <c r="K537" t="s">
        <v>316</v>
      </c>
      <c r="L537" t="s">
        <v>7</v>
      </c>
      <c r="M537" t="s">
        <v>28</v>
      </c>
      <c r="N537">
        <v>26</v>
      </c>
      <c r="O537" t="s">
        <v>33</v>
      </c>
      <c r="P537" t="s">
        <v>34</v>
      </c>
      <c r="Q537">
        <v>2</v>
      </c>
      <c r="R537" t="s">
        <v>12</v>
      </c>
      <c r="S537">
        <v>9.9000000000000005E-2</v>
      </c>
      <c r="T537" s="6">
        <f>tbSilv[[#This Row],[qtdRecurso]]*tbSilv[[#This Row],[areaOcupacao]]/10000</f>
        <v>0.1008</v>
      </c>
      <c r="U537" s="1">
        <f>tbSilv[[#This Row],[qtdRecEspFaixa]]*tbSilv[[#This Row],[Preco]]</f>
        <v>9.9792000000000006E-3</v>
      </c>
    </row>
    <row r="538" spans="1:21" hidden="1" x14ac:dyDescent="0.3">
      <c r="A538">
        <v>11688</v>
      </c>
      <c r="B538" t="s">
        <v>0</v>
      </c>
      <c r="C538" t="s">
        <v>1</v>
      </c>
      <c r="D538" t="s">
        <v>2</v>
      </c>
      <c r="E538" t="s">
        <v>3</v>
      </c>
      <c r="F538" t="s">
        <v>306</v>
      </c>
      <c r="G538" t="s">
        <v>4</v>
      </c>
      <c r="H538" t="s">
        <v>52</v>
      </c>
      <c r="I538">
        <v>504</v>
      </c>
      <c r="J538">
        <v>56</v>
      </c>
      <c r="K538" t="s">
        <v>316</v>
      </c>
      <c r="L538" t="s">
        <v>7</v>
      </c>
      <c r="M538" t="s">
        <v>28</v>
      </c>
      <c r="N538">
        <v>26</v>
      </c>
      <c r="O538" t="s">
        <v>33</v>
      </c>
      <c r="P538" t="s">
        <v>35</v>
      </c>
      <c r="Q538">
        <v>2</v>
      </c>
      <c r="R538" t="s">
        <v>22</v>
      </c>
      <c r="S538">
        <v>16.239999771118164</v>
      </c>
      <c r="T538" s="6">
        <f>tbSilv[[#This Row],[qtdRecurso]]*tbSilv[[#This Row],[areaOcupacao]]/10000</f>
        <v>0.1008</v>
      </c>
      <c r="U538" s="1">
        <f>tbSilv[[#This Row],[qtdRecEspFaixa]]*tbSilv[[#This Row],[Preco]]</f>
        <v>1.6369919769287109</v>
      </c>
    </row>
    <row r="539" spans="1:21" hidden="1" x14ac:dyDescent="0.3">
      <c r="A539">
        <v>11688</v>
      </c>
      <c r="B539" t="s">
        <v>0</v>
      </c>
      <c r="C539" t="s">
        <v>1</v>
      </c>
      <c r="D539" t="s">
        <v>2</v>
      </c>
      <c r="E539" t="s">
        <v>3</v>
      </c>
      <c r="F539" t="s">
        <v>306</v>
      </c>
      <c r="G539" t="s">
        <v>4</v>
      </c>
      <c r="H539" t="s">
        <v>52</v>
      </c>
      <c r="I539">
        <v>504</v>
      </c>
      <c r="J539">
        <v>56</v>
      </c>
      <c r="K539" t="s">
        <v>316</v>
      </c>
      <c r="L539" t="s">
        <v>7</v>
      </c>
      <c r="M539" t="s">
        <v>28</v>
      </c>
      <c r="N539">
        <v>26</v>
      </c>
      <c r="O539" t="s">
        <v>33</v>
      </c>
      <c r="P539" t="s">
        <v>13</v>
      </c>
      <c r="Q539">
        <v>2</v>
      </c>
      <c r="R539" t="s">
        <v>12</v>
      </c>
      <c r="S539">
        <v>13.066685676574707</v>
      </c>
      <c r="T539" s="6">
        <f>tbSilv[[#This Row],[qtdRecurso]]*tbSilv[[#This Row],[areaOcupacao]]/10000</f>
        <v>0.1008</v>
      </c>
      <c r="U539" s="1">
        <f>tbSilv[[#This Row],[qtdRecEspFaixa]]*tbSilv[[#This Row],[Preco]]</f>
        <v>1.3171219161987304</v>
      </c>
    </row>
    <row r="540" spans="1:21" hidden="1" x14ac:dyDescent="0.3">
      <c r="A540">
        <v>11688</v>
      </c>
      <c r="B540" t="s">
        <v>0</v>
      </c>
      <c r="C540" t="s">
        <v>1</v>
      </c>
      <c r="D540" t="s">
        <v>2</v>
      </c>
      <c r="E540" t="s">
        <v>3</v>
      </c>
      <c r="F540" t="s">
        <v>306</v>
      </c>
      <c r="G540" t="s">
        <v>4</v>
      </c>
      <c r="H540" t="s">
        <v>52</v>
      </c>
      <c r="I540">
        <v>504</v>
      </c>
      <c r="J540">
        <v>56</v>
      </c>
      <c r="K540" t="s">
        <v>316</v>
      </c>
      <c r="L540" t="s">
        <v>7</v>
      </c>
      <c r="M540" t="s">
        <v>28</v>
      </c>
      <c r="N540">
        <v>26</v>
      </c>
      <c r="O540" t="s">
        <v>36</v>
      </c>
      <c r="P540" t="s">
        <v>13</v>
      </c>
      <c r="Q540">
        <v>1</v>
      </c>
      <c r="R540" t="s">
        <v>12</v>
      </c>
      <c r="S540">
        <v>13.066685676574707</v>
      </c>
      <c r="T540" s="6">
        <f>tbSilv[[#This Row],[qtdRecurso]]*tbSilv[[#This Row],[areaOcupacao]]/10000</f>
        <v>5.04E-2</v>
      </c>
      <c r="U540" s="1">
        <f>tbSilv[[#This Row],[qtdRecEspFaixa]]*tbSilv[[#This Row],[Preco]]</f>
        <v>0.65856095809936521</v>
      </c>
    </row>
    <row r="541" spans="1:21" hidden="1" x14ac:dyDescent="0.3">
      <c r="A541">
        <v>11688</v>
      </c>
      <c r="B541" t="s">
        <v>0</v>
      </c>
      <c r="C541" t="s">
        <v>1</v>
      </c>
      <c r="D541" t="s">
        <v>2</v>
      </c>
      <c r="E541" t="s">
        <v>3</v>
      </c>
      <c r="F541" t="s">
        <v>306</v>
      </c>
      <c r="G541" t="s">
        <v>4</v>
      </c>
      <c r="H541" t="s">
        <v>52</v>
      </c>
      <c r="I541">
        <v>504</v>
      </c>
      <c r="J541">
        <v>56</v>
      </c>
      <c r="K541" t="s">
        <v>316</v>
      </c>
      <c r="L541" t="s">
        <v>7</v>
      </c>
      <c r="M541" t="s">
        <v>28</v>
      </c>
      <c r="N541">
        <v>27</v>
      </c>
      <c r="O541" t="s">
        <v>33</v>
      </c>
      <c r="P541" t="s">
        <v>34</v>
      </c>
      <c r="Q541">
        <v>2</v>
      </c>
      <c r="R541" t="s">
        <v>12</v>
      </c>
      <c r="S541">
        <v>9.9000000000000005E-2</v>
      </c>
      <c r="T541" s="6">
        <f>tbSilv[[#This Row],[qtdRecurso]]*tbSilv[[#This Row],[areaOcupacao]]/10000</f>
        <v>0.1008</v>
      </c>
      <c r="U541" s="1">
        <f>tbSilv[[#This Row],[qtdRecEspFaixa]]*tbSilv[[#This Row],[Preco]]</f>
        <v>9.9792000000000006E-3</v>
      </c>
    </row>
    <row r="542" spans="1:21" hidden="1" x14ac:dyDescent="0.3">
      <c r="A542">
        <v>11688</v>
      </c>
      <c r="B542" t="s">
        <v>0</v>
      </c>
      <c r="C542" t="s">
        <v>1</v>
      </c>
      <c r="D542" t="s">
        <v>2</v>
      </c>
      <c r="E542" t="s">
        <v>3</v>
      </c>
      <c r="F542" t="s">
        <v>306</v>
      </c>
      <c r="G542" t="s">
        <v>4</v>
      </c>
      <c r="H542" t="s">
        <v>52</v>
      </c>
      <c r="I542">
        <v>504</v>
      </c>
      <c r="J542">
        <v>56</v>
      </c>
      <c r="K542" t="s">
        <v>316</v>
      </c>
      <c r="L542" t="s">
        <v>7</v>
      </c>
      <c r="M542" t="s">
        <v>28</v>
      </c>
      <c r="N542">
        <v>27</v>
      </c>
      <c r="O542" t="s">
        <v>33</v>
      </c>
      <c r="P542" t="s">
        <v>35</v>
      </c>
      <c r="Q542">
        <v>2</v>
      </c>
      <c r="R542" t="s">
        <v>22</v>
      </c>
      <c r="S542">
        <v>16.239999771118164</v>
      </c>
      <c r="T542" s="6">
        <f>tbSilv[[#This Row],[qtdRecurso]]*tbSilv[[#This Row],[areaOcupacao]]/10000</f>
        <v>0.1008</v>
      </c>
      <c r="U542" s="1">
        <f>tbSilv[[#This Row],[qtdRecEspFaixa]]*tbSilv[[#This Row],[Preco]]</f>
        <v>1.6369919769287109</v>
      </c>
    </row>
    <row r="543" spans="1:21" hidden="1" x14ac:dyDescent="0.3">
      <c r="A543">
        <v>11688</v>
      </c>
      <c r="B543" t="s">
        <v>0</v>
      </c>
      <c r="C543" t="s">
        <v>1</v>
      </c>
      <c r="D543" t="s">
        <v>2</v>
      </c>
      <c r="E543" t="s">
        <v>3</v>
      </c>
      <c r="F543" t="s">
        <v>306</v>
      </c>
      <c r="G543" t="s">
        <v>4</v>
      </c>
      <c r="H543" t="s">
        <v>52</v>
      </c>
      <c r="I543">
        <v>504</v>
      </c>
      <c r="J543">
        <v>56</v>
      </c>
      <c r="K543" t="s">
        <v>316</v>
      </c>
      <c r="L543" t="s">
        <v>7</v>
      </c>
      <c r="M543" t="s">
        <v>28</v>
      </c>
      <c r="N543">
        <v>27</v>
      </c>
      <c r="O543" t="s">
        <v>33</v>
      </c>
      <c r="P543" t="s">
        <v>13</v>
      </c>
      <c r="Q543">
        <v>2</v>
      </c>
      <c r="R543" t="s">
        <v>12</v>
      </c>
      <c r="S543">
        <v>13.066685676574707</v>
      </c>
      <c r="T543" s="6">
        <f>tbSilv[[#This Row],[qtdRecurso]]*tbSilv[[#This Row],[areaOcupacao]]/10000</f>
        <v>0.1008</v>
      </c>
      <c r="U543" s="1">
        <f>tbSilv[[#This Row],[qtdRecEspFaixa]]*tbSilv[[#This Row],[Preco]]</f>
        <v>1.3171219161987304</v>
      </c>
    </row>
    <row r="544" spans="1:21" hidden="1" x14ac:dyDescent="0.3">
      <c r="A544">
        <v>11688</v>
      </c>
      <c r="B544" t="s">
        <v>0</v>
      </c>
      <c r="C544" t="s">
        <v>1</v>
      </c>
      <c r="D544" t="s">
        <v>2</v>
      </c>
      <c r="E544" t="s">
        <v>3</v>
      </c>
      <c r="F544" t="s">
        <v>306</v>
      </c>
      <c r="G544" t="s">
        <v>4</v>
      </c>
      <c r="H544" t="s">
        <v>52</v>
      </c>
      <c r="I544">
        <v>504</v>
      </c>
      <c r="J544">
        <v>56</v>
      </c>
      <c r="K544" t="s">
        <v>316</v>
      </c>
      <c r="L544" t="s">
        <v>7</v>
      </c>
      <c r="M544" t="s">
        <v>28</v>
      </c>
      <c r="N544">
        <v>27</v>
      </c>
      <c r="O544" t="s">
        <v>36</v>
      </c>
      <c r="P544" t="s">
        <v>13</v>
      </c>
      <c r="Q544">
        <v>1</v>
      </c>
      <c r="R544" t="s">
        <v>12</v>
      </c>
      <c r="S544">
        <v>13.066685676574707</v>
      </c>
      <c r="T544" s="6">
        <f>tbSilv[[#This Row],[qtdRecurso]]*tbSilv[[#This Row],[areaOcupacao]]/10000</f>
        <v>5.04E-2</v>
      </c>
      <c r="U544" s="1">
        <f>tbSilv[[#This Row],[qtdRecEspFaixa]]*tbSilv[[#This Row],[Preco]]</f>
        <v>0.65856095809936521</v>
      </c>
    </row>
    <row r="545" spans="1:21" hidden="1" x14ac:dyDescent="0.3">
      <c r="A545">
        <v>11688</v>
      </c>
      <c r="B545" t="s">
        <v>0</v>
      </c>
      <c r="C545" t="s">
        <v>1</v>
      </c>
      <c r="D545" t="s">
        <v>2</v>
      </c>
      <c r="E545" t="s">
        <v>3</v>
      </c>
      <c r="F545" t="s">
        <v>306</v>
      </c>
      <c r="G545" t="s">
        <v>4</v>
      </c>
      <c r="H545" t="s">
        <v>52</v>
      </c>
      <c r="I545">
        <v>504</v>
      </c>
      <c r="J545">
        <v>56</v>
      </c>
      <c r="K545" t="s">
        <v>316</v>
      </c>
      <c r="L545" t="s">
        <v>7</v>
      </c>
      <c r="M545" t="s">
        <v>28</v>
      </c>
      <c r="N545">
        <v>28</v>
      </c>
      <c r="O545" t="s">
        <v>33</v>
      </c>
      <c r="P545" t="s">
        <v>34</v>
      </c>
      <c r="Q545">
        <v>2</v>
      </c>
      <c r="R545" t="s">
        <v>12</v>
      </c>
      <c r="S545">
        <v>9.9000000000000005E-2</v>
      </c>
      <c r="T545" s="6">
        <f>tbSilv[[#This Row],[qtdRecurso]]*tbSilv[[#This Row],[areaOcupacao]]/10000</f>
        <v>0.1008</v>
      </c>
      <c r="U545" s="1">
        <f>tbSilv[[#This Row],[qtdRecEspFaixa]]*tbSilv[[#This Row],[Preco]]</f>
        <v>9.9792000000000006E-3</v>
      </c>
    </row>
    <row r="546" spans="1:21" hidden="1" x14ac:dyDescent="0.3">
      <c r="A546">
        <v>11688</v>
      </c>
      <c r="B546" t="s">
        <v>0</v>
      </c>
      <c r="C546" t="s">
        <v>1</v>
      </c>
      <c r="D546" t="s">
        <v>2</v>
      </c>
      <c r="E546" t="s">
        <v>3</v>
      </c>
      <c r="F546" t="s">
        <v>306</v>
      </c>
      <c r="G546" t="s">
        <v>4</v>
      </c>
      <c r="H546" t="s">
        <v>52</v>
      </c>
      <c r="I546">
        <v>504</v>
      </c>
      <c r="J546">
        <v>56</v>
      </c>
      <c r="K546" t="s">
        <v>316</v>
      </c>
      <c r="L546" t="s">
        <v>7</v>
      </c>
      <c r="M546" t="s">
        <v>28</v>
      </c>
      <c r="N546">
        <v>28</v>
      </c>
      <c r="O546" t="s">
        <v>33</v>
      </c>
      <c r="P546" t="s">
        <v>35</v>
      </c>
      <c r="Q546">
        <v>2</v>
      </c>
      <c r="R546" t="s">
        <v>22</v>
      </c>
      <c r="S546">
        <v>16.239999771118164</v>
      </c>
      <c r="T546" s="6">
        <f>tbSilv[[#This Row],[qtdRecurso]]*tbSilv[[#This Row],[areaOcupacao]]/10000</f>
        <v>0.1008</v>
      </c>
      <c r="U546" s="1">
        <f>tbSilv[[#This Row],[qtdRecEspFaixa]]*tbSilv[[#This Row],[Preco]]</f>
        <v>1.6369919769287109</v>
      </c>
    </row>
    <row r="547" spans="1:21" hidden="1" x14ac:dyDescent="0.3">
      <c r="A547">
        <v>11688</v>
      </c>
      <c r="B547" t="s">
        <v>0</v>
      </c>
      <c r="C547" t="s">
        <v>1</v>
      </c>
      <c r="D547" t="s">
        <v>2</v>
      </c>
      <c r="E547" t="s">
        <v>3</v>
      </c>
      <c r="F547" t="s">
        <v>306</v>
      </c>
      <c r="G547" t="s">
        <v>4</v>
      </c>
      <c r="H547" t="s">
        <v>52</v>
      </c>
      <c r="I547">
        <v>504</v>
      </c>
      <c r="J547">
        <v>56</v>
      </c>
      <c r="K547" t="s">
        <v>316</v>
      </c>
      <c r="L547" t="s">
        <v>7</v>
      </c>
      <c r="M547" t="s">
        <v>28</v>
      </c>
      <c r="N547">
        <v>28</v>
      </c>
      <c r="O547" t="s">
        <v>33</v>
      </c>
      <c r="P547" t="s">
        <v>13</v>
      </c>
      <c r="Q547">
        <v>2</v>
      </c>
      <c r="R547" t="s">
        <v>12</v>
      </c>
      <c r="S547">
        <v>13.066685676574707</v>
      </c>
      <c r="T547" s="6">
        <f>tbSilv[[#This Row],[qtdRecurso]]*tbSilv[[#This Row],[areaOcupacao]]/10000</f>
        <v>0.1008</v>
      </c>
      <c r="U547" s="1">
        <f>tbSilv[[#This Row],[qtdRecEspFaixa]]*tbSilv[[#This Row],[Preco]]</f>
        <v>1.3171219161987304</v>
      </c>
    </row>
    <row r="548" spans="1:21" hidden="1" x14ac:dyDescent="0.3">
      <c r="A548">
        <v>11688</v>
      </c>
      <c r="B548" t="s">
        <v>0</v>
      </c>
      <c r="C548" t="s">
        <v>1</v>
      </c>
      <c r="D548" t="s">
        <v>2</v>
      </c>
      <c r="E548" t="s">
        <v>3</v>
      </c>
      <c r="F548" t="s">
        <v>306</v>
      </c>
      <c r="G548" t="s">
        <v>4</v>
      </c>
      <c r="H548" t="s">
        <v>52</v>
      </c>
      <c r="I548">
        <v>504</v>
      </c>
      <c r="J548">
        <v>56</v>
      </c>
      <c r="K548" t="s">
        <v>316</v>
      </c>
      <c r="L548" t="s">
        <v>7</v>
      </c>
      <c r="M548" t="s">
        <v>28</v>
      </c>
      <c r="N548">
        <v>28</v>
      </c>
      <c r="O548" t="s">
        <v>36</v>
      </c>
      <c r="P548" t="s">
        <v>13</v>
      </c>
      <c r="Q548">
        <v>1</v>
      </c>
      <c r="R548" t="s">
        <v>12</v>
      </c>
      <c r="S548">
        <v>13.066685676574707</v>
      </c>
      <c r="T548" s="6">
        <f>tbSilv[[#This Row],[qtdRecurso]]*tbSilv[[#This Row],[areaOcupacao]]/10000</f>
        <v>5.04E-2</v>
      </c>
      <c r="U548" s="1">
        <f>tbSilv[[#This Row],[qtdRecEspFaixa]]*tbSilv[[#This Row],[Preco]]</f>
        <v>0.65856095809936521</v>
      </c>
    </row>
    <row r="549" spans="1:21" hidden="1" x14ac:dyDescent="0.3">
      <c r="A549">
        <v>11688</v>
      </c>
      <c r="B549" t="s">
        <v>0</v>
      </c>
      <c r="C549" t="s">
        <v>1</v>
      </c>
      <c r="D549" t="s">
        <v>2</v>
      </c>
      <c r="E549" t="s">
        <v>3</v>
      </c>
      <c r="F549" t="s">
        <v>306</v>
      </c>
      <c r="G549" t="s">
        <v>4</v>
      </c>
      <c r="H549" t="s">
        <v>52</v>
      </c>
      <c r="I549">
        <v>504</v>
      </c>
      <c r="J549">
        <v>56</v>
      </c>
      <c r="K549" t="s">
        <v>316</v>
      </c>
      <c r="L549" t="s">
        <v>7</v>
      </c>
      <c r="M549" t="s">
        <v>28</v>
      </c>
      <c r="N549">
        <v>29</v>
      </c>
      <c r="O549" t="s">
        <v>33</v>
      </c>
      <c r="P549" t="s">
        <v>34</v>
      </c>
      <c r="Q549">
        <v>2</v>
      </c>
      <c r="R549" t="s">
        <v>12</v>
      </c>
      <c r="S549">
        <v>9.9000000000000005E-2</v>
      </c>
      <c r="T549" s="6">
        <f>tbSilv[[#This Row],[qtdRecurso]]*tbSilv[[#This Row],[areaOcupacao]]/10000</f>
        <v>0.1008</v>
      </c>
      <c r="U549" s="1">
        <f>tbSilv[[#This Row],[qtdRecEspFaixa]]*tbSilv[[#This Row],[Preco]]</f>
        <v>9.9792000000000006E-3</v>
      </c>
    </row>
    <row r="550" spans="1:21" hidden="1" x14ac:dyDescent="0.3">
      <c r="A550">
        <v>11688</v>
      </c>
      <c r="B550" t="s">
        <v>0</v>
      </c>
      <c r="C550" t="s">
        <v>1</v>
      </c>
      <c r="D550" t="s">
        <v>2</v>
      </c>
      <c r="E550" t="s">
        <v>3</v>
      </c>
      <c r="F550" t="s">
        <v>306</v>
      </c>
      <c r="G550" t="s">
        <v>4</v>
      </c>
      <c r="H550" t="s">
        <v>52</v>
      </c>
      <c r="I550">
        <v>504</v>
      </c>
      <c r="J550">
        <v>56</v>
      </c>
      <c r="K550" t="s">
        <v>316</v>
      </c>
      <c r="L550" t="s">
        <v>7</v>
      </c>
      <c r="M550" t="s">
        <v>28</v>
      </c>
      <c r="N550">
        <v>29</v>
      </c>
      <c r="O550" t="s">
        <v>33</v>
      </c>
      <c r="P550" t="s">
        <v>35</v>
      </c>
      <c r="Q550">
        <v>2</v>
      </c>
      <c r="R550" t="s">
        <v>22</v>
      </c>
      <c r="S550">
        <v>16.239999771118164</v>
      </c>
      <c r="T550" s="6">
        <f>tbSilv[[#This Row],[qtdRecurso]]*tbSilv[[#This Row],[areaOcupacao]]/10000</f>
        <v>0.1008</v>
      </c>
      <c r="U550" s="1">
        <f>tbSilv[[#This Row],[qtdRecEspFaixa]]*tbSilv[[#This Row],[Preco]]</f>
        <v>1.6369919769287109</v>
      </c>
    </row>
    <row r="551" spans="1:21" hidden="1" x14ac:dyDescent="0.3">
      <c r="A551">
        <v>11688</v>
      </c>
      <c r="B551" t="s">
        <v>0</v>
      </c>
      <c r="C551" t="s">
        <v>1</v>
      </c>
      <c r="D551" t="s">
        <v>2</v>
      </c>
      <c r="E551" t="s">
        <v>3</v>
      </c>
      <c r="F551" t="s">
        <v>306</v>
      </c>
      <c r="G551" t="s">
        <v>4</v>
      </c>
      <c r="H551" t="s">
        <v>52</v>
      </c>
      <c r="I551">
        <v>504</v>
      </c>
      <c r="J551">
        <v>56</v>
      </c>
      <c r="K551" t="s">
        <v>316</v>
      </c>
      <c r="L551" t="s">
        <v>7</v>
      </c>
      <c r="M551" t="s">
        <v>28</v>
      </c>
      <c r="N551">
        <v>29</v>
      </c>
      <c r="O551" t="s">
        <v>33</v>
      </c>
      <c r="P551" t="s">
        <v>13</v>
      </c>
      <c r="Q551">
        <v>2</v>
      </c>
      <c r="R551" t="s">
        <v>12</v>
      </c>
      <c r="S551">
        <v>13.066685676574707</v>
      </c>
      <c r="T551" s="6">
        <f>tbSilv[[#This Row],[qtdRecurso]]*tbSilv[[#This Row],[areaOcupacao]]/10000</f>
        <v>0.1008</v>
      </c>
      <c r="U551" s="1">
        <f>tbSilv[[#This Row],[qtdRecEspFaixa]]*tbSilv[[#This Row],[Preco]]</f>
        <v>1.3171219161987304</v>
      </c>
    </row>
    <row r="552" spans="1:21" hidden="1" x14ac:dyDescent="0.3">
      <c r="A552">
        <v>11688</v>
      </c>
      <c r="B552" t="s">
        <v>0</v>
      </c>
      <c r="C552" t="s">
        <v>1</v>
      </c>
      <c r="D552" t="s">
        <v>2</v>
      </c>
      <c r="E552" t="s">
        <v>3</v>
      </c>
      <c r="F552" t="s">
        <v>306</v>
      </c>
      <c r="G552" t="s">
        <v>4</v>
      </c>
      <c r="H552" t="s">
        <v>52</v>
      </c>
      <c r="I552">
        <v>504</v>
      </c>
      <c r="J552">
        <v>56</v>
      </c>
      <c r="K552" t="s">
        <v>316</v>
      </c>
      <c r="L552" t="s">
        <v>7</v>
      </c>
      <c r="M552" t="s">
        <v>28</v>
      </c>
      <c r="N552">
        <v>29</v>
      </c>
      <c r="O552" t="s">
        <v>36</v>
      </c>
      <c r="P552" t="s">
        <v>13</v>
      </c>
      <c r="Q552">
        <v>1</v>
      </c>
      <c r="R552" t="s">
        <v>12</v>
      </c>
      <c r="S552">
        <v>13.066685676574707</v>
      </c>
      <c r="T552" s="6">
        <f>tbSilv[[#This Row],[qtdRecurso]]*tbSilv[[#This Row],[areaOcupacao]]/10000</f>
        <v>5.04E-2</v>
      </c>
      <c r="U552" s="1">
        <f>tbSilv[[#This Row],[qtdRecEspFaixa]]*tbSilv[[#This Row],[Preco]]</f>
        <v>0.65856095809936521</v>
      </c>
    </row>
    <row r="553" spans="1:21" hidden="1" x14ac:dyDescent="0.3">
      <c r="A553">
        <v>11688</v>
      </c>
      <c r="B553" t="s">
        <v>0</v>
      </c>
      <c r="C553" t="s">
        <v>1</v>
      </c>
      <c r="D553" t="s">
        <v>2</v>
      </c>
      <c r="E553" t="s">
        <v>3</v>
      </c>
      <c r="F553" t="s">
        <v>306</v>
      </c>
      <c r="G553" t="s">
        <v>4</v>
      </c>
      <c r="H553" t="s">
        <v>52</v>
      </c>
      <c r="I553">
        <v>504</v>
      </c>
      <c r="J553">
        <v>56</v>
      </c>
      <c r="K553" t="s">
        <v>316</v>
      </c>
      <c r="L553" t="s">
        <v>7</v>
      </c>
      <c r="M553" t="s">
        <v>28</v>
      </c>
      <c r="N553">
        <v>30</v>
      </c>
      <c r="O553" t="s">
        <v>33</v>
      </c>
      <c r="P553" t="s">
        <v>34</v>
      </c>
      <c r="Q553">
        <v>2</v>
      </c>
      <c r="R553" t="s">
        <v>12</v>
      </c>
      <c r="S553">
        <v>9.9000000000000005E-2</v>
      </c>
      <c r="T553" s="6">
        <f>tbSilv[[#This Row],[qtdRecurso]]*tbSilv[[#This Row],[areaOcupacao]]/10000</f>
        <v>0.1008</v>
      </c>
      <c r="U553" s="1">
        <f>tbSilv[[#This Row],[qtdRecEspFaixa]]*tbSilv[[#This Row],[Preco]]</f>
        <v>9.9792000000000006E-3</v>
      </c>
    </row>
    <row r="554" spans="1:21" hidden="1" x14ac:dyDescent="0.3">
      <c r="A554">
        <v>11688</v>
      </c>
      <c r="B554" t="s">
        <v>0</v>
      </c>
      <c r="C554" t="s">
        <v>1</v>
      </c>
      <c r="D554" t="s">
        <v>2</v>
      </c>
      <c r="E554" t="s">
        <v>3</v>
      </c>
      <c r="F554" t="s">
        <v>306</v>
      </c>
      <c r="G554" t="s">
        <v>4</v>
      </c>
      <c r="H554" t="s">
        <v>52</v>
      </c>
      <c r="I554">
        <v>504</v>
      </c>
      <c r="J554">
        <v>56</v>
      </c>
      <c r="K554" t="s">
        <v>316</v>
      </c>
      <c r="L554" t="s">
        <v>7</v>
      </c>
      <c r="M554" t="s">
        <v>28</v>
      </c>
      <c r="N554">
        <v>30</v>
      </c>
      <c r="O554" t="s">
        <v>33</v>
      </c>
      <c r="P554" t="s">
        <v>35</v>
      </c>
      <c r="Q554">
        <v>2</v>
      </c>
      <c r="R554" t="s">
        <v>22</v>
      </c>
      <c r="S554">
        <v>16.239999771118164</v>
      </c>
      <c r="T554" s="6">
        <f>tbSilv[[#This Row],[qtdRecurso]]*tbSilv[[#This Row],[areaOcupacao]]/10000</f>
        <v>0.1008</v>
      </c>
      <c r="U554" s="1">
        <f>tbSilv[[#This Row],[qtdRecEspFaixa]]*tbSilv[[#This Row],[Preco]]</f>
        <v>1.6369919769287109</v>
      </c>
    </row>
    <row r="555" spans="1:21" hidden="1" x14ac:dyDescent="0.3">
      <c r="A555">
        <v>11688</v>
      </c>
      <c r="B555" t="s">
        <v>0</v>
      </c>
      <c r="C555" t="s">
        <v>1</v>
      </c>
      <c r="D555" t="s">
        <v>2</v>
      </c>
      <c r="E555" t="s">
        <v>3</v>
      </c>
      <c r="F555" t="s">
        <v>306</v>
      </c>
      <c r="G555" t="s">
        <v>4</v>
      </c>
      <c r="H555" t="s">
        <v>52</v>
      </c>
      <c r="I555">
        <v>504</v>
      </c>
      <c r="J555">
        <v>56</v>
      </c>
      <c r="K555" t="s">
        <v>316</v>
      </c>
      <c r="L555" t="s">
        <v>7</v>
      </c>
      <c r="M555" t="s">
        <v>28</v>
      </c>
      <c r="N555">
        <v>30</v>
      </c>
      <c r="O555" t="s">
        <v>33</v>
      </c>
      <c r="P555" t="s">
        <v>13</v>
      </c>
      <c r="Q555">
        <v>2</v>
      </c>
      <c r="R555" t="s">
        <v>12</v>
      </c>
      <c r="S555">
        <v>13.066685676574707</v>
      </c>
      <c r="T555" s="6">
        <f>tbSilv[[#This Row],[qtdRecurso]]*tbSilv[[#This Row],[areaOcupacao]]/10000</f>
        <v>0.1008</v>
      </c>
      <c r="U555" s="1">
        <f>tbSilv[[#This Row],[qtdRecEspFaixa]]*tbSilv[[#This Row],[Preco]]</f>
        <v>1.3171219161987304</v>
      </c>
    </row>
    <row r="556" spans="1:21" hidden="1" x14ac:dyDescent="0.3">
      <c r="A556">
        <v>11688</v>
      </c>
      <c r="B556" t="s">
        <v>0</v>
      </c>
      <c r="C556" t="s">
        <v>1</v>
      </c>
      <c r="D556" t="s">
        <v>2</v>
      </c>
      <c r="E556" t="s">
        <v>3</v>
      </c>
      <c r="F556" t="s">
        <v>306</v>
      </c>
      <c r="G556" t="s">
        <v>4</v>
      </c>
      <c r="H556" t="s">
        <v>52</v>
      </c>
      <c r="I556">
        <v>504</v>
      </c>
      <c r="J556">
        <v>56</v>
      </c>
      <c r="K556" t="s">
        <v>316</v>
      </c>
      <c r="L556" t="s">
        <v>7</v>
      </c>
      <c r="M556" t="s">
        <v>28</v>
      </c>
      <c r="N556">
        <v>30</v>
      </c>
      <c r="O556" t="s">
        <v>36</v>
      </c>
      <c r="P556" t="s">
        <v>13</v>
      </c>
      <c r="Q556">
        <v>1</v>
      </c>
      <c r="R556" t="s">
        <v>12</v>
      </c>
      <c r="S556">
        <v>13.066685676574707</v>
      </c>
      <c r="T556" s="6">
        <f>tbSilv[[#This Row],[qtdRecurso]]*tbSilv[[#This Row],[areaOcupacao]]/10000</f>
        <v>5.04E-2</v>
      </c>
      <c r="U556" s="1">
        <f>tbSilv[[#This Row],[qtdRecEspFaixa]]*tbSilv[[#This Row],[Preco]]</f>
        <v>0.65856095809936521</v>
      </c>
    </row>
    <row r="557" spans="1:21" hidden="1" x14ac:dyDescent="0.3">
      <c r="A557">
        <v>11688</v>
      </c>
      <c r="B557" t="s">
        <v>0</v>
      </c>
      <c r="C557" t="s">
        <v>1</v>
      </c>
      <c r="D557" t="s">
        <v>2</v>
      </c>
      <c r="E557" t="s">
        <v>3</v>
      </c>
      <c r="F557" t="s">
        <v>306</v>
      </c>
      <c r="G557" t="s">
        <v>4</v>
      </c>
      <c r="H557" t="s">
        <v>52</v>
      </c>
      <c r="I557">
        <v>504</v>
      </c>
      <c r="J557">
        <v>56</v>
      </c>
      <c r="K557" t="s">
        <v>316</v>
      </c>
      <c r="L557" t="s">
        <v>7</v>
      </c>
      <c r="M557" t="s">
        <v>42</v>
      </c>
      <c r="N557">
        <v>1</v>
      </c>
      <c r="O557" t="s">
        <v>31</v>
      </c>
      <c r="P557" t="s">
        <v>32</v>
      </c>
      <c r="Q557">
        <v>32.700000000000003</v>
      </c>
      <c r="R557" t="s">
        <v>12</v>
      </c>
      <c r="S557">
        <v>1.6E-2</v>
      </c>
      <c r="T557" s="6">
        <f>tbSilv[[#This Row],[qtdRecurso]]*tbSilv[[#This Row],[areaOcupacao]]/10000</f>
        <v>1.6480800000000002</v>
      </c>
      <c r="U557" s="1">
        <f>tbSilv[[#This Row],[qtdRecEspFaixa]]*tbSilv[[#This Row],[Preco]]</f>
        <v>2.6369280000000005E-2</v>
      </c>
    </row>
    <row r="558" spans="1:21" hidden="1" x14ac:dyDescent="0.3">
      <c r="A558">
        <v>11688</v>
      </c>
      <c r="B558" t="s">
        <v>0</v>
      </c>
      <c r="C558" t="s">
        <v>1</v>
      </c>
      <c r="D558" t="s">
        <v>2</v>
      </c>
      <c r="E558" t="s">
        <v>3</v>
      </c>
      <c r="F558" t="s">
        <v>306</v>
      </c>
      <c r="G558" t="s">
        <v>4</v>
      </c>
      <c r="H558" t="s">
        <v>52</v>
      </c>
      <c r="I558">
        <v>504</v>
      </c>
      <c r="J558">
        <v>56</v>
      </c>
      <c r="K558" t="s">
        <v>316</v>
      </c>
      <c r="L558" t="s">
        <v>7</v>
      </c>
      <c r="M558" t="s">
        <v>42</v>
      </c>
      <c r="N558">
        <v>1</v>
      </c>
      <c r="O558" t="s">
        <v>31</v>
      </c>
      <c r="P558" t="s">
        <v>13</v>
      </c>
      <c r="Q558">
        <v>32.700000000000003</v>
      </c>
      <c r="R558" t="s">
        <v>12</v>
      </c>
      <c r="S558">
        <v>13.066685676574707</v>
      </c>
      <c r="T558" s="6">
        <f>tbSilv[[#This Row],[qtdRecurso]]*tbSilv[[#This Row],[areaOcupacao]]/10000</f>
        <v>1.6480800000000002</v>
      </c>
      <c r="U558" s="1">
        <f>tbSilv[[#This Row],[qtdRecEspFaixa]]*tbSilv[[#This Row],[Preco]]</f>
        <v>21.534943329849245</v>
      </c>
    </row>
    <row r="559" spans="1:21" hidden="1" x14ac:dyDescent="0.3">
      <c r="A559">
        <v>11688</v>
      </c>
      <c r="B559" t="s">
        <v>0</v>
      </c>
      <c r="C559" t="s">
        <v>1</v>
      </c>
      <c r="D559" t="s">
        <v>2</v>
      </c>
      <c r="E559" t="s">
        <v>3</v>
      </c>
      <c r="F559" t="s">
        <v>306</v>
      </c>
      <c r="G559" t="s">
        <v>4</v>
      </c>
      <c r="H559" t="s">
        <v>52</v>
      </c>
      <c r="I559">
        <v>504</v>
      </c>
      <c r="J559">
        <v>56</v>
      </c>
      <c r="K559" t="s">
        <v>316</v>
      </c>
      <c r="L559" t="s">
        <v>7</v>
      </c>
      <c r="M559" t="s">
        <v>42</v>
      </c>
      <c r="N559">
        <v>1</v>
      </c>
      <c r="O559" t="s">
        <v>33</v>
      </c>
      <c r="P559" t="s">
        <v>34</v>
      </c>
      <c r="Q559">
        <v>2</v>
      </c>
      <c r="R559" t="s">
        <v>12</v>
      </c>
      <c r="S559">
        <v>9.9000000000000005E-2</v>
      </c>
      <c r="T559" s="6">
        <f>tbSilv[[#This Row],[qtdRecurso]]*tbSilv[[#This Row],[areaOcupacao]]/10000</f>
        <v>0.1008</v>
      </c>
      <c r="U559" s="1">
        <f>tbSilv[[#This Row],[qtdRecEspFaixa]]*tbSilv[[#This Row],[Preco]]</f>
        <v>9.9792000000000006E-3</v>
      </c>
    </row>
    <row r="560" spans="1:21" hidden="1" x14ac:dyDescent="0.3">
      <c r="A560">
        <v>11688</v>
      </c>
      <c r="B560" t="s">
        <v>0</v>
      </c>
      <c r="C560" t="s">
        <v>1</v>
      </c>
      <c r="D560" t="s">
        <v>2</v>
      </c>
      <c r="E560" t="s">
        <v>3</v>
      </c>
      <c r="F560" t="s">
        <v>306</v>
      </c>
      <c r="G560" t="s">
        <v>4</v>
      </c>
      <c r="H560" t="s">
        <v>52</v>
      </c>
      <c r="I560">
        <v>504</v>
      </c>
      <c r="J560">
        <v>56</v>
      </c>
      <c r="K560" t="s">
        <v>316</v>
      </c>
      <c r="L560" t="s">
        <v>7</v>
      </c>
      <c r="M560" t="s">
        <v>42</v>
      </c>
      <c r="N560">
        <v>1</v>
      </c>
      <c r="O560" t="s">
        <v>33</v>
      </c>
      <c r="P560" t="s">
        <v>35</v>
      </c>
      <c r="Q560">
        <v>2</v>
      </c>
      <c r="R560" t="s">
        <v>22</v>
      </c>
      <c r="S560">
        <v>16.239999771118164</v>
      </c>
      <c r="T560" s="6">
        <f>tbSilv[[#This Row],[qtdRecurso]]*tbSilv[[#This Row],[areaOcupacao]]/10000</f>
        <v>0.1008</v>
      </c>
      <c r="U560" s="1">
        <f>tbSilv[[#This Row],[qtdRecEspFaixa]]*tbSilv[[#This Row],[Preco]]</f>
        <v>1.6369919769287109</v>
      </c>
    </row>
    <row r="561" spans="1:21" hidden="1" x14ac:dyDescent="0.3">
      <c r="A561">
        <v>11688</v>
      </c>
      <c r="B561" t="s">
        <v>0</v>
      </c>
      <c r="C561" t="s">
        <v>1</v>
      </c>
      <c r="D561" t="s">
        <v>2</v>
      </c>
      <c r="E561" t="s">
        <v>3</v>
      </c>
      <c r="F561" t="s">
        <v>306</v>
      </c>
      <c r="G561" t="s">
        <v>4</v>
      </c>
      <c r="H561" t="s">
        <v>52</v>
      </c>
      <c r="I561">
        <v>504</v>
      </c>
      <c r="J561">
        <v>56</v>
      </c>
      <c r="K561" t="s">
        <v>316</v>
      </c>
      <c r="L561" t="s">
        <v>7</v>
      </c>
      <c r="M561" t="s">
        <v>42</v>
      </c>
      <c r="N561">
        <v>1</v>
      </c>
      <c r="O561" t="s">
        <v>33</v>
      </c>
      <c r="P561" t="s">
        <v>13</v>
      </c>
      <c r="Q561">
        <v>2</v>
      </c>
      <c r="R561" t="s">
        <v>12</v>
      </c>
      <c r="S561">
        <v>13.066685676574707</v>
      </c>
      <c r="T561" s="6">
        <f>tbSilv[[#This Row],[qtdRecurso]]*tbSilv[[#This Row],[areaOcupacao]]/10000</f>
        <v>0.1008</v>
      </c>
      <c r="U561" s="1">
        <f>tbSilv[[#This Row],[qtdRecEspFaixa]]*tbSilv[[#This Row],[Preco]]</f>
        <v>1.3171219161987304</v>
      </c>
    </row>
    <row r="562" spans="1:21" hidden="1" x14ac:dyDescent="0.3">
      <c r="A562">
        <v>11688</v>
      </c>
      <c r="B562" t="s">
        <v>0</v>
      </c>
      <c r="C562" t="s">
        <v>1</v>
      </c>
      <c r="D562" t="s">
        <v>2</v>
      </c>
      <c r="E562" t="s">
        <v>3</v>
      </c>
      <c r="F562" t="s">
        <v>306</v>
      </c>
      <c r="G562" t="s">
        <v>4</v>
      </c>
      <c r="H562" t="s">
        <v>52</v>
      </c>
      <c r="I562">
        <v>504</v>
      </c>
      <c r="J562">
        <v>56</v>
      </c>
      <c r="K562" t="s">
        <v>316</v>
      </c>
      <c r="L562" t="s">
        <v>7</v>
      </c>
      <c r="M562" t="s">
        <v>42</v>
      </c>
      <c r="N562">
        <v>1</v>
      </c>
      <c r="O562" t="s">
        <v>36</v>
      </c>
      <c r="P562" t="s">
        <v>13</v>
      </c>
      <c r="Q562">
        <v>1</v>
      </c>
      <c r="R562" t="s">
        <v>12</v>
      </c>
      <c r="S562">
        <v>13.066685676574707</v>
      </c>
      <c r="T562" s="6">
        <f>tbSilv[[#This Row],[qtdRecurso]]*tbSilv[[#This Row],[areaOcupacao]]/10000</f>
        <v>5.04E-2</v>
      </c>
      <c r="U562" s="1">
        <f>tbSilv[[#This Row],[qtdRecEspFaixa]]*tbSilv[[#This Row],[Preco]]</f>
        <v>0.65856095809936521</v>
      </c>
    </row>
    <row r="563" spans="1:21" hidden="1" x14ac:dyDescent="0.3">
      <c r="A563">
        <v>11688</v>
      </c>
      <c r="B563" t="s">
        <v>0</v>
      </c>
      <c r="C563" t="s">
        <v>1</v>
      </c>
      <c r="D563" t="s">
        <v>2</v>
      </c>
      <c r="E563" t="s">
        <v>3</v>
      </c>
      <c r="F563" t="s">
        <v>306</v>
      </c>
      <c r="G563" t="s">
        <v>4</v>
      </c>
      <c r="H563" t="s">
        <v>52</v>
      </c>
      <c r="I563">
        <v>504</v>
      </c>
      <c r="J563">
        <v>56</v>
      </c>
      <c r="K563" t="s">
        <v>316</v>
      </c>
      <c r="L563" t="s">
        <v>7</v>
      </c>
      <c r="M563" t="s">
        <v>43</v>
      </c>
      <c r="N563">
        <v>1</v>
      </c>
      <c r="O563" t="s">
        <v>9</v>
      </c>
      <c r="P563" t="s">
        <v>16</v>
      </c>
      <c r="Q563">
        <v>1.75</v>
      </c>
      <c r="R563" t="s">
        <v>17</v>
      </c>
      <c r="S563">
        <v>149.07000732421875</v>
      </c>
      <c r="T563" s="6">
        <f>tbSilv[[#This Row],[qtdRecurso]]*tbSilv[[#This Row],[areaOcupacao]]/10000</f>
        <v>8.8200000000000001E-2</v>
      </c>
      <c r="U563" s="1">
        <f>tbSilv[[#This Row],[qtdRecEspFaixa]]*tbSilv[[#This Row],[Preco]]</f>
        <v>13.147974645996094</v>
      </c>
    </row>
    <row r="564" spans="1:21" hidden="1" x14ac:dyDescent="0.3">
      <c r="A564">
        <v>11688</v>
      </c>
      <c r="B564" t="s">
        <v>0</v>
      </c>
      <c r="C564" t="s">
        <v>1</v>
      </c>
      <c r="D564" t="s">
        <v>2</v>
      </c>
      <c r="E564" t="s">
        <v>3</v>
      </c>
      <c r="F564" t="s">
        <v>306</v>
      </c>
      <c r="G564" t="s">
        <v>4</v>
      </c>
      <c r="H564" t="s">
        <v>52</v>
      </c>
      <c r="I564">
        <v>504</v>
      </c>
      <c r="J564">
        <v>56</v>
      </c>
      <c r="K564" t="s">
        <v>316</v>
      </c>
      <c r="L564" t="s">
        <v>7</v>
      </c>
      <c r="M564" t="s">
        <v>43</v>
      </c>
      <c r="N564">
        <v>1</v>
      </c>
      <c r="O564" t="s">
        <v>44</v>
      </c>
      <c r="P564" t="s">
        <v>45</v>
      </c>
      <c r="Q564">
        <v>24</v>
      </c>
      <c r="R564" t="s">
        <v>12</v>
      </c>
      <c r="S564">
        <v>1.0999999999999999E-2</v>
      </c>
      <c r="T564" s="6">
        <f>tbSilv[[#This Row],[qtdRecurso]]*tbSilv[[#This Row],[areaOcupacao]]/10000</f>
        <v>1.2096</v>
      </c>
      <c r="U564" s="1">
        <f>tbSilv[[#This Row],[qtdRecEspFaixa]]*tbSilv[[#This Row],[Preco]]</f>
        <v>1.3305599999999999E-2</v>
      </c>
    </row>
    <row r="565" spans="1:21" hidden="1" x14ac:dyDescent="0.3">
      <c r="A565">
        <v>11688</v>
      </c>
      <c r="B565" t="s">
        <v>0</v>
      </c>
      <c r="C565" t="s">
        <v>1</v>
      </c>
      <c r="D565" t="s">
        <v>2</v>
      </c>
      <c r="E565" t="s">
        <v>3</v>
      </c>
      <c r="F565" t="s">
        <v>306</v>
      </c>
      <c r="G565" t="s">
        <v>4</v>
      </c>
      <c r="H565" t="s">
        <v>52</v>
      </c>
      <c r="I565">
        <v>504</v>
      </c>
      <c r="J565">
        <v>56</v>
      </c>
      <c r="K565" t="s">
        <v>316</v>
      </c>
      <c r="L565" t="s">
        <v>7</v>
      </c>
      <c r="M565" t="s">
        <v>43</v>
      </c>
      <c r="N565">
        <v>1</v>
      </c>
      <c r="O565" t="s">
        <v>44</v>
      </c>
      <c r="P565" t="s">
        <v>13</v>
      </c>
      <c r="Q565">
        <v>24</v>
      </c>
      <c r="R565" t="s">
        <v>12</v>
      </c>
      <c r="S565">
        <v>13.066685676574707</v>
      </c>
      <c r="T565" s="6">
        <f>tbSilv[[#This Row],[qtdRecurso]]*tbSilv[[#This Row],[areaOcupacao]]/10000</f>
        <v>1.2096</v>
      </c>
      <c r="U565" s="1">
        <f>tbSilv[[#This Row],[qtdRecEspFaixa]]*tbSilv[[#This Row],[Preco]]</f>
        <v>15.805462994384765</v>
      </c>
    </row>
    <row r="566" spans="1:21" hidden="1" x14ac:dyDescent="0.3">
      <c r="A566">
        <v>11688</v>
      </c>
      <c r="B566" t="s">
        <v>0</v>
      </c>
      <c r="C566" t="s">
        <v>1</v>
      </c>
      <c r="D566" t="s">
        <v>2</v>
      </c>
      <c r="E566" t="s">
        <v>3</v>
      </c>
      <c r="F566" t="s">
        <v>306</v>
      </c>
      <c r="G566" t="s">
        <v>4</v>
      </c>
      <c r="H566" t="s">
        <v>52</v>
      </c>
      <c r="I566">
        <v>504</v>
      </c>
      <c r="J566">
        <v>56</v>
      </c>
      <c r="K566" t="s">
        <v>316</v>
      </c>
      <c r="L566" t="s">
        <v>7</v>
      </c>
      <c r="M566" t="s">
        <v>43</v>
      </c>
      <c r="N566">
        <v>1</v>
      </c>
      <c r="O566" t="s">
        <v>46</v>
      </c>
      <c r="P566" t="s">
        <v>47</v>
      </c>
      <c r="Q566">
        <v>0.5</v>
      </c>
      <c r="R566" t="s">
        <v>48</v>
      </c>
      <c r="S566">
        <v>206.16999816894531</v>
      </c>
      <c r="T566" s="6">
        <f>tbSilv[[#This Row],[qtdRecurso]]*tbSilv[[#This Row],[areaOcupacao]]/10000</f>
        <v>2.52E-2</v>
      </c>
      <c r="U566" s="1">
        <f>tbSilv[[#This Row],[qtdRecEspFaixa]]*tbSilv[[#This Row],[Preco]]</f>
        <v>5.1954839538574218</v>
      </c>
    </row>
    <row r="567" spans="1:21" hidden="1" x14ac:dyDescent="0.3">
      <c r="A567">
        <v>11688</v>
      </c>
      <c r="B567" t="s">
        <v>0</v>
      </c>
      <c r="C567" t="s">
        <v>1</v>
      </c>
      <c r="D567" t="s">
        <v>2</v>
      </c>
      <c r="E567" t="s">
        <v>3</v>
      </c>
      <c r="F567" t="s">
        <v>306</v>
      </c>
      <c r="G567" t="s">
        <v>4</v>
      </c>
      <c r="H567" t="s">
        <v>52</v>
      </c>
      <c r="I567">
        <v>504</v>
      </c>
      <c r="J567">
        <v>56</v>
      </c>
      <c r="K567" t="s">
        <v>316</v>
      </c>
      <c r="L567" t="s">
        <v>7</v>
      </c>
      <c r="M567" t="s">
        <v>43</v>
      </c>
      <c r="N567">
        <v>1</v>
      </c>
      <c r="O567" t="s">
        <v>46</v>
      </c>
      <c r="P567" t="s">
        <v>13</v>
      </c>
      <c r="Q567">
        <v>10</v>
      </c>
      <c r="R567" t="s">
        <v>12</v>
      </c>
      <c r="S567">
        <v>13.066685676574707</v>
      </c>
      <c r="T567" s="6">
        <f>tbSilv[[#This Row],[qtdRecurso]]*tbSilv[[#This Row],[areaOcupacao]]/10000</f>
        <v>0.504</v>
      </c>
      <c r="U567" s="1">
        <f>tbSilv[[#This Row],[qtdRecEspFaixa]]*tbSilv[[#This Row],[Preco]]</f>
        <v>6.5856095809936521</v>
      </c>
    </row>
    <row r="568" spans="1:21" hidden="1" x14ac:dyDescent="0.3">
      <c r="A568">
        <v>11688</v>
      </c>
      <c r="B568" t="s">
        <v>0</v>
      </c>
      <c r="C568" t="s">
        <v>1</v>
      </c>
      <c r="D568" t="s">
        <v>2</v>
      </c>
      <c r="E568" t="s">
        <v>3</v>
      </c>
      <c r="F568" t="s">
        <v>306</v>
      </c>
      <c r="G568" t="s">
        <v>4</v>
      </c>
      <c r="H568" t="s">
        <v>52</v>
      </c>
      <c r="I568">
        <v>504</v>
      </c>
      <c r="J568">
        <v>56</v>
      </c>
      <c r="K568" t="s">
        <v>316</v>
      </c>
      <c r="L568" t="s">
        <v>7</v>
      </c>
      <c r="M568" t="s">
        <v>43</v>
      </c>
      <c r="N568">
        <v>1</v>
      </c>
      <c r="O568" t="s">
        <v>46</v>
      </c>
      <c r="P568" t="s">
        <v>16</v>
      </c>
      <c r="Q568">
        <v>1.65</v>
      </c>
      <c r="R568" t="s">
        <v>17</v>
      </c>
      <c r="S568">
        <v>149.07000732421875</v>
      </c>
      <c r="T568" s="6">
        <f>tbSilv[[#This Row],[qtdRecurso]]*tbSilv[[#This Row],[areaOcupacao]]/10000</f>
        <v>8.3159999999999998E-2</v>
      </c>
      <c r="U568" s="1">
        <f>tbSilv[[#This Row],[qtdRecEspFaixa]]*tbSilv[[#This Row],[Preco]]</f>
        <v>12.396661809082032</v>
      </c>
    </row>
    <row r="569" spans="1:21" hidden="1" x14ac:dyDescent="0.3">
      <c r="A569">
        <v>11688</v>
      </c>
      <c r="B569" t="s">
        <v>0</v>
      </c>
      <c r="C569" t="s">
        <v>1</v>
      </c>
      <c r="D569" t="s">
        <v>2</v>
      </c>
      <c r="E569" t="s">
        <v>3</v>
      </c>
      <c r="F569" t="s">
        <v>306</v>
      </c>
      <c r="G569" t="s">
        <v>4</v>
      </c>
      <c r="H569" t="s">
        <v>52</v>
      </c>
      <c r="I569">
        <v>504</v>
      </c>
      <c r="J569">
        <v>56</v>
      </c>
      <c r="K569" t="s">
        <v>316</v>
      </c>
      <c r="L569" t="s">
        <v>7</v>
      </c>
      <c r="M569" t="s">
        <v>43</v>
      </c>
      <c r="N569">
        <v>1</v>
      </c>
      <c r="O569" t="s">
        <v>33</v>
      </c>
      <c r="P569" t="s">
        <v>34</v>
      </c>
      <c r="Q569">
        <v>4</v>
      </c>
      <c r="R569" t="s">
        <v>12</v>
      </c>
      <c r="S569">
        <v>9.9000000000000005E-2</v>
      </c>
      <c r="T569" s="6">
        <f>tbSilv[[#This Row],[qtdRecurso]]*tbSilv[[#This Row],[areaOcupacao]]/10000</f>
        <v>0.2016</v>
      </c>
      <c r="U569" s="1">
        <f>tbSilv[[#This Row],[qtdRecEspFaixa]]*tbSilv[[#This Row],[Preco]]</f>
        <v>1.9958400000000001E-2</v>
      </c>
    </row>
    <row r="570" spans="1:21" hidden="1" x14ac:dyDescent="0.3">
      <c r="A570">
        <v>11688</v>
      </c>
      <c r="B570" t="s">
        <v>0</v>
      </c>
      <c r="C570" t="s">
        <v>1</v>
      </c>
      <c r="D570" t="s">
        <v>2</v>
      </c>
      <c r="E570" t="s">
        <v>3</v>
      </c>
      <c r="F570" t="s">
        <v>306</v>
      </c>
      <c r="G570" t="s">
        <v>4</v>
      </c>
      <c r="H570" t="s">
        <v>52</v>
      </c>
      <c r="I570">
        <v>504</v>
      </c>
      <c r="J570">
        <v>56</v>
      </c>
      <c r="K570" t="s">
        <v>316</v>
      </c>
      <c r="L570" t="s">
        <v>7</v>
      </c>
      <c r="M570" t="s">
        <v>43</v>
      </c>
      <c r="N570">
        <v>1</v>
      </c>
      <c r="O570" t="s">
        <v>33</v>
      </c>
      <c r="P570" t="s">
        <v>35</v>
      </c>
      <c r="Q570">
        <v>3.5</v>
      </c>
      <c r="R570" t="s">
        <v>22</v>
      </c>
      <c r="S570">
        <v>16.239999771118164</v>
      </c>
      <c r="T570" s="6">
        <f>tbSilv[[#This Row],[qtdRecurso]]*tbSilv[[#This Row],[areaOcupacao]]/10000</f>
        <v>0.1764</v>
      </c>
      <c r="U570" s="1">
        <f>tbSilv[[#This Row],[qtdRecEspFaixa]]*tbSilv[[#This Row],[Preco]]</f>
        <v>2.8647359596252442</v>
      </c>
    </row>
    <row r="571" spans="1:21" hidden="1" x14ac:dyDescent="0.3">
      <c r="A571">
        <v>11688</v>
      </c>
      <c r="B571" t="s">
        <v>0</v>
      </c>
      <c r="C571" t="s">
        <v>1</v>
      </c>
      <c r="D571" t="s">
        <v>2</v>
      </c>
      <c r="E571" t="s">
        <v>3</v>
      </c>
      <c r="F571" t="s">
        <v>306</v>
      </c>
      <c r="G571" t="s">
        <v>4</v>
      </c>
      <c r="H571" t="s">
        <v>52</v>
      </c>
      <c r="I571">
        <v>504</v>
      </c>
      <c r="J571">
        <v>56</v>
      </c>
      <c r="K571" t="s">
        <v>316</v>
      </c>
      <c r="L571" t="s">
        <v>7</v>
      </c>
      <c r="M571" t="s">
        <v>43</v>
      </c>
      <c r="N571">
        <v>1</v>
      </c>
      <c r="O571" t="s">
        <v>33</v>
      </c>
      <c r="P571" t="s">
        <v>13</v>
      </c>
      <c r="Q571">
        <v>4</v>
      </c>
      <c r="R571" t="s">
        <v>12</v>
      </c>
      <c r="S571">
        <v>13.066685676574707</v>
      </c>
      <c r="T571" s="6">
        <f>tbSilv[[#This Row],[qtdRecurso]]*tbSilv[[#This Row],[areaOcupacao]]/10000</f>
        <v>0.2016</v>
      </c>
      <c r="U571" s="1">
        <f>tbSilv[[#This Row],[qtdRecEspFaixa]]*tbSilv[[#This Row],[Preco]]</f>
        <v>2.6342438323974608</v>
      </c>
    </row>
    <row r="572" spans="1:21" hidden="1" x14ac:dyDescent="0.3">
      <c r="A572">
        <v>11688</v>
      </c>
      <c r="B572" t="s">
        <v>0</v>
      </c>
      <c r="C572" t="s">
        <v>1</v>
      </c>
      <c r="D572" t="s">
        <v>2</v>
      </c>
      <c r="E572" t="s">
        <v>3</v>
      </c>
      <c r="F572" t="s">
        <v>306</v>
      </c>
      <c r="G572" t="s">
        <v>4</v>
      </c>
      <c r="H572" t="s">
        <v>52</v>
      </c>
      <c r="I572">
        <v>504</v>
      </c>
      <c r="J572">
        <v>56</v>
      </c>
      <c r="K572" t="s">
        <v>316</v>
      </c>
      <c r="L572" t="s">
        <v>7</v>
      </c>
      <c r="M572" t="s">
        <v>43</v>
      </c>
      <c r="N572">
        <v>1</v>
      </c>
      <c r="O572" t="s">
        <v>49</v>
      </c>
      <c r="P572" t="s">
        <v>50</v>
      </c>
      <c r="Q572">
        <v>24</v>
      </c>
      <c r="R572" t="s">
        <v>12</v>
      </c>
      <c r="S572">
        <v>6.0519999999999996</v>
      </c>
      <c r="T572" s="6">
        <f>tbSilv[[#This Row],[qtdRecurso]]*tbSilv[[#This Row],[areaOcupacao]]/10000</f>
        <v>1.2096</v>
      </c>
      <c r="U572" s="1">
        <f>tbSilv[[#This Row],[qtdRecEspFaixa]]*tbSilv[[#This Row],[Preco]]</f>
        <v>7.3204991999999995</v>
      </c>
    </row>
    <row r="573" spans="1:21" hidden="1" x14ac:dyDescent="0.3">
      <c r="A573">
        <v>11688</v>
      </c>
      <c r="B573" t="s">
        <v>0</v>
      </c>
      <c r="C573" t="s">
        <v>1</v>
      </c>
      <c r="D573" t="s">
        <v>2</v>
      </c>
      <c r="E573" t="s">
        <v>3</v>
      </c>
      <c r="F573" t="s">
        <v>306</v>
      </c>
      <c r="G573" t="s">
        <v>4</v>
      </c>
      <c r="H573" t="s">
        <v>52</v>
      </c>
      <c r="I573">
        <v>504</v>
      </c>
      <c r="J573">
        <v>56</v>
      </c>
      <c r="K573" t="s">
        <v>316</v>
      </c>
      <c r="L573" t="s">
        <v>7</v>
      </c>
      <c r="M573" t="s">
        <v>43</v>
      </c>
      <c r="N573">
        <v>1</v>
      </c>
      <c r="O573" t="s">
        <v>49</v>
      </c>
      <c r="P573" t="s">
        <v>13</v>
      </c>
      <c r="Q573">
        <v>24</v>
      </c>
      <c r="R573" t="s">
        <v>12</v>
      </c>
      <c r="S573">
        <v>13.066685676574707</v>
      </c>
      <c r="T573" s="6">
        <f>tbSilv[[#This Row],[qtdRecurso]]*tbSilv[[#This Row],[areaOcupacao]]/10000</f>
        <v>1.2096</v>
      </c>
      <c r="U573" s="1">
        <f>tbSilv[[#This Row],[qtdRecEspFaixa]]*tbSilv[[#This Row],[Preco]]</f>
        <v>15.805462994384765</v>
      </c>
    </row>
    <row r="574" spans="1:21" hidden="1" x14ac:dyDescent="0.3">
      <c r="A574">
        <v>11688</v>
      </c>
      <c r="B574" t="s">
        <v>0</v>
      </c>
      <c r="C574" t="s">
        <v>1</v>
      </c>
      <c r="D574" t="s">
        <v>2</v>
      </c>
      <c r="E574" t="s">
        <v>3</v>
      </c>
      <c r="F574" t="s">
        <v>306</v>
      </c>
      <c r="G574" t="s">
        <v>4</v>
      </c>
      <c r="H574" t="s">
        <v>52</v>
      </c>
      <c r="I574">
        <v>504</v>
      </c>
      <c r="J574">
        <v>56</v>
      </c>
      <c r="K574" t="s">
        <v>316</v>
      </c>
      <c r="L574" t="s">
        <v>7</v>
      </c>
      <c r="M574" t="s">
        <v>43</v>
      </c>
      <c r="N574">
        <v>1</v>
      </c>
      <c r="O574" t="s">
        <v>51</v>
      </c>
      <c r="P574" t="s">
        <v>38</v>
      </c>
      <c r="Q574">
        <v>20</v>
      </c>
      <c r="R574" t="s">
        <v>12</v>
      </c>
      <c r="S574">
        <v>6.4109999999999996</v>
      </c>
      <c r="T574" s="6">
        <f>tbSilv[[#This Row],[qtdRecurso]]*tbSilv[[#This Row],[areaOcupacao]]/10000</f>
        <v>1.008</v>
      </c>
      <c r="U574" s="1">
        <f>tbSilv[[#This Row],[qtdRecEspFaixa]]*tbSilv[[#This Row],[Preco]]</f>
        <v>6.462288</v>
      </c>
    </row>
    <row r="575" spans="1:21" hidden="1" x14ac:dyDescent="0.3">
      <c r="A575">
        <v>11688</v>
      </c>
      <c r="B575" t="s">
        <v>0</v>
      </c>
      <c r="C575" t="s">
        <v>1</v>
      </c>
      <c r="D575" t="s">
        <v>2</v>
      </c>
      <c r="E575" t="s">
        <v>3</v>
      </c>
      <c r="F575" t="s">
        <v>306</v>
      </c>
      <c r="G575" t="s">
        <v>4</v>
      </c>
      <c r="H575" t="s">
        <v>52</v>
      </c>
      <c r="I575">
        <v>504</v>
      </c>
      <c r="J575">
        <v>56</v>
      </c>
      <c r="K575" t="s">
        <v>316</v>
      </c>
      <c r="L575" t="s">
        <v>7</v>
      </c>
      <c r="M575" t="s">
        <v>43</v>
      </c>
      <c r="N575">
        <v>1</v>
      </c>
      <c r="O575" t="s">
        <v>51</v>
      </c>
      <c r="P575" t="s">
        <v>13</v>
      </c>
      <c r="Q575">
        <v>20</v>
      </c>
      <c r="R575" t="s">
        <v>12</v>
      </c>
      <c r="S575">
        <v>13.066685676574707</v>
      </c>
      <c r="T575" s="6">
        <f>tbSilv[[#This Row],[qtdRecurso]]*tbSilv[[#This Row],[areaOcupacao]]/10000</f>
        <v>1.008</v>
      </c>
      <c r="U575" s="1">
        <f>tbSilv[[#This Row],[qtdRecEspFaixa]]*tbSilv[[#This Row],[Preco]]</f>
        <v>13.171219161987304</v>
      </c>
    </row>
    <row r="576" spans="1:21" x14ac:dyDescent="0.3">
      <c r="A576">
        <v>11688</v>
      </c>
      <c r="B576" t="s">
        <v>0</v>
      </c>
      <c r="C576" t="s">
        <v>1</v>
      </c>
      <c r="D576" t="s">
        <v>2</v>
      </c>
      <c r="E576" t="s">
        <v>3</v>
      </c>
      <c r="F576" t="s">
        <v>306</v>
      </c>
      <c r="G576" t="s">
        <v>4</v>
      </c>
      <c r="H576" t="s">
        <v>54</v>
      </c>
      <c r="I576">
        <v>504</v>
      </c>
      <c r="J576">
        <v>56</v>
      </c>
      <c r="K576" t="s">
        <v>316</v>
      </c>
      <c r="L576" t="s">
        <v>317</v>
      </c>
      <c r="M576" t="s">
        <v>309</v>
      </c>
      <c r="N576">
        <v>2</v>
      </c>
      <c r="O576" t="s">
        <v>310</v>
      </c>
      <c r="P576" t="s">
        <v>311</v>
      </c>
      <c r="Q576">
        <v>145.19999999999999</v>
      </c>
      <c r="R576" t="s">
        <v>12</v>
      </c>
      <c r="S576">
        <v>1.0999999999999999E-2</v>
      </c>
      <c r="T576" s="6">
        <f>tbSilv[[#This Row],[qtdRecurso]]*tbSilv[[#This Row],[areaOcupacao]]/10000</f>
        <v>7.3180799999999993</v>
      </c>
      <c r="U576" s="1">
        <f>tbSilv[[#This Row],[qtdRecEspFaixa]]*tbSilv[[#This Row],[Preco]]</f>
        <v>8.0498879999999981E-2</v>
      </c>
    </row>
    <row r="577" spans="1:21" x14ac:dyDescent="0.3">
      <c r="A577">
        <v>11688</v>
      </c>
      <c r="B577" t="s">
        <v>0</v>
      </c>
      <c r="C577" t="s">
        <v>1</v>
      </c>
      <c r="D577" t="s">
        <v>2</v>
      </c>
      <c r="E577" t="s">
        <v>3</v>
      </c>
      <c r="F577" t="s">
        <v>306</v>
      </c>
      <c r="G577" t="s">
        <v>4</v>
      </c>
      <c r="H577" t="s">
        <v>54</v>
      </c>
      <c r="I577">
        <v>504</v>
      </c>
      <c r="J577">
        <v>56</v>
      </c>
      <c r="K577" t="s">
        <v>316</v>
      </c>
      <c r="L577" t="s">
        <v>317</v>
      </c>
      <c r="M577" t="s">
        <v>309</v>
      </c>
      <c r="N577">
        <v>2</v>
      </c>
      <c r="O577" t="s">
        <v>310</v>
      </c>
      <c r="P577" t="s">
        <v>13</v>
      </c>
      <c r="Q577">
        <v>145.19999999999999</v>
      </c>
      <c r="R577" t="s">
        <v>12</v>
      </c>
      <c r="S577">
        <v>13.066685676574707</v>
      </c>
      <c r="T577" s="6">
        <f>tbSilv[[#This Row],[qtdRecurso]]*tbSilv[[#This Row],[areaOcupacao]]/10000</f>
        <v>7.3180799999999993</v>
      </c>
      <c r="U577" s="1">
        <f>tbSilv[[#This Row],[qtdRecEspFaixa]]*tbSilv[[#This Row],[Preco]]</f>
        <v>95.623051116027824</v>
      </c>
    </row>
    <row r="578" spans="1:21" x14ac:dyDescent="0.3">
      <c r="A578">
        <v>11688</v>
      </c>
      <c r="B578" t="s">
        <v>0</v>
      </c>
      <c r="C578" t="s">
        <v>1</v>
      </c>
      <c r="D578" t="s">
        <v>2</v>
      </c>
      <c r="E578" t="s">
        <v>3</v>
      </c>
      <c r="F578" t="s">
        <v>306</v>
      </c>
      <c r="G578" t="s">
        <v>4</v>
      </c>
      <c r="H578" t="s">
        <v>54</v>
      </c>
      <c r="I578">
        <v>504</v>
      </c>
      <c r="J578">
        <v>56</v>
      </c>
      <c r="K578" t="s">
        <v>316</v>
      </c>
      <c r="L578" t="s">
        <v>317</v>
      </c>
      <c r="M578" t="s">
        <v>309</v>
      </c>
      <c r="N578">
        <v>2</v>
      </c>
      <c r="O578" t="s">
        <v>312</v>
      </c>
      <c r="P578" t="s">
        <v>13</v>
      </c>
      <c r="Q578">
        <v>18.149999999999999</v>
      </c>
      <c r="R578" t="s">
        <v>12</v>
      </c>
      <c r="S578">
        <v>13.066685676574707</v>
      </c>
      <c r="T578" s="6">
        <f>tbSilv[[#This Row],[qtdRecurso]]*tbSilv[[#This Row],[areaOcupacao]]/10000</f>
        <v>0.91475999999999991</v>
      </c>
      <c r="U578" s="1">
        <f>tbSilv[[#This Row],[qtdRecEspFaixa]]*tbSilv[[#This Row],[Preco]]</f>
        <v>11.952881389503478</v>
      </c>
    </row>
    <row r="579" spans="1:21" x14ac:dyDescent="0.3">
      <c r="A579">
        <v>11688</v>
      </c>
      <c r="B579" t="s">
        <v>0</v>
      </c>
      <c r="C579" t="s">
        <v>1</v>
      </c>
      <c r="D579" t="s">
        <v>2</v>
      </c>
      <c r="E579" t="s">
        <v>3</v>
      </c>
      <c r="F579" t="s">
        <v>306</v>
      </c>
      <c r="G579" t="s">
        <v>4</v>
      </c>
      <c r="H579" t="s">
        <v>54</v>
      </c>
      <c r="I579">
        <v>504</v>
      </c>
      <c r="J579">
        <v>56</v>
      </c>
      <c r="K579" t="s">
        <v>316</v>
      </c>
      <c r="L579" t="s">
        <v>317</v>
      </c>
      <c r="M579" t="s">
        <v>309</v>
      </c>
      <c r="N579">
        <v>2</v>
      </c>
      <c r="O579" t="s">
        <v>313</v>
      </c>
      <c r="P579" t="s">
        <v>16</v>
      </c>
      <c r="Q579">
        <v>0.73</v>
      </c>
      <c r="R579" t="s">
        <v>17</v>
      </c>
      <c r="S579">
        <v>149.07000732421875</v>
      </c>
      <c r="T579" s="6">
        <f>tbSilv[[#This Row],[qtdRecurso]]*tbSilv[[#This Row],[areaOcupacao]]/10000</f>
        <v>3.6791999999999998E-2</v>
      </c>
      <c r="U579" s="1">
        <f>tbSilv[[#This Row],[qtdRecEspFaixa]]*tbSilv[[#This Row],[Preco]]</f>
        <v>5.4845837094726564</v>
      </c>
    </row>
    <row r="580" spans="1:21" hidden="1" x14ac:dyDescent="0.3">
      <c r="A580">
        <v>11688</v>
      </c>
      <c r="B580" t="s">
        <v>0</v>
      </c>
      <c r="C580" t="s">
        <v>1</v>
      </c>
      <c r="D580" t="s">
        <v>2</v>
      </c>
      <c r="E580" t="s">
        <v>3</v>
      </c>
      <c r="F580" t="s">
        <v>306</v>
      </c>
      <c r="G580" t="s">
        <v>4</v>
      </c>
      <c r="H580" t="s">
        <v>54</v>
      </c>
      <c r="I580">
        <v>504</v>
      </c>
      <c r="J580">
        <v>56</v>
      </c>
      <c r="K580" t="s">
        <v>316</v>
      </c>
      <c r="L580" t="s">
        <v>317</v>
      </c>
      <c r="M580" t="s">
        <v>309</v>
      </c>
      <c r="N580">
        <v>3</v>
      </c>
      <c r="O580" t="s">
        <v>310</v>
      </c>
      <c r="P580" t="s">
        <v>311</v>
      </c>
      <c r="Q580">
        <v>145.19999999999999</v>
      </c>
      <c r="R580" t="s">
        <v>12</v>
      </c>
      <c r="S580">
        <v>1.0999999999999999E-2</v>
      </c>
      <c r="T580" s="6">
        <f>tbSilv[[#This Row],[qtdRecurso]]*tbSilv[[#This Row],[areaOcupacao]]/10000</f>
        <v>7.3180799999999993</v>
      </c>
      <c r="U580" s="1">
        <f>tbSilv[[#This Row],[qtdRecEspFaixa]]*tbSilv[[#This Row],[Preco]]</f>
        <v>8.0498879999999981E-2</v>
      </c>
    </row>
    <row r="581" spans="1:21" hidden="1" x14ac:dyDescent="0.3">
      <c r="A581">
        <v>11688</v>
      </c>
      <c r="B581" t="s">
        <v>0</v>
      </c>
      <c r="C581" t="s">
        <v>1</v>
      </c>
      <c r="D581" t="s">
        <v>2</v>
      </c>
      <c r="E581" t="s">
        <v>3</v>
      </c>
      <c r="F581" t="s">
        <v>306</v>
      </c>
      <c r="G581" t="s">
        <v>4</v>
      </c>
      <c r="H581" t="s">
        <v>54</v>
      </c>
      <c r="I581">
        <v>504</v>
      </c>
      <c r="J581">
        <v>56</v>
      </c>
      <c r="K581" t="s">
        <v>316</v>
      </c>
      <c r="L581" t="s">
        <v>317</v>
      </c>
      <c r="M581" t="s">
        <v>309</v>
      </c>
      <c r="N581">
        <v>3</v>
      </c>
      <c r="O581" t="s">
        <v>310</v>
      </c>
      <c r="P581" t="s">
        <v>13</v>
      </c>
      <c r="Q581">
        <v>145.19999999999999</v>
      </c>
      <c r="R581" t="s">
        <v>12</v>
      </c>
      <c r="S581">
        <v>13.066685676574707</v>
      </c>
      <c r="T581" s="6">
        <f>tbSilv[[#This Row],[qtdRecurso]]*tbSilv[[#This Row],[areaOcupacao]]/10000</f>
        <v>7.3180799999999993</v>
      </c>
      <c r="U581" s="1">
        <f>tbSilv[[#This Row],[qtdRecEspFaixa]]*tbSilv[[#This Row],[Preco]]</f>
        <v>95.623051116027824</v>
      </c>
    </row>
    <row r="582" spans="1:21" hidden="1" x14ac:dyDescent="0.3">
      <c r="A582">
        <v>11688</v>
      </c>
      <c r="B582" t="s">
        <v>0</v>
      </c>
      <c r="C582" t="s">
        <v>1</v>
      </c>
      <c r="D582" t="s">
        <v>2</v>
      </c>
      <c r="E582" t="s">
        <v>3</v>
      </c>
      <c r="F582" t="s">
        <v>306</v>
      </c>
      <c r="G582" t="s">
        <v>4</v>
      </c>
      <c r="H582" t="s">
        <v>54</v>
      </c>
      <c r="I582">
        <v>504</v>
      </c>
      <c r="J582">
        <v>56</v>
      </c>
      <c r="K582" t="s">
        <v>316</v>
      </c>
      <c r="L582" t="s">
        <v>317</v>
      </c>
      <c r="M582" t="s">
        <v>309</v>
      </c>
      <c r="N582">
        <v>3</v>
      </c>
      <c r="O582" t="s">
        <v>312</v>
      </c>
      <c r="P582" t="s">
        <v>13</v>
      </c>
      <c r="Q582">
        <v>18.149999999999999</v>
      </c>
      <c r="R582" t="s">
        <v>12</v>
      </c>
      <c r="S582">
        <v>13.066685676574707</v>
      </c>
      <c r="T582" s="6">
        <f>tbSilv[[#This Row],[qtdRecurso]]*tbSilv[[#This Row],[areaOcupacao]]/10000</f>
        <v>0.91475999999999991</v>
      </c>
      <c r="U582" s="1">
        <f>tbSilv[[#This Row],[qtdRecEspFaixa]]*tbSilv[[#This Row],[Preco]]</f>
        <v>11.952881389503478</v>
      </c>
    </row>
    <row r="583" spans="1:21" hidden="1" x14ac:dyDescent="0.3">
      <c r="A583">
        <v>11688</v>
      </c>
      <c r="B583" t="s">
        <v>0</v>
      </c>
      <c r="C583" t="s">
        <v>1</v>
      </c>
      <c r="D583" t="s">
        <v>2</v>
      </c>
      <c r="E583" t="s">
        <v>3</v>
      </c>
      <c r="F583" t="s">
        <v>306</v>
      </c>
      <c r="G583" t="s">
        <v>4</v>
      </c>
      <c r="H583" t="s">
        <v>54</v>
      </c>
      <c r="I583">
        <v>504</v>
      </c>
      <c r="J583">
        <v>56</v>
      </c>
      <c r="K583" t="s">
        <v>316</v>
      </c>
      <c r="L583" t="s">
        <v>317</v>
      </c>
      <c r="M583" t="s">
        <v>309</v>
      </c>
      <c r="N583">
        <v>3</v>
      </c>
      <c r="O583" t="s">
        <v>313</v>
      </c>
      <c r="P583" t="s">
        <v>16</v>
      </c>
      <c r="Q583">
        <v>0.73</v>
      </c>
      <c r="R583" t="s">
        <v>17</v>
      </c>
      <c r="S583">
        <v>149.07000732421875</v>
      </c>
      <c r="T583" s="6">
        <f>tbSilv[[#This Row],[qtdRecurso]]*tbSilv[[#This Row],[areaOcupacao]]/10000</f>
        <v>3.6791999999999998E-2</v>
      </c>
      <c r="U583" s="1">
        <f>tbSilv[[#This Row],[qtdRecEspFaixa]]*tbSilv[[#This Row],[Preco]]</f>
        <v>5.4845837094726564</v>
      </c>
    </row>
    <row r="584" spans="1:21" hidden="1" x14ac:dyDescent="0.3">
      <c r="A584">
        <v>11688</v>
      </c>
      <c r="B584" t="s">
        <v>0</v>
      </c>
      <c r="C584" t="s">
        <v>1</v>
      </c>
      <c r="D584" t="s">
        <v>2</v>
      </c>
      <c r="E584" t="s">
        <v>3</v>
      </c>
      <c r="F584" t="s">
        <v>306</v>
      </c>
      <c r="G584" t="s">
        <v>4</v>
      </c>
      <c r="H584" t="s">
        <v>54</v>
      </c>
      <c r="I584">
        <v>504</v>
      </c>
      <c r="J584">
        <v>56</v>
      </c>
      <c r="K584" t="s">
        <v>316</v>
      </c>
      <c r="L584" t="s">
        <v>317</v>
      </c>
      <c r="M584" t="s">
        <v>309</v>
      </c>
      <c r="N584">
        <v>4</v>
      </c>
      <c r="O584" t="s">
        <v>310</v>
      </c>
      <c r="P584" t="s">
        <v>311</v>
      </c>
      <c r="Q584">
        <v>145.19999999999999</v>
      </c>
      <c r="R584" t="s">
        <v>12</v>
      </c>
      <c r="S584">
        <v>1.0999999999999999E-2</v>
      </c>
      <c r="T584" s="6">
        <f>tbSilv[[#This Row],[qtdRecurso]]*tbSilv[[#This Row],[areaOcupacao]]/10000</f>
        <v>7.3180799999999993</v>
      </c>
      <c r="U584" s="1">
        <f>tbSilv[[#This Row],[qtdRecEspFaixa]]*tbSilv[[#This Row],[Preco]]</f>
        <v>8.0498879999999981E-2</v>
      </c>
    </row>
    <row r="585" spans="1:21" hidden="1" x14ac:dyDescent="0.3">
      <c r="A585">
        <v>11688</v>
      </c>
      <c r="B585" t="s">
        <v>0</v>
      </c>
      <c r="C585" t="s">
        <v>1</v>
      </c>
      <c r="D585" t="s">
        <v>2</v>
      </c>
      <c r="E585" t="s">
        <v>3</v>
      </c>
      <c r="F585" t="s">
        <v>306</v>
      </c>
      <c r="G585" t="s">
        <v>4</v>
      </c>
      <c r="H585" t="s">
        <v>54</v>
      </c>
      <c r="I585">
        <v>504</v>
      </c>
      <c r="J585">
        <v>56</v>
      </c>
      <c r="K585" t="s">
        <v>316</v>
      </c>
      <c r="L585" t="s">
        <v>317</v>
      </c>
      <c r="M585" t="s">
        <v>309</v>
      </c>
      <c r="N585">
        <v>4</v>
      </c>
      <c r="O585" t="s">
        <v>310</v>
      </c>
      <c r="P585" t="s">
        <v>13</v>
      </c>
      <c r="Q585">
        <v>145.19999999999999</v>
      </c>
      <c r="R585" t="s">
        <v>12</v>
      </c>
      <c r="S585">
        <v>13.066685676574707</v>
      </c>
      <c r="T585" s="6">
        <f>tbSilv[[#This Row],[qtdRecurso]]*tbSilv[[#This Row],[areaOcupacao]]/10000</f>
        <v>7.3180799999999993</v>
      </c>
      <c r="U585" s="1">
        <f>tbSilv[[#This Row],[qtdRecEspFaixa]]*tbSilv[[#This Row],[Preco]]</f>
        <v>95.623051116027824</v>
      </c>
    </row>
    <row r="586" spans="1:21" hidden="1" x14ac:dyDescent="0.3">
      <c r="A586">
        <v>11688</v>
      </c>
      <c r="B586" t="s">
        <v>0</v>
      </c>
      <c r="C586" t="s">
        <v>1</v>
      </c>
      <c r="D586" t="s">
        <v>2</v>
      </c>
      <c r="E586" t="s">
        <v>3</v>
      </c>
      <c r="F586" t="s">
        <v>306</v>
      </c>
      <c r="G586" t="s">
        <v>4</v>
      </c>
      <c r="H586" t="s">
        <v>54</v>
      </c>
      <c r="I586">
        <v>504</v>
      </c>
      <c r="J586">
        <v>56</v>
      </c>
      <c r="K586" t="s">
        <v>316</v>
      </c>
      <c r="L586" t="s">
        <v>317</v>
      </c>
      <c r="M586" t="s">
        <v>309</v>
      </c>
      <c r="N586">
        <v>4</v>
      </c>
      <c r="O586" t="s">
        <v>312</v>
      </c>
      <c r="P586" t="s">
        <v>13</v>
      </c>
      <c r="Q586">
        <v>18.149999999999999</v>
      </c>
      <c r="R586" t="s">
        <v>12</v>
      </c>
      <c r="S586">
        <v>13.066685676574707</v>
      </c>
      <c r="T586" s="6">
        <f>tbSilv[[#This Row],[qtdRecurso]]*tbSilv[[#This Row],[areaOcupacao]]/10000</f>
        <v>0.91475999999999991</v>
      </c>
      <c r="U586" s="1">
        <f>tbSilv[[#This Row],[qtdRecEspFaixa]]*tbSilv[[#This Row],[Preco]]</f>
        <v>11.952881389503478</v>
      </c>
    </row>
    <row r="587" spans="1:21" hidden="1" x14ac:dyDescent="0.3">
      <c r="A587">
        <v>11688</v>
      </c>
      <c r="B587" t="s">
        <v>0</v>
      </c>
      <c r="C587" t="s">
        <v>1</v>
      </c>
      <c r="D587" t="s">
        <v>2</v>
      </c>
      <c r="E587" t="s">
        <v>3</v>
      </c>
      <c r="F587" t="s">
        <v>306</v>
      </c>
      <c r="G587" t="s">
        <v>4</v>
      </c>
      <c r="H587" t="s">
        <v>54</v>
      </c>
      <c r="I587">
        <v>504</v>
      </c>
      <c r="J587">
        <v>56</v>
      </c>
      <c r="K587" t="s">
        <v>316</v>
      </c>
      <c r="L587" t="s">
        <v>317</v>
      </c>
      <c r="M587" t="s">
        <v>309</v>
      </c>
      <c r="N587">
        <v>4</v>
      </c>
      <c r="O587" t="s">
        <v>313</v>
      </c>
      <c r="P587" t="s">
        <v>16</v>
      </c>
      <c r="Q587">
        <v>0.73</v>
      </c>
      <c r="R587" t="s">
        <v>17</v>
      </c>
      <c r="S587">
        <v>149.07000732421875</v>
      </c>
      <c r="T587" s="6">
        <f>tbSilv[[#This Row],[qtdRecurso]]*tbSilv[[#This Row],[areaOcupacao]]/10000</f>
        <v>3.6791999999999998E-2</v>
      </c>
      <c r="U587" s="1">
        <f>tbSilv[[#This Row],[qtdRecEspFaixa]]*tbSilv[[#This Row],[Preco]]</f>
        <v>5.4845837094726564</v>
      </c>
    </row>
    <row r="588" spans="1:21" hidden="1" x14ac:dyDescent="0.3">
      <c r="A588">
        <v>11688</v>
      </c>
      <c r="B588" t="s">
        <v>0</v>
      </c>
      <c r="C588" t="s">
        <v>1</v>
      </c>
      <c r="D588" t="s">
        <v>2</v>
      </c>
      <c r="E588" t="s">
        <v>3</v>
      </c>
      <c r="F588" t="s">
        <v>306</v>
      </c>
      <c r="G588" t="s">
        <v>4</v>
      </c>
      <c r="H588" t="s">
        <v>54</v>
      </c>
      <c r="I588">
        <v>504</v>
      </c>
      <c r="J588">
        <v>56</v>
      </c>
      <c r="K588" t="s">
        <v>316</v>
      </c>
      <c r="L588" t="s">
        <v>317</v>
      </c>
      <c r="M588" t="s">
        <v>309</v>
      </c>
      <c r="N588">
        <v>5</v>
      </c>
      <c r="O588" t="s">
        <v>310</v>
      </c>
      <c r="P588" t="s">
        <v>311</v>
      </c>
      <c r="Q588">
        <v>145.19999999999999</v>
      </c>
      <c r="R588" t="s">
        <v>12</v>
      </c>
      <c r="S588">
        <v>1.0999999999999999E-2</v>
      </c>
      <c r="T588" s="6">
        <f>tbSilv[[#This Row],[qtdRecurso]]*tbSilv[[#This Row],[areaOcupacao]]/10000</f>
        <v>7.3180799999999993</v>
      </c>
      <c r="U588" s="1">
        <f>tbSilv[[#This Row],[qtdRecEspFaixa]]*tbSilv[[#This Row],[Preco]]</f>
        <v>8.0498879999999981E-2</v>
      </c>
    </row>
    <row r="589" spans="1:21" hidden="1" x14ac:dyDescent="0.3">
      <c r="A589">
        <v>11688</v>
      </c>
      <c r="B589" t="s">
        <v>0</v>
      </c>
      <c r="C589" t="s">
        <v>1</v>
      </c>
      <c r="D589" t="s">
        <v>2</v>
      </c>
      <c r="E589" t="s">
        <v>3</v>
      </c>
      <c r="F589" t="s">
        <v>306</v>
      </c>
      <c r="G589" t="s">
        <v>4</v>
      </c>
      <c r="H589" t="s">
        <v>54</v>
      </c>
      <c r="I589">
        <v>504</v>
      </c>
      <c r="J589">
        <v>56</v>
      </c>
      <c r="K589" t="s">
        <v>316</v>
      </c>
      <c r="L589" t="s">
        <v>317</v>
      </c>
      <c r="M589" t="s">
        <v>309</v>
      </c>
      <c r="N589">
        <v>5</v>
      </c>
      <c r="O589" t="s">
        <v>310</v>
      </c>
      <c r="P589" t="s">
        <v>13</v>
      </c>
      <c r="Q589">
        <v>145.19999999999999</v>
      </c>
      <c r="R589" t="s">
        <v>12</v>
      </c>
      <c r="S589">
        <v>13.066685676574707</v>
      </c>
      <c r="T589" s="6">
        <f>tbSilv[[#This Row],[qtdRecurso]]*tbSilv[[#This Row],[areaOcupacao]]/10000</f>
        <v>7.3180799999999993</v>
      </c>
      <c r="U589" s="1">
        <f>tbSilv[[#This Row],[qtdRecEspFaixa]]*tbSilv[[#This Row],[Preco]]</f>
        <v>95.623051116027824</v>
      </c>
    </row>
    <row r="590" spans="1:21" hidden="1" x14ac:dyDescent="0.3">
      <c r="A590">
        <v>11688</v>
      </c>
      <c r="B590" t="s">
        <v>0</v>
      </c>
      <c r="C590" t="s">
        <v>1</v>
      </c>
      <c r="D590" t="s">
        <v>2</v>
      </c>
      <c r="E590" t="s">
        <v>3</v>
      </c>
      <c r="F590" t="s">
        <v>306</v>
      </c>
      <c r="G590" t="s">
        <v>4</v>
      </c>
      <c r="H590" t="s">
        <v>54</v>
      </c>
      <c r="I590">
        <v>504</v>
      </c>
      <c r="J590">
        <v>56</v>
      </c>
      <c r="K590" t="s">
        <v>316</v>
      </c>
      <c r="L590" t="s">
        <v>317</v>
      </c>
      <c r="M590" t="s">
        <v>309</v>
      </c>
      <c r="N590">
        <v>5</v>
      </c>
      <c r="O590" t="s">
        <v>312</v>
      </c>
      <c r="P590" t="s">
        <v>13</v>
      </c>
      <c r="Q590">
        <v>18.149999999999999</v>
      </c>
      <c r="R590" t="s">
        <v>12</v>
      </c>
      <c r="S590">
        <v>13.066685676574707</v>
      </c>
      <c r="T590" s="6">
        <f>tbSilv[[#This Row],[qtdRecurso]]*tbSilv[[#This Row],[areaOcupacao]]/10000</f>
        <v>0.91475999999999991</v>
      </c>
      <c r="U590" s="1">
        <f>tbSilv[[#This Row],[qtdRecEspFaixa]]*tbSilv[[#This Row],[Preco]]</f>
        <v>11.952881389503478</v>
      </c>
    </row>
    <row r="591" spans="1:21" hidden="1" x14ac:dyDescent="0.3">
      <c r="A591">
        <v>11688</v>
      </c>
      <c r="B591" t="s">
        <v>0</v>
      </c>
      <c r="C591" t="s">
        <v>1</v>
      </c>
      <c r="D591" t="s">
        <v>2</v>
      </c>
      <c r="E591" t="s">
        <v>3</v>
      </c>
      <c r="F591" t="s">
        <v>306</v>
      </c>
      <c r="G591" t="s">
        <v>4</v>
      </c>
      <c r="H591" t="s">
        <v>54</v>
      </c>
      <c r="I591">
        <v>504</v>
      </c>
      <c r="J591">
        <v>56</v>
      </c>
      <c r="K591" t="s">
        <v>316</v>
      </c>
      <c r="L591" t="s">
        <v>317</v>
      </c>
      <c r="M591" t="s">
        <v>309</v>
      </c>
      <c r="N591">
        <v>5</v>
      </c>
      <c r="O591" t="s">
        <v>313</v>
      </c>
      <c r="P591" t="s">
        <v>16</v>
      </c>
      <c r="Q591">
        <v>0.73</v>
      </c>
      <c r="R591" t="s">
        <v>17</v>
      </c>
      <c r="S591">
        <v>149.07000732421875</v>
      </c>
      <c r="T591" s="6">
        <f>tbSilv[[#This Row],[qtdRecurso]]*tbSilv[[#This Row],[areaOcupacao]]/10000</f>
        <v>3.6791999999999998E-2</v>
      </c>
      <c r="U591" s="1">
        <f>tbSilv[[#This Row],[qtdRecEspFaixa]]*tbSilv[[#This Row],[Preco]]</f>
        <v>5.4845837094726564</v>
      </c>
    </row>
    <row r="592" spans="1:21" hidden="1" x14ac:dyDescent="0.3">
      <c r="A592">
        <v>11688</v>
      </c>
      <c r="B592" t="s">
        <v>0</v>
      </c>
      <c r="C592" t="s">
        <v>1</v>
      </c>
      <c r="D592" t="s">
        <v>2</v>
      </c>
      <c r="E592" t="s">
        <v>3</v>
      </c>
      <c r="F592" t="s">
        <v>306</v>
      </c>
      <c r="G592" t="s">
        <v>4</v>
      </c>
      <c r="H592" t="s">
        <v>54</v>
      </c>
      <c r="I592">
        <v>504</v>
      </c>
      <c r="J592">
        <v>56</v>
      </c>
      <c r="K592" t="s">
        <v>316</v>
      </c>
      <c r="L592" t="s">
        <v>317</v>
      </c>
      <c r="M592" t="s">
        <v>309</v>
      </c>
      <c r="N592">
        <v>6</v>
      </c>
      <c r="O592" t="s">
        <v>310</v>
      </c>
      <c r="P592" t="s">
        <v>311</v>
      </c>
      <c r="Q592">
        <v>145.19999999999999</v>
      </c>
      <c r="R592" t="s">
        <v>12</v>
      </c>
      <c r="S592">
        <v>1.0999999999999999E-2</v>
      </c>
      <c r="T592" s="6">
        <f>tbSilv[[#This Row],[qtdRecurso]]*tbSilv[[#This Row],[areaOcupacao]]/10000</f>
        <v>7.3180799999999993</v>
      </c>
      <c r="U592" s="1">
        <f>tbSilv[[#This Row],[qtdRecEspFaixa]]*tbSilv[[#This Row],[Preco]]</f>
        <v>8.0498879999999981E-2</v>
      </c>
    </row>
    <row r="593" spans="1:21" hidden="1" x14ac:dyDescent="0.3">
      <c r="A593">
        <v>11688</v>
      </c>
      <c r="B593" t="s">
        <v>0</v>
      </c>
      <c r="C593" t="s">
        <v>1</v>
      </c>
      <c r="D593" t="s">
        <v>2</v>
      </c>
      <c r="E593" t="s">
        <v>3</v>
      </c>
      <c r="F593" t="s">
        <v>306</v>
      </c>
      <c r="G593" t="s">
        <v>4</v>
      </c>
      <c r="H593" t="s">
        <v>54</v>
      </c>
      <c r="I593">
        <v>504</v>
      </c>
      <c r="J593">
        <v>56</v>
      </c>
      <c r="K593" t="s">
        <v>316</v>
      </c>
      <c r="L593" t="s">
        <v>317</v>
      </c>
      <c r="M593" t="s">
        <v>309</v>
      </c>
      <c r="N593">
        <v>6</v>
      </c>
      <c r="O593" t="s">
        <v>310</v>
      </c>
      <c r="P593" t="s">
        <v>13</v>
      </c>
      <c r="Q593">
        <v>145.19999999999999</v>
      </c>
      <c r="R593" t="s">
        <v>12</v>
      </c>
      <c r="S593">
        <v>13.066685676574707</v>
      </c>
      <c r="T593" s="6">
        <f>tbSilv[[#This Row],[qtdRecurso]]*tbSilv[[#This Row],[areaOcupacao]]/10000</f>
        <v>7.3180799999999993</v>
      </c>
      <c r="U593" s="1">
        <f>tbSilv[[#This Row],[qtdRecEspFaixa]]*tbSilv[[#This Row],[Preco]]</f>
        <v>95.623051116027824</v>
      </c>
    </row>
    <row r="594" spans="1:21" hidden="1" x14ac:dyDescent="0.3">
      <c r="A594">
        <v>11688</v>
      </c>
      <c r="B594" t="s">
        <v>0</v>
      </c>
      <c r="C594" t="s">
        <v>1</v>
      </c>
      <c r="D594" t="s">
        <v>2</v>
      </c>
      <c r="E594" t="s">
        <v>3</v>
      </c>
      <c r="F594" t="s">
        <v>306</v>
      </c>
      <c r="G594" t="s">
        <v>4</v>
      </c>
      <c r="H594" t="s">
        <v>54</v>
      </c>
      <c r="I594">
        <v>504</v>
      </c>
      <c r="J594">
        <v>56</v>
      </c>
      <c r="K594" t="s">
        <v>316</v>
      </c>
      <c r="L594" t="s">
        <v>317</v>
      </c>
      <c r="M594" t="s">
        <v>309</v>
      </c>
      <c r="N594">
        <v>6</v>
      </c>
      <c r="O594" t="s">
        <v>312</v>
      </c>
      <c r="P594" t="s">
        <v>13</v>
      </c>
      <c r="Q594">
        <v>18.149999999999999</v>
      </c>
      <c r="R594" t="s">
        <v>12</v>
      </c>
      <c r="S594">
        <v>13.066685676574707</v>
      </c>
      <c r="T594" s="6">
        <f>tbSilv[[#This Row],[qtdRecurso]]*tbSilv[[#This Row],[areaOcupacao]]/10000</f>
        <v>0.91475999999999991</v>
      </c>
      <c r="U594" s="1">
        <f>tbSilv[[#This Row],[qtdRecEspFaixa]]*tbSilv[[#This Row],[Preco]]</f>
        <v>11.952881389503478</v>
      </c>
    </row>
    <row r="595" spans="1:21" hidden="1" x14ac:dyDescent="0.3">
      <c r="A595">
        <v>11688</v>
      </c>
      <c r="B595" t="s">
        <v>0</v>
      </c>
      <c r="C595" t="s">
        <v>1</v>
      </c>
      <c r="D595" t="s">
        <v>2</v>
      </c>
      <c r="E595" t="s">
        <v>3</v>
      </c>
      <c r="F595" t="s">
        <v>306</v>
      </c>
      <c r="G595" t="s">
        <v>4</v>
      </c>
      <c r="H595" t="s">
        <v>54</v>
      </c>
      <c r="I595">
        <v>504</v>
      </c>
      <c r="J595">
        <v>56</v>
      </c>
      <c r="K595" t="s">
        <v>316</v>
      </c>
      <c r="L595" t="s">
        <v>317</v>
      </c>
      <c r="M595" t="s">
        <v>309</v>
      </c>
      <c r="N595">
        <v>6</v>
      </c>
      <c r="O595" t="s">
        <v>313</v>
      </c>
      <c r="P595" t="s">
        <v>16</v>
      </c>
      <c r="Q595">
        <v>0.73</v>
      </c>
      <c r="R595" t="s">
        <v>17</v>
      </c>
      <c r="S595">
        <v>149.07000732421875</v>
      </c>
      <c r="T595" s="6">
        <f>tbSilv[[#This Row],[qtdRecurso]]*tbSilv[[#This Row],[areaOcupacao]]/10000</f>
        <v>3.6791999999999998E-2</v>
      </c>
      <c r="U595" s="1">
        <f>tbSilv[[#This Row],[qtdRecEspFaixa]]*tbSilv[[#This Row],[Preco]]</f>
        <v>5.4845837094726564</v>
      </c>
    </row>
    <row r="596" spans="1:21" hidden="1" x14ac:dyDescent="0.3">
      <c r="A596">
        <v>11688</v>
      </c>
      <c r="B596" t="s">
        <v>0</v>
      </c>
      <c r="C596" t="s">
        <v>1</v>
      </c>
      <c r="D596" t="s">
        <v>2</v>
      </c>
      <c r="E596" t="s">
        <v>3</v>
      </c>
      <c r="F596" t="s">
        <v>306</v>
      </c>
      <c r="G596" t="s">
        <v>4</v>
      </c>
      <c r="H596" t="s">
        <v>54</v>
      </c>
      <c r="I596">
        <v>504</v>
      </c>
      <c r="J596">
        <v>56</v>
      </c>
      <c r="K596" t="s">
        <v>316</v>
      </c>
      <c r="L596" t="s">
        <v>317</v>
      </c>
      <c r="M596" t="s">
        <v>309</v>
      </c>
      <c r="N596">
        <v>7</v>
      </c>
      <c r="O596" t="s">
        <v>310</v>
      </c>
      <c r="P596" t="s">
        <v>311</v>
      </c>
      <c r="Q596">
        <v>145.19999999999999</v>
      </c>
      <c r="R596" t="s">
        <v>12</v>
      </c>
      <c r="S596">
        <v>1.0999999999999999E-2</v>
      </c>
      <c r="T596" s="6">
        <f>tbSilv[[#This Row],[qtdRecurso]]*tbSilv[[#This Row],[areaOcupacao]]/10000</f>
        <v>7.3180799999999993</v>
      </c>
      <c r="U596" s="1">
        <f>tbSilv[[#This Row],[qtdRecEspFaixa]]*tbSilv[[#This Row],[Preco]]</f>
        <v>8.0498879999999981E-2</v>
      </c>
    </row>
    <row r="597" spans="1:21" hidden="1" x14ac:dyDescent="0.3">
      <c r="A597">
        <v>11688</v>
      </c>
      <c r="B597" t="s">
        <v>0</v>
      </c>
      <c r="C597" t="s">
        <v>1</v>
      </c>
      <c r="D597" t="s">
        <v>2</v>
      </c>
      <c r="E597" t="s">
        <v>3</v>
      </c>
      <c r="F597" t="s">
        <v>306</v>
      </c>
      <c r="G597" t="s">
        <v>4</v>
      </c>
      <c r="H597" t="s">
        <v>54</v>
      </c>
      <c r="I597">
        <v>504</v>
      </c>
      <c r="J597">
        <v>56</v>
      </c>
      <c r="K597" t="s">
        <v>316</v>
      </c>
      <c r="L597" t="s">
        <v>317</v>
      </c>
      <c r="M597" t="s">
        <v>309</v>
      </c>
      <c r="N597">
        <v>7</v>
      </c>
      <c r="O597" t="s">
        <v>310</v>
      </c>
      <c r="P597" t="s">
        <v>13</v>
      </c>
      <c r="Q597">
        <v>145.19999999999999</v>
      </c>
      <c r="R597" t="s">
        <v>12</v>
      </c>
      <c r="S597">
        <v>13.066685676574707</v>
      </c>
      <c r="T597" s="6">
        <f>tbSilv[[#This Row],[qtdRecurso]]*tbSilv[[#This Row],[areaOcupacao]]/10000</f>
        <v>7.3180799999999993</v>
      </c>
      <c r="U597" s="1">
        <f>tbSilv[[#This Row],[qtdRecEspFaixa]]*tbSilv[[#This Row],[Preco]]</f>
        <v>95.623051116027824</v>
      </c>
    </row>
    <row r="598" spans="1:21" hidden="1" x14ac:dyDescent="0.3">
      <c r="A598">
        <v>11688</v>
      </c>
      <c r="B598" t="s">
        <v>0</v>
      </c>
      <c r="C598" t="s">
        <v>1</v>
      </c>
      <c r="D598" t="s">
        <v>2</v>
      </c>
      <c r="E598" t="s">
        <v>3</v>
      </c>
      <c r="F598" t="s">
        <v>306</v>
      </c>
      <c r="G598" t="s">
        <v>4</v>
      </c>
      <c r="H598" t="s">
        <v>54</v>
      </c>
      <c r="I598">
        <v>504</v>
      </c>
      <c r="J598">
        <v>56</v>
      </c>
      <c r="K598" t="s">
        <v>316</v>
      </c>
      <c r="L598" t="s">
        <v>317</v>
      </c>
      <c r="M598" t="s">
        <v>309</v>
      </c>
      <c r="N598">
        <v>7</v>
      </c>
      <c r="O598" t="s">
        <v>312</v>
      </c>
      <c r="P598" t="s">
        <v>13</v>
      </c>
      <c r="Q598">
        <v>18.149999999999999</v>
      </c>
      <c r="R598" t="s">
        <v>12</v>
      </c>
      <c r="S598">
        <v>13.066685676574707</v>
      </c>
      <c r="T598" s="6">
        <f>tbSilv[[#This Row],[qtdRecurso]]*tbSilv[[#This Row],[areaOcupacao]]/10000</f>
        <v>0.91475999999999991</v>
      </c>
      <c r="U598" s="1">
        <f>tbSilv[[#This Row],[qtdRecEspFaixa]]*tbSilv[[#This Row],[Preco]]</f>
        <v>11.952881389503478</v>
      </c>
    </row>
    <row r="599" spans="1:21" hidden="1" x14ac:dyDescent="0.3">
      <c r="A599">
        <v>11688</v>
      </c>
      <c r="B599" t="s">
        <v>0</v>
      </c>
      <c r="C599" t="s">
        <v>1</v>
      </c>
      <c r="D599" t="s">
        <v>2</v>
      </c>
      <c r="E599" t="s">
        <v>3</v>
      </c>
      <c r="F599" t="s">
        <v>306</v>
      </c>
      <c r="G599" t="s">
        <v>4</v>
      </c>
      <c r="H599" t="s">
        <v>54</v>
      </c>
      <c r="I599">
        <v>504</v>
      </c>
      <c r="J599">
        <v>56</v>
      </c>
      <c r="K599" t="s">
        <v>316</v>
      </c>
      <c r="L599" t="s">
        <v>317</v>
      </c>
      <c r="M599" t="s">
        <v>309</v>
      </c>
      <c r="N599">
        <v>7</v>
      </c>
      <c r="O599" t="s">
        <v>313</v>
      </c>
      <c r="P599" t="s">
        <v>16</v>
      </c>
      <c r="Q599">
        <v>0.73</v>
      </c>
      <c r="R599" t="s">
        <v>17</v>
      </c>
      <c r="S599">
        <v>149.07000732421875</v>
      </c>
      <c r="T599" s="6">
        <f>tbSilv[[#This Row],[qtdRecurso]]*tbSilv[[#This Row],[areaOcupacao]]/10000</f>
        <v>3.6791999999999998E-2</v>
      </c>
      <c r="U599" s="1">
        <f>tbSilv[[#This Row],[qtdRecEspFaixa]]*tbSilv[[#This Row],[Preco]]</f>
        <v>5.4845837094726564</v>
      </c>
    </row>
    <row r="600" spans="1:21" hidden="1" x14ac:dyDescent="0.3">
      <c r="A600">
        <v>11688</v>
      </c>
      <c r="B600" t="s">
        <v>0</v>
      </c>
      <c r="C600" t="s">
        <v>1</v>
      </c>
      <c r="D600" t="s">
        <v>2</v>
      </c>
      <c r="E600" t="s">
        <v>3</v>
      </c>
      <c r="F600" t="s">
        <v>306</v>
      </c>
      <c r="G600" t="s">
        <v>4</v>
      </c>
      <c r="H600" t="s">
        <v>54</v>
      </c>
      <c r="I600">
        <v>504</v>
      </c>
      <c r="J600">
        <v>56</v>
      </c>
      <c r="K600" t="s">
        <v>316</v>
      </c>
      <c r="L600" t="s">
        <v>317</v>
      </c>
      <c r="M600" t="s">
        <v>309</v>
      </c>
      <c r="N600">
        <v>8</v>
      </c>
      <c r="O600" t="s">
        <v>310</v>
      </c>
      <c r="P600" t="s">
        <v>311</v>
      </c>
      <c r="Q600">
        <v>145.19999999999999</v>
      </c>
      <c r="R600" t="s">
        <v>12</v>
      </c>
      <c r="S600">
        <v>1.0999999999999999E-2</v>
      </c>
      <c r="T600" s="6">
        <f>tbSilv[[#This Row],[qtdRecurso]]*tbSilv[[#This Row],[areaOcupacao]]/10000</f>
        <v>7.3180799999999993</v>
      </c>
      <c r="U600" s="1">
        <f>tbSilv[[#This Row],[qtdRecEspFaixa]]*tbSilv[[#This Row],[Preco]]</f>
        <v>8.0498879999999981E-2</v>
      </c>
    </row>
    <row r="601" spans="1:21" hidden="1" x14ac:dyDescent="0.3">
      <c r="A601">
        <v>11688</v>
      </c>
      <c r="B601" t="s">
        <v>0</v>
      </c>
      <c r="C601" t="s">
        <v>1</v>
      </c>
      <c r="D601" t="s">
        <v>2</v>
      </c>
      <c r="E601" t="s">
        <v>3</v>
      </c>
      <c r="F601" t="s">
        <v>306</v>
      </c>
      <c r="G601" t="s">
        <v>4</v>
      </c>
      <c r="H601" t="s">
        <v>54</v>
      </c>
      <c r="I601">
        <v>504</v>
      </c>
      <c r="J601">
        <v>56</v>
      </c>
      <c r="K601" t="s">
        <v>316</v>
      </c>
      <c r="L601" t="s">
        <v>317</v>
      </c>
      <c r="M601" t="s">
        <v>309</v>
      </c>
      <c r="N601">
        <v>8</v>
      </c>
      <c r="O601" t="s">
        <v>310</v>
      </c>
      <c r="P601" t="s">
        <v>13</v>
      </c>
      <c r="Q601">
        <v>145.19999999999999</v>
      </c>
      <c r="R601" t="s">
        <v>12</v>
      </c>
      <c r="S601">
        <v>13.066685676574707</v>
      </c>
      <c r="T601" s="6">
        <f>tbSilv[[#This Row],[qtdRecurso]]*tbSilv[[#This Row],[areaOcupacao]]/10000</f>
        <v>7.3180799999999993</v>
      </c>
      <c r="U601" s="1">
        <f>tbSilv[[#This Row],[qtdRecEspFaixa]]*tbSilv[[#This Row],[Preco]]</f>
        <v>95.623051116027824</v>
      </c>
    </row>
    <row r="602" spans="1:21" hidden="1" x14ac:dyDescent="0.3">
      <c r="A602">
        <v>11688</v>
      </c>
      <c r="B602" t="s">
        <v>0</v>
      </c>
      <c r="C602" t="s">
        <v>1</v>
      </c>
      <c r="D602" t="s">
        <v>2</v>
      </c>
      <c r="E602" t="s">
        <v>3</v>
      </c>
      <c r="F602" t="s">
        <v>306</v>
      </c>
      <c r="G602" t="s">
        <v>4</v>
      </c>
      <c r="H602" t="s">
        <v>54</v>
      </c>
      <c r="I602">
        <v>504</v>
      </c>
      <c r="J602">
        <v>56</v>
      </c>
      <c r="K602" t="s">
        <v>316</v>
      </c>
      <c r="L602" t="s">
        <v>317</v>
      </c>
      <c r="M602" t="s">
        <v>309</v>
      </c>
      <c r="N602">
        <v>8</v>
      </c>
      <c r="O602" t="s">
        <v>312</v>
      </c>
      <c r="P602" t="s">
        <v>13</v>
      </c>
      <c r="Q602">
        <v>18.149999999999999</v>
      </c>
      <c r="R602" t="s">
        <v>12</v>
      </c>
      <c r="S602">
        <v>13.066685676574707</v>
      </c>
      <c r="T602" s="6">
        <f>tbSilv[[#This Row],[qtdRecurso]]*tbSilv[[#This Row],[areaOcupacao]]/10000</f>
        <v>0.91475999999999991</v>
      </c>
      <c r="U602" s="1">
        <f>tbSilv[[#This Row],[qtdRecEspFaixa]]*tbSilv[[#This Row],[Preco]]</f>
        <v>11.952881389503478</v>
      </c>
    </row>
    <row r="603" spans="1:21" hidden="1" x14ac:dyDescent="0.3">
      <c r="A603">
        <v>11688</v>
      </c>
      <c r="B603" t="s">
        <v>0</v>
      </c>
      <c r="C603" t="s">
        <v>1</v>
      </c>
      <c r="D603" t="s">
        <v>2</v>
      </c>
      <c r="E603" t="s">
        <v>3</v>
      </c>
      <c r="F603" t="s">
        <v>306</v>
      </c>
      <c r="G603" t="s">
        <v>4</v>
      </c>
      <c r="H603" t="s">
        <v>54</v>
      </c>
      <c r="I603">
        <v>504</v>
      </c>
      <c r="J603">
        <v>56</v>
      </c>
      <c r="K603" t="s">
        <v>316</v>
      </c>
      <c r="L603" t="s">
        <v>317</v>
      </c>
      <c r="M603" t="s">
        <v>309</v>
      </c>
      <c r="N603">
        <v>8</v>
      </c>
      <c r="O603" t="s">
        <v>313</v>
      </c>
      <c r="P603" t="s">
        <v>16</v>
      </c>
      <c r="Q603">
        <v>0.73</v>
      </c>
      <c r="R603" t="s">
        <v>17</v>
      </c>
      <c r="S603">
        <v>149.07000732421875</v>
      </c>
      <c r="T603" s="6">
        <f>tbSilv[[#This Row],[qtdRecurso]]*tbSilv[[#This Row],[areaOcupacao]]/10000</f>
        <v>3.6791999999999998E-2</v>
      </c>
      <c r="U603" s="1">
        <f>tbSilv[[#This Row],[qtdRecEspFaixa]]*tbSilv[[#This Row],[Preco]]</f>
        <v>5.4845837094726564</v>
      </c>
    </row>
    <row r="604" spans="1:21" hidden="1" x14ac:dyDescent="0.3">
      <c r="A604">
        <v>11688</v>
      </c>
      <c r="B604" t="s">
        <v>0</v>
      </c>
      <c r="C604" t="s">
        <v>1</v>
      </c>
      <c r="D604" t="s">
        <v>2</v>
      </c>
      <c r="E604" t="s">
        <v>3</v>
      </c>
      <c r="F604" t="s">
        <v>306</v>
      </c>
      <c r="G604" t="s">
        <v>4</v>
      </c>
      <c r="H604" t="s">
        <v>54</v>
      </c>
      <c r="I604">
        <v>504</v>
      </c>
      <c r="J604">
        <v>56</v>
      </c>
      <c r="K604" t="s">
        <v>316</v>
      </c>
      <c r="L604" t="s">
        <v>317</v>
      </c>
      <c r="M604" t="s">
        <v>309</v>
      </c>
      <c r="N604">
        <v>9</v>
      </c>
      <c r="O604" t="s">
        <v>310</v>
      </c>
      <c r="P604" t="s">
        <v>311</v>
      </c>
      <c r="Q604">
        <v>145.19999999999999</v>
      </c>
      <c r="R604" t="s">
        <v>12</v>
      </c>
      <c r="S604">
        <v>1.0999999999999999E-2</v>
      </c>
      <c r="T604" s="6">
        <f>tbSilv[[#This Row],[qtdRecurso]]*tbSilv[[#This Row],[areaOcupacao]]/10000</f>
        <v>7.3180799999999993</v>
      </c>
      <c r="U604" s="1">
        <f>tbSilv[[#This Row],[qtdRecEspFaixa]]*tbSilv[[#This Row],[Preco]]</f>
        <v>8.0498879999999981E-2</v>
      </c>
    </row>
    <row r="605" spans="1:21" hidden="1" x14ac:dyDescent="0.3">
      <c r="A605">
        <v>11688</v>
      </c>
      <c r="B605" t="s">
        <v>0</v>
      </c>
      <c r="C605" t="s">
        <v>1</v>
      </c>
      <c r="D605" t="s">
        <v>2</v>
      </c>
      <c r="E605" t="s">
        <v>3</v>
      </c>
      <c r="F605" t="s">
        <v>306</v>
      </c>
      <c r="G605" t="s">
        <v>4</v>
      </c>
      <c r="H605" t="s">
        <v>54</v>
      </c>
      <c r="I605">
        <v>504</v>
      </c>
      <c r="J605">
        <v>56</v>
      </c>
      <c r="K605" t="s">
        <v>316</v>
      </c>
      <c r="L605" t="s">
        <v>317</v>
      </c>
      <c r="M605" t="s">
        <v>309</v>
      </c>
      <c r="N605">
        <v>9</v>
      </c>
      <c r="O605" t="s">
        <v>310</v>
      </c>
      <c r="P605" t="s">
        <v>13</v>
      </c>
      <c r="Q605">
        <v>145.19999999999999</v>
      </c>
      <c r="R605" t="s">
        <v>12</v>
      </c>
      <c r="S605">
        <v>13.066685676574707</v>
      </c>
      <c r="T605" s="6">
        <f>tbSilv[[#This Row],[qtdRecurso]]*tbSilv[[#This Row],[areaOcupacao]]/10000</f>
        <v>7.3180799999999993</v>
      </c>
      <c r="U605" s="1">
        <f>tbSilv[[#This Row],[qtdRecEspFaixa]]*tbSilv[[#This Row],[Preco]]</f>
        <v>95.623051116027824</v>
      </c>
    </row>
    <row r="606" spans="1:21" hidden="1" x14ac:dyDescent="0.3">
      <c r="A606">
        <v>11688</v>
      </c>
      <c r="B606" t="s">
        <v>0</v>
      </c>
      <c r="C606" t="s">
        <v>1</v>
      </c>
      <c r="D606" t="s">
        <v>2</v>
      </c>
      <c r="E606" t="s">
        <v>3</v>
      </c>
      <c r="F606" t="s">
        <v>306</v>
      </c>
      <c r="G606" t="s">
        <v>4</v>
      </c>
      <c r="H606" t="s">
        <v>54</v>
      </c>
      <c r="I606">
        <v>504</v>
      </c>
      <c r="J606">
        <v>56</v>
      </c>
      <c r="K606" t="s">
        <v>316</v>
      </c>
      <c r="L606" t="s">
        <v>317</v>
      </c>
      <c r="M606" t="s">
        <v>309</v>
      </c>
      <c r="N606">
        <v>9</v>
      </c>
      <c r="O606" t="s">
        <v>312</v>
      </c>
      <c r="P606" t="s">
        <v>13</v>
      </c>
      <c r="Q606">
        <v>18.149999999999999</v>
      </c>
      <c r="R606" t="s">
        <v>12</v>
      </c>
      <c r="S606">
        <v>13.066685676574707</v>
      </c>
      <c r="T606" s="6">
        <f>tbSilv[[#This Row],[qtdRecurso]]*tbSilv[[#This Row],[areaOcupacao]]/10000</f>
        <v>0.91475999999999991</v>
      </c>
      <c r="U606" s="1">
        <f>tbSilv[[#This Row],[qtdRecEspFaixa]]*tbSilv[[#This Row],[Preco]]</f>
        <v>11.952881389503478</v>
      </c>
    </row>
    <row r="607" spans="1:21" hidden="1" x14ac:dyDescent="0.3">
      <c r="A607">
        <v>11688</v>
      </c>
      <c r="B607" t="s">
        <v>0</v>
      </c>
      <c r="C607" t="s">
        <v>1</v>
      </c>
      <c r="D607" t="s">
        <v>2</v>
      </c>
      <c r="E607" t="s">
        <v>3</v>
      </c>
      <c r="F607" t="s">
        <v>306</v>
      </c>
      <c r="G607" t="s">
        <v>4</v>
      </c>
      <c r="H607" t="s">
        <v>54</v>
      </c>
      <c r="I607">
        <v>504</v>
      </c>
      <c r="J607">
        <v>56</v>
      </c>
      <c r="K607" t="s">
        <v>316</v>
      </c>
      <c r="L607" t="s">
        <v>317</v>
      </c>
      <c r="M607" t="s">
        <v>309</v>
      </c>
      <c r="N607">
        <v>9</v>
      </c>
      <c r="O607" t="s">
        <v>313</v>
      </c>
      <c r="P607" t="s">
        <v>16</v>
      </c>
      <c r="Q607">
        <v>0.73</v>
      </c>
      <c r="R607" t="s">
        <v>17</v>
      </c>
      <c r="S607">
        <v>149.07000732421875</v>
      </c>
      <c r="T607" s="6">
        <f>tbSilv[[#This Row],[qtdRecurso]]*tbSilv[[#This Row],[areaOcupacao]]/10000</f>
        <v>3.6791999999999998E-2</v>
      </c>
      <c r="U607" s="1">
        <f>tbSilv[[#This Row],[qtdRecEspFaixa]]*tbSilv[[#This Row],[Preco]]</f>
        <v>5.4845837094726564</v>
      </c>
    </row>
    <row r="608" spans="1:21" hidden="1" x14ac:dyDescent="0.3">
      <c r="A608">
        <v>11688</v>
      </c>
      <c r="B608" t="s">
        <v>0</v>
      </c>
      <c r="C608" t="s">
        <v>1</v>
      </c>
      <c r="D608" t="s">
        <v>2</v>
      </c>
      <c r="E608" t="s">
        <v>3</v>
      </c>
      <c r="F608" t="s">
        <v>306</v>
      </c>
      <c r="G608" t="s">
        <v>4</v>
      </c>
      <c r="H608" t="s">
        <v>54</v>
      </c>
      <c r="I608">
        <v>504</v>
      </c>
      <c r="J608">
        <v>56</v>
      </c>
      <c r="K608" t="s">
        <v>316</v>
      </c>
      <c r="L608" t="s">
        <v>317</v>
      </c>
      <c r="M608" t="s">
        <v>309</v>
      </c>
      <c r="N608">
        <v>10</v>
      </c>
      <c r="O608" t="s">
        <v>310</v>
      </c>
      <c r="P608" t="s">
        <v>311</v>
      </c>
      <c r="Q608">
        <v>145.19999999999999</v>
      </c>
      <c r="R608" t="s">
        <v>12</v>
      </c>
      <c r="S608">
        <v>1.0999999999999999E-2</v>
      </c>
      <c r="T608" s="6">
        <f>tbSilv[[#This Row],[qtdRecurso]]*tbSilv[[#This Row],[areaOcupacao]]/10000</f>
        <v>7.3180799999999993</v>
      </c>
      <c r="U608" s="1">
        <f>tbSilv[[#This Row],[qtdRecEspFaixa]]*tbSilv[[#This Row],[Preco]]</f>
        <v>8.0498879999999981E-2</v>
      </c>
    </row>
    <row r="609" spans="1:21" hidden="1" x14ac:dyDescent="0.3">
      <c r="A609">
        <v>11688</v>
      </c>
      <c r="B609" t="s">
        <v>0</v>
      </c>
      <c r="C609" t="s">
        <v>1</v>
      </c>
      <c r="D609" t="s">
        <v>2</v>
      </c>
      <c r="E609" t="s">
        <v>3</v>
      </c>
      <c r="F609" t="s">
        <v>306</v>
      </c>
      <c r="G609" t="s">
        <v>4</v>
      </c>
      <c r="H609" t="s">
        <v>54</v>
      </c>
      <c r="I609">
        <v>504</v>
      </c>
      <c r="J609">
        <v>56</v>
      </c>
      <c r="K609" t="s">
        <v>316</v>
      </c>
      <c r="L609" t="s">
        <v>317</v>
      </c>
      <c r="M609" t="s">
        <v>309</v>
      </c>
      <c r="N609">
        <v>10</v>
      </c>
      <c r="O609" t="s">
        <v>310</v>
      </c>
      <c r="P609" t="s">
        <v>13</v>
      </c>
      <c r="Q609">
        <v>145.19999999999999</v>
      </c>
      <c r="R609" t="s">
        <v>12</v>
      </c>
      <c r="S609">
        <v>13.066685676574707</v>
      </c>
      <c r="T609" s="6">
        <f>tbSilv[[#This Row],[qtdRecurso]]*tbSilv[[#This Row],[areaOcupacao]]/10000</f>
        <v>7.3180799999999993</v>
      </c>
      <c r="U609" s="1">
        <f>tbSilv[[#This Row],[qtdRecEspFaixa]]*tbSilv[[#This Row],[Preco]]</f>
        <v>95.623051116027824</v>
      </c>
    </row>
    <row r="610" spans="1:21" hidden="1" x14ac:dyDescent="0.3">
      <c r="A610">
        <v>11688</v>
      </c>
      <c r="B610" t="s">
        <v>0</v>
      </c>
      <c r="C610" t="s">
        <v>1</v>
      </c>
      <c r="D610" t="s">
        <v>2</v>
      </c>
      <c r="E610" t="s">
        <v>3</v>
      </c>
      <c r="F610" t="s">
        <v>306</v>
      </c>
      <c r="G610" t="s">
        <v>4</v>
      </c>
      <c r="H610" t="s">
        <v>54</v>
      </c>
      <c r="I610">
        <v>504</v>
      </c>
      <c r="J610">
        <v>56</v>
      </c>
      <c r="K610" t="s">
        <v>316</v>
      </c>
      <c r="L610" t="s">
        <v>317</v>
      </c>
      <c r="M610" t="s">
        <v>309</v>
      </c>
      <c r="N610">
        <v>10</v>
      </c>
      <c r="O610" t="s">
        <v>312</v>
      </c>
      <c r="P610" t="s">
        <v>13</v>
      </c>
      <c r="Q610">
        <v>18.149999999999999</v>
      </c>
      <c r="R610" t="s">
        <v>12</v>
      </c>
      <c r="S610">
        <v>13.066685676574707</v>
      </c>
      <c r="T610" s="6">
        <f>tbSilv[[#This Row],[qtdRecurso]]*tbSilv[[#This Row],[areaOcupacao]]/10000</f>
        <v>0.91475999999999991</v>
      </c>
      <c r="U610" s="1">
        <f>tbSilv[[#This Row],[qtdRecEspFaixa]]*tbSilv[[#This Row],[Preco]]</f>
        <v>11.952881389503478</v>
      </c>
    </row>
    <row r="611" spans="1:21" hidden="1" x14ac:dyDescent="0.3">
      <c r="A611">
        <v>11688</v>
      </c>
      <c r="B611" t="s">
        <v>0</v>
      </c>
      <c r="C611" t="s">
        <v>1</v>
      </c>
      <c r="D611" t="s">
        <v>2</v>
      </c>
      <c r="E611" t="s">
        <v>3</v>
      </c>
      <c r="F611" t="s">
        <v>306</v>
      </c>
      <c r="G611" t="s">
        <v>4</v>
      </c>
      <c r="H611" t="s">
        <v>54</v>
      </c>
      <c r="I611">
        <v>504</v>
      </c>
      <c r="J611">
        <v>56</v>
      </c>
      <c r="K611" t="s">
        <v>316</v>
      </c>
      <c r="L611" t="s">
        <v>317</v>
      </c>
      <c r="M611" t="s">
        <v>309</v>
      </c>
      <c r="N611">
        <v>10</v>
      </c>
      <c r="O611" t="s">
        <v>313</v>
      </c>
      <c r="P611" t="s">
        <v>16</v>
      </c>
      <c r="Q611">
        <v>0.73</v>
      </c>
      <c r="R611" t="s">
        <v>17</v>
      </c>
      <c r="S611">
        <v>149.07000732421875</v>
      </c>
      <c r="T611" s="6">
        <f>tbSilv[[#This Row],[qtdRecurso]]*tbSilv[[#This Row],[areaOcupacao]]/10000</f>
        <v>3.6791999999999998E-2</v>
      </c>
      <c r="U611" s="1">
        <f>tbSilv[[#This Row],[qtdRecEspFaixa]]*tbSilv[[#This Row],[Preco]]</f>
        <v>5.4845837094726564</v>
      </c>
    </row>
    <row r="612" spans="1:21" hidden="1" x14ac:dyDescent="0.3">
      <c r="A612">
        <v>11688</v>
      </c>
      <c r="B612" t="s">
        <v>0</v>
      </c>
      <c r="C612" t="s">
        <v>1</v>
      </c>
      <c r="D612" t="s">
        <v>2</v>
      </c>
      <c r="E612" t="s">
        <v>3</v>
      </c>
      <c r="F612" t="s">
        <v>306</v>
      </c>
      <c r="G612" t="s">
        <v>4</v>
      </c>
      <c r="H612" t="s">
        <v>54</v>
      </c>
      <c r="I612">
        <v>504</v>
      </c>
      <c r="J612">
        <v>56</v>
      </c>
      <c r="K612" t="s">
        <v>316</v>
      </c>
      <c r="L612" t="s">
        <v>317</v>
      </c>
      <c r="M612" t="s">
        <v>309</v>
      </c>
      <c r="N612">
        <v>11</v>
      </c>
      <c r="O612" t="s">
        <v>310</v>
      </c>
      <c r="P612" t="s">
        <v>311</v>
      </c>
      <c r="Q612">
        <v>145.19999999999999</v>
      </c>
      <c r="R612" t="s">
        <v>12</v>
      </c>
      <c r="S612">
        <v>1.0999999999999999E-2</v>
      </c>
      <c r="T612" s="6">
        <f>tbSilv[[#This Row],[qtdRecurso]]*tbSilv[[#This Row],[areaOcupacao]]/10000</f>
        <v>7.3180799999999993</v>
      </c>
      <c r="U612" s="1">
        <f>tbSilv[[#This Row],[qtdRecEspFaixa]]*tbSilv[[#This Row],[Preco]]</f>
        <v>8.0498879999999981E-2</v>
      </c>
    </row>
    <row r="613" spans="1:21" hidden="1" x14ac:dyDescent="0.3">
      <c r="A613">
        <v>11688</v>
      </c>
      <c r="B613" t="s">
        <v>0</v>
      </c>
      <c r="C613" t="s">
        <v>1</v>
      </c>
      <c r="D613" t="s">
        <v>2</v>
      </c>
      <c r="E613" t="s">
        <v>3</v>
      </c>
      <c r="F613" t="s">
        <v>306</v>
      </c>
      <c r="G613" t="s">
        <v>4</v>
      </c>
      <c r="H613" t="s">
        <v>54</v>
      </c>
      <c r="I613">
        <v>504</v>
      </c>
      <c r="J613">
        <v>56</v>
      </c>
      <c r="K613" t="s">
        <v>316</v>
      </c>
      <c r="L613" t="s">
        <v>317</v>
      </c>
      <c r="M613" t="s">
        <v>309</v>
      </c>
      <c r="N613">
        <v>11</v>
      </c>
      <c r="O613" t="s">
        <v>310</v>
      </c>
      <c r="P613" t="s">
        <v>13</v>
      </c>
      <c r="Q613">
        <v>145.19999999999999</v>
      </c>
      <c r="R613" t="s">
        <v>12</v>
      </c>
      <c r="S613">
        <v>13.066685676574707</v>
      </c>
      <c r="T613" s="6">
        <f>tbSilv[[#This Row],[qtdRecurso]]*tbSilv[[#This Row],[areaOcupacao]]/10000</f>
        <v>7.3180799999999993</v>
      </c>
      <c r="U613" s="1">
        <f>tbSilv[[#This Row],[qtdRecEspFaixa]]*tbSilv[[#This Row],[Preco]]</f>
        <v>95.623051116027824</v>
      </c>
    </row>
    <row r="614" spans="1:21" hidden="1" x14ac:dyDescent="0.3">
      <c r="A614">
        <v>11688</v>
      </c>
      <c r="B614" t="s">
        <v>0</v>
      </c>
      <c r="C614" t="s">
        <v>1</v>
      </c>
      <c r="D614" t="s">
        <v>2</v>
      </c>
      <c r="E614" t="s">
        <v>3</v>
      </c>
      <c r="F614" t="s">
        <v>306</v>
      </c>
      <c r="G614" t="s">
        <v>4</v>
      </c>
      <c r="H614" t="s">
        <v>54</v>
      </c>
      <c r="I614">
        <v>504</v>
      </c>
      <c r="J614">
        <v>56</v>
      </c>
      <c r="K614" t="s">
        <v>316</v>
      </c>
      <c r="L614" t="s">
        <v>317</v>
      </c>
      <c r="M614" t="s">
        <v>309</v>
      </c>
      <c r="N614">
        <v>11</v>
      </c>
      <c r="O614" t="s">
        <v>312</v>
      </c>
      <c r="P614" t="s">
        <v>13</v>
      </c>
      <c r="Q614">
        <v>18.149999999999999</v>
      </c>
      <c r="R614" t="s">
        <v>12</v>
      </c>
      <c r="S614">
        <v>13.066685676574707</v>
      </c>
      <c r="T614" s="6">
        <f>tbSilv[[#This Row],[qtdRecurso]]*tbSilv[[#This Row],[areaOcupacao]]/10000</f>
        <v>0.91475999999999991</v>
      </c>
      <c r="U614" s="1">
        <f>tbSilv[[#This Row],[qtdRecEspFaixa]]*tbSilv[[#This Row],[Preco]]</f>
        <v>11.952881389503478</v>
      </c>
    </row>
    <row r="615" spans="1:21" hidden="1" x14ac:dyDescent="0.3">
      <c r="A615">
        <v>11688</v>
      </c>
      <c r="B615" t="s">
        <v>0</v>
      </c>
      <c r="C615" t="s">
        <v>1</v>
      </c>
      <c r="D615" t="s">
        <v>2</v>
      </c>
      <c r="E615" t="s">
        <v>3</v>
      </c>
      <c r="F615" t="s">
        <v>306</v>
      </c>
      <c r="G615" t="s">
        <v>4</v>
      </c>
      <c r="H615" t="s">
        <v>54</v>
      </c>
      <c r="I615">
        <v>504</v>
      </c>
      <c r="J615">
        <v>56</v>
      </c>
      <c r="K615" t="s">
        <v>316</v>
      </c>
      <c r="L615" t="s">
        <v>317</v>
      </c>
      <c r="M615" t="s">
        <v>309</v>
      </c>
      <c r="N615">
        <v>11</v>
      </c>
      <c r="O615" t="s">
        <v>313</v>
      </c>
      <c r="P615" t="s">
        <v>16</v>
      </c>
      <c r="Q615">
        <v>0.73</v>
      </c>
      <c r="R615" t="s">
        <v>17</v>
      </c>
      <c r="S615">
        <v>149.07000732421875</v>
      </c>
      <c r="T615" s="6">
        <f>tbSilv[[#This Row],[qtdRecurso]]*tbSilv[[#This Row],[areaOcupacao]]/10000</f>
        <v>3.6791999999999998E-2</v>
      </c>
      <c r="U615" s="1">
        <f>tbSilv[[#This Row],[qtdRecEspFaixa]]*tbSilv[[#This Row],[Preco]]</f>
        <v>5.4845837094726564</v>
      </c>
    </row>
    <row r="616" spans="1:21" hidden="1" x14ac:dyDescent="0.3">
      <c r="A616">
        <v>11688</v>
      </c>
      <c r="B616" t="s">
        <v>0</v>
      </c>
      <c r="C616" t="s">
        <v>1</v>
      </c>
      <c r="D616" t="s">
        <v>2</v>
      </c>
      <c r="E616" t="s">
        <v>3</v>
      </c>
      <c r="F616" t="s">
        <v>306</v>
      </c>
      <c r="G616" t="s">
        <v>4</v>
      </c>
      <c r="H616" t="s">
        <v>54</v>
      </c>
      <c r="I616">
        <v>504</v>
      </c>
      <c r="J616">
        <v>56</v>
      </c>
      <c r="K616" t="s">
        <v>316</v>
      </c>
      <c r="L616" t="s">
        <v>317</v>
      </c>
      <c r="M616" t="s">
        <v>309</v>
      </c>
      <c r="N616">
        <v>12</v>
      </c>
      <c r="O616" t="s">
        <v>310</v>
      </c>
      <c r="P616" t="s">
        <v>311</v>
      </c>
      <c r="Q616">
        <v>145.19999999999999</v>
      </c>
      <c r="R616" t="s">
        <v>12</v>
      </c>
      <c r="S616">
        <v>1.0999999999999999E-2</v>
      </c>
      <c r="T616" s="6">
        <f>tbSilv[[#This Row],[qtdRecurso]]*tbSilv[[#This Row],[areaOcupacao]]/10000</f>
        <v>7.3180799999999993</v>
      </c>
      <c r="U616" s="1">
        <f>tbSilv[[#This Row],[qtdRecEspFaixa]]*tbSilv[[#This Row],[Preco]]</f>
        <v>8.0498879999999981E-2</v>
      </c>
    </row>
    <row r="617" spans="1:21" hidden="1" x14ac:dyDescent="0.3">
      <c r="A617">
        <v>11688</v>
      </c>
      <c r="B617" t="s">
        <v>0</v>
      </c>
      <c r="C617" t="s">
        <v>1</v>
      </c>
      <c r="D617" t="s">
        <v>2</v>
      </c>
      <c r="E617" t="s">
        <v>3</v>
      </c>
      <c r="F617" t="s">
        <v>306</v>
      </c>
      <c r="G617" t="s">
        <v>4</v>
      </c>
      <c r="H617" t="s">
        <v>54</v>
      </c>
      <c r="I617">
        <v>504</v>
      </c>
      <c r="J617">
        <v>56</v>
      </c>
      <c r="K617" t="s">
        <v>316</v>
      </c>
      <c r="L617" t="s">
        <v>317</v>
      </c>
      <c r="M617" t="s">
        <v>309</v>
      </c>
      <c r="N617">
        <v>12</v>
      </c>
      <c r="O617" t="s">
        <v>310</v>
      </c>
      <c r="P617" t="s">
        <v>13</v>
      </c>
      <c r="Q617">
        <v>145.19999999999999</v>
      </c>
      <c r="R617" t="s">
        <v>12</v>
      </c>
      <c r="S617">
        <v>13.066685676574707</v>
      </c>
      <c r="T617" s="6">
        <f>tbSilv[[#This Row],[qtdRecurso]]*tbSilv[[#This Row],[areaOcupacao]]/10000</f>
        <v>7.3180799999999993</v>
      </c>
      <c r="U617" s="1">
        <f>tbSilv[[#This Row],[qtdRecEspFaixa]]*tbSilv[[#This Row],[Preco]]</f>
        <v>95.623051116027824</v>
      </c>
    </row>
    <row r="618" spans="1:21" hidden="1" x14ac:dyDescent="0.3">
      <c r="A618">
        <v>11688</v>
      </c>
      <c r="B618" t="s">
        <v>0</v>
      </c>
      <c r="C618" t="s">
        <v>1</v>
      </c>
      <c r="D618" t="s">
        <v>2</v>
      </c>
      <c r="E618" t="s">
        <v>3</v>
      </c>
      <c r="F618" t="s">
        <v>306</v>
      </c>
      <c r="G618" t="s">
        <v>4</v>
      </c>
      <c r="H618" t="s">
        <v>54</v>
      </c>
      <c r="I618">
        <v>504</v>
      </c>
      <c r="J618">
        <v>56</v>
      </c>
      <c r="K618" t="s">
        <v>316</v>
      </c>
      <c r="L618" t="s">
        <v>317</v>
      </c>
      <c r="M618" t="s">
        <v>309</v>
      </c>
      <c r="N618">
        <v>12</v>
      </c>
      <c r="O618" t="s">
        <v>312</v>
      </c>
      <c r="P618" t="s">
        <v>13</v>
      </c>
      <c r="Q618">
        <v>18.149999999999999</v>
      </c>
      <c r="R618" t="s">
        <v>12</v>
      </c>
      <c r="S618">
        <v>13.066685676574707</v>
      </c>
      <c r="T618" s="6">
        <f>tbSilv[[#This Row],[qtdRecurso]]*tbSilv[[#This Row],[areaOcupacao]]/10000</f>
        <v>0.91475999999999991</v>
      </c>
      <c r="U618" s="1">
        <f>tbSilv[[#This Row],[qtdRecEspFaixa]]*tbSilv[[#This Row],[Preco]]</f>
        <v>11.952881389503478</v>
      </c>
    </row>
    <row r="619" spans="1:21" hidden="1" x14ac:dyDescent="0.3">
      <c r="A619">
        <v>11688</v>
      </c>
      <c r="B619" t="s">
        <v>0</v>
      </c>
      <c r="C619" t="s">
        <v>1</v>
      </c>
      <c r="D619" t="s">
        <v>2</v>
      </c>
      <c r="E619" t="s">
        <v>3</v>
      </c>
      <c r="F619" t="s">
        <v>306</v>
      </c>
      <c r="G619" t="s">
        <v>4</v>
      </c>
      <c r="H619" t="s">
        <v>54</v>
      </c>
      <c r="I619">
        <v>504</v>
      </c>
      <c r="J619">
        <v>56</v>
      </c>
      <c r="K619" t="s">
        <v>316</v>
      </c>
      <c r="L619" t="s">
        <v>317</v>
      </c>
      <c r="M619" t="s">
        <v>309</v>
      </c>
      <c r="N619">
        <v>12</v>
      </c>
      <c r="O619" t="s">
        <v>313</v>
      </c>
      <c r="P619" t="s">
        <v>16</v>
      </c>
      <c r="Q619">
        <v>0.73</v>
      </c>
      <c r="R619" t="s">
        <v>17</v>
      </c>
      <c r="S619">
        <v>149.07000732421875</v>
      </c>
      <c r="T619" s="6">
        <f>tbSilv[[#This Row],[qtdRecurso]]*tbSilv[[#This Row],[areaOcupacao]]/10000</f>
        <v>3.6791999999999998E-2</v>
      </c>
      <c r="U619" s="1">
        <f>tbSilv[[#This Row],[qtdRecEspFaixa]]*tbSilv[[#This Row],[Preco]]</f>
        <v>5.4845837094726564</v>
      </c>
    </row>
    <row r="620" spans="1:21" hidden="1" x14ac:dyDescent="0.3">
      <c r="A620">
        <v>11688</v>
      </c>
      <c r="B620" t="s">
        <v>0</v>
      </c>
      <c r="C620" t="s">
        <v>1</v>
      </c>
      <c r="D620" t="s">
        <v>2</v>
      </c>
      <c r="E620" t="s">
        <v>3</v>
      </c>
      <c r="F620" t="s">
        <v>306</v>
      </c>
      <c r="G620" t="s">
        <v>4</v>
      </c>
      <c r="H620" t="s">
        <v>54</v>
      </c>
      <c r="I620">
        <v>504</v>
      </c>
      <c r="J620">
        <v>56</v>
      </c>
      <c r="K620" t="s">
        <v>316</v>
      </c>
      <c r="L620" t="s">
        <v>317</v>
      </c>
      <c r="M620" t="s">
        <v>309</v>
      </c>
      <c r="N620">
        <v>13</v>
      </c>
      <c r="O620" t="s">
        <v>310</v>
      </c>
      <c r="P620" t="s">
        <v>311</v>
      </c>
      <c r="Q620">
        <v>145.19999999999999</v>
      </c>
      <c r="R620" t="s">
        <v>12</v>
      </c>
      <c r="S620">
        <v>1.0999999999999999E-2</v>
      </c>
      <c r="T620" s="6">
        <f>tbSilv[[#This Row],[qtdRecurso]]*tbSilv[[#This Row],[areaOcupacao]]/10000</f>
        <v>7.3180799999999993</v>
      </c>
      <c r="U620" s="1">
        <f>tbSilv[[#This Row],[qtdRecEspFaixa]]*tbSilv[[#This Row],[Preco]]</f>
        <v>8.0498879999999981E-2</v>
      </c>
    </row>
    <row r="621" spans="1:21" hidden="1" x14ac:dyDescent="0.3">
      <c r="A621">
        <v>11688</v>
      </c>
      <c r="B621" t="s">
        <v>0</v>
      </c>
      <c r="C621" t="s">
        <v>1</v>
      </c>
      <c r="D621" t="s">
        <v>2</v>
      </c>
      <c r="E621" t="s">
        <v>3</v>
      </c>
      <c r="F621" t="s">
        <v>306</v>
      </c>
      <c r="G621" t="s">
        <v>4</v>
      </c>
      <c r="H621" t="s">
        <v>54</v>
      </c>
      <c r="I621">
        <v>504</v>
      </c>
      <c r="J621">
        <v>56</v>
      </c>
      <c r="K621" t="s">
        <v>316</v>
      </c>
      <c r="L621" t="s">
        <v>317</v>
      </c>
      <c r="M621" t="s">
        <v>309</v>
      </c>
      <c r="N621">
        <v>13</v>
      </c>
      <c r="O621" t="s">
        <v>310</v>
      </c>
      <c r="P621" t="s">
        <v>13</v>
      </c>
      <c r="Q621">
        <v>145.19999999999999</v>
      </c>
      <c r="R621" t="s">
        <v>12</v>
      </c>
      <c r="S621">
        <v>13.066685676574707</v>
      </c>
      <c r="T621" s="6">
        <f>tbSilv[[#This Row],[qtdRecurso]]*tbSilv[[#This Row],[areaOcupacao]]/10000</f>
        <v>7.3180799999999993</v>
      </c>
      <c r="U621" s="1">
        <f>tbSilv[[#This Row],[qtdRecEspFaixa]]*tbSilv[[#This Row],[Preco]]</f>
        <v>95.623051116027824</v>
      </c>
    </row>
    <row r="622" spans="1:21" hidden="1" x14ac:dyDescent="0.3">
      <c r="A622">
        <v>11688</v>
      </c>
      <c r="B622" t="s">
        <v>0</v>
      </c>
      <c r="C622" t="s">
        <v>1</v>
      </c>
      <c r="D622" t="s">
        <v>2</v>
      </c>
      <c r="E622" t="s">
        <v>3</v>
      </c>
      <c r="F622" t="s">
        <v>306</v>
      </c>
      <c r="G622" t="s">
        <v>4</v>
      </c>
      <c r="H622" t="s">
        <v>54</v>
      </c>
      <c r="I622">
        <v>504</v>
      </c>
      <c r="J622">
        <v>56</v>
      </c>
      <c r="K622" t="s">
        <v>316</v>
      </c>
      <c r="L622" t="s">
        <v>317</v>
      </c>
      <c r="M622" t="s">
        <v>309</v>
      </c>
      <c r="N622">
        <v>13</v>
      </c>
      <c r="O622" t="s">
        <v>312</v>
      </c>
      <c r="P622" t="s">
        <v>13</v>
      </c>
      <c r="Q622">
        <v>18.149999999999999</v>
      </c>
      <c r="R622" t="s">
        <v>12</v>
      </c>
      <c r="S622">
        <v>13.066685676574707</v>
      </c>
      <c r="T622" s="6">
        <f>tbSilv[[#This Row],[qtdRecurso]]*tbSilv[[#This Row],[areaOcupacao]]/10000</f>
        <v>0.91475999999999991</v>
      </c>
      <c r="U622" s="1">
        <f>tbSilv[[#This Row],[qtdRecEspFaixa]]*tbSilv[[#This Row],[Preco]]</f>
        <v>11.952881389503478</v>
      </c>
    </row>
    <row r="623" spans="1:21" hidden="1" x14ac:dyDescent="0.3">
      <c r="A623">
        <v>11688</v>
      </c>
      <c r="B623" t="s">
        <v>0</v>
      </c>
      <c r="C623" t="s">
        <v>1</v>
      </c>
      <c r="D623" t="s">
        <v>2</v>
      </c>
      <c r="E623" t="s">
        <v>3</v>
      </c>
      <c r="F623" t="s">
        <v>306</v>
      </c>
      <c r="G623" t="s">
        <v>4</v>
      </c>
      <c r="H623" t="s">
        <v>54</v>
      </c>
      <c r="I623">
        <v>504</v>
      </c>
      <c r="J623">
        <v>56</v>
      </c>
      <c r="K623" t="s">
        <v>316</v>
      </c>
      <c r="L623" t="s">
        <v>317</v>
      </c>
      <c r="M623" t="s">
        <v>309</v>
      </c>
      <c r="N623">
        <v>13</v>
      </c>
      <c r="O623" t="s">
        <v>313</v>
      </c>
      <c r="P623" t="s">
        <v>16</v>
      </c>
      <c r="Q623">
        <v>0.73</v>
      </c>
      <c r="R623" t="s">
        <v>17</v>
      </c>
      <c r="S623">
        <v>149.07000732421875</v>
      </c>
      <c r="T623" s="6">
        <f>tbSilv[[#This Row],[qtdRecurso]]*tbSilv[[#This Row],[areaOcupacao]]/10000</f>
        <v>3.6791999999999998E-2</v>
      </c>
      <c r="U623" s="1">
        <f>tbSilv[[#This Row],[qtdRecEspFaixa]]*tbSilv[[#This Row],[Preco]]</f>
        <v>5.4845837094726564</v>
      </c>
    </row>
    <row r="624" spans="1:21" hidden="1" x14ac:dyDescent="0.3">
      <c r="A624">
        <v>11688</v>
      </c>
      <c r="B624" t="s">
        <v>0</v>
      </c>
      <c r="C624" t="s">
        <v>1</v>
      </c>
      <c r="D624" t="s">
        <v>2</v>
      </c>
      <c r="E624" t="s">
        <v>3</v>
      </c>
      <c r="F624" t="s">
        <v>306</v>
      </c>
      <c r="G624" t="s">
        <v>4</v>
      </c>
      <c r="H624" t="s">
        <v>54</v>
      </c>
      <c r="I624">
        <v>504</v>
      </c>
      <c r="J624">
        <v>56</v>
      </c>
      <c r="K624" t="s">
        <v>316</v>
      </c>
      <c r="L624" t="s">
        <v>317</v>
      </c>
      <c r="M624" t="s">
        <v>309</v>
      </c>
      <c r="N624">
        <v>14</v>
      </c>
      <c r="O624" t="s">
        <v>310</v>
      </c>
      <c r="P624" t="s">
        <v>311</v>
      </c>
      <c r="Q624">
        <v>145.19999999999999</v>
      </c>
      <c r="R624" t="s">
        <v>12</v>
      </c>
      <c r="S624">
        <v>1.0999999999999999E-2</v>
      </c>
      <c r="T624" s="6">
        <f>tbSilv[[#This Row],[qtdRecurso]]*tbSilv[[#This Row],[areaOcupacao]]/10000</f>
        <v>7.3180799999999993</v>
      </c>
      <c r="U624" s="1">
        <f>tbSilv[[#This Row],[qtdRecEspFaixa]]*tbSilv[[#This Row],[Preco]]</f>
        <v>8.0498879999999981E-2</v>
      </c>
    </row>
    <row r="625" spans="1:21" hidden="1" x14ac:dyDescent="0.3">
      <c r="A625">
        <v>11688</v>
      </c>
      <c r="B625" t="s">
        <v>0</v>
      </c>
      <c r="C625" t="s">
        <v>1</v>
      </c>
      <c r="D625" t="s">
        <v>2</v>
      </c>
      <c r="E625" t="s">
        <v>3</v>
      </c>
      <c r="F625" t="s">
        <v>306</v>
      </c>
      <c r="G625" t="s">
        <v>4</v>
      </c>
      <c r="H625" t="s">
        <v>54</v>
      </c>
      <c r="I625">
        <v>504</v>
      </c>
      <c r="J625">
        <v>56</v>
      </c>
      <c r="K625" t="s">
        <v>316</v>
      </c>
      <c r="L625" t="s">
        <v>317</v>
      </c>
      <c r="M625" t="s">
        <v>309</v>
      </c>
      <c r="N625">
        <v>14</v>
      </c>
      <c r="O625" t="s">
        <v>310</v>
      </c>
      <c r="P625" t="s">
        <v>13</v>
      </c>
      <c r="Q625">
        <v>145.19999999999999</v>
      </c>
      <c r="R625" t="s">
        <v>12</v>
      </c>
      <c r="S625">
        <v>13.066685676574707</v>
      </c>
      <c r="T625" s="6">
        <f>tbSilv[[#This Row],[qtdRecurso]]*tbSilv[[#This Row],[areaOcupacao]]/10000</f>
        <v>7.3180799999999993</v>
      </c>
      <c r="U625" s="1">
        <f>tbSilv[[#This Row],[qtdRecEspFaixa]]*tbSilv[[#This Row],[Preco]]</f>
        <v>95.623051116027824</v>
      </c>
    </row>
    <row r="626" spans="1:21" hidden="1" x14ac:dyDescent="0.3">
      <c r="A626">
        <v>11688</v>
      </c>
      <c r="B626" t="s">
        <v>0</v>
      </c>
      <c r="C626" t="s">
        <v>1</v>
      </c>
      <c r="D626" t="s">
        <v>2</v>
      </c>
      <c r="E626" t="s">
        <v>3</v>
      </c>
      <c r="F626" t="s">
        <v>306</v>
      </c>
      <c r="G626" t="s">
        <v>4</v>
      </c>
      <c r="H626" t="s">
        <v>54</v>
      </c>
      <c r="I626">
        <v>504</v>
      </c>
      <c r="J626">
        <v>56</v>
      </c>
      <c r="K626" t="s">
        <v>316</v>
      </c>
      <c r="L626" t="s">
        <v>317</v>
      </c>
      <c r="M626" t="s">
        <v>309</v>
      </c>
      <c r="N626">
        <v>14</v>
      </c>
      <c r="O626" t="s">
        <v>312</v>
      </c>
      <c r="P626" t="s">
        <v>13</v>
      </c>
      <c r="Q626">
        <v>18.149999999999999</v>
      </c>
      <c r="R626" t="s">
        <v>12</v>
      </c>
      <c r="S626">
        <v>13.066685676574707</v>
      </c>
      <c r="T626" s="6">
        <f>tbSilv[[#This Row],[qtdRecurso]]*tbSilv[[#This Row],[areaOcupacao]]/10000</f>
        <v>0.91475999999999991</v>
      </c>
      <c r="U626" s="1">
        <f>tbSilv[[#This Row],[qtdRecEspFaixa]]*tbSilv[[#This Row],[Preco]]</f>
        <v>11.952881389503478</v>
      </c>
    </row>
    <row r="627" spans="1:21" hidden="1" x14ac:dyDescent="0.3">
      <c r="A627">
        <v>11688</v>
      </c>
      <c r="B627" t="s">
        <v>0</v>
      </c>
      <c r="C627" t="s">
        <v>1</v>
      </c>
      <c r="D627" t="s">
        <v>2</v>
      </c>
      <c r="E627" t="s">
        <v>3</v>
      </c>
      <c r="F627" t="s">
        <v>306</v>
      </c>
      <c r="G627" t="s">
        <v>4</v>
      </c>
      <c r="H627" t="s">
        <v>54</v>
      </c>
      <c r="I627">
        <v>504</v>
      </c>
      <c r="J627">
        <v>56</v>
      </c>
      <c r="K627" t="s">
        <v>316</v>
      </c>
      <c r="L627" t="s">
        <v>317</v>
      </c>
      <c r="M627" t="s">
        <v>309</v>
      </c>
      <c r="N627">
        <v>14</v>
      </c>
      <c r="O627" t="s">
        <v>313</v>
      </c>
      <c r="P627" t="s">
        <v>16</v>
      </c>
      <c r="Q627">
        <v>0.73</v>
      </c>
      <c r="R627" t="s">
        <v>17</v>
      </c>
      <c r="S627">
        <v>149.07000732421875</v>
      </c>
      <c r="T627" s="6">
        <f>tbSilv[[#This Row],[qtdRecurso]]*tbSilv[[#This Row],[areaOcupacao]]/10000</f>
        <v>3.6791999999999998E-2</v>
      </c>
      <c r="U627" s="1">
        <f>tbSilv[[#This Row],[qtdRecEspFaixa]]*tbSilv[[#This Row],[Preco]]</f>
        <v>5.4845837094726564</v>
      </c>
    </row>
    <row r="628" spans="1:21" hidden="1" x14ac:dyDescent="0.3">
      <c r="A628">
        <v>11688</v>
      </c>
      <c r="B628" t="s">
        <v>0</v>
      </c>
      <c r="C628" t="s">
        <v>1</v>
      </c>
      <c r="D628" t="s">
        <v>2</v>
      </c>
      <c r="E628" t="s">
        <v>3</v>
      </c>
      <c r="F628" t="s">
        <v>306</v>
      </c>
      <c r="G628" t="s">
        <v>4</v>
      </c>
      <c r="H628" t="s">
        <v>54</v>
      </c>
      <c r="I628">
        <v>504</v>
      </c>
      <c r="J628">
        <v>56</v>
      </c>
      <c r="K628" t="s">
        <v>316</v>
      </c>
      <c r="L628" t="s">
        <v>317</v>
      </c>
      <c r="M628" t="s">
        <v>309</v>
      </c>
      <c r="N628">
        <v>15</v>
      </c>
      <c r="O628" t="s">
        <v>310</v>
      </c>
      <c r="P628" t="s">
        <v>311</v>
      </c>
      <c r="Q628">
        <v>145.19999999999999</v>
      </c>
      <c r="R628" t="s">
        <v>12</v>
      </c>
      <c r="S628">
        <v>1.0999999999999999E-2</v>
      </c>
      <c r="T628" s="6">
        <f>tbSilv[[#This Row],[qtdRecurso]]*tbSilv[[#This Row],[areaOcupacao]]/10000</f>
        <v>7.3180799999999993</v>
      </c>
      <c r="U628" s="1">
        <f>tbSilv[[#This Row],[qtdRecEspFaixa]]*tbSilv[[#This Row],[Preco]]</f>
        <v>8.0498879999999981E-2</v>
      </c>
    </row>
    <row r="629" spans="1:21" hidden="1" x14ac:dyDescent="0.3">
      <c r="A629">
        <v>11688</v>
      </c>
      <c r="B629" t="s">
        <v>0</v>
      </c>
      <c r="C629" t="s">
        <v>1</v>
      </c>
      <c r="D629" t="s">
        <v>2</v>
      </c>
      <c r="E629" t="s">
        <v>3</v>
      </c>
      <c r="F629" t="s">
        <v>306</v>
      </c>
      <c r="G629" t="s">
        <v>4</v>
      </c>
      <c r="H629" t="s">
        <v>54</v>
      </c>
      <c r="I629">
        <v>504</v>
      </c>
      <c r="J629">
        <v>56</v>
      </c>
      <c r="K629" t="s">
        <v>316</v>
      </c>
      <c r="L629" t="s">
        <v>317</v>
      </c>
      <c r="M629" t="s">
        <v>309</v>
      </c>
      <c r="N629">
        <v>15</v>
      </c>
      <c r="O629" t="s">
        <v>310</v>
      </c>
      <c r="P629" t="s">
        <v>13</v>
      </c>
      <c r="Q629">
        <v>145.19999999999999</v>
      </c>
      <c r="R629" t="s">
        <v>12</v>
      </c>
      <c r="S629">
        <v>13.066685676574707</v>
      </c>
      <c r="T629" s="6">
        <f>tbSilv[[#This Row],[qtdRecurso]]*tbSilv[[#This Row],[areaOcupacao]]/10000</f>
        <v>7.3180799999999993</v>
      </c>
      <c r="U629" s="1">
        <f>tbSilv[[#This Row],[qtdRecEspFaixa]]*tbSilv[[#This Row],[Preco]]</f>
        <v>95.623051116027824</v>
      </c>
    </row>
    <row r="630" spans="1:21" hidden="1" x14ac:dyDescent="0.3">
      <c r="A630">
        <v>11688</v>
      </c>
      <c r="B630" t="s">
        <v>0</v>
      </c>
      <c r="C630" t="s">
        <v>1</v>
      </c>
      <c r="D630" t="s">
        <v>2</v>
      </c>
      <c r="E630" t="s">
        <v>3</v>
      </c>
      <c r="F630" t="s">
        <v>306</v>
      </c>
      <c r="G630" t="s">
        <v>4</v>
      </c>
      <c r="H630" t="s">
        <v>54</v>
      </c>
      <c r="I630">
        <v>504</v>
      </c>
      <c r="J630">
        <v>56</v>
      </c>
      <c r="K630" t="s">
        <v>316</v>
      </c>
      <c r="L630" t="s">
        <v>317</v>
      </c>
      <c r="M630" t="s">
        <v>309</v>
      </c>
      <c r="N630">
        <v>15</v>
      </c>
      <c r="O630" t="s">
        <v>312</v>
      </c>
      <c r="P630" t="s">
        <v>13</v>
      </c>
      <c r="Q630">
        <v>18.149999999999999</v>
      </c>
      <c r="R630" t="s">
        <v>12</v>
      </c>
      <c r="S630">
        <v>13.066685676574707</v>
      </c>
      <c r="T630" s="6">
        <f>tbSilv[[#This Row],[qtdRecurso]]*tbSilv[[#This Row],[areaOcupacao]]/10000</f>
        <v>0.91475999999999991</v>
      </c>
      <c r="U630" s="1">
        <f>tbSilv[[#This Row],[qtdRecEspFaixa]]*tbSilv[[#This Row],[Preco]]</f>
        <v>11.952881389503478</v>
      </c>
    </row>
    <row r="631" spans="1:21" hidden="1" x14ac:dyDescent="0.3">
      <c r="A631">
        <v>11688</v>
      </c>
      <c r="B631" t="s">
        <v>0</v>
      </c>
      <c r="C631" t="s">
        <v>1</v>
      </c>
      <c r="D631" t="s">
        <v>2</v>
      </c>
      <c r="E631" t="s">
        <v>3</v>
      </c>
      <c r="F631" t="s">
        <v>306</v>
      </c>
      <c r="G631" t="s">
        <v>4</v>
      </c>
      <c r="H631" t="s">
        <v>54</v>
      </c>
      <c r="I631">
        <v>504</v>
      </c>
      <c r="J631">
        <v>56</v>
      </c>
      <c r="K631" t="s">
        <v>316</v>
      </c>
      <c r="L631" t="s">
        <v>317</v>
      </c>
      <c r="M631" t="s">
        <v>309</v>
      </c>
      <c r="N631">
        <v>15</v>
      </c>
      <c r="O631" t="s">
        <v>313</v>
      </c>
      <c r="P631" t="s">
        <v>16</v>
      </c>
      <c r="Q631">
        <v>0.73</v>
      </c>
      <c r="R631" t="s">
        <v>17</v>
      </c>
      <c r="S631">
        <v>149.07000732421875</v>
      </c>
      <c r="T631" s="6">
        <f>tbSilv[[#This Row],[qtdRecurso]]*tbSilv[[#This Row],[areaOcupacao]]/10000</f>
        <v>3.6791999999999998E-2</v>
      </c>
      <c r="U631" s="1">
        <f>tbSilv[[#This Row],[qtdRecEspFaixa]]*tbSilv[[#This Row],[Preco]]</f>
        <v>5.4845837094726564</v>
      </c>
    </row>
    <row r="632" spans="1:21" hidden="1" x14ac:dyDescent="0.3">
      <c r="A632">
        <v>11688</v>
      </c>
      <c r="B632" t="s">
        <v>0</v>
      </c>
      <c r="C632" t="s">
        <v>1</v>
      </c>
      <c r="D632" t="s">
        <v>2</v>
      </c>
      <c r="E632" t="s">
        <v>3</v>
      </c>
      <c r="F632" t="s">
        <v>306</v>
      </c>
      <c r="G632" t="s">
        <v>4</v>
      </c>
      <c r="H632" t="s">
        <v>54</v>
      </c>
      <c r="I632">
        <v>504</v>
      </c>
      <c r="J632">
        <v>56</v>
      </c>
      <c r="K632" t="s">
        <v>316</v>
      </c>
      <c r="L632" t="s">
        <v>317</v>
      </c>
      <c r="M632" t="s">
        <v>309</v>
      </c>
      <c r="N632">
        <v>16</v>
      </c>
      <c r="O632" t="s">
        <v>310</v>
      </c>
      <c r="P632" t="s">
        <v>311</v>
      </c>
      <c r="Q632">
        <v>145.19999999999999</v>
      </c>
      <c r="R632" t="s">
        <v>12</v>
      </c>
      <c r="S632">
        <v>1.0999999999999999E-2</v>
      </c>
      <c r="T632" s="6">
        <f>tbSilv[[#This Row],[qtdRecurso]]*tbSilv[[#This Row],[areaOcupacao]]/10000</f>
        <v>7.3180799999999993</v>
      </c>
      <c r="U632" s="1">
        <f>tbSilv[[#This Row],[qtdRecEspFaixa]]*tbSilv[[#This Row],[Preco]]</f>
        <v>8.0498879999999981E-2</v>
      </c>
    </row>
    <row r="633" spans="1:21" hidden="1" x14ac:dyDescent="0.3">
      <c r="A633">
        <v>11688</v>
      </c>
      <c r="B633" t="s">
        <v>0</v>
      </c>
      <c r="C633" t="s">
        <v>1</v>
      </c>
      <c r="D633" t="s">
        <v>2</v>
      </c>
      <c r="E633" t="s">
        <v>3</v>
      </c>
      <c r="F633" t="s">
        <v>306</v>
      </c>
      <c r="G633" t="s">
        <v>4</v>
      </c>
      <c r="H633" t="s">
        <v>54</v>
      </c>
      <c r="I633">
        <v>504</v>
      </c>
      <c r="J633">
        <v>56</v>
      </c>
      <c r="K633" t="s">
        <v>316</v>
      </c>
      <c r="L633" t="s">
        <v>317</v>
      </c>
      <c r="M633" t="s">
        <v>309</v>
      </c>
      <c r="N633">
        <v>16</v>
      </c>
      <c r="O633" t="s">
        <v>310</v>
      </c>
      <c r="P633" t="s">
        <v>13</v>
      </c>
      <c r="Q633">
        <v>145.19999999999999</v>
      </c>
      <c r="R633" t="s">
        <v>12</v>
      </c>
      <c r="S633">
        <v>13.066685676574707</v>
      </c>
      <c r="T633" s="6">
        <f>tbSilv[[#This Row],[qtdRecurso]]*tbSilv[[#This Row],[areaOcupacao]]/10000</f>
        <v>7.3180799999999993</v>
      </c>
      <c r="U633" s="1">
        <f>tbSilv[[#This Row],[qtdRecEspFaixa]]*tbSilv[[#This Row],[Preco]]</f>
        <v>95.623051116027824</v>
      </c>
    </row>
    <row r="634" spans="1:21" hidden="1" x14ac:dyDescent="0.3">
      <c r="A634">
        <v>11688</v>
      </c>
      <c r="B634" t="s">
        <v>0</v>
      </c>
      <c r="C634" t="s">
        <v>1</v>
      </c>
      <c r="D634" t="s">
        <v>2</v>
      </c>
      <c r="E634" t="s">
        <v>3</v>
      </c>
      <c r="F634" t="s">
        <v>306</v>
      </c>
      <c r="G634" t="s">
        <v>4</v>
      </c>
      <c r="H634" t="s">
        <v>54</v>
      </c>
      <c r="I634">
        <v>504</v>
      </c>
      <c r="J634">
        <v>56</v>
      </c>
      <c r="K634" t="s">
        <v>316</v>
      </c>
      <c r="L634" t="s">
        <v>317</v>
      </c>
      <c r="M634" t="s">
        <v>309</v>
      </c>
      <c r="N634">
        <v>16</v>
      </c>
      <c r="O634" t="s">
        <v>312</v>
      </c>
      <c r="P634" t="s">
        <v>13</v>
      </c>
      <c r="Q634">
        <v>18.149999999999999</v>
      </c>
      <c r="R634" t="s">
        <v>12</v>
      </c>
      <c r="S634">
        <v>13.066685676574707</v>
      </c>
      <c r="T634" s="6">
        <f>tbSilv[[#This Row],[qtdRecurso]]*tbSilv[[#This Row],[areaOcupacao]]/10000</f>
        <v>0.91475999999999991</v>
      </c>
      <c r="U634" s="1">
        <f>tbSilv[[#This Row],[qtdRecEspFaixa]]*tbSilv[[#This Row],[Preco]]</f>
        <v>11.952881389503478</v>
      </c>
    </row>
    <row r="635" spans="1:21" hidden="1" x14ac:dyDescent="0.3">
      <c r="A635">
        <v>11688</v>
      </c>
      <c r="B635" t="s">
        <v>0</v>
      </c>
      <c r="C635" t="s">
        <v>1</v>
      </c>
      <c r="D635" t="s">
        <v>2</v>
      </c>
      <c r="E635" t="s">
        <v>3</v>
      </c>
      <c r="F635" t="s">
        <v>306</v>
      </c>
      <c r="G635" t="s">
        <v>4</v>
      </c>
      <c r="H635" t="s">
        <v>54</v>
      </c>
      <c r="I635">
        <v>504</v>
      </c>
      <c r="J635">
        <v>56</v>
      </c>
      <c r="K635" t="s">
        <v>316</v>
      </c>
      <c r="L635" t="s">
        <v>317</v>
      </c>
      <c r="M635" t="s">
        <v>309</v>
      </c>
      <c r="N635">
        <v>16</v>
      </c>
      <c r="O635" t="s">
        <v>313</v>
      </c>
      <c r="P635" t="s">
        <v>16</v>
      </c>
      <c r="Q635">
        <v>0.73</v>
      </c>
      <c r="R635" t="s">
        <v>17</v>
      </c>
      <c r="S635">
        <v>149.07000732421875</v>
      </c>
      <c r="T635" s="6">
        <f>tbSilv[[#This Row],[qtdRecurso]]*tbSilv[[#This Row],[areaOcupacao]]/10000</f>
        <v>3.6791999999999998E-2</v>
      </c>
      <c r="U635" s="1">
        <f>tbSilv[[#This Row],[qtdRecEspFaixa]]*tbSilv[[#This Row],[Preco]]</f>
        <v>5.4845837094726564</v>
      </c>
    </row>
    <row r="636" spans="1:21" hidden="1" x14ac:dyDescent="0.3">
      <c r="A636">
        <v>11688</v>
      </c>
      <c r="B636" t="s">
        <v>0</v>
      </c>
      <c r="C636" t="s">
        <v>1</v>
      </c>
      <c r="D636" t="s">
        <v>2</v>
      </c>
      <c r="E636" t="s">
        <v>3</v>
      </c>
      <c r="F636" t="s">
        <v>306</v>
      </c>
      <c r="G636" t="s">
        <v>4</v>
      </c>
      <c r="H636" t="s">
        <v>54</v>
      </c>
      <c r="I636">
        <v>504</v>
      </c>
      <c r="J636">
        <v>56</v>
      </c>
      <c r="K636" t="s">
        <v>316</v>
      </c>
      <c r="L636" t="s">
        <v>317</v>
      </c>
      <c r="M636" t="s">
        <v>309</v>
      </c>
      <c r="N636">
        <v>17</v>
      </c>
      <c r="O636" t="s">
        <v>310</v>
      </c>
      <c r="P636" t="s">
        <v>311</v>
      </c>
      <c r="Q636">
        <v>145.19999999999999</v>
      </c>
      <c r="R636" t="s">
        <v>12</v>
      </c>
      <c r="S636">
        <v>1.0999999999999999E-2</v>
      </c>
      <c r="T636" s="6">
        <f>tbSilv[[#This Row],[qtdRecurso]]*tbSilv[[#This Row],[areaOcupacao]]/10000</f>
        <v>7.3180799999999993</v>
      </c>
      <c r="U636" s="1">
        <f>tbSilv[[#This Row],[qtdRecEspFaixa]]*tbSilv[[#This Row],[Preco]]</f>
        <v>8.0498879999999981E-2</v>
      </c>
    </row>
    <row r="637" spans="1:21" hidden="1" x14ac:dyDescent="0.3">
      <c r="A637">
        <v>11688</v>
      </c>
      <c r="B637" t="s">
        <v>0</v>
      </c>
      <c r="C637" t="s">
        <v>1</v>
      </c>
      <c r="D637" t="s">
        <v>2</v>
      </c>
      <c r="E637" t="s">
        <v>3</v>
      </c>
      <c r="F637" t="s">
        <v>306</v>
      </c>
      <c r="G637" t="s">
        <v>4</v>
      </c>
      <c r="H637" t="s">
        <v>54</v>
      </c>
      <c r="I637">
        <v>504</v>
      </c>
      <c r="J637">
        <v>56</v>
      </c>
      <c r="K637" t="s">
        <v>316</v>
      </c>
      <c r="L637" t="s">
        <v>317</v>
      </c>
      <c r="M637" t="s">
        <v>309</v>
      </c>
      <c r="N637">
        <v>17</v>
      </c>
      <c r="O637" t="s">
        <v>310</v>
      </c>
      <c r="P637" t="s">
        <v>13</v>
      </c>
      <c r="Q637">
        <v>145.19999999999999</v>
      </c>
      <c r="R637" t="s">
        <v>12</v>
      </c>
      <c r="S637">
        <v>13.066685676574707</v>
      </c>
      <c r="T637" s="6">
        <f>tbSilv[[#This Row],[qtdRecurso]]*tbSilv[[#This Row],[areaOcupacao]]/10000</f>
        <v>7.3180799999999993</v>
      </c>
      <c r="U637" s="1">
        <f>tbSilv[[#This Row],[qtdRecEspFaixa]]*tbSilv[[#This Row],[Preco]]</f>
        <v>95.623051116027824</v>
      </c>
    </row>
    <row r="638" spans="1:21" hidden="1" x14ac:dyDescent="0.3">
      <c r="A638">
        <v>11688</v>
      </c>
      <c r="B638" t="s">
        <v>0</v>
      </c>
      <c r="C638" t="s">
        <v>1</v>
      </c>
      <c r="D638" t="s">
        <v>2</v>
      </c>
      <c r="E638" t="s">
        <v>3</v>
      </c>
      <c r="F638" t="s">
        <v>306</v>
      </c>
      <c r="G638" t="s">
        <v>4</v>
      </c>
      <c r="H638" t="s">
        <v>54</v>
      </c>
      <c r="I638">
        <v>504</v>
      </c>
      <c r="J638">
        <v>56</v>
      </c>
      <c r="K638" t="s">
        <v>316</v>
      </c>
      <c r="L638" t="s">
        <v>317</v>
      </c>
      <c r="M638" t="s">
        <v>309</v>
      </c>
      <c r="N638">
        <v>17</v>
      </c>
      <c r="O638" t="s">
        <v>312</v>
      </c>
      <c r="P638" t="s">
        <v>13</v>
      </c>
      <c r="Q638">
        <v>18.149999999999999</v>
      </c>
      <c r="R638" t="s">
        <v>12</v>
      </c>
      <c r="S638">
        <v>13.066685676574707</v>
      </c>
      <c r="T638" s="6">
        <f>tbSilv[[#This Row],[qtdRecurso]]*tbSilv[[#This Row],[areaOcupacao]]/10000</f>
        <v>0.91475999999999991</v>
      </c>
      <c r="U638" s="1">
        <f>tbSilv[[#This Row],[qtdRecEspFaixa]]*tbSilv[[#This Row],[Preco]]</f>
        <v>11.952881389503478</v>
      </c>
    </row>
    <row r="639" spans="1:21" hidden="1" x14ac:dyDescent="0.3">
      <c r="A639">
        <v>11688</v>
      </c>
      <c r="B639" t="s">
        <v>0</v>
      </c>
      <c r="C639" t="s">
        <v>1</v>
      </c>
      <c r="D639" t="s">
        <v>2</v>
      </c>
      <c r="E639" t="s">
        <v>3</v>
      </c>
      <c r="F639" t="s">
        <v>306</v>
      </c>
      <c r="G639" t="s">
        <v>4</v>
      </c>
      <c r="H639" t="s">
        <v>54</v>
      </c>
      <c r="I639">
        <v>504</v>
      </c>
      <c r="J639">
        <v>56</v>
      </c>
      <c r="K639" t="s">
        <v>316</v>
      </c>
      <c r="L639" t="s">
        <v>317</v>
      </c>
      <c r="M639" t="s">
        <v>309</v>
      </c>
      <c r="N639">
        <v>17</v>
      </c>
      <c r="O639" t="s">
        <v>313</v>
      </c>
      <c r="P639" t="s">
        <v>16</v>
      </c>
      <c r="Q639">
        <v>0.73</v>
      </c>
      <c r="R639" t="s">
        <v>17</v>
      </c>
      <c r="S639">
        <v>149.07000732421875</v>
      </c>
      <c r="T639" s="6">
        <f>tbSilv[[#This Row],[qtdRecurso]]*tbSilv[[#This Row],[areaOcupacao]]/10000</f>
        <v>3.6791999999999998E-2</v>
      </c>
      <c r="U639" s="1">
        <f>tbSilv[[#This Row],[qtdRecEspFaixa]]*tbSilv[[#This Row],[Preco]]</f>
        <v>5.4845837094726564</v>
      </c>
    </row>
    <row r="640" spans="1:21" hidden="1" x14ac:dyDescent="0.3">
      <c r="A640">
        <v>11688</v>
      </c>
      <c r="B640" t="s">
        <v>0</v>
      </c>
      <c r="C640" t="s">
        <v>1</v>
      </c>
      <c r="D640" t="s">
        <v>2</v>
      </c>
      <c r="E640" t="s">
        <v>3</v>
      </c>
      <c r="F640" t="s">
        <v>306</v>
      </c>
      <c r="G640" t="s">
        <v>4</v>
      </c>
      <c r="H640" t="s">
        <v>54</v>
      </c>
      <c r="I640">
        <v>504</v>
      </c>
      <c r="J640">
        <v>56</v>
      </c>
      <c r="K640" t="s">
        <v>316</v>
      </c>
      <c r="L640" t="s">
        <v>317</v>
      </c>
      <c r="M640" t="s">
        <v>309</v>
      </c>
      <c r="N640">
        <v>18</v>
      </c>
      <c r="O640" t="s">
        <v>310</v>
      </c>
      <c r="P640" t="s">
        <v>311</v>
      </c>
      <c r="Q640">
        <v>145.19999999999999</v>
      </c>
      <c r="R640" t="s">
        <v>12</v>
      </c>
      <c r="S640">
        <v>1.0999999999999999E-2</v>
      </c>
      <c r="T640" s="6">
        <f>tbSilv[[#This Row],[qtdRecurso]]*tbSilv[[#This Row],[areaOcupacao]]/10000</f>
        <v>7.3180799999999993</v>
      </c>
      <c r="U640" s="1">
        <f>tbSilv[[#This Row],[qtdRecEspFaixa]]*tbSilv[[#This Row],[Preco]]</f>
        <v>8.0498879999999981E-2</v>
      </c>
    </row>
    <row r="641" spans="1:21" hidden="1" x14ac:dyDescent="0.3">
      <c r="A641">
        <v>11688</v>
      </c>
      <c r="B641" t="s">
        <v>0</v>
      </c>
      <c r="C641" t="s">
        <v>1</v>
      </c>
      <c r="D641" t="s">
        <v>2</v>
      </c>
      <c r="E641" t="s">
        <v>3</v>
      </c>
      <c r="F641" t="s">
        <v>306</v>
      </c>
      <c r="G641" t="s">
        <v>4</v>
      </c>
      <c r="H641" t="s">
        <v>54</v>
      </c>
      <c r="I641">
        <v>504</v>
      </c>
      <c r="J641">
        <v>56</v>
      </c>
      <c r="K641" t="s">
        <v>316</v>
      </c>
      <c r="L641" t="s">
        <v>317</v>
      </c>
      <c r="M641" t="s">
        <v>309</v>
      </c>
      <c r="N641">
        <v>18</v>
      </c>
      <c r="O641" t="s">
        <v>310</v>
      </c>
      <c r="P641" t="s">
        <v>13</v>
      </c>
      <c r="Q641">
        <v>145.19999999999999</v>
      </c>
      <c r="R641" t="s">
        <v>12</v>
      </c>
      <c r="S641">
        <v>13.066685676574707</v>
      </c>
      <c r="T641" s="6">
        <f>tbSilv[[#This Row],[qtdRecurso]]*tbSilv[[#This Row],[areaOcupacao]]/10000</f>
        <v>7.3180799999999993</v>
      </c>
      <c r="U641" s="1">
        <f>tbSilv[[#This Row],[qtdRecEspFaixa]]*tbSilv[[#This Row],[Preco]]</f>
        <v>95.623051116027824</v>
      </c>
    </row>
    <row r="642" spans="1:21" hidden="1" x14ac:dyDescent="0.3">
      <c r="A642">
        <v>11688</v>
      </c>
      <c r="B642" t="s">
        <v>0</v>
      </c>
      <c r="C642" t="s">
        <v>1</v>
      </c>
      <c r="D642" t="s">
        <v>2</v>
      </c>
      <c r="E642" t="s">
        <v>3</v>
      </c>
      <c r="F642" t="s">
        <v>306</v>
      </c>
      <c r="G642" t="s">
        <v>4</v>
      </c>
      <c r="H642" t="s">
        <v>54</v>
      </c>
      <c r="I642">
        <v>504</v>
      </c>
      <c r="J642">
        <v>56</v>
      </c>
      <c r="K642" t="s">
        <v>316</v>
      </c>
      <c r="L642" t="s">
        <v>317</v>
      </c>
      <c r="M642" t="s">
        <v>309</v>
      </c>
      <c r="N642">
        <v>18</v>
      </c>
      <c r="O642" t="s">
        <v>312</v>
      </c>
      <c r="P642" t="s">
        <v>13</v>
      </c>
      <c r="Q642">
        <v>18.149999999999999</v>
      </c>
      <c r="R642" t="s">
        <v>12</v>
      </c>
      <c r="S642">
        <v>13.066685676574707</v>
      </c>
      <c r="T642" s="6">
        <f>tbSilv[[#This Row],[qtdRecurso]]*tbSilv[[#This Row],[areaOcupacao]]/10000</f>
        <v>0.91475999999999991</v>
      </c>
      <c r="U642" s="1">
        <f>tbSilv[[#This Row],[qtdRecEspFaixa]]*tbSilv[[#This Row],[Preco]]</f>
        <v>11.952881389503478</v>
      </c>
    </row>
    <row r="643" spans="1:21" hidden="1" x14ac:dyDescent="0.3">
      <c r="A643">
        <v>11688</v>
      </c>
      <c r="B643" t="s">
        <v>0</v>
      </c>
      <c r="C643" t="s">
        <v>1</v>
      </c>
      <c r="D643" t="s">
        <v>2</v>
      </c>
      <c r="E643" t="s">
        <v>3</v>
      </c>
      <c r="F643" t="s">
        <v>306</v>
      </c>
      <c r="G643" t="s">
        <v>4</v>
      </c>
      <c r="H643" t="s">
        <v>54</v>
      </c>
      <c r="I643">
        <v>504</v>
      </c>
      <c r="J643">
        <v>56</v>
      </c>
      <c r="K643" t="s">
        <v>316</v>
      </c>
      <c r="L643" t="s">
        <v>317</v>
      </c>
      <c r="M643" t="s">
        <v>309</v>
      </c>
      <c r="N643">
        <v>18</v>
      </c>
      <c r="O643" t="s">
        <v>313</v>
      </c>
      <c r="P643" t="s">
        <v>16</v>
      </c>
      <c r="Q643">
        <v>0.73</v>
      </c>
      <c r="R643" t="s">
        <v>17</v>
      </c>
      <c r="S643">
        <v>149.07000732421875</v>
      </c>
      <c r="T643" s="6">
        <f>tbSilv[[#This Row],[qtdRecurso]]*tbSilv[[#This Row],[areaOcupacao]]/10000</f>
        <v>3.6791999999999998E-2</v>
      </c>
      <c r="U643" s="1">
        <f>tbSilv[[#This Row],[qtdRecEspFaixa]]*tbSilv[[#This Row],[Preco]]</f>
        <v>5.4845837094726564</v>
      </c>
    </row>
    <row r="644" spans="1:21" hidden="1" x14ac:dyDescent="0.3">
      <c r="A644">
        <v>11688</v>
      </c>
      <c r="B644" t="s">
        <v>0</v>
      </c>
      <c r="C644" t="s">
        <v>1</v>
      </c>
      <c r="D644" t="s">
        <v>2</v>
      </c>
      <c r="E644" t="s">
        <v>3</v>
      </c>
      <c r="F644" t="s">
        <v>306</v>
      </c>
      <c r="G644" t="s">
        <v>4</v>
      </c>
      <c r="H644" t="s">
        <v>54</v>
      </c>
      <c r="I644">
        <v>504</v>
      </c>
      <c r="J644">
        <v>56</v>
      </c>
      <c r="K644" t="s">
        <v>316</v>
      </c>
      <c r="L644" t="s">
        <v>317</v>
      </c>
      <c r="M644" t="s">
        <v>309</v>
      </c>
      <c r="N644">
        <v>19</v>
      </c>
      <c r="O644" t="s">
        <v>310</v>
      </c>
      <c r="P644" t="s">
        <v>311</v>
      </c>
      <c r="Q644">
        <v>145.19999999999999</v>
      </c>
      <c r="R644" t="s">
        <v>12</v>
      </c>
      <c r="S644">
        <v>1.0999999999999999E-2</v>
      </c>
      <c r="T644" s="6">
        <f>tbSilv[[#This Row],[qtdRecurso]]*tbSilv[[#This Row],[areaOcupacao]]/10000</f>
        <v>7.3180799999999993</v>
      </c>
      <c r="U644" s="1">
        <f>tbSilv[[#This Row],[qtdRecEspFaixa]]*tbSilv[[#This Row],[Preco]]</f>
        <v>8.0498879999999981E-2</v>
      </c>
    </row>
    <row r="645" spans="1:21" hidden="1" x14ac:dyDescent="0.3">
      <c r="A645">
        <v>11688</v>
      </c>
      <c r="B645" t="s">
        <v>0</v>
      </c>
      <c r="C645" t="s">
        <v>1</v>
      </c>
      <c r="D645" t="s">
        <v>2</v>
      </c>
      <c r="E645" t="s">
        <v>3</v>
      </c>
      <c r="F645" t="s">
        <v>306</v>
      </c>
      <c r="G645" t="s">
        <v>4</v>
      </c>
      <c r="H645" t="s">
        <v>54</v>
      </c>
      <c r="I645">
        <v>504</v>
      </c>
      <c r="J645">
        <v>56</v>
      </c>
      <c r="K645" t="s">
        <v>316</v>
      </c>
      <c r="L645" t="s">
        <v>317</v>
      </c>
      <c r="M645" t="s">
        <v>309</v>
      </c>
      <c r="N645">
        <v>19</v>
      </c>
      <c r="O645" t="s">
        <v>310</v>
      </c>
      <c r="P645" t="s">
        <v>13</v>
      </c>
      <c r="Q645">
        <v>145.19999999999999</v>
      </c>
      <c r="R645" t="s">
        <v>12</v>
      </c>
      <c r="S645">
        <v>13.066685676574707</v>
      </c>
      <c r="T645" s="6">
        <f>tbSilv[[#This Row],[qtdRecurso]]*tbSilv[[#This Row],[areaOcupacao]]/10000</f>
        <v>7.3180799999999993</v>
      </c>
      <c r="U645" s="1">
        <f>tbSilv[[#This Row],[qtdRecEspFaixa]]*tbSilv[[#This Row],[Preco]]</f>
        <v>95.623051116027824</v>
      </c>
    </row>
    <row r="646" spans="1:21" hidden="1" x14ac:dyDescent="0.3">
      <c r="A646">
        <v>11688</v>
      </c>
      <c r="B646" t="s">
        <v>0</v>
      </c>
      <c r="C646" t="s">
        <v>1</v>
      </c>
      <c r="D646" t="s">
        <v>2</v>
      </c>
      <c r="E646" t="s">
        <v>3</v>
      </c>
      <c r="F646" t="s">
        <v>306</v>
      </c>
      <c r="G646" t="s">
        <v>4</v>
      </c>
      <c r="H646" t="s">
        <v>54</v>
      </c>
      <c r="I646">
        <v>504</v>
      </c>
      <c r="J646">
        <v>56</v>
      </c>
      <c r="K646" t="s">
        <v>316</v>
      </c>
      <c r="L646" t="s">
        <v>317</v>
      </c>
      <c r="M646" t="s">
        <v>309</v>
      </c>
      <c r="N646">
        <v>19</v>
      </c>
      <c r="O646" t="s">
        <v>312</v>
      </c>
      <c r="P646" t="s">
        <v>13</v>
      </c>
      <c r="Q646">
        <v>18.149999999999999</v>
      </c>
      <c r="R646" t="s">
        <v>12</v>
      </c>
      <c r="S646">
        <v>13.066685676574707</v>
      </c>
      <c r="T646" s="6">
        <f>tbSilv[[#This Row],[qtdRecurso]]*tbSilv[[#This Row],[areaOcupacao]]/10000</f>
        <v>0.91475999999999991</v>
      </c>
      <c r="U646" s="1">
        <f>tbSilv[[#This Row],[qtdRecEspFaixa]]*tbSilv[[#This Row],[Preco]]</f>
        <v>11.952881389503478</v>
      </c>
    </row>
    <row r="647" spans="1:21" hidden="1" x14ac:dyDescent="0.3">
      <c r="A647">
        <v>11688</v>
      </c>
      <c r="B647" t="s">
        <v>0</v>
      </c>
      <c r="C647" t="s">
        <v>1</v>
      </c>
      <c r="D647" t="s">
        <v>2</v>
      </c>
      <c r="E647" t="s">
        <v>3</v>
      </c>
      <c r="F647" t="s">
        <v>306</v>
      </c>
      <c r="G647" t="s">
        <v>4</v>
      </c>
      <c r="H647" t="s">
        <v>54</v>
      </c>
      <c r="I647">
        <v>504</v>
      </c>
      <c r="J647">
        <v>56</v>
      </c>
      <c r="K647" t="s">
        <v>316</v>
      </c>
      <c r="L647" t="s">
        <v>317</v>
      </c>
      <c r="M647" t="s">
        <v>309</v>
      </c>
      <c r="N647">
        <v>19</v>
      </c>
      <c r="O647" t="s">
        <v>313</v>
      </c>
      <c r="P647" t="s">
        <v>16</v>
      </c>
      <c r="Q647">
        <v>0.73</v>
      </c>
      <c r="R647" t="s">
        <v>17</v>
      </c>
      <c r="S647">
        <v>149.07000732421875</v>
      </c>
      <c r="T647" s="6">
        <f>tbSilv[[#This Row],[qtdRecurso]]*tbSilv[[#This Row],[areaOcupacao]]/10000</f>
        <v>3.6791999999999998E-2</v>
      </c>
      <c r="U647" s="1">
        <f>tbSilv[[#This Row],[qtdRecEspFaixa]]*tbSilv[[#This Row],[Preco]]</f>
        <v>5.4845837094726564</v>
      </c>
    </row>
    <row r="648" spans="1:21" hidden="1" x14ac:dyDescent="0.3">
      <c r="A648">
        <v>11688</v>
      </c>
      <c r="B648" t="s">
        <v>0</v>
      </c>
      <c r="C648" t="s">
        <v>1</v>
      </c>
      <c r="D648" t="s">
        <v>2</v>
      </c>
      <c r="E648" t="s">
        <v>3</v>
      </c>
      <c r="F648" t="s">
        <v>306</v>
      </c>
      <c r="G648" t="s">
        <v>4</v>
      </c>
      <c r="H648" t="s">
        <v>54</v>
      </c>
      <c r="I648">
        <v>504</v>
      </c>
      <c r="J648">
        <v>56</v>
      </c>
      <c r="K648" t="s">
        <v>316</v>
      </c>
      <c r="L648" t="s">
        <v>317</v>
      </c>
      <c r="M648" t="s">
        <v>309</v>
      </c>
      <c r="N648">
        <v>20</v>
      </c>
      <c r="O648" t="s">
        <v>310</v>
      </c>
      <c r="P648" t="s">
        <v>311</v>
      </c>
      <c r="Q648">
        <v>145.19999999999999</v>
      </c>
      <c r="R648" t="s">
        <v>12</v>
      </c>
      <c r="S648">
        <v>1.0999999999999999E-2</v>
      </c>
      <c r="T648" s="6">
        <f>tbSilv[[#This Row],[qtdRecurso]]*tbSilv[[#This Row],[areaOcupacao]]/10000</f>
        <v>7.3180799999999993</v>
      </c>
      <c r="U648" s="1">
        <f>tbSilv[[#This Row],[qtdRecEspFaixa]]*tbSilv[[#This Row],[Preco]]</f>
        <v>8.0498879999999981E-2</v>
      </c>
    </row>
    <row r="649" spans="1:21" hidden="1" x14ac:dyDescent="0.3">
      <c r="A649">
        <v>11688</v>
      </c>
      <c r="B649" t="s">
        <v>0</v>
      </c>
      <c r="C649" t="s">
        <v>1</v>
      </c>
      <c r="D649" t="s">
        <v>2</v>
      </c>
      <c r="E649" t="s">
        <v>3</v>
      </c>
      <c r="F649" t="s">
        <v>306</v>
      </c>
      <c r="G649" t="s">
        <v>4</v>
      </c>
      <c r="H649" t="s">
        <v>54</v>
      </c>
      <c r="I649">
        <v>504</v>
      </c>
      <c r="J649">
        <v>56</v>
      </c>
      <c r="K649" t="s">
        <v>316</v>
      </c>
      <c r="L649" t="s">
        <v>317</v>
      </c>
      <c r="M649" t="s">
        <v>309</v>
      </c>
      <c r="N649">
        <v>20</v>
      </c>
      <c r="O649" t="s">
        <v>310</v>
      </c>
      <c r="P649" t="s">
        <v>13</v>
      </c>
      <c r="Q649">
        <v>145.19999999999999</v>
      </c>
      <c r="R649" t="s">
        <v>12</v>
      </c>
      <c r="S649">
        <v>13.066685676574707</v>
      </c>
      <c r="T649" s="6">
        <f>tbSilv[[#This Row],[qtdRecurso]]*tbSilv[[#This Row],[areaOcupacao]]/10000</f>
        <v>7.3180799999999993</v>
      </c>
      <c r="U649" s="1">
        <f>tbSilv[[#This Row],[qtdRecEspFaixa]]*tbSilv[[#This Row],[Preco]]</f>
        <v>95.623051116027824</v>
      </c>
    </row>
    <row r="650" spans="1:21" hidden="1" x14ac:dyDescent="0.3">
      <c r="A650">
        <v>11688</v>
      </c>
      <c r="B650" t="s">
        <v>0</v>
      </c>
      <c r="C650" t="s">
        <v>1</v>
      </c>
      <c r="D650" t="s">
        <v>2</v>
      </c>
      <c r="E650" t="s">
        <v>3</v>
      </c>
      <c r="F650" t="s">
        <v>306</v>
      </c>
      <c r="G650" t="s">
        <v>4</v>
      </c>
      <c r="H650" t="s">
        <v>54</v>
      </c>
      <c r="I650">
        <v>504</v>
      </c>
      <c r="J650">
        <v>56</v>
      </c>
      <c r="K650" t="s">
        <v>316</v>
      </c>
      <c r="L650" t="s">
        <v>317</v>
      </c>
      <c r="M650" t="s">
        <v>309</v>
      </c>
      <c r="N650">
        <v>20</v>
      </c>
      <c r="O650" t="s">
        <v>312</v>
      </c>
      <c r="P650" t="s">
        <v>13</v>
      </c>
      <c r="Q650">
        <v>18.149999999999999</v>
      </c>
      <c r="R650" t="s">
        <v>12</v>
      </c>
      <c r="S650">
        <v>13.066685676574707</v>
      </c>
      <c r="T650" s="6">
        <f>tbSilv[[#This Row],[qtdRecurso]]*tbSilv[[#This Row],[areaOcupacao]]/10000</f>
        <v>0.91475999999999991</v>
      </c>
      <c r="U650" s="1">
        <f>tbSilv[[#This Row],[qtdRecEspFaixa]]*tbSilv[[#This Row],[Preco]]</f>
        <v>11.952881389503478</v>
      </c>
    </row>
    <row r="651" spans="1:21" hidden="1" x14ac:dyDescent="0.3">
      <c r="A651">
        <v>11688</v>
      </c>
      <c r="B651" t="s">
        <v>0</v>
      </c>
      <c r="C651" t="s">
        <v>1</v>
      </c>
      <c r="D651" t="s">
        <v>2</v>
      </c>
      <c r="E651" t="s">
        <v>3</v>
      </c>
      <c r="F651" t="s">
        <v>306</v>
      </c>
      <c r="G651" t="s">
        <v>4</v>
      </c>
      <c r="H651" t="s">
        <v>54</v>
      </c>
      <c r="I651">
        <v>504</v>
      </c>
      <c r="J651">
        <v>56</v>
      </c>
      <c r="K651" t="s">
        <v>316</v>
      </c>
      <c r="L651" t="s">
        <v>317</v>
      </c>
      <c r="M651" t="s">
        <v>309</v>
      </c>
      <c r="N651">
        <v>20</v>
      </c>
      <c r="O651" t="s">
        <v>313</v>
      </c>
      <c r="P651" t="s">
        <v>16</v>
      </c>
      <c r="Q651">
        <v>0.73</v>
      </c>
      <c r="R651" t="s">
        <v>17</v>
      </c>
      <c r="S651">
        <v>149.07000732421875</v>
      </c>
      <c r="T651" s="6">
        <f>tbSilv[[#This Row],[qtdRecurso]]*tbSilv[[#This Row],[areaOcupacao]]/10000</f>
        <v>3.6791999999999998E-2</v>
      </c>
      <c r="U651" s="1">
        <f>tbSilv[[#This Row],[qtdRecEspFaixa]]*tbSilv[[#This Row],[Preco]]</f>
        <v>5.4845837094726564</v>
      </c>
    </row>
    <row r="652" spans="1:21" hidden="1" x14ac:dyDescent="0.3">
      <c r="A652">
        <v>11688</v>
      </c>
      <c r="B652" t="s">
        <v>0</v>
      </c>
      <c r="C652" t="s">
        <v>1</v>
      </c>
      <c r="D652" t="s">
        <v>2</v>
      </c>
      <c r="E652" t="s">
        <v>3</v>
      </c>
      <c r="F652" t="s">
        <v>306</v>
      </c>
      <c r="G652" t="s">
        <v>4</v>
      </c>
      <c r="H652" t="s">
        <v>54</v>
      </c>
      <c r="I652">
        <v>504</v>
      </c>
      <c r="J652">
        <v>56</v>
      </c>
      <c r="K652" t="s">
        <v>316</v>
      </c>
      <c r="L652" t="s">
        <v>317</v>
      </c>
      <c r="M652" t="s">
        <v>309</v>
      </c>
      <c r="N652">
        <v>21</v>
      </c>
      <c r="O652" t="s">
        <v>310</v>
      </c>
      <c r="P652" t="s">
        <v>311</v>
      </c>
      <c r="Q652">
        <v>145.19999999999999</v>
      </c>
      <c r="R652" t="s">
        <v>12</v>
      </c>
      <c r="S652">
        <v>1.0999999999999999E-2</v>
      </c>
      <c r="T652" s="6">
        <f>tbSilv[[#This Row],[qtdRecurso]]*tbSilv[[#This Row],[areaOcupacao]]/10000</f>
        <v>7.3180799999999993</v>
      </c>
      <c r="U652" s="1">
        <f>tbSilv[[#This Row],[qtdRecEspFaixa]]*tbSilv[[#This Row],[Preco]]</f>
        <v>8.0498879999999981E-2</v>
      </c>
    </row>
    <row r="653" spans="1:21" hidden="1" x14ac:dyDescent="0.3">
      <c r="A653">
        <v>11688</v>
      </c>
      <c r="B653" t="s">
        <v>0</v>
      </c>
      <c r="C653" t="s">
        <v>1</v>
      </c>
      <c r="D653" t="s">
        <v>2</v>
      </c>
      <c r="E653" t="s">
        <v>3</v>
      </c>
      <c r="F653" t="s">
        <v>306</v>
      </c>
      <c r="G653" t="s">
        <v>4</v>
      </c>
      <c r="H653" t="s">
        <v>54</v>
      </c>
      <c r="I653">
        <v>504</v>
      </c>
      <c r="J653">
        <v>56</v>
      </c>
      <c r="K653" t="s">
        <v>316</v>
      </c>
      <c r="L653" t="s">
        <v>317</v>
      </c>
      <c r="M653" t="s">
        <v>309</v>
      </c>
      <c r="N653">
        <v>21</v>
      </c>
      <c r="O653" t="s">
        <v>310</v>
      </c>
      <c r="P653" t="s">
        <v>13</v>
      </c>
      <c r="Q653">
        <v>145.19999999999999</v>
      </c>
      <c r="R653" t="s">
        <v>12</v>
      </c>
      <c r="S653">
        <v>13.066685676574707</v>
      </c>
      <c r="T653" s="6">
        <f>tbSilv[[#This Row],[qtdRecurso]]*tbSilv[[#This Row],[areaOcupacao]]/10000</f>
        <v>7.3180799999999993</v>
      </c>
      <c r="U653" s="1">
        <f>tbSilv[[#This Row],[qtdRecEspFaixa]]*tbSilv[[#This Row],[Preco]]</f>
        <v>95.623051116027824</v>
      </c>
    </row>
    <row r="654" spans="1:21" hidden="1" x14ac:dyDescent="0.3">
      <c r="A654">
        <v>11688</v>
      </c>
      <c r="B654" t="s">
        <v>0</v>
      </c>
      <c r="C654" t="s">
        <v>1</v>
      </c>
      <c r="D654" t="s">
        <v>2</v>
      </c>
      <c r="E654" t="s">
        <v>3</v>
      </c>
      <c r="F654" t="s">
        <v>306</v>
      </c>
      <c r="G654" t="s">
        <v>4</v>
      </c>
      <c r="H654" t="s">
        <v>54</v>
      </c>
      <c r="I654">
        <v>504</v>
      </c>
      <c r="J654">
        <v>56</v>
      </c>
      <c r="K654" t="s">
        <v>316</v>
      </c>
      <c r="L654" t="s">
        <v>317</v>
      </c>
      <c r="M654" t="s">
        <v>309</v>
      </c>
      <c r="N654">
        <v>21</v>
      </c>
      <c r="O654" t="s">
        <v>312</v>
      </c>
      <c r="P654" t="s">
        <v>13</v>
      </c>
      <c r="Q654">
        <v>18.149999999999999</v>
      </c>
      <c r="R654" t="s">
        <v>12</v>
      </c>
      <c r="S654">
        <v>13.066685676574707</v>
      </c>
      <c r="T654" s="6">
        <f>tbSilv[[#This Row],[qtdRecurso]]*tbSilv[[#This Row],[areaOcupacao]]/10000</f>
        <v>0.91475999999999991</v>
      </c>
      <c r="U654" s="1">
        <f>tbSilv[[#This Row],[qtdRecEspFaixa]]*tbSilv[[#This Row],[Preco]]</f>
        <v>11.952881389503478</v>
      </c>
    </row>
    <row r="655" spans="1:21" hidden="1" x14ac:dyDescent="0.3">
      <c r="A655">
        <v>11688</v>
      </c>
      <c r="B655" t="s">
        <v>0</v>
      </c>
      <c r="C655" t="s">
        <v>1</v>
      </c>
      <c r="D655" t="s">
        <v>2</v>
      </c>
      <c r="E655" t="s">
        <v>3</v>
      </c>
      <c r="F655" t="s">
        <v>306</v>
      </c>
      <c r="G655" t="s">
        <v>4</v>
      </c>
      <c r="H655" t="s">
        <v>54</v>
      </c>
      <c r="I655">
        <v>504</v>
      </c>
      <c r="J655">
        <v>56</v>
      </c>
      <c r="K655" t="s">
        <v>316</v>
      </c>
      <c r="L655" t="s">
        <v>317</v>
      </c>
      <c r="M655" t="s">
        <v>309</v>
      </c>
      <c r="N655">
        <v>21</v>
      </c>
      <c r="O655" t="s">
        <v>313</v>
      </c>
      <c r="P655" t="s">
        <v>16</v>
      </c>
      <c r="Q655">
        <v>0.73</v>
      </c>
      <c r="R655" t="s">
        <v>17</v>
      </c>
      <c r="S655">
        <v>149.07000732421875</v>
      </c>
      <c r="T655" s="6">
        <f>tbSilv[[#This Row],[qtdRecurso]]*tbSilv[[#This Row],[areaOcupacao]]/10000</f>
        <v>3.6791999999999998E-2</v>
      </c>
      <c r="U655" s="1">
        <f>tbSilv[[#This Row],[qtdRecEspFaixa]]*tbSilv[[#This Row],[Preco]]</f>
        <v>5.4845837094726564</v>
      </c>
    </row>
    <row r="656" spans="1:21" hidden="1" x14ac:dyDescent="0.3">
      <c r="A656">
        <v>11688</v>
      </c>
      <c r="B656" t="s">
        <v>0</v>
      </c>
      <c r="C656" t="s">
        <v>1</v>
      </c>
      <c r="D656" t="s">
        <v>2</v>
      </c>
      <c r="E656" t="s">
        <v>3</v>
      </c>
      <c r="F656" t="s">
        <v>306</v>
      </c>
      <c r="G656" t="s">
        <v>4</v>
      </c>
      <c r="H656" t="s">
        <v>54</v>
      </c>
      <c r="I656">
        <v>504</v>
      </c>
      <c r="J656">
        <v>56</v>
      </c>
      <c r="K656" t="s">
        <v>316</v>
      </c>
      <c r="L656" t="s">
        <v>317</v>
      </c>
      <c r="M656" t="s">
        <v>309</v>
      </c>
      <c r="N656">
        <v>22</v>
      </c>
      <c r="O656" t="s">
        <v>310</v>
      </c>
      <c r="P656" t="s">
        <v>311</v>
      </c>
      <c r="Q656">
        <v>145.19999999999999</v>
      </c>
      <c r="R656" t="s">
        <v>12</v>
      </c>
      <c r="S656">
        <v>1.0999999999999999E-2</v>
      </c>
      <c r="T656" s="6">
        <f>tbSilv[[#This Row],[qtdRecurso]]*tbSilv[[#This Row],[areaOcupacao]]/10000</f>
        <v>7.3180799999999993</v>
      </c>
      <c r="U656" s="1">
        <f>tbSilv[[#This Row],[qtdRecEspFaixa]]*tbSilv[[#This Row],[Preco]]</f>
        <v>8.0498879999999981E-2</v>
      </c>
    </row>
    <row r="657" spans="1:21" hidden="1" x14ac:dyDescent="0.3">
      <c r="A657">
        <v>11688</v>
      </c>
      <c r="B657" t="s">
        <v>0</v>
      </c>
      <c r="C657" t="s">
        <v>1</v>
      </c>
      <c r="D657" t="s">
        <v>2</v>
      </c>
      <c r="E657" t="s">
        <v>3</v>
      </c>
      <c r="F657" t="s">
        <v>306</v>
      </c>
      <c r="G657" t="s">
        <v>4</v>
      </c>
      <c r="H657" t="s">
        <v>54</v>
      </c>
      <c r="I657">
        <v>504</v>
      </c>
      <c r="J657">
        <v>56</v>
      </c>
      <c r="K657" t="s">
        <v>316</v>
      </c>
      <c r="L657" t="s">
        <v>317</v>
      </c>
      <c r="M657" t="s">
        <v>309</v>
      </c>
      <c r="N657">
        <v>22</v>
      </c>
      <c r="O657" t="s">
        <v>310</v>
      </c>
      <c r="P657" t="s">
        <v>13</v>
      </c>
      <c r="Q657">
        <v>145.19999999999999</v>
      </c>
      <c r="R657" t="s">
        <v>12</v>
      </c>
      <c r="S657">
        <v>13.066685676574707</v>
      </c>
      <c r="T657" s="6">
        <f>tbSilv[[#This Row],[qtdRecurso]]*tbSilv[[#This Row],[areaOcupacao]]/10000</f>
        <v>7.3180799999999993</v>
      </c>
      <c r="U657" s="1">
        <f>tbSilv[[#This Row],[qtdRecEspFaixa]]*tbSilv[[#This Row],[Preco]]</f>
        <v>95.623051116027824</v>
      </c>
    </row>
    <row r="658" spans="1:21" hidden="1" x14ac:dyDescent="0.3">
      <c r="A658">
        <v>11688</v>
      </c>
      <c r="B658" t="s">
        <v>0</v>
      </c>
      <c r="C658" t="s">
        <v>1</v>
      </c>
      <c r="D658" t="s">
        <v>2</v>
      </c>
      <c r="E658" t="s">
        <v>3</v>
      </c>
      <c r="F658" t="s">
        <v>306</v>
      </c>
      <c r="G658" t="s">
        <v>4</v>
      </c>
      <c r="H658" t="s">
        <v>54</v>
      </c>
      <c r="I658">
        <v>504</v>
      </c>
      <c r="J658">
        <v>56</v>
      </c>
      <c r="K658" t="s">
        <v>316</v>
      </c>
      <c r="L658" t="s">
        <v>317</v>
      </c>
      <c r="M658" t="s">
        <v>309</v>
      </c>
      <c r="N658">
        <v>22</v>
      </c>
      <c r="O658" t="s">
        <v>312</v>
      </c>
      <c r="P658" t="s">
        <v>13</v>
      </c>
      <c r="Q658">
        <v>18.149999999999999</v>
      </c>
      <c r="R658" t="s">
        <v>12</v>
      </c>
      <c r="S658">
        <v>13.066685676574707</v>
      </c>
      <c r="T658" s="6">
        <f>tbSilv[[#This Row],[qtdRecurso]]*tbSilv[[#This Row],[areaOcupacao]]/10000</f>
        <v>0.91475999999999991</v>
      </c>
      <c r="U658" s="1">
        <f>tbSilv[[#This Row],[qtdRecEspFaixa]]*tbSilv[[#This Row],[Preco]]</f>
        <v>11.952881389503478</v>
      </c>
    </row>
    <row r="659" spans="1:21" hidden="1" x14ac:dyDescent="0.3">
      <c r="A659">
        <v>11688</v>
      </c>
      <c r="B659" t="s">
        <v>0</v>
      </c>
      <c r="C659" t="s">
        <v>1</v>
      </c>
      <c r="D659" t="s">
        <v>2</v>
      </c>
      <c r="E659" t="s">
        <v>3</v>
      </c>
      <c r="F659" t="s">
        <v>306</v>
      </c>
      <c r="G659" t="s">
        <v>4</v>
      </c>
      <c r="H659" t="s">
        <v>54</v>
      </c>
      <c r="I659">
        <v>504</v>
      </c>
      <c r="J659">
        <v>56</v>
      </c>
      <c r="K659" t="s">
        <v>316</v>
      </c>
      <c r="L659" t="s">
        <v>317</v>
      </c>
      <c r="M659" t="s">
        <v>309</v>
      </c>
      <c r="N659">
        <v>22</v>
      </c>
      <c r="O659" t="s">
        <v>313</v>
      </c>
      <c r="P659" t="s">
        <v>16</v>
      </c>
      <c r="Q659">
        <v>0.73</v>
      </c>
      <c r="R659" t="s">
        <v>17</v>
      </c>
      <c r="S659">
        <v>149.07000732421875</v>
      </c>
      <c r="T659" s="6">
        <f>tbSilv[[#This Row],[qtdRecurso]]*tbSilv[[#This Row],[areaOcupacao]]/10000</f>
        <v>3.6791999999999998E-2</v>
      </c>
      <c r="U659" s="1">
        <f>tbSilv[[#This Row],[qtdRecEspFaixa]]*tbSilv[[#This Row],[Preco]]</f>
        <v>5.4845837094726564</v>
      </c>
    </row>
    <row r="660" spans="1:21" hidden="1" x14ac:dyDescent="0.3">
      <c r="A660">
        <v>11688</v>
      </c>
      <c r="B660" t="s">
        <v>0</v>
      </c>
      <c r="C660" t="s">
        <v>1</v>
      </c>
      <c r="D660" t="s">
        <v>2</v>
      </c>
      <c r="E660" t="s">
        <v>3</v>
      </c>
      <c r="F660" t="s">
        <v>306</v>
      </c>
      <c r="G660" t="s">
        <v>4</v>
      </c>
      <c r="H660" t="s">
        <v>54</v>
      </c>
      <c r="I660">
        <v>504</v>
      </c>
      <c r="J660">
        <v>56</v>
      </c>
      <c r="K660" t="s">
        <v>316</v>
      </c>
      <c r="L660" t="s">
        <v>317</v>
      </c>
      <c r="M660" t="s">
        <v>309</v>
      </c>
      <c r="N660">
        <v>23</v>
      </c>
      <c r="O660" t="s">
        <v>310</v>
      </c>
      <c r="P660" t="s">
        <v>311</v>
      </c>
      <c r="Q660">
        <v>145.19999999999999</v>
      </c>
      <c r="R660" t="s">
        <v>12</v>
      </c>
      <c r="S660">
        <v>1.0999999999999999E-2</v>
      </c>
      <c r="T660" s="6">
        <f>tbSilv[[#This Row],[qtdRecurso]]*tbSilv[[#This Row],[areaOcupacao]]/10000</f>
        <v>7.3180799999999993</v>
      </c>
      <c r="U660" s="1">
        <f>tbSilv[[#This Row],[qtdRecEspFaixa]]*tbSilv[[#This Row],[Preco]]</f>
        <v>8.0498879999999981E-2</v>
      </c>
    </row>
    <row r="661" spans="1:21" hidden="1" x14ac:dyDescent="0.3">
      <c r="A661">
        <v>11688</v>
      </c>
      <c r="B661" t="s">
        <v>0</v>
      </c>
      <c r="C661" t="s">
        <v>1</v>
      </c>
      <c r="D661" t="s">
        <v>2</v>
      </c>
      <c r="E661" t="s">
        <v>3</v>
      </c>
      <c r="F661" t="s">
        <v>306</v>
      </c>
      <c r="G661" t="s">
        <v>4</v>
      </c>
      <c r="H661" t="s">
        <v>54</v>
      </c>
      <c r="I661">
        <v>504</v>
      </c>
      <c r="J661">
        <v>56</v>
      </c>
      <c r="K661" t="s">
        <v>316</v>
      </c>
      <c r="L661" t="s">
        <v>317</v>
      </c>
      <c r="M661" t="s">
        <v>309</v>
      </c>
      <c r="N661">
        <v>23</v>
      </c>
      <c r="O661" t="s">
        <v>310</v>
      </c>
      <c r="P661" t="s">
        <v>13</v>
      </c>
      <c r="Q661">
        <v>145.19999999999999</v>
      </c>
      <c r="R661" t="s">
        <v>12</v>
      </c>
      <c r="S661">
        <v>13.066685676574707</v>
      </c>
      <c r="T661" s="6">
        <f>tbSilv[[#This Row],[qtdRecurso]]*tbSilv[[#This Row],[areaOcupacao]]/10000</f>
        <v>7.3180799999999993</v>
      </c>
      <c r="U661" s="1">
        <f>tbSilv[[#This Row],[qtdRecEspFaixa]]*tbSilv[[#This Row],[Preco]]</f>
        <v>95.623051116027824</v>
      </c>
    </row>
    <row r="662" spans="1:21" hidden="1" x14ac:dyDescent="0.3">
      <c r="A662">
        <v>11688</v>
      </c>
      <c r="B662" t="s">
        <v>0</v>
      </c>
      <c r="C662" t="s">
        <v>1</v>
      </c>
      <c r="D662" t="s">
        <v>2</v>
      </c>
      <c r="E662" t="s">
        <v>3</v>
      </c>
      <c r="F662" t="s">
        <v>306</v>
      </c>
      <c r="G662" t="s">
        <v>4</v>
      </c>
      <c r="H662" t="s">
        <v>54</v>
      </c>
      <c r="I662">
        <v>504</v>
      </c>
      <c r="J662">
        <v>56</v>
      </c>
      <c r="K662" t="s">
        <v>316</v>
      </c>
      <c r="L662" t="s">
        <v>317</v>
      </c>
      <c r="M662" t="s">
        <v>309</v>
      </c>
      <c r="N662">
        <v>23</v>
      </c>
      <c r="O662" t="s">
        <v>312</v>
      </c>
      <c r="P662" t="s">
        <v>13</v>
      </c>
      <c r="Q662">
        <v>18.149999999999999</v>
      </c>
      <c r="R662" t="s">
        <v>12</v>
      </c>
      <c r="S662">
        <v>13.066685676574707</v>
      </c>
      <c r="T662" s="6">
        <f>tbSilv[[#This Row],[qtdRecurso]]*tbSilv[[#This Row],[areaOcupacao]]/10000</f>
        <v>0.91475999999999991</v>
      </c>
      <c r="U662" s="1">
        <f>tbSilv[[#This Row],[qtdRecEspFaixa]]*tbSilv[[#This Row],[Preco]]</f>
        <v>11.952881389503478</v>
      </c>
    </row>
    <row r="663" spans="1:21" hidden="1" x14ac:dyDescent="0.3">
      <c r="A663">
        <v>11688</v>
      </c>
      <c r="B663" t="s">
        <v>0</v>
      </c>
      <c r="C663" t="s">
        <v>1</v>
      </c>
      <c r="D663" t="s">
        <v>2</v>
      </c>
      <c r="E663" t="s">
        <v>3</v>
      </c>
      <c r="F663" t="s">
        <v>306</v>
      </c>
      <c r="G663" t="s">
        <v>4</v>
      </c>
      <c r="H663" t="s">
        <v>54</v>
      </c>
      <c r="I663">
        <v>504</v>
      </c>
      <c r="J663">
        <v>56</v>
      </c>
      <c r="K663" t="s">
        <v>316</v>
      </c>
      <c r="L663" t="s">
        <v>317</v>
      </c>
      <c r="M663" t="s">
        <v>309</v>
      </c>
      <c r="N663">
        <v>23</v>
      </c>
      <c r="O663" t="s">
        <v>313</v>
      </c>
      <c r="P663" t="s">
        <v>16</v>
      </c>
      <c r="Q663">
        <v>0.73</v>
      </c>
      <c r="R663" t="s">
        <v>17</v>
      </c>
      <c r="S663">
        <v>149.07000732421875</v>
      </c>
      <c r="T663" s="6">
        <f>tbSilv[[#This Row],[qtdRecurso]]*tbSilv[[#This Row],[areaOcupacao]]/10000</f>
        <v>3.6791999999999998E-2</v>
      </c>
      <c r="U663" s="1">
        <f>tbSilv[[#This Row],[qtdRecEspFaixa]]*tbSilv[[#This Row],[Preco]]</f>
        <v>5.4845837094726564</v>
      </c>
    </row>
    <row r="664" spans="1:21" hidden="1" x14ac:dyDescent="0.3">
      <c r="A664">
        <v>11688</v>
      </c>
      <c r="B664" t="s">
        <v>0</v>
      </c>
      <c r="C664" t="s">
        <v>1</v>
      </c>
      <c r="D664" t="s">
        <v>2</v>
      </c>
      <c r="E664" t="s">
        <v>3</v>
      </c>
      <c r="F664" t="s">
        <v>306</v>
      </c>
      <c r="G664" t="s">
        <v>4</v>
      </c>
      <c r="H664" t="s">
        <v>54</v>
      </c>
      <c r="I664">
        <v>504</v>
      </c>
      <c r="J664">
        <v>56</v>
      </c>
      <c r="K664" t="s">
        <v>316</v>
      </c>
      <c r="L664" t="s">
        <v>317</v>
      </c>
      <c r="M664" t="s">
        <v>309</v>
      </c>
      <c r="N664">
        <v>24</v>
      </c>
      <c r="O664" t="s">
        <v>310</v>
      </c>
      <c r="P664" t="s">
        <v>311</v>
      </c>
      <c r="Q664">
        <v>145.19999999999999</v>
      </c>
      <c r="R664" t="s">
        <v>12</v>
      </c>
      <c r="S664">
        <v>1.0999999999999999E-2</v>
      </c>
      <c r="T664" s="6">
        <f>tbSilv[[#This Row],[qtdRecurso]]*tbSilv[[#This Row],[areaOcupacao]]/10000</f>
        <v>7.3180799999999993</v>
      </c>
      <c r="U664" s="1">
        <f>tbSilv[[#This Row],[qtdRecEspFaixa]]*tbSilv[[#This Row],[Preco]]</f>
        <v>8.0498879999999981E-2</v>
      </c>
    </row>
    <row r="665" spans="1:21" hidden="1" x14ac:dyDescent="0.3">
      <c r="A665">
        <v>11688</v>
      </c>
      <c r="B665" t="s">
        <v>0</v>
      </c>
      <c r="C665" t="s">
        <v>1</v>
      </c>
      <c r="D665" t="s">
        <v>2</v>
      </c>
      <c r="E665" t="s">
        <v>3</v>
      </c>
      <c r="F665" t="s">
        <v>306</v>
      </c>
      <c r="G665" t="s">
        <v>4</v>
      </c>
      <c r="H665" t="s">
        <v>54</v>
      </c>
      <c r="I665">
        <v>504</v>
      </c>
      <c r="J665">
        <v>56</v>
      </c>
      <c r="K665" t="s">
        <v>316</v>
      </c>
      <c r="L665" t="s">
        <v>317</v>
      </c>
      <c r="M665" t="s">
        <v>309</v>
      </c>
      <c r="N665">
        <v>24</v>
      </c>
      <c r="O665" t="s">
        <v>310</v>
      </c>
      <c r="P665" t="s">
        <v>13</v>
      </c>
      <c r="Q665">
        <v>145.19999999999999</v>
      </c>
      <c r="R665" t="s">
        <v>12</v>
      </c>
      <c r="S665">
        <v>13.066685676574707</v>
      </c>
      <c r="T665" s="6">
        <f>tbSilv[[#This Row],[qtdRecurso]]*tbSilv[[#This Row],[areaOcupacao]]/10000</f>
        <v>7.3180799999999993</v>
      </c>
      <c r="U665" s="1">
        <f>tbSilv[[#This Row],[qtdRecEspFaixa]]*tbSilv[[#This Row],[Preco]]</f>
        <v>95.623051116027824</v>
      </c>
    </row>
    <row r="666" spans="1:21" hidden="1" x14ac:dyDescent="0.3">
      <c r="A666">
        <v>11688</v>
      </c>
      <c r="B666" t="s">
        <v>0</v>
      </c>
      <c r="C666" t="s">
        <v>1</v>
      </c>
      <c r="D666" t="s">
        <v>2</v>
      </c>
      <c r="E666" t="s">
        <v>3</v>
      </c>
      <c r="F666" t="s">
        <v>306</v>
      </c>
      <c r="G666" t="s">
        <v>4</v>
      </c>
      <c r="H666" t="s">
        <v>54</v>
      </c>
      <c r="I666">
        <v>504</v>
      </c>
      <c r="J666">
        <v>56</v>
      </c>
      <c r="K666" t="s">
        <v>316</v>
      </c>
      <c r="L666" t="s">
        <v>317</v>
      </c>
      <c r="M666" t="s">
        <v>309</v>
      </c>
      <c r="N666">
        <v>24</v>
      </c>
      <c r="O666" t="s">
        <v>312</v>
      </c>
      <c r="P666" t="s">
        <v>13</v>
      </c>
      <c r="Q666">
        <v>18.149999999999999</v>
      </c>
      <c r="R666" t="s">
        <v>12</v>
      </c>
      <c r="S666">
        <v>13.066685676574707</v>
      </c>
      <c r="T666" s="6">
        <f>tbSilv[[#This Row],[qtdRecurso]]*tbSilv[[#This Row],[areaOcupacao]]/10000</f>
        <v>0.91475999999999991</v>
      </c>
      <c r="U666" s="1">
        <f>tbSilv[[#This Row],[qtdRecEspFaixa]]*tbSilv[[#This Row],[Preco]]</f>
        <v>11.952881389503478</v>
      </c>
    </row>
    <row r="667" spans="1:21" hidden="1" x14ac:dyDescent="0.3">
      <c r="A667">
        <v>11688</v>
      </c>
      <c r="B667" t="s">
        <v>0</v>
      </c>
      <c r="C667" t="s">
        <v>1</v>
      </c>
      <c r="D667" t="s">
        <v>2</v>
      </c>
      <c r="E667" t="s">
        <v>3</v>
      </c>
      <c r="F667" t="s">
        <v>306</v>
      </c>
      <c r="G667" t="s">
        <v>4</v>
      </c>
      <c r="H667" t="s">
        <v>54</v>
      </c>
      <c r="I667">
        <v>504</v>
      </c>
      <c r="J667">
        <v>56</v>
      </c>
      <c r="K667" t="s">
        <v>316</v>
      </c>
      <c r="L667" t="s">
        <v>317</v>
      </c>
      <c r="M667" t="s">
        <v>309</v>
      </c>
      <c r="N667">
        <v>24</v>
      </c>
      <c r="O667" t="s">
        <v>313</v>
      </c>
      <c r="P667" t="s">
        <v>16</v>
      </c>
      <c r="Q667">
        <v>0.73</v>
      </c>
      <c r="R667" t="s">
        <v>17</v>
      </c>
      <c r="S667">
        <v>149.07000732421875</v>
      </c>
      <c r="T667" s="6">
        <f>tbSilv[[#This Row],[qtdRecurso]]*tbSilv[[#This Row],[areaOcupacao]]/10000</f>
        <v>3.6791999999999998E-2</v>
      </c>
      <c r="U667" s="1">
        <f>tbSilv[[#This Row],[qtdRecEspFaixa]]*tbSilv[[#This Row],[Preco]]</f>
        <v>5.4845837094726564</v>
      </c>
    </row>
    <row r="668" spans="1:21" hidden="1" x14ac:dyDescent="0.3">
      <c r="A668">
        <v>11688</v>
      </c>
      <c r="B668" t="s">
        <v>0</v>
      </c>
      <c r="C668" t="s">
        <v>1</v>
      </c>
      <c r="D668" t="s">
        <v>2</v>
      </c>
      <c r="E668" t="s">
        <v>3</v>
      </c>
      <c r="F668" t="s">
        <v>306</v>
      </c>
      <c r="G668" t="s">
        <v>4</v>
      </c>
      <c r="H668" t="s">
        <v>54</v>
      </c>
      <c r="I668">
        <v>504</v>
      </c>
      <c r="J668">
        <v>56</v>
      </c>
      <c r="K668" t="s">
        <v>316</v>
      </c>
      <c r="L668" t="s">
        <v>317</v>
      </c>
      <c r="M668" t="s">
        <v>309</v>
      </c>
      <c r="N668">
        <v>25</v>
      </c>
      <c r="O668" t="s">
        <v>310</v>
      </c>
      <c r="P668" t="s">
        <v>311</v>
      </c>
      <c r="Q668">
        <v>145.19999999999999</v>
      </c>
      <c r="R668" t="s">
        <v>12</v>
      </c>
      <c r="S668">
        <v>1.0999999999999999E-2</v>
      </c>
      <c r="T668" s="6">
        <f>tbSilv[[#This Row],[qtdRecurso]]*tbSilv[[#This Row],[areaOcupacao]]/10000</f>
        <v>7.3180799999999993</v>
      </c>
      <c r="U668" s="1">
        <f>tbSilv[[#This Row],[qtdRecEspFaixa]]*tbSilv[[#This Row],[Preco]]</f>
        <v>8.0498879999999981E-2</v>
      </c>
    </row>
    <row r="669" spans="1:21" hidden="1" x14ac:dyDescent="0.3">
      <c r="A669">
        <v>11688</v>
      </c>
      <c r="B669" t="s">
        <v>0</v>
      </c>
      <c r="C669" t="s">
        <v>1</v>
      </c>
      <c r="D669" t="s">
        <v>2</v>
      </c>
      <c r="E669" t="s">
        <v>3</v>
      </c>
      <c r="F669" t="s">
        <v>306</v>
      </c>
      <c r="G669" t="s">
        <v>4</v>
      </c>
      <c r="H669" t="s">
        <v>54</v>
      </c>
      <c r="I669">
        <v>504</v>
      </c>
      <c r="J669">
        <v>56</v>
      </c>
      <c r="K669" t="s">
        <v>316</v>
      </c>
      <c r="L669" t="s">
        <v>317</v>
      </c>
      <c r="M669" t="s">
        <v>309</v>
      </c>
      <c r="N669">
        <v>25</v>
      </c>
      <c r="O669" t="s">
        <v>310</v>
      </c>
      <c r="P669" t="s">
        <v>13</v>
      </c>
      <c r="Q669">
        <v>145.19999999999999</v>
      </c>
      <c r="R669" t="s">
        <v>12</v>
      </c>
      <c r="S669">
        <v>13.066685676574707</v>
      </c>
      <c r="T669" s="6">
        <f>tbSilv[[#This Row],[qtdRecurso]]*tbSilv[[#This Row],[areaOcupacao]]/10000</f>
        <v>7.3180799999999993</v>
      </c>
      <c r="U669" s="1">
        <f>tbSilv[[#This Row],[qtdRecEspFaixa]]*tbSilv[[#This Row],[Preco]]</f>
        <v>95.623051116027824</v>
      </c>
    </row>
    <row r="670" spans="1:21" hidden="1" x14ac:dyDescent="0.3">
      <c r="A670">
        <v>11688</v>
      </c>
      <c r="B670" t="s">
        <v>0</v>
      </c>
      <c r="C670" t="s">
        <v>1</v>
      </c>
      <c r="D670" t="s">
        <v>2</v>
      </c>
      <c r="E670" t="s">
        <v>3</v>
      </c>
      <c r="F670" t="s">
        <v>306</v>
      </c>
      <c r="G670" t="s">
        <v>4</v>
      </c>
      <c r="H670" t="s">
        <v>54</v>
      </c>
      <c r="I670">
        <v>504</v>
      </c>
      <c r="J670">
        <v>56</v>
      </c>
      <c r="K670" t="s">
        <v>316</v>
      </c>
      <c r="L670" t="s">
        <v>317</v>
      </c>
      <c r="M670" t="s">
        <v>309</v>
      </c>
      <c r="N670">
        <v>25</v>
      </c>
      <c r="O670" t="s">
        <v>312</v>
      </c>
      <c r="P670" t="s">
        <v>13</v>
      </c>
      <c r="Q670">
        <v>18.149999999999999</v>
      </c>
      <c r="R670" t="s">
        <v>12</v>
      </c>
      <c r="S670">
        <v>13.066685676574707</v>
      </c>
      <c r="T670" s="6">
        <f>tbSilv[[#This Row],[qtdRecurso]]*tbSilv[[#This Row],[areaOcupacao]]/10000</f>
        <v>0.91475999999999991</v>
      </c>
      <c r="U670" s="1">
        <f>tbSilv[[#This Row],[qtdRecEspFaixa]]*tbSilv[[#This Row],[Preco]]</f>
        <v>11.952881389503478</v>
      </c>
    </row>
    <row r="671" spans="1:21" hidden="1" x14ac:dyDescent="0.3">
      <c r="A671">
        <v>11688</v>
      </c>
      <c r="B671" t="s">
        <v>0</v>
      </c>
      <c r="C671" t="s">
        <v>1</v>
      </c>
      <c r="D671" t="s">
        <v>2</v>
      </c>
      <c r="E671" t="s">
        <v>3</v>
      </c>
      <c r="F671" t="s">
        <v>306</v>
      </c>
      <c r="G671" t="s">
        <v>4</v>
      </c>
      <c r="H671" t="s">
        <v>54</v>
      </c>
      <c r="I671">
        <v>504</v>
      </c>
      <c r="J671">
        <v>56</v>
      </c>
      <c r="K671" t="s">
        <v>316</v>
      </c>
      <c r="L671" t="s">
        <v>317</v>
      </c>
      <c r="M671" t="s">
        <v>309</v>
      </c>
      <c r="N671">
        <v>25</v>
      </c>
      <c r="O671" t="s">
        <v>313</v>
      </c>
      <c r="P671" t="s">
        <v>16</v>
      </c>
      <c r="Q671">
        <v>0.73</v>
      </c>
      <c r="R671" t="s">
        <v>17</v>
      </c>
      <c r="S671">
        <v>149.07000732421875</v>
      </c>
      <c r="T671" s="6">
        <f>tbSilv[[#This Row],[qtdRecurso]]*tbSilv[[#This Row],[areaOcupacao]]/10000</f>
        <v>3.6791999999999998E-2</v>
      </c>
      <c r="U671" s="1">
        <f>tbSilv[[#This Row],[qtdRecEspFaixa]]*tbSilv[[#This Row],[Preco]]</f>
        <v>5.4845837094726564</v>
      </c>
    </row>
    <row r="672" spans="1:21" hidden="1" x14ac:dyDescent="0.3">
      <c r="A672">
        <v>11688</v>
      </c>
      <c r="B672" t="s">
        <v>0</v>
      </c>
      <c r="C672" t="s">
        <v>1</v>
      </c>
      <c r="D672" t="s">
        <v>2</v>
      </c>
      <c r="E672" t="s">
        <v>3</v>
      </c>
      <c r="F672" t="s">
        <v>306</v>
      </c>
      <c r="G672" t="s">
        <v>4</v>
      </c>
      <c r="H672" t="s">
        <v>54</v>
      </c>
      <c r="I672">
        <v>504</v>
      </c>
      <c r="J672">
        <v>56</v>
      </c>
      <c r="K672" t="s">
        <v>316</v>
      </c>
      <c r="L672" t="s">
        <v>317</v>
      </c>
      <c r="M672" t="s">
        <v>309</v>
      </c>
      <c r="N672">
        <v>26</v>
      </c>
      <c r="O672" t="s">
        <v>310</v>
      </c>
      <c r="P672" t="s">
        <v>311</v>
      </c>
      <c r="Q672">
        <v>145.19999999999999</v>
      </c>
      <c r="R672" t="s">
        <v>12</v>
      </c>
      <c r="S672">
        <v>1.0999999999999999E-2</v>
      </c>
      <c r="T672" s="6">
        <f>tbSilv[[#This Row],[qtdRecurso]]*tbSilv[[#This Row],[areaOcupacao]]/10000</f>
        <v>7.3180799999999993</v>
      </c>
      <c r="U672" s="1">
        <f>tbSilv[[#This Row],[qtdRecEspFaixa]]*tbSilv[[#This Row],[Preco]]</f>
        <v>8.0498879999999981E-2</v>
      </c>
    </row>
    <row r="673" spans="1:21" hidden="1" x14ac:dyDescent="0.3">
      <c r="A673">
        <v>11688</v>
      </c>
      <c r="B673" t="s">
        <v>0</v>
      </c>
      <c r="C673" t="s">
        <v>1</v>
      </c>
      <c r="D673" t="s">
        <v>2</v>
      </c>
      <c r="E673" t="s">
        <v>3</v>
      </c>
      <c r="F673" t="s">
        <v>306</v>
      </c>
      <c r="G673" t="s">
        <v>4</v>
      </c>
      <c r="H673" t="s">
        <v>54</v>
      </c>
      <c r="I673">
        <v>504</v>
      </c>
      <c r="J673">
        <v>56</v>
      </c>
      <c r="K673" t="s">
        <v>316</v>
      </c>
      <c r="L673" t="s">
        <v>317</v>
      </c>
      <c r="M673" t="s">
        <v>309</v>
      </c>
      <c r="N673">
        <v>26</v>
      </c>
      <c r="O673" t="s">
        <v>310</v>
      </c>
      <c r="P673" t="s">
        <v>13</v>
      </c>
      <c r="Q673">
        <v>145.19999999999999</v>
      </c>
      <c r="R673" t="s">
        <v>12</v>
      </c>
      <c r="S673">
        <v>13.066685676574707</v>
      </c>
      <c r="T673" s="6">
        <f>tbSilv[[#This Row],[qtdRecurso]]*tbSilv[[#This Row],[areaOcupacao]]/10000</f>
        <v>7.3180799999999993</v>
      </c>
      <c r="U673" s="1">
        <f>tbSilv[[#This Row],[qtdRecEspFaixa]]*tbSilv[[#This Row],[Preco]]</f>
        <v>95.623051116027824</v>
      </c>
    </row>
    <row r="674" spans="1:21" hidden="1" x14ac:dyDescent="0.3">
      <c r="A674">
        <v>11688</v>
      </c>
      <c r="B674" t="s">
        <v>0</v>
      </c>
      <c r="C674" t="s">
        <v>1</v>
      </c>
      <c r="D674" t="s">
        <v>2</v>
      </c>
      <c r="E674" t="s">
        <v>3</v>
      </c>
      <c r="F674" t="s">
        <v>306</v>
      </c>
      <c r="G674" t="s">
        <v>4</v>
      </c>
      <c r="H674" t="s">
        <v>54</v>
      </c>
      <c r="I674">
        <v>504</v>
      </c>
      <c r="J674">
        <v>56</v>
      </c>
      <c r="K674" t="s">
        <v>316</v>
      </c>
      <c r="L674" t="s">
        <v>317</v>
      </c>
      <c r="M674" t="s">
        <v>309</v>
      </c>
      <c r="N674">
        <v>26</v>
      </c>
      <c r="O674" t="s">
        <v>312</v>
      </c>
      <c r="P674" t="s">
        <v>13</v>
      </c>
      <c r="Q674">
        <v>18.149999999999999</v>
      </c>
      <c r="R674" t="s">
        <v>12</v>
      </c>
      <c r="S674">
        <v>13.066685676574707</v>
      </c>
      <c r="T674" s="6">
        <f>tbSilv[[#This Row],[qtdRecurso]]*tbSilv[[#This Row],[areaOcupacao]]/10000</f>
        <v>0.91475999999999991</v>
      </c>
      <c r="U674" s="1">
        <f>tbSilv[[#This Row],[qtdRecEspFaixa]]*tbSilv[[#This Row],[Preco]]</f>
        <v>11.952881389503478</v>
      </c>
    </row>
    <row r="675" spans="1:21" hidden="1" x14ac:dyDescent="0.3">
      <c r="A675">
        <v>11688</v>
      </c>
      <c r="B675" t="s">
        <v>0</v>
      </c>
      <c r="C675" t="s">
        <v>1</v>
      </c>
      <c r="D675" t="s">
        <v>2</v>
      </c>
      <c r="E675" t="s">
        <v>3</v>
      </c>
      <c r="F675" t="s">
        <v>306</v>
      </c>
      <c r="G675" t="s">
        <v>4</v>
      </c>
      <c r="H675" t="s">
        <v>54</v>
      </c>
      <c r="I675">
        <v>504</v>
      </c>
      <c r="J675">
        <v>56</v>
      </c>
      <c r="K675" t="s">
        <v>316</v>
      </c>
      <c r="L675" t="s">
        <v>317</v>
      </c>
      <c r="M675" t="s">
        <v>309</v>
      </c>
      <c r="N675">
        <v>26</v>
      </c>
      <c r="O675" t="s">
        <v>313</v>
      </c>
      <c r="P675" t="s">
        <v>16</v>
      </c>
      <c r="Q675">
        <v>0.73</v>
      </c>
      <c r="R675" t="s">
        <v>17</v>
      </c>
      <c r="S675">
        <v>149.07000732421875</v>
      </c>
      <c r="T675" s="6">
        <f>tbSilv[[#This Row],[qtdRecurso]]*tbSilv[[#This Row],[areaOcupacao]]/10000</f>
        <v>3.6791999999999998E-2</v>
      </c>
      <c r="U675" s="1">
        <f>tbSilv[[#This Row],[qtdRecEspFaixa]]*tbSilv[[#This Row],[Preco]]</f>
        <v>5.4845837094726564</v>
      </c>
    </row>
    <row r="676" spans="1:21" hidden="1" x14ac:dyDescent="0.3">
      <c r="A676">
        <v>11688</v>
      </c>
      <c r="B676" t="s">
        <v>0</v>
      </c>
      <c r="C676" t="s">
        <v>1</v>
      </c>
      <c r="D676" t="s">
        <v>2</v>
      </c>
      <c r="E676" t="s">
        <v>3</v>
      </c>
      <c r="F676" t="s">
        <v>306</v>
      </c>
      <c r="G676" t="s">
        <v>4</v>
      </c>
      <c r="H676" t="s">
        <v>54</v>
      </c>
      <c r="I676">
        <v>504</v>
      </c>
      <c r="J676">
        <v>56</v>
      </c>
      <c r="K676" t="s">
        <v>316</v>
      </c>
      <c r="L676" t="s">
        <v>317</v>
      </c>
      <c r="M676" t="s">
        <v>309</v>
      </c>
      <c r="N676">
        <v>27</v>
      </c>
      <c r="O676" t="s">
        <v>310</v>
      </c>
      <c r="P676" t="s">
        <v>311</v>
      </c>
      <c r="Q676">
        <v>145.19999999999999</v>
      </c>
      <c r="R676" t="s">
        <v>12</v>
      </c>
      <c r="S676">
        <v>1.0999999999999999E-2</v>
      </c>
      <c r="T676" s="6">
        <f>tbSilv[[#This Row],[qtdRecurso]]*tbSilv[[#This Row],[areaOcupacao]]/10000</f>
        <v>7.3180799999999993</v>
      </c>
      <c r="U676" s="1">
        <f>tbSilv[[#This Row],[qtdRecEspFaixa]]*tbSilv[[#This Row],[Preco]]</f>
        <v>8.0498879999999981E-2</v>
      </c>
    </row>
    <row r="677" spans="1:21" hidden="1" x14ac:dyDescent="0.3">
      <c r="A677">
        <v>11688</v>
      </c>
      <c r="B677" t="s">
        <v>0</v>
      </c>
      <c r="C677" t="s">
        <v>1</v>
      </c>
      <c r="D677" t="s">
        <v>2</v>
      </c>
      <c r="E677" t="s">
        <v>3</v>
      </c>
      <c r="F677" t="s">
        <v>306</v>
      </c>
      <c r="G677" t="s">
        <v>4</v>
      </c>
      <c r="H677" t="s">
        <v>54</v>
      </c>
      <c r="I677">
        <v>504</v>
      </c>
      <c r="J677">
        <v>56</v>
      </c>
      <c r="K677" t="s">
        <v>316</v>
      </c>
      <c r="L677" t="s">
        <v>317</v>
      </c>
      <c r="M677" t="s">
        <v>309</v>
      </c>
      <c r="N677">
        <v>27</v>
      </c>
      <c r="O677" t="s">
        <v>310</v>
      </c>
      <c r="P677" t="s">
        <v>13</v>
      </c>
      <c r="Q677">
        <v>145.19999999999999</v>
      </c>
      <c r="R677" t="s">
        <v>12</v>
      </c>
      <c r="S677">
        <v>13.066685676574707</v>
      </c>
      <c r="T677" s="6">
        <f>tbSilv[[#This Row],[qtdRecurso]]*tbSilv[[#This Row],[areaOcupacao]]/10000</f>
        <v>7.3180799999999993</v>
      </c>
      <c r="U677" s="1">
        <f>tbSilv[[#This Row],[qtdRecEspFaixa]]*tbSilv[[#This Row],[Preco]]</f>
        <v>95.623051116027824</v>
      </c>
    </row>
    <row r="678" spans="1:21" hidden="1" x14ac:dyDescent="0.3">
      <c r="A678">
        <v>11688</v>
      </c>
      <c r="B678" t="s">
        <v>0</v>
      </c>
      <c r="C678" t="s">
        <v>1</v>
      </c>
      <c r="D678" t="s">
        <v>2</v>
      </c>
      <c r="E678" t="s">
        <v>3</v>
      </c>
      <c r="F678" t="s">
        <v>306</v>
      </c>
      <c r="G678" t="s">
        <v>4</v>
      </c>
      <c r="H678" t="s">
        <v>54</v>
      </c>
      <c r="I678">
        <v>504</v>
      </c>
      <c r="J678">
        <v>56</v>
      </c>
      <c r="K678" t="s">
        <v>316</v>
      </c>
      <c r="L678" t="s">
        <v>317</v>
      </c>
      <c r="M678" t="s">
        <v>309</v>
      </c>
      <c r="N678">
        <v>27</v>
      </c>
      <c r="O678" t="s">
        <v>312</v>
      </c>
      <c r="P678" t="s">
        <v>13</v>
      </c>
      <c r="Q678">
        <v>18.149999999999999</v>
      </c>
      <c r="R678" t="s">
        <v>12</v>
      </c>
      <c r="S678">
        <v>13.066685676574707</v>
      </c>
      <c r="T678" s="6">
        <f>tbSilv[[#This Row],[qtdRecurso]]*tbSilv[[#This Row],[areaOcupacao]]/10000</f>
        <v>0.91475999999999991</v>
      </c>
      <c r="U678" s="1">
        <f>tbSilv[[#This Row],[qtdRecEspFaixa]]*tbSilv[[#This Row],[Preco]]</f>
        <v>11.952881389503478</v>
      </c>
    </row>
    <row r="679" spans="1:21" hidden="1" x14ac:dyDescent="0.3">
      <c r="A679">
        <v>11688</v>
      </c>
      <c r="B679" t="s">
        <v>0</v>
      </c>
      <c r="C679" t="s">
        <v>1</v>
      </c>
      <c r="D679" t="s">
        <v>2</v>
      </c>
      <c r="E679" t="s">
        <v>3</v>
      </c>
      <c r="F679" t="s">
        <v>306</v>
      </c>
      <c r="G679" t="s">
        <v>4</v>
      </c>
      <c r="H679" t="s">
        <v>54</v>
      </c>
      <c r="I679">
        <v>504</v>
      </c>
      <c r="J679">
        <v>56</v>
      </c>
      <c r="K679" t="s">
        <v>316</v>
      </c>
      <c r="L679" t="s">
        <v>317</v>
      </c>
      <c r="M679" t="s">
        <v>309</v>
      </c>
      <c r="N679">
        <v>27</v>
      </c>
      <c r="O679" t="s">
        <v>313</v>
      </c>
      <c r="P679" t="s">
        <v>16</v>
      </c>
      <c r="Q679">
        <v>0.73</v>
      </c>
      <c r="R679" t="s">
        <v>17</v>
      </c>
      <c r="S679">
        <v>149.07000732421875</v>
      </c>
      <c r="T679" s="6">
        <f>tbSilv[[#This Row],[qtdRecurso]]*tbSilv[[#This Row],[areaOcupacao]]/10000</f>
        <v>3.6791999999999998E-2</v>
      </c>
      <c r="U679" s="1">
        <f>tbSilv[[#This Row],[qtdRecEspFaixa]]*tbSilv[[#This Row],[Preco]]</f>
        <v>5.4845837094726564</v>
      </c>
    </row>
    <row r="680" spans="1:21" hidden="1" x14ac:dyDescent="0.3">
      <c r="A680">
        <v>11688</v>
      </c>
      <c r="B680" t="s">
        <v>0</v>
      </c>
      <c r="C680" t="s">
        <v>1</v>
      </c>
      <c r="D680" t="s">
        <v>2</v>
      </c>
      <c r="E680" t="s">
        <v>3</v>
      </c>
      <c r="F680" t="s">
        <v>306</v>
      </c>
      <c r="G680" t="s">
        <v>4</v>
      </c>
      <c r="H680" t="s">
        <v>54</v>
      </c>
      <c r="I680">
        <v>504</v>
      </c>
      <c r="J680">
        <v>56</v>
      </c>
      <c r="K680" t="s">
        <v>316</v>
      </c>
      <c r="L680" t="s">
        <v>317</v>
      </c>
      <c r="M680" t="s">
        <v>309</v>
      </c>
      <c r="N680">
        <v>28</v>
      </c>
      <c r="O680" t="s">
        <v>310</v>
      </c>
      <c r="P680" t="s">
        <v>311</v>
      </c>
      <c r="Q680">
        <v>145.19999999999999</v>
      </c>
      <c r="R680" t="s">
        <v>12</v>
      </c>
      <c r="S680">
        <v>1.0999999999999999E-2</v>
      </c>
      <c r="T680" s="6">
        <f>tbSilv[[#This Row],[qtdRecurso]]*tbSilv[[#This Row],[areaOcupacao]]/10000</f>
        <v>7.3180799999999993</v>
      </c>
      <c r="U680" s="1">
        <f>tbSilv[[#This Row],[qtdRecEspFaixa]]*tbSilv[[#This Row],[Preco]]</f>
        <v>8.0498879999999981E-2</v>
      </c>
    </row>
    <row r="681" spans="1:21" hidden="1" x14ac:dyDescent="0.3">
      <c r="A681">
        <v>11688</v>
      </c>
      <c r="B681" t="s">
        <v>0</v>
      </c>
      <c r="C681" t="s">
        <v>1</v>
      </c>
      <c r="D681" t="s">
        <v>2</v>
      </c>
      <c r="E681" t="s">
        <v>3</v>
      </c>
      <c r="F681" t="s">
        <v>306</v>
      </c>
      <c r="G681" t="s">
        <v>4</v>
      </c>
      <c r="H681" t="s">
        <v>54</v>
      </c>
      <c r="I681">
        <v>504</v>
      </c>
      <c r="J681">
        <v>56</v>
      </c>
      <c r="K681" t="s">
        <v>316</v>
      </c>
      <c r="L681" t="s">
        <v>317</v>
      </c>
      <c r="M681" t="s">
        <v>309</v>
      </c>
      <c r="N681">
        <v>28</v>
      </c>
      <c r="O681" t="s">
        <v>310</v>
      </c>
      <c r="P681" t="s">
        <v>13</v>
      </c>
      <c r="Q681">
        <v>145.19999999999999</v>
      </c>
      <c r="R681" t="s">
        <v>12</v>
      </c>
      <c r="S681">
        <v>13.066685676574707</v>
      </c>
      <c r="T681" s="6">
        <f>tbSilv[[#This Row],[qtdRecurso]]*tbSilv[[#This Row],[areaOcupacao]]/10000</f>
        <v>7.3180799999999993</v>
      </c>
      <c r="U681" s="1">
        <f>tbSilv[[#This Row],[qtdRecEspFaixa]]*tbSilv[[#This Row],[Preco]]</f>
        <v>95.623051116027824</v>
      </c>
    </row>
    <row r="682" spans="1:21" hidden="1" x14ac:dyDescent="0.3">
      <c r="A682">
        <v>11688</v>
      </c>
      <c r="B682" t="s">
        <v>0</v>
      </c>
      <c r="C682" t="s">
        <v>1</v>
      </c>
      <c r="D682" t="s">
        <v>2</v>
      </c>
      <c r="E682" t="s">
        <v>3</v>
      </c>
      <c r="F682" t="s">
        <v>306</v>
      </c>
      <c r="G682" t="s">
        <v>4</v>
      </c>
      <c r="H682" t="s">
        <v>54</v>
      </c>
      <c r="I682">
        <v>504</v>
      </c>
      <c r="J682">
        <v>56</v>
      </c>
      <c r="K682" t="s">
        <v>316</v>
      </c>
      <c r="L682" t="s">
        <v>317</v>
      </c>
      <c r="M682" t="s">
        <v>309</v>
      </c>
      <c r="N682">
        <v>28</v>
      </c>
      <c r="O682" t="s">
        <v>312</v>
      </c>
      <c r="P682" t="s">
        <v>13</v>
      </c>
      <c r="Q682">
        <v>18.149999999999999</v>
      </c>
      <c r="R682" t="s">
        <v>12</v>
      </c>
      <c r="S682">
        <v>13.066685676574707</v>
      </c>
      <c r="T682" s="6">
        <f>tbSilv[[#This Row],[qtdRecurso]]*tbSilv[[#This Row],[areaOcupacao]]/10000</f>
        <v>0.91475999999999991</v>
      </c>
      <c r="U682" s="1">
        <f>tbSilv[[#This Row],[qtdRecEspFaixa]]*tbSilv[[#This Row],[Preco]]</f>
        <v>11.952881389503478</v>
      </c>
    </row>
    <row r="683" spans="1:21" hidden="1" x14ac:dyDescent="0.3">
      <c r="A683">
        <v>11688</v>
      </c>
      <c r="B683" t="s">
        <v>0</v>
      </c>
      <c r="C683" t="s">
        <v>1</v>
      </c>
      <c r="D683" t="s">
        <v>2</v>
      </c>
      <c r="E683" t="s">
        <v>3</v>
      </c>
      <c r="F683" t="s">
        <v>306</v>
      </c>
      <c r="G683" t="s">
        <v>4</v>
      </c>
      <c r="H683" t="s">
        <v>54</v>
      </c>
      <c r="I683">
        <v>504</v>
      </c>
      <c r="J683">
        <v>56</v>
      </c>
      <c r="K683" t="s">
        <v>316</v>
      </c>
      <c r="L683" t="s">
        <v>317</v>
      </c>
      <c r="M683" t="s">
        <v>309</v>
      </c>
      <c r="N683">
        <v>28</v>
      </c>
      <c r="O683" t="s">
        <v>313</v>
      </c>
      <c r="P683" t="s">
        <v>16</v>
      </c>
      <c r="Q683">
        <v>0.73</v>
      </c>
      <c r="R683" t="s">
        <v>17</v>
      </c>
      <c r="S683">
        <v>149.07000732421875</v>
      </c>
      <c r="T683" s="6">
        <f>tbSilv[[#This Row],[qtdRecurso]]*tbSilv[[#This Row],[areaOcupacao]]/10000</f>
        <v>3.6791999999999998E-2</v>
      </c>
      <c r="U683" s="1">
        <f>tbSilv[[#This Row],[qtdRecEspFaixa]]*tbSilv[[#This Row],[Preco]]</f>
        <v>5.4845837094726564</v>
      </c>
    </row>
    <row r="684" spans="1:21" hidden="1" x14ac:dyDescent="0.3">
      <c r="A684">
        <v>11688</v>
      </c>
      <c r="B684" t="s">
        <v>0</v>
      </c>
      <c r="C684" t="s">
        <v>1</v>
      </c>
      <c r="D684" t="s">
        <v>2</v>
      </c>
      <c r="E684" t="s">
        <v>3</v>
      </c>
      <c r="F684" t="s">
        <v>306</v>
      </c>
      <c r="G684" t="s">
        <v>4</v>
      </c>
      <c r="H684" t="s">
        <v>54</v>
      </c>
      <c r="I684">
        <v>504</v>
      </c>
      <c r="J684">
        <v>56</v>
      </c>
      <c r="K684" t="s">
        <v>316</v>
      </c>
      <c r="L684" t="s">
        <v>317</v>
      </c>
      <c r="M684" t="s">
        <v>309</v>
      </c>
      <c r="N684">
        <v>29</v>
      </c>
      <c r="O684" t="s">
        <v>310</v>
      </c>
      <c r="P684" t="s">
        <v>311</v>
      </c>
      <c r="Q684">
        <v>145.19999999999999</v>
      </c>
      <c r="R684" t="s">
        <v>12</v>
      </c>
      <c r="S684">
        <v>1.0999999999999999E-2</v>
      </c>
      <c r="T684" s="6">
        <f>tbSilv[[#This Row],[qtdRecurso]]*tbSilv[[#This Row],[areaOcupacao]]/10000</f>
        <v>7.3180799999999993</v>
      </c>
      <c r="U684" s="1">
        <f>tbSilv[[#This Row],[qtdRecEspFaixa]]*tbSilv[[#This Row],[Preco]]</f>
        <v>8.0498879999999981E-2</v>
      </c>
    </row>
    <row r="685" spans="1:21" hidden="1" x14ac:dyDescent="0.3">
      <c r="A685">
        <v>11688</v>
      </c>
      <c r="B685" t="s">
        <v>0</v>
      </c>
      <c r="C685" t="s">
        <v>1</v>
      </c>
      <c r="D685" t="s">
        <v>2</v>
      </c>
      <c r="E685" t="s">
        <v>3</v>
      </c>
      <c r="F685" t="s">
        <v>306</v>
      </c>
      <c r="G685" t="s">
        <v>4</v>
      </c>
      <c r="H685" t="s">
        <v>54</v>
      </c>
      <c r="I685">
        <v>504</v>
      </c>
      <c r="J685">
        <v>56</v>
      </c>
      <c r="K685" t="s">
        <v>316</v>
      </c>
      <c r="L685" t="s">
        <v>317</v>
      </c>
      <c r="M685" t="s">
        <v>309</v>
      </c>
      <c r="N685">
        <v>29</v>
      </c>
      <c r="O685" t="s">
        <v>310</v>
      </c>
      <c r="P685" t="s">
        <v>13</v>
      </c>
      <c r="Q685">
        <v>145.19999999999999</v>
      </c>
      <c r="R685" t="s">
        <v>12</v>
      </c>
      <c r="S685">
        <v>13.066685676574707</v>
      </c>
      <c r="T685" s="6">
        <f>tbSilv[[#This Row],[qtdRecurso]]*tbSilv[[#This Row],[areaOcupacao]]/10000</f>
        <v>7.3180799999999993</v>
      </c>
      <c r="U685" s="1">
        <f>tbSilv[[#This Row],[qtdRecEspFaixa]]*tbSilv[[#This Row],[Preco]]</f>
        <v>95.623051116027824</v>
      </c>
    </row>
    <row r="686" spans="1:21" hidden="1" x14ac:dyDescent="0.3">
      <c r="A686">
        <v>11688</v>
      </c>
      <c r="B686" t="s">
        <v>0</v>
      </c>
      <c r="C686" t="s">
        <v>1</v>
      </c>
      <c r="D686" t="s">
        <v>2</v>
      </c>
      <c r="E686" t="s">
        <v>3</v>
      </c>
      <c r="F686" t="s">
        <v>306</v>
      </c>
      <c r="G686" t="s">
        <v>4</v>
      </c>
      <c r="H686" t="s">
        <v>54</v>
      </c>
      <c r="I686">
        <v>504</v>
      </c>
      <c r="J686">
        <v>56</v>
      </c>
      <c r="K686" t="s">
        <v>316</v>
      </c>
      <c r="L686" t="s">
        <v>317</v>
      </c>
      <c r="M686" t="s">
        <v>309</v>
      </c>
      <c r="N686">
        <v>29</v>
      </c>
      <c r="O686" t="s">
        <v>312</v>
      </c>
      <c r="P686" t="s">
        <v>13</v>
      </c>
      <c r="Q686">
        <v>18.149999999999999</v>
      </c>
      <c r="R686" t="s">
        <v>12</v>
      </c>
      <c r="S686">
        <v>13.066685676574707</v>
      </c>
      <c r="T686" s="6">
        <f>tbSilv[[#This Row],[qtdRecurso]]*tbSilv[[#This Row],[areaOcupacao]]/10000</f>
        <v>0.91475999999999991</v>
      </c>
      <c r="U686" s="1">
        <f>tbSilv[[#This Row],[qtdRecEspFaixa]]*tbSilv[[#This Row],[Preco]]</f>
        <v>11.952881389503478</v>
      </c>
    </row>
    <row r="687" spans="1:21" hidden="1" x14ac:dyDescent="0.3">
      <c r="A687">
        <v>11688</v>
      </c>
      <c r="B687" t="s">
        <v>0</v>
      </c>
      <c r="C687" t="s">
        <v>1</v>
      </c>
      <c r="D687" t="s">
        <v>2</v>
      </c>
      <c r="E687" t="s">
        <v>3</v>
      </c>
      <c r="F687" t="s">
        <v>306</v>
      </c>
      <c r="G687" t="s">
        <v>4</v>
      </c>
      <c r="H687" t="s">
        <v>54</v>
      </c>
      <c r="I687">
        <v>504</v>
      </c>
      <c r="J687">
        <v>56</v>
      </c>
      <c r="K687" t="s">
        <v>316</v>
      </c>
      <c r="L687" t="s">
        <v>317</v>
      </c>
      <c r="M687" t="s">
        <v>309</v>
      </c>
      <c r="N687">
        <v>29</v>
      </c>
      <c r="O687" t="s">
        <v>313</v>
      </c>
      <c r="P687" t="s">
        <v>16</v>
      </c>
      <c r="Q687">
        <v>0.73</v>
      </c>
      <c r="R687" t="s">
        <v>17</v>
      </c>
      <c r="S687">
        <v>149.07000732421875</v>
      </c>
      <c r="T687" s="6">
        <f>tbSilv[[#This Row],[qtdRecurso]]*tbSilv[[#This Row],[areaOcupacao]]/10000</f>
        <v>3.6791999999999998E-2</v>
      </c>
      <c r="U687" s="1">
        <f>tbSilv[[#This Row],[qtdRecEspFaixa]]*tbSilv[[#This Row],[Preco]]</f>
        <v>5.4845837094726564</v>
      </c>
    </row>
    <row r="688" spans="1:21" hidden="1" x14ac:dyDescent="0.3">
      <c r="A688">
        <v>11688</v>
      </c>
      <c r="B688" t="s">
        <v>0</v>
      </c>
      <c r="C688" t="s">
        <v>1</v>
      </c>
      <c r="D688" t="s">
        <v>2</v>
      </c>
      <c r="E688" t="s">
        <v>3</v>
      </c>
      <c r="F688" t="s">
        <v>306</v>
      </c>
      <c r="G688" t="s">
        <v>4</v>
      </c>
      <c r="H688" t="s">
        <v>54</v>
      </c>
      <c r="I688">
        <v>504</v>
      </c>
      <c r="J688">
        <v>56</v>
      </c>
      <c r="K688" t="s">
        <v>316</v>
      </c>
      <c r="L688" t="s">
        <v>317</v>
      </c>
      <c r="M688" t="s">
        <v>309</v>
      </c>
      <c r="N688">
        <v>30</v>
      </c>
      <c r="O688" t="s">
        <v>310</v>
      </c>
      <c r="P688" t="s">
        <v>311</v>
      </c>
      <c r="Q688">
        <v>145.19999999999999</v>
      </c>
      <c r="R688" t="s">
        <v>12</v>
      </c>
      <c r="S688">
        <v>1.0999999999999999E-2</v>
      </c>
      <c r="T688" s="6">
        <f>tbSilv[[#This Row],[qtdRecurso]]*tbSilv[[#This Row],[areaOcupacao]]/10000</f>
        <v>7.3180799999999993</v>
      </c>
      <c r="U688" s="1">
        <f>tbSilv[[#This Row],[qtdRecEspFaixa]]*tbSilv[[#This Row],[Preco]]</f>
        <v>8.0498879999999981E-2</v>
      </c>
    </row>
    <row r="689" spans="1:21" hidden="1" x14ac:dyDescent="0.3">
      <c r="A689">
        <v>11688</v>
      </c>
      <c r="B689" t="s">
        <v>0</v>
      </c>
      <c r="C689" t="s">
        <v>1</v>
      </c>
      <c r="D689" t="s">
        <v>2</v>
      </c>
      <c r="E689" t="s">
        <v>3</v>
      </c>
      <c r="F689" t="s">
        <v>306</v>
      </c>
      <c r="G689" t="s">
        <v>4</v>
      </c>
      <c r="H689" t="s">
        <v>54</v>
      </c>
      <c r="I689">
        <v>504</v>
      </c>
      <c r="J689">
        <v>56</v>
      </c>
      <c r="K689" t="s">
        <v>316</v>
      </c>
      <c r="L689" t="s">
        <v>317</v>
      </c>
      <c r="M689" t="s">
        <v>309</v>
      </c>
      <c r="N689">
        <v>30</v>
      </c>
      <c r="O689" t="s">
        <v>310</v>
      </c>
      <c r="P689" t="s">
        <v>13</v>
      </c>
      <c r="Q689">
        <v>145.19999999999999</v>
      </c>
      <c r="R689" t="s">
        <v>12</v>
      </c>
      <c r="S689">
        <v>13.066685676574707</v>
      </c>
      <c r="T689" s="6">
        <f>tbSilv[[#This Row],[qtdRecurso]]*tbSilv[[#This Row],[areaOcupacao]]/10000</f>
        <v>7.3180799999999993</v>
      </c>
      <c r="U689" s="1">
        <f>tbSilv[[#This Row],[qtdRecEspFaixa]]*tbSilv[[#This Row],[Preco]]</f>
        <v>95.623051116027824</v>
      </c>
    </row>
    <row r="690" spans="1:21" hidden="1" x14ac:dyDescent="0.3">
      <c r="A690">
        <v>11688</v>
      </c>
      <c r="B690" t="s">
        <v>0</v>
      </c>
      <c r="C690" t="s">
        <v>1</v>
      </c>
      <c r="D690" t="s">
        <v>2</v>
      </c>
      <c r="E690" t="s">
        <v>3</v>
      </c>
      <c r="F690" t="s">
        <v>306</v>
      </c>
      <c r="G690" t="s">
        <v>4</v>
      </c>
      <c r="H690" t="s">
        <v>54</v>
      </c>
      <c r="I690">
        <v>504</v>
      </c>
      <c r="J690">
        <v>56</v>
      </c>
      <c r="K690" t="s">
        <v>316</v>
      </c>
      <c r="L690" t="s">
        <v>317</v>
      </c>
      <c r="M690" t="s">
        <v>309</v>
      </c>
      <c r="N690">
        <v>30</v>
      </c>
      <c r="O690" t="s">
        <v>312</v>
      </c>
      <c r="P690" t="s">
        <v>13</v>
      </c>
      <c r="Q690">
        <v>18.149999999999999</v>
      </c>
      <c r="R690" t="s">
        <v>12</v>
      </c>
      <c r="S690">
        <v>13.066685676574707</v>
      </c>
      <c r="T690" s="6">
        <f>tbSilv[[#This Row],[qtdRecurso]]*tbSilv[[#This Row],[areaOcupacao]]/10000</f>
        <v>0.91475999999999991</v>
      </c>
      <c r="U690" s="1">
        <f>tbSilv[[#This Row],[qtdRecEspFaixa]]*tbSilv[[#This Row],[Preco]]</f>
        <v>11.952881389503478</v>
      </c>
    </row>
    <row r="691" spans="1:21" hidden="1" x14ac:dyDescent="0.3">
      <c r="A691">
        <v>11688</v>
      </c>
      <c r="B691" t="s">
        <v>0</v>
      </c>
      <c r="C691" t="s">
        <v>1</v>
      </c>
      <c r="D691" t="s">
        <v>2</v>
      </c>
      <c r="E691" t="s">
        <v>3</v>
      </c>
      <c r="F691" t="s">
        <v>306</v>
      </c>
      <c r="G691" t="s">
        <v>4</v>
      </c>
      <c r="H691" t="s">
        <v>54</v>
      </c>
      <c r="I691">
        <v>504</v>
      </c>
      <c r="J691">
        <v>56</v>
      </c>
      <c r="K691" t="s">
        <v>316</v>
      </c>
      <c r="L691" t="s">
        <v>317</v>
      </c>
      <c r="M691" t="s">
        <v>309</v>
      </c>
      <c r="N691">
        <v>30</v>
      </c>
      <c r="O691" t="s">
        <v>313</v>
      </c>
      <c r="P691" t="s">
        <v>16</v>
      </c>
      <c r="Q691">
        <v>0.73</v>
      </c>
      <c r="R691" t="s">
        <v>17</v>
      </c>
      <c r="S691">
        <v>149.07000732421875</v>
      </c>
      <c r="T691" s="6">
        <f>tbSilv[[#This Row],[qtdRecurso]]*tbSilv[[#This Row],[areaOcupacao]]/10000</f>
        <v>3.6791999999999998E-2</v>
      </c>
      <c r="U691" s="1">
        <f>tbSilv[[#This Row],[qtdRecEspFaixa]]*tbSilv[[#This Row],[Preco]]</f>
        <v>5.4845837094726564</v>
      </c>
    </row>
    <row r="692" spans="1:21" hidden="1" x14ac:dyDescent="0.3">
      <c r="A692">
        <v>11688</v>
      </c>
      <c r="B692" t="s">
        <v>0</v>
      </c>
      <c r="C692" t="s">
        <v>1</v>
      </c>
      <c r="D692" t="s">
        <v>2</v>
      </c>
      <c r="E692" t="s">
        <v>3</v>
      </c>
      <c r="F692" t="s">
        <v>306</v>
      </c>
      <c r="G692" t="s">
        <v>4</v>
      </c>
      <c r="H692" t="s">
        <v>54</v>
      </c>
      <c r="I692">
        <v>504</v>
      </c>
      <c r="J692">
        <v>56</v>
      </c>
      <c r="K692" t="s">
        <v>316</v>
      </c>
      <c r="L692" t="s">
        <v>7</v>
      </c>
      <c r="M692" t="s">
        <v>8</v>
      </c>
      <c r="N692">
        <v>1</v>
      </c>
      <c r="O692" t="s">
        <v>9</v>
      </c>
      <c r="P692" t="s">
        <v>314</v>
      </c>
      <c r="Q692">
        <v>3.3</v>
      </c>
      <c r="R692" t="s">
        <v>10</v>
      </c>
      <c r="S692">
        <v>273.07998657226563</v>
      </c>
      <c r="T692" s="6">
        <f>tbSilv[[#This Row],[qtdRecurso]]*tbSilv[[#This Row],[areaOcupacao]]/10000</f>
        <v>0.16632</v>
      </c>
      <c r="U692" s="1">
        <f>tbSilv[[#This Row],[qtdRecEspFaixa]]*tbSilv[[#This Row],[Preco]]</f>
        <v>45.418663366699221</v>
      </c>
    </row>
    <row r="693" spans="1:21" hidden="1" x14ac:dyDescent="0.3">
      <c r="A693">
        <v>11688</v>
      </c>
      <c r="B693" t="s">
        <v>0</v>
      </c>
      <c r="C693" t="s">
        <v>1</v>
      </c>
      <c r="D693" t="s">
        <v>2</v>
      </c>
      <c r="E693" t="s">
        <v>3</v>
      </c>
      <c r="F693" t="s">
        <v>306</v>
      </c>
      <c r="G693" t="s">
        <v>4</v>
      </c>
      <c r="H693" t="s">
        <v>54</v>
      </c>
      <c r="I693">
        <v>504</v>
      </c>
      <c r="J693">
        <v>56</v>
      </c>
      <c r="K693" t="s">
        <v>316</v>
      </c>
      <c r="L693" t="s">
        <v>7</v>
      </c>
      <c r="M693" t="s">
        <v>8</v>
      </c>
      <c r="N693">
        <v>1</v>
      </c>
      <c r="O693" t="s">
        <v>9</v>
      </c>
      <c r="P693" t="s">
        <v>11</v>
      </c>
      <c r="Q693">
        <v>10.5</v>
      </c>
      <c r="R693" t="s">
        <v>12</v>
      </c>
      <c r="S693">
        <v>1.0999999999999999E-2</v>
      </c>
      <c r="T693" s="6">
        <f>tbSilv[[#This Row],[qtdRecurso]]*tbSilv[[#This Row],[areaOcupacao]]/10000</f>
        <v>0.5292</v>
      </c>
      <c r="U693" s="1">
        <f>tbSilv[[#This Row],[qtdRecEspFaixa]]*tbSilv[[#This Row],[Preco]]</f>
        <v>5.8211999999999995E-3</v>
      </c>
    </row>
    <row r="694" spans="1:21" hidden="1" x14ac:dyDescent="0.3">
      <c r="A694">
        <v>11688</v>
      </c>
      <c r="B694" t="s">
        <v>0</v>
      </c>
      <c r="C694" t="s">
        <v>1</v>
      </c>
      <c r="D694" t="s">
        <v>2</v>
      </c>
      <c r="E694" t="s">
        <v>3</v>
      </c>
      <c r="F694" t="s">
        <v>306</v>
      </c>
      <c r="G694" t="s">
        <v>4</v>
      </c>
      <c r="H694" t="s">
        <v>54</v>
      </c>
      <c r="I694">
        <v>504</v>
      </c>
      <c r="J694">
        <v>56</v>
      </c>
      <c r="K694" t="s">
        <v>316</v>
      </c>
      <c r="L694" t="s">
        <v>7</v>
      </c>
      <c r="M694" t="s">
        <v>8</v>
      </c>
      <c r="N694">
        <v>1</v>
      </c>
      <c r="O694" t="s">
        <v>9</v>
      </c>
      <c r="P694" t="s">
        <v>13</v>
      </c>
      <c r="Q694">
        <v>10.5</v>
      </c>
      <c r="R694" t="s">
        <v>12</v>
      </c>
      <c r="S694">
        <v>13.066685676574707</v>
      </c>
      <c r="T694" s="6">
        <f>tbSilv[[#This Row],[qtdRecurso]]*tbSilv[[#This Row],[areaOcupacao]]/10000</f>
        <v>0.5292</v>
      </c>
      <c r="U694" s="1">
        <f>tbSilv[[#This Row],[qtdRecEspFaixa]]*tbSilv[[#This Row],[Preco]]</f>
        <v>6.9148900600433354</v>
      </c>
    </row>
    <row r="695" spans="1:21" hidden="1" x14ac:dyDescent="0.3">
      <c r="A695">
        <v>11688</v>
      </c>
      <c r="B695" t="s">
        <v>0</v>
      </c>
      <c r="C695" t="s">
        <v>1</v>
      </c>
      <c r="D695" t="s">
        <v>2</v>
      </c>
      <c r="E695" t="s">
        <v>3</v>
      </c>
      <c r="F695" t="s">
        <v>306</v>
      </c>
      <c r="G695" t="s">
        <v>4</v>
      </c>
      <c r="H695" t="s">
        <v>54</v>
      </c>
      <c r="I695">
        <v>504</v>
      </c>
      <c r="J695">
        <v>56</v>
      </c>
      <c r="K695" t="s">
        <v>316</v>
      </c>
      <c r="L695" t="s">
        <v>7</v>
      </c>
      <c r="M695" t="s">
        <v>8</v>
      </c>
      <c r="N695">
        <v>1</v>
      </c>
      <c r="O695" t="s">
        <v>14</v>
      </c>
      <c r="P695" t="s">
        <v>315</v>
      </c>
      <c r="Q695">
        <v>3.3</v>
      </c>
      <c r="R695" t="s">
        <v>10</v>
      </c>
      <c r="S695">
        <v>200.47999572753906</v>
      </c>
      <c r="T695" s="6">
        <f>tbSilv[[#This Row],[qtdRecurso]]*tbSilv[[#This Row],[areaOcupacao]]/10000</f>
        <v>0.16632</v>
      </c>
      <c r="U695" s="1">
        <f>tbSilv[[#This Row],[qtdRecEspFaixa]]*tbSilv[[#This Row],[Preco]]</f>
        <v>33.343832889404297</v>
      </c>
    </row>
    <row r="696" spans="1:21" hidden="1" x14ac:dyDescent="0.3">
      <c r="A696">
        <v>11688</v>
      </c>
      <c r="B696" t="s">
        <v>0</v>
      </c>
      <c r="C696" t="s">
        <v>1</v>
      </c>
      <c r="D696" t="s">
        <v>2</v>
      </c>
      <c r="E696" t="s">
        <v>3</v>
      </c>
      <c r="F696" t="s">
        <v>306</v>
      </c>
      <c r="G696" t="s">
        <v>4</v>
      </c>
      <c r="H696" t="s">
        <v>54</v>
      </c>
      <c r="I696">
        <v>504</v>
      </c>
      <c r="J696">
        <v>56</v>
      </c>
      <c r="K696" t="s">
        <v>316</v>
      </c>
      <c r="L696" t="s">
        <v>7</v>
      </c>
      <c r="M696" t="s">
        <v>8</v>
      </c>
      <c r="N696">
        <v>1</v>
      </c>
      <c r="O696" t="s">
        <v>14</v>
      </c>
      <c r="P696" t="s">
        <v>15</v>
      </c>
      <c r="Q696">
        <v>12</v>
      </c>
      <c r="R696" t="s">
        <v>12</v>
      </c>
      <c r="S696">
        <v>7.9000000000000001E-2</v>
      </c>
      <c r="T696" s="6">
        <f>tbSilv[[#This Row],[qtdRecurso]]*tbSilv[[#This Row],[areaOcupacao]]/10000</f>
        <v>0.6048</v>
      </c>
      <c r="U696" s="1">
        <f>tbSilv[[#This Row],[qtdRecEspFaixa]]*tbSilv[[#This Row],[Preco]]</f>
        <v>4.7779200000000001E-2</v>
      </c>
    </row>
    <row r="697" spans="1:21" hidden="1" x14ac:dyDescent="0.3">
      <c r="A697">
        <v>11688</v>
      </c>
      <c r="B697" t="s">
        <v>0</v>
      </c>
      <c r="C697" t="s">
        <v>1</v>
      </c>
      <c r="D697" t="s">
        <v>2</v>
      </c>
      <c r="E697" t="s">
        <v>3</v>
      </c>
      <c r="F697" t="s">
        <v>306</v>
      </c>
      <c r="G697" t="s">
        <v>4</v>
      </c>
      <c r="H697" t="s">
        <v>54</v>
      </c>
      <c r="I697">
        <v>504</v>
      </c>
      <c r="J697">
        <v>56</v>
      </c>
      <c r="K697" t="s">
        <v>316</v>
      </c>
      <c r="L697" t="s">
        <v>7</v>
      </c>
      <c r="M697" t="s">
        <v>8</v>
      </c>
      <c r="N697">
        <v>1</v>
      </c>
      <c r="O697" t="s">
        <v>14</v>
      </c>
      <c r="P697" t="s">
        <v>13</v>
      </c>
      <c r="Q697">
        <v>12</v>
      </c>
      <c r="R697" t="s">
        <v>12</v>
      </c>
      <c r="S697">
        <v>13.066685676574707</v>
      </c>
      <c r="T697" s="6">
        <f>tbSilv[[#This Row],[qtdRecurso]]*tbSilv[[#This Row],[areaOcupacao]]/10000</f>
        <v>0.6048</v>
      </c>
      <c r="U697" s="1">
        <f>tbSilv[[#This Row],[qtdRecEspFaixa]]*tbSilv[[#This Row],[Preco]]</f>
        <v>7.9027314971923825</v>
      </c>
    </row>
    <row r="698" spans="1:21" hidden="1" x14ac:dyDescent="0.3">
      <c r="A698">
        <v>11688</v>
      </c>
      <c r="B698" t="s">
        <v>0</v>
      </c>
      <c r="C698" t="s">
        <v>1</v>
      </c>
      <c r="D698" t="s">
        <v>2</v>
      </c>
      <c r="E698" t="s">
        <v>3</v>
      </c>
      <c r="F698" t="s">
        <v>306</v>
      </c>
      <c r="G698" t="s">
        <v>4</v>
      </c>
      <c r="H698" t="s">
        <v>54</v>
      </c>
      <c r="I698">
        <v>504</v>
      </c>
      <c r="J698">
        <v>56</v>
      </c>
      <c r="K698" t="s">
        <v>316</v>
      </c>
      <c r="L698" t="s">
        <v>7</v>
      </c>
      <c r="M698" t="s">
        <v>8</v>
      </c>
      <c r="N698">
        <v>1</v>
      </c>
      <c r="O698" t="s">
        <v>14</v>
      </c>
      <c r="P698" t="s">
        <v>16</v>
      </c>
      <c r="Q698">
        <v>2</v>
      </c>
      <c r="R698" t="s">
        <v>17</v>
      </c>
      <c r="S698">
        <v>149.07000732421875</v>
      </c>
      <c r="T698" s="6">
        <f>tbSilv[[#This Row],[qtdRecurso]]*tbSilv[[#This Row],[areaOcupacao]]/10000</f>
        <v>0.1008</v>
      </c>
      <c r="U698" s="1">
        <f>tbSilv[[#This Row],[qtdRecEspFaixa]]*tbSilv[[#This Row],[Preco]]</f>
        <v>15.02625673828125</v>
      </c>
    </row>
    <row r="699" spans="1:21" hidden="1" x14ac:dyDescent="0.3">
      <c r="A699">
        <v>11688</v>
      </c>
      <c r="B699" t="s">
        <v>0</v>
      </c>
      <c r="C699" t="s">
        <v>1</v>
      </c>
      <c r="D699" t="s">
        <v>2</v>
      </c>
      <c r="E699" t="s">
        <v>3</v>
      </c>
      <c r="F699" t="s">
        <v>306</v>
      </c>
      <c r="G699" t="s">
        <v>4</v>
      </c>
      <c r="H699" t="s">
        <v>54</v>
      </c>
      <c r="I699">
        <v>504</v>
      </c>
      <c r="J699">
        <v>56</v>
      </c>
      <c r="K699" t="s">
        <v>316</v>
      </c>
      <c r="L699" t="s">
        <v>7</v>
      </c>
      <c r="M699" t="s">
        <v>8</v>
      </c>
      <c r="N699">
        <v>1</v>
      </c>
      <c r="O699" t="s">
        <v>18</v>
      </c>
      <c r="P699" t="s">
        <v>13</v>
      </c>
      <c r="Q699">
        <v>5</v>
      </c>
      <c r="R699" t="s">
        <v>12</v>
      </c>
      <c r="S699">
        <v>13.066685676574707</v>
      </c>
      <c r="T699" s="6">
        <f>tbSilv[[#This Row],[qtdRecurso]]*tbSilv[[#This Row],[areaOcupacao]]/10000</f>
        <v>0.252</v>
      </c>
      <c r="U699" s="1">
        <f>tbSilv[[#This Row],[qtdRecEspFaixa]]*tbSilv[[#This Row],[Preco]]</f>
        <v>3.2928047904968261</v>
      </c>
    </row>
    <row r="700" spans="1:21" hidden="1" x14ac:dyDescent="0.3">
      <c r="A700">
        <v>11688</v>
      </c>
      <c r="B700" t="s">
        <v>0</v>
      </c>
      <c r="C700" t="s">
        <v>1</v>
      </c>
      <c r="D700" t="s">
        <v>2</v>
      </c>
      <c r="E700" t="s">
        <v>3</v>
      </c>
      <c r="F700" t="s">
        <v>306</v>
      </c>
      <c r="G700" t="s">
        <v>4</v>
      </c>
      <c r="H700" t="s">
        <v>54</v>
      </c>
      <c r="I700">
        <v>504</v>
      </c>
      <c r="J700">
        <v>56</v>
      </c>
      <c r="K700" t="s">
        <v>316</v>
      </c>
      <c r="L700" t="s">
        <v>7</v>
      </c>
      <c r="M700" t="s">
        <v>8</v>
      </c>
      <c r="N700">
        <v>1</v>
      </c>
      <c r="O700" t="s">
        <v>18</v>
      </c>
      <c r="P700" t="s">
        <v>19</v>
      </c>
      <c r="Q700">
        <v>1</v>
      </c>
      <c r="R700" t="s">
        <v>17</v>
      </c>
      <c r="S700">
        <v>157.47999572753906</v>
      </c>
      <c r="T700" s="6">
        <f>tbSilv[[#This Row],[qtdRecurso]]*tbSilv[[#This Row],[areaOcupacao]]/10000</f>
        <v>5.04E-2</v>
      </c>
      <c r="U700" s="1">
        <f>tbSilv[[#This Row],[qtdRecEspFaixa]]*tbSilv[[#This Row],[Preco]]</f>
        <v>7.9369917846679687</v>
      </c>
    </row>
    <row r="701" spans="1:21" hidden="1" x14ac:dyDescent="0.3">
      <c r="A701">
        <v>11688</v>
      </c>
      <c r="B701" t="s">
        <v>0</v>
      </c>
      <c r="C701" t="s">
        <v>1</v>
      </c>
      <c r="D701" t="s">
        <v>2</v>
      </c>
      <c r="E701" t="s">
        <v>3</v>
      </c>
      <c r="F701" t="s">
        <v>306</v>
      </c>
      <c r="G701" t="s">
        <v>4</v>
      </c>
      <c r="H701" t="s">
        <v>54</v>
      </c>
      <c r="I701">
        <v>504</v>
      </c>
      <c r="J701">
        <v>56</v>
      </c>
      <c r="K701" t="s">
        <v>316</v>
      </c>
      <c r="L701" t="s">
        <v>7</v>
      </c>
      <c r="M701" t="s">
        <v>8</v>
      </c>
      <c r="N701">
        <v>1</v>
      </c>
      <c r="O701" t="s">
        <v>20</v>
      </c>
      <c r="P701" t="s">
        <v>21</v>
      </c>
      <c r="Q701">
        <v>5</v>
      </c>
      <c r="R701" t="s">
        <v>22</v>
      </c>
      <c r="S701">
        <v>25.84</v>
      </c>
      <c r="T701" s="6">
        <f>tbSilv[[#This Row],[qtdRecurso]]*tbSilv[[#This Row],[areaOcupacao]]/10000</f>
        <v>0.252</v>
      </c>
      <c r="U701" s="1">
        <f>tbSilv[[#This Row],[qtdRecEspFaixa]]*tbSilv[[#This Row],[Preco]]</f>
        <v>6.5116800000000001</v>
      </c>
    </row>
    <row r="702" spans="1:21" hidden="1" x14ac:dyDescent="0.3">
      <c r="A702">
        <v>11688</v>
      </c>
      <c r="B702" t="s">
        <v>0</v>
      </c>
      <c r="C702" t="s">
        <v>1</v>
      </c>
      <c r="D702" t="s">
        <v>2</v>
      </c>
      <c r="E702" t="s">
        <v>3</v>
      </c>
      <c r="F702" t="s">
        <v>306</v>
      </c>
      <c r="G702" t="s">
        <v>4</v>
      </c>
      <c r="H702" t="s">
        <v>54</v>
      </c>
      <c r="I702">
        <v>504</v>
      </c>
      <c r="J702">
        <v>56</v>
      </c>
      <c r="K702" t="s">
        <v>316</v>
      </c>
      <c r="L702" t="s">
        <v>7</v>
      </c>
      <c r="M702" t="s">
        <v>8</v>
      </c>
      <c r="N702">
        <v>1</v>
      </c>
      <c r="O702" t="s">
        <v>20</v>
      </c>
      <c r="P702" t="s">
        <v>13</v>
      </c>
      <c r="Q702">
        <v>12</v>
      </c>
      <c r="R702" t="s">
        <v>12</v>
      </c>
      <c r="S702">
        <v>13.066685676574707</v>
      </c>
      <c r="T702" s="6">
        <f>tbSilv[[#This Row],[qtdRecurso]]*tbSilv[[#This Row],[areaOcupacao]]/10000</f>
        <v>0.6048</v>
      </c>
      <c r="U702" s="1">
        <f>tbSilv[[#This Row],[qtdRecEspFaixa]]*tbSilv[[#This Row],[Preco]]</f>
        <v>7.9027314971923825</v>
      </c>
    </row>
    <row r="703" spans="1:21" hidden="1" x14ac:dyDescent="0.3">
      <c r="A703">
        <v>11688</v>
      </c>
      <c r="B703" t="s">
        <v>0</v>
      </c>
      <c r="C703" t="s">
        <v>1</v>
      </c>
      <c r="D703" t="s">
        <v>2</v>
      </c>
      <c r="E703" t="s">
        <v>3</v>
      </c>
      <c r="F703" t="s">
        <v>306</v>
      </c>
      <c r="G703" t="s">
        <v>4</v>
      </c>
      <c r="H703" t="s">
        <v>54</v>
      </c>
      <c r="I703">
        <v>504</v>
      </c>
      <c r="J703">
        <v>56</v>
      </c>
      <c r="K703" t="s">
        <v>316</v>
      </c>
      <c r="L703" t="s">
        <v>7</v>
      </c>
      <c r="M703" t="s">
        <v>8</v>
      </c>
      <c r="N703">
        <v>1</v>
      </c>
      <c r="O703" t="s">
        <v>20</v>
      </c>
      <c r="P703" t="s">
        <v>19</v>
      </c>
      <c r="Q703">
        <v>2</v>
      </c>
      <c r="R703" t="s">
        <v>17</v>
      </c>
      <c r="S703">
        <v>157.47999572753906</v>
      </c>
      <c r="T703" s="6">
        <f>tbSilv[[#This Row],[qtdRecurso]]*tbSilv[[#This Row],[areaOcupacao]]/10000</f>
        <v>0.1008</v>
      </c>
      <c r="U703" s="1">
        <f>tbSilv[[#This Row],[qtdRecEspFaixa]]*tbSilv[[#This Row],[Preco]]</f>
        <v>15.873983569335937</v>
      </c>
    </row>
    <row r="704" spans="1:21" hidden="1" x14ac:dyDescent="0.3">
      <c r="A704">
        <v>11688</v>
      </c>
      <c r="B704" t="s">
        <v>0</v>
      </c>
      <c r="C704" t="s">
        <v>1</v>
      </c>
      <c r="D704" t="s">
        <v>2</v>
      </c>
      <c r="E704" t="s">
        <v>3</v>
      </c>
      <c r="F704" t="s">
        <v>306</v>
      </c>
      <c r="G704" t="s">
        <v>4</v>
      </c>
      <c r="H704" t="s">
        <v>54</v>
      </c>
      <c r="I704">
        <v>504</v>
      </c>
      <c r="J704">
        <v>56</v>
      </c>
      <c r="K704" t="s">
        <v>316</v>
      </c>
      <c r="L704" t="s">
        <v>7</v>
      </c>
      <c r="M704" t="s">
        <v>8</v>
      </c>
      <c r="N704">
        <v>1</v>
      </c>
      <c r="O704" t="s">
        <v>23</v>
      </c>
      <c r="P704" t="s">
        <v>21</v>
      </c>
      <c r="Q704">
        <v>1</v>
      </c>
      <c r="R704" t="s">
        <v>22</v>
      </c>
      <c r="S704">
        <v>25.84</v>
      </c>
      <c r="T704" s="6">
        <f>tbSilv[[#This Row],[qtdRecurso]]*tbSilv[[#This Row],[areaOcupacao]]/10000</f>
        <v>5.04E-2</v>
      </c>
      <c r="U704" s="1">
        <f>tbSilv[[#This Row],[qtdRecEspFaixa]]*tbSilv[[#This Row],[Preco]]</f>
        <v>1.3023359999999999</v>
      </c>
    </row>
    <row r="705" spans="1:21" hidden="1" x14ac:dyDescent="0.3">
      <c r="A705">
        <v>11688</v>
      </c>
      <c r="B705" t="s">
        <v>0</v>
      </c>
      <c r="C705" t="s">
        <v>1</v>
      </c>
      <c r="D705" t="s">
        <v>2</v>
      </c>
      <c r="E705" t="s">
        <v>3</v>
      </c>
      <c r="F705" t="s">
        <v>306</v>
      </c>
      <c r="G705" t="s">
        <v>4</v>
      </c>
      <c r="H705" t="s">
        <v>54</v>
      </c>
      <c r="I705">
        <v>504</v>
      </c>
      <c r="J705">
        <v>56</v>
      </c>
      <c r="K705" t="s">
        <v>316</v>
      </c>
      <c r="L705" t="s">
        <v>7</v>
      </c>
      <c r="M705" t="s">
        <v>8</v>
      </c>
      <c r="N705">
        <v>1</v>
      </c>
      <c r="O705" t="s">
        <v>23</v>
      </c>
      <c r="P705" t="s">
        <v>24</v>
      </c>
      <c r="Q705">
        <v>109</v>
      </c>
      <c r="R705" t="s">
        <v>25</v>
      </c>
      <c r="S705">
        <v>2</v>
      </c>
      <c r="T705" s="6">
        <f>tbSilv[[#This Row],[qtdRecurso]]*tbSilv[[#This Row],[areaOcupacao]]/10000</f>
        <v>5.4935999999999998</v>
      </c>
      <c r="U705" s="1">
        <f>tbSilv[[#This Row],[qtdRecEspFaixa]]*tbSilv[[#This Row],[Preco]]</f>
        <v>10.9872</v>
      </c>
    </row>
    <row r="706" spans="1:21" hidden="1" x14ac:dyDescent="0.3">
      <c r="A706">
        <v>11688</v>
      </c>
      <c r="B706" t="s">
        <v>0</v>
      </c>
      <c r="C706" t="s">
        <v>1</v>
      </c>
      <c r="D706" t="s">
        <v>2</v>
      </c>
      <c r="E706" t="s">
        <v>3</v>
      </c>
      <c r="F706" t="s">
        <v>306</v>
      </c>
      <c r="G706" t="s">
        <v>4</v>
      </c>
      <c r="H706" t="s">
        <v>54</v>
      </c>
      <c r="I706">
        <v>504</v>
      </c>
      <c r="J706">
        <v>56</v>
      </c>
      <c r="K706" t="s">
        <v>316</v>
      </c>
      <c r="L706" t="s">
        <v>7</v>
      </c>
      <c r="M706" t="s">
        <v>8</v>
      </c>
      <c r="N706">
        <v>1</v>
      </c>
      <c r="O706" t="s">
        <v>23</v>
      </c>
      <c r="P706" t="s">
        <v>26</v>
      </c>
      <c r="Q706">
        <v>109</v>
      </c>
      <c r="R706" t="s">
        <v>25</v>
      </c>
      <c r="S706">
        <v>10</v>
      </c>
      <c r="T706" s="6">
        <f>tbSilv[[#This Row],[qtdRecurso]]*tbSilv[[#This Row],[areaOcupacao]]/10000</f>
        <v>5.4935999999999998</v>
      </c>
      <c r="U706" s="1">
        <f>tbSilv[[#This Row],[qtdRecEspFaixa]]*tbSilv[[#This Row],[Preco]]</f>
        <v>54.936</v>
      </c>
    </row>
    <row r="707" spans="1:21" hidden="1" x14ac:dyDescent="0.3">
      <c r="A707">
        <v>11688</v>
      </c>
      <c r="B707" t="s">
        <v>0</v>
      </c>
      <c r="C707" t="s">
        <v>1</v>
      </c>
      <c r="D707" t="s">
        <v>2</v>
      </c>
      <c r="E707" t="s">
        <v>3</v>
      </c>
      <c r="F707" t="s">
        <v>306</v>
      </c>
      <c r="G707" t="s">
        <v>4</v>
      </c>
      <c r="H707" t="s">
        <v>54</v>
      </c>
      <c r="I707">
        <v>504</v>
      </c>
      <c r="J707">
        <v>56</v>
      </c>
      <c r="K707" t="s">
        <v>316</v>
      </c>
      <c r="L707" t="s">
        <v>7</v>
      </c>
      <c r="M707" t="s">
        <v>8</v>
      </c>
      <c r="N707">
        <v>1</v>
      </c>
      <c r="O707" t="s">
        <v>23</v>
      </c>
      <c r="P707" t="s">
        <v>323</v>
      </c>
      <c r="Q707" s="57">
        <v>5</v>
      </c>
      <c r="R707" t="s">
        <v>12</v>
      </c>
      <c r="S707" s="130">
        <v>50</v>
      </c>
      <c r="T707" s="6">
        <f>tbSilv[[#This Row],[qtdRecurso]]*tbSilv[[#This Row],[areaOcupacao]]/10000</f>
        <v>0.252</v>
      </c>
      <c r="U707" s="1">
        <f>tbSilv[[#This Row],[qtdRecEspFaixa]]*tbSilv[[#This Row],[Preco]]</f>
        <v>12.6</v>
      </c>
    </row>
    <row r="708" spans="1:21" hidden="1" x14ac:dyDescent="0.3">
      <c r="A708">
        <v>11688</v>
      </c>
      <c r="B708" t="s">
        <v>0</v>
      </c>
      <c r="C708" t="s">
        <v>1</v>
      </c>
      <c r="D708" t="s">
        <v>2</v>
      </c>
      <c r="E708" t="s">
        <v>3</v>
      </c>
      <c r="F708" t="s">
        <v>306</v>
      </c>
      <c r="G708" t="s">
        <v>4</v>
      </c>
      <c r="H708" t="s">
        <v>54</v>
      </c>
      <c r="I708">
        <v>504</v>
      </c>
      <c r="J708">
        <v>56</v>
      </c>
      <c r="K708" t="s">
        <v>316</v>
      </c>
      <c r="L708" t="s">
        <v>7</v>
      </c>
      <c r="M708" t="s">
        <v>8</v>
      </c>
      <c r="N708">
        <v>1</v>
      </c>
      <c r="O708" t="s">
        <v>23</v>
      </c>
      <c r="P708" t="s">
        <v>13</v>
      </c>
      <c r="Q708">
        <v>3.6</v>
      </c>
      <c r="R708" t="s">
        <v>12</v>
      </c>
      <c r="S708">
        <v>13.066685676574707</v>
      </c>
      <c r="T708" s="6">
        <f>tbSilv[[#This Row],[qtdRecurso]]*tbSilv[[#This Row],[areaOcupacao]]/10000</f>
        <v>0.18144000000000002</v>
      </c>
      <c r="U708" s="1">
        <f>tbSilv[[#This Row],[qtdRecEspFaixa]]*tbSilv[[#This Row],[Preco]]</f>
        <v>2.370819449157715</v>
      </c>
    </row>
    <row r="709" spans="1:21" hidden="1" x14ac:dyDescent="0.3">
      <c r="A709">
        <v>11688</v>
      </c>
      <c r="B709" t="s">
        <v>0</v>
      </c>
      <c r="C709" t="s">
        <v>1</v>
      </c>
      <c r="D709" t="s">
        <v>2</v>
      </c>
      <c r="E709" t="s">
        <v>3</v>
      </c>
      <c r="F709" t="s">
        <v>306</v>
      </c>
      <c r="G709" t="s">
        <v>4</v>
      </c>
      <c r="H709" t="s">
        <v>54</v>
      </c>
      <c r="I709">
        <v>504</v>
      </c>
      <c r="J709">
        <v>56</v>
      </c>
      <c r="K709" t="s">
        <v>316</v>
      </c>
      <c r="L709" t="s">
        <v>7</v>
      </c>
      <c r="M709" t="s">
        <v>8</v>
      </c>
      <c r="N709">
        <v>1</v>
      </c>
      <c r="O709" t="s">
        <v>27</v>
      </c>
      <c r="P709" t="s">
        <v>24</v>
      </c>
      <c r="Q709">
        <v>545</v>
      </c>
      <c r="R709" t="s">
        <v>25</v>
      </c>
      <c r="S709">
        <v>2</v>
      </c>
      <c r="T709" s="6">
        <f>tbSilv[[#This Row],[qtdRecurso]]*tbSilv[[#This Row],[areaOcupacao]]/10000</f>
        <v>27.468</v>
      </c>
      <c r="U709" s="1">
        <f>tbSilv[[#This Row],[qtdRecEspFaixa]]*tbSilv[[#This Row],[Preco]]</f>
        <v>54.936</v>
      </c>
    </row>
    <row r="710" spans="1:21" hidden="1" x14ac:dyDescent="0.3">
      <c r="A710">
        <v>11688</v>
      </c>
      <c r="B710" t="s">
        <v>0</v>
      </c>
      <c r="C710" t="s">
        <v>1</v>
      </c>
      <c r="D710" t="s">
        <v>2</v>
      </c>
      <c r="E710" t="s">
        <v>3</v>
      </c>
      <c r="F710" t="s">
        <v>306</v>
      </c>
      <c r="G710" t="s">
        <v>4</v>
      </c>
      <c r="H710" t="s">
        <v>54</v>
      </c>
      <c r="I710">
        <v>504</v>
      </c>
      <c r="J710">
        <v>56</v>
      </c>
      <c r="K710" t="s">
        <v>316</v>
      </c>
      <c r="L710" t="s">
        <v>7</v>
      </c>
      <c r="M710" t="s">
        <v>8</v>
      </c>
      <c r="N710">
        <v>1</v>
      </c>
      <c r="O710" t="s">
        <v>27</v>
      </c>
      <c r="P710" t="s">
        <v>13</v>
      </c>
      <c r="Q710">
        <v>9</v>
      </c>
      <c r="R710" t="s">
        <v>12</v>
      </c>
      <c r="S710">
        <v>13.066685676574707</v>
      </c>
      <c r="T710" s="6">
        <f>tbSilv[[#This Row],[qtdRecurso]]*tbSilv[[#This Row],[areaOcupacao]]/10000</f>
        <v>0.4536</v>
      </c>
      <c r="U710" s="1">
        <f>tbSilv[[#This Row],[qtdRecEspFaixa]]*tbSilv[[#This Row],[Preco]]</f>
        <v>5.9270486228942874</v>
      </c>
    </row>
    <row r="711" spans="1:21" hidden="1" x14ac:dyDescent="0.3">
      <c r="A711">
        <v>11688</v>
      </c>
      <c r="B711" t="s">
        <v>0</v>
      </c>
      <c r="C711" t="s">
        <v>1</v>
      </c>
      <c r="D711" t="s">
        <v>2</v>
      </c>
      <c r="E711" t="s">
        <v>3</v>
      </c>
      <c r="F711" t="s">
        <v>306</v>
      </c>
      <c r="G711" t="s">
        <v>4</v>
      </c>
      <c r="H711" t="s">
        <v>54</v>
      </c>
      <c r="I711">
        <v>504</v>
      </c>
      <c r="J711">
        <v>56</v>
      </c>
      <c r="K711" t="s">
        <v>316</v>
      </c>
      <c r="L711" t="s">
        <v>7</v>
      </c>
      <c r="M711" t="s">
        <v>8</v>
      </c>
      <c r="N711">
        <v>1</v>
      </c>
      <c r="O711" t="s">
        <v>27</v>
      </c>
      <c r="P711" t="s">
        <v>16</v>
      </c>
      <c r="Q711">
        <v>1.5</v>
      </c>
      <c r="R711" t="s">
        <v>17</v>
      </c>
      <c r="S711">
        <v>149.07000732421875</v>
      </c>
      <c r="T711" s="6">
        <f>tbSilv[[#This Row],[qtdRecurso]]*tbSilv[[#This Row],[areaOcupacao]]/10000</f>
        <v>7.5600000000000001E-2</v>
      </c>
      <c r="U711" s="1">
        <f>tbSilv[[#This Row],[qtdRecEspFaixa]]*tbSilv[[#This Row],[Preco]]</f>
        <v>11.269692553710938</v>
      </c>
    </row>
    <row r="712" spans="1:21" x14ac:dyDescent="0.3">
      <c r="A712">
        <v>11688</v>
      </c>
      <c r="B712" t="s">
        <v>0</v>
      </c>
      <c r="C712" t="s">
        <v>1</v>
      </c>
      <c r="D712" t="s">
        <v>2</v>
      </c>
      <c r="E712" t="s">
        <v>3</v>
      </c>
      <c r="F712" t="s">
        <v>306</v>
      </c>
      <c r="G712" t="s">
        <v>4</v>
      </c>
      <c r="H712" t="s">
        <v>54</v>
      </c>
      <c r="I712">
        <v>504</v>
      </c>
      <c r="J712">
        <v>56</v>
      </c>
      <c r="K712" t="s">
        <v>316</v>
      </c>
      <c r="L712" t="s">
        <v>7</v>
      </c>
      <c r="M712" t="s">
        <v>28</v>
      </c>
      <c r="N712">
        <v>2</v>
      </c>
      <c r="O712" t="s">
        <v>29</v>
      </c>
      <c r="P712" t="s">
        <v>30</v>
      </c>
      <c r="Q712">
        <v>2.6</v>
      </c>
      <c r="R712" t="s">
        <v>10</v>
      </c>
      <c r="S712">
        <v>268.25</v>
      </c>
      <c r="T712" s="6">
        <f>tbSilv[[#This Row],[qtdRecurso]]*tbSilv[[#This Row],[areaOcupacao]]/10000</f>
        <v>0.13104000000000002</v>
      </c>
      <c r="U712" s="1">
        <f>tbSilv[[#This Row],[qtdRecEspFaixa]]*tbSilv[[#This Row],[Preco]]</f>
        <v>35.151480000000006</v>
      </c>
    </row>
    <row r="713" spans="1:21" x14ac:dyDescent="0.3">
      <c r="A713">
        <v>11688</v>
      </c>
      <c r="B713" t="s">
        <v>0</v>
      </c>
      <c r="C713" t="s">
        <v>1</v>
      </c>
      <c r="D713" t="s">
        <v>2</v>
      </c>
      <c r="E713" t="s">
        <v>3</v>
      </c>
      <c r="F713" t="s">
        <v>306</v>
      </c>
      <c r="G713" t="s">
        <v>4</v>
      </c>
      <c r="H713" t="s">
        <v>54</v>
      </c>
      <c r="I713">
        <v>504</v>
      </c>
      <c r="J713">
        <v>56</v>
      </c>
      <c r="K713" t="s">
        <v>316</v>
      </c>
      <c r="L713" t="s">
        <v>7</v>
      </c>
      <c r="M713" t="s">
        <v>28</v>
      </c>
      <c r="N713">
        <v>2</v>
      </c>
      <c r="O713" t="s">
        <v>29</v>
      </c>
      <c r="P713" t="s">
        <v>11</v>
      </c>
      <c r="Q713">
        <v>8</v>
      </c>
      <c r="R713" t="s">
        <v>12</v>
      </c>
      <c r="S713">
        <v>1.0999999999999999E-2</v>
      </c>
      <c r="T713" s="6">
        <f>tbSilv[[#This Row],[qtdRecurso]]*tbSilv[[#This Row],[areaOcupacao]]/10000</f>
        <v>0.4032</v>
      </c>
      <c r="U713" s="1">
        <f>tbSilv[[#This Row],[qtdRecEspFaixa]]*tbSilv[[#This Row],[Preco]]</f>
        <v>4.4351999999999994E-3</v>
      </c>
    </row>
    <row r="714" spans="1:21" x14ac:dyDescent="0.3">
      <c r="A714">
        <v>11688</v>
      </c>
      <c r="B714" t="s">
        <v>0</v>
      </c>
      <c r="C714" t="s">
        <v>1</v>
      </c>
      <c r="D714" t="s">
        <v>2</v>
      </c>
      <c r="E714" t="s">
        <v>3</v>
      </c>
      <c r="F714" t="s">
        <v>306</v>
      </c>
      <c r="G714" t="s">
        <v>4</v>
      </c>
      <c r="H714" t="s">
        <v>54</v>
      </c>
      <c r="I714">
        <v>504</v>
      </c>
      <c r="J714">
        <v>56</v>
      </c>
      <c r="K714" t="s">
        <v>316</v>
      </c>
      <c r="L714" t="s">
        <v>7</v>
      </c>
      <c r="M714" t="s">
        <v>28</v>
      </c>
      <c r="N714">
        <v>2</v>
      </c>
      <c r="O714" t="s">
        <v>29</v>
      </c>
      <c r="P714" t="s">
        <v>13</v>
      </c>
      <c r="Q714">
        <v>8</v>
      </c>
      <c r="R714" t="s">
        <v>12</v>
      </c>
      <c r="S714">
        <v>13.066685676574707</v>
      </c>
      <c r="T714" s="6">
        <f>tbSilv[[#This Row],[qtdRecurso]]*tbSilv[[#This Row],[areaOcupacao]]/10000</f>
        <v>0.4032</v>
      </c>
      <c r="U714" s="1">
        <f>tbSilv[[#This Row],[qtdRecEspFaixa]]*tbSilv[[#This Row],[Preco]]</f>
        <v>5.2684876647949217</v>
      </c>
    </row>
    <row r="715" spans="1:21" x14ac:dyDescent="0.3">
      <c r="A715">
        <v>11688</v>
      </c>
      <c r="B715" t="s">
        <v>0</v>
      </c>
      <c r="C715" t="s">
        <v>1</v>
      </c>
      <c r="D715" t="s">
        <v>2</v>
      </c>
      <c r="E715" t="s">
        <v>3</v>
      </c>
      <c r="F715" t="s">
        <v>306</v>
      </c>
      <c r="G715" t="s">
        <v>4</v>
      </c>
      <c r="H715" t="s">
        <v>54</v>
      </c>
      <c r="I715">
        <v>504</v>
      </c>
      <c r="J715">
        <v>56</v>
      </c>
      <c r="K715" t="s">
        <v>316</v>
      </c>
      <c r="L715" t="s">
        <v>7</v>
      </c>
      <c r="M715" t="s">
        <v>28</v>
      </c>
      <c r="N715">
        <v>2</v>
      </c>
      <c r="O715" t="s">
        <v>29</v>
      </c>
      <c r="P715" t="s">
        <v>16</v>
      </c>
      <c r="Q715">
        <v>1</v>
      </c>
      <c r="R715" t="s">
        <v>17</v>
      </c>
      <c r="S715">
        <v>149.07000732421875</v>
      </c>
      <c r="T715" s="6">
        <f>tbSilv[[#This Row],[qtdRecurso]]*tbSilv[[#This Row],[areaOcupacao]]/10000</f>
        <v>5.04E-2</v>
      </c>
      <c r="U715" s="1">
        <f>tbSilv[[#This Row],[qtdRecEspFaixa]]*tbSilv[[#This Row],[Preco]]</f>
        <v>7.5131283691406248</v>
      </c>
    </row>
    <row r="716" spans="1:21" x14ac:dyDescent="0.3">
      <c r="A716">
        <v>11688</v>
      </c>
      <c r="B716" t="s">
        <v>0</v>
      </c>
      <c r="C716" t="s">
        <v>1</v>
      </c>
      <c r="D716" t="s">
        <v>2</v>
      </c>
      <c r="E716" t="s">
        <v>3</v>
      </c>
      <c r="F716" t="s">
        <v>306</v>
      </c>
      <c r="G716" t="s">
        <v>4</v>
      </c>
      <c r="H716" t="s">
        <v>54</v>
      </c>
      <c r="I716">
        <v>504</v>
      </c>
      <c r="J716">
        <v>56</v>
      </c>
      <c r="K716" t="s">
        <v>316</v>
      </c>
      <c r="L716" t="s">
        <v>7</v>
      </c>
      <c r="M716" t="s">
        <v>28</v>
      </c>
      <c r="N716">
        <v>2</v>
      </c>
      <c r="O716" t="s">
        <v>31</v>
      </c>
      <c r="P716" t="s">
        <v>32</v>
      </c>
      <c r="Q716">
        <v>32.700000000000003</v>
      </c>
      <c r="R716" t="s">
        <v>12</v>
      </c>
      <c r="S716">
        <v>1.6E-2</v>
      </c>
      <c r="T716" s="6">
        <f>tbSilv[[#This Row],[qtdRecurso]]*tbSilv[[#This Row],[areaOcupacao]]/10000</f>
        <v>1.6480800000000002</v>
      </c>
      <c r="U716" s="1">
        <f>tbSilv[[#This Row],[qtdRecEspFaixa]]*tbSilv[[#This Row],[Preco]]</f>
        <v>2.6369280000000005E-2</v>
      </c>
    </row>
    <row r="717" spans="1:21" x14ac:dyDescent="0.3">
      <c r="A717">
        <v>11688</v>
      </c>
      <c r="B717" t="s">
        <v>0</v>
      </c>
      <c r="C717" t="s">
        <v>1</v>
      </c>
      <c r="D717" t="s">
        <v>2</v>
      </c>
      <c r="E717" t="s">
        <v>3</v>
      </c>
      <c r="F717" t="s">
        <v>306</v>
      </c>
      <c r="G717" t="s">
        <v>4</v>
      </c>
      <c r="H717" t="s">
        <v>54</v>
      </c>
      <c r="I717">
        <v>504</v>
      </c>
      <c r="J717">
        <v>56</v>
      </c>
      <c r="K717" t="s">
        <v>316</v>
      </c>
      <c r="L717" t="s">
        <v>7</v>
      </c>
      <c r="M717" t="s">
        <v>28</v>
      </c>
      <c r="N717">
        <v>2</v>
      </c>
      <c r="O717" t="s">
        <v>31</v>
      </c>
      <c r="P717" t="s">
        <v>13</v>
      </c>
      <c r="Q717">
        <v>32.700000000000003</v>
      </c>
      <c r="R717" t="s">
        <v>12</v>
      </c>
      <c r="S717">
        <v>13.066685676574707</v>
      </c>
      <c r="T717" s="6">
        <f>tbSilv[[#This Row],[qtdRecurso]]*tbSilv[[#This Row],[areaOcupacao]]/10000</f>
        <v>1.6480800000000002</v>
      </c>
      <c r="U717" s="1">
        <f>tbSilv[[#This Row],[qtdRecEspFaixa]]*tbSilv[[#This Row],[Preco]]</f>
        <v>21.534943329849245</v>
      </c>
    </row>
    <row r="718" spans="1:21" x14ac:dyDescent="0.3">
      <c r="A718">
        <v>11688</v>
      </c>
      <c r="B718" t="s">
        <v>0</v>
      </c>
      <c r="C718" t="s">
        <v>1</v>
      </c>
      <c r="D718" t="s">
        <v>2</v>
      </c>
      <c r="E718" t="s">
        <v>3</v>
      </c>
      <c r="F718" t="s">
        <v>306</v>
      </c>
      <c r="G718" t="s">
        <v>4</v>
      </c>
      <c r="H718" t="s">
        <v>54</v>
      </c>
      <c r="I718">
        <v>504</v>
      </c>
      <c r="J718">
        <v>56</v>
      </c>
      <c r="K718" t="s">
        <v>316</v>
      </c>
      <c r="L718" t="s">
        <v>7</v>
      </c>
      <c r="M718" t="s">
        <v>28</v>
      </c>
      <c r="N718">
        <v>2</v>
      </c>
      <c r="O718" t="s">
        <v>33</v>
      </c>
      <c r="P718" t="s">
        <v>34</v>
      </c>
      <c r="Q718">
        <v>2</v>
      </c>
      <c r="R718" t="s">
        <v>12</v>
      </c>
      <c r="S718">
        <v>9.9000000000000005E-2</v>
      </c>
      <c r="T718" s="6">
        <f>tbSilv[[#This Row],[qtdRecurso]]*tbSilv[[#This Row],[areaOcupacao]]/10000</f>
        <v>0.1008</v>
      </c>
      <c r="U718" s="1">
        <f>tbSilv[[#This Row],[qtdRecEspFaixa]]*tbSilv[[#This Row],[Preco]]</f>
        <v>9.9792000000000006E-3</v>
      </c>
    </row>
    <row r="719" spans="1:21" x14ac:dyDescent="0.3">
      <c r="A719">
        <v>11688</v>
      </c>
      <c r="B719" t="s">
        <v>0</v>
      </c>
      <c r="C719" t="s">
        <v>1</v>
      </c>
      <c r="D719" t="s">
        <v>2</v>
      </c>
      <c r="E719" t="s">
        <v>3</v>
      </c>
      <c r="F719" t="s">
        <v>306</v>
      </c>
      <c r="G719" t="s">
        <v>4</v>
      </c>
      <c r="H719" t="s">
        <v>54</v>
      </c>
      <c r="I719">
        <v>504</v>
      </c>
      <c r="J719">
        <v>56</v>
      </c>
      <c r="K719" t="s">
        <v>316</v>
      </c>
      <c r="L719" t="s">
        <v>7</v>
      </c>
      <c r="M719" t="s">
        <v>28</v>
      </c>
      <c r="N719">
        <v>2</v>
      </c>
      <c r="O719" t="s">
        <v>33</v>
      </c>
      <c r="P719" t="s">
        <v>35</v>
      </c>
      <c r="Q719">
        <v>2</v>
      </c>
      <c r="R719" t="s">
        <v>22</v>
      </c>
      <c r="S719">
        <v>16.239999771118164</v>
      </c>
      <c r="T719" s="6">
        <f>tbSilv[[#This Row],[qtdRecurso]]*tbSilv[[#This Row],[areaOcupacao]]/10000</f>
        <v>0.1008</v>
      </c>
      <c r="U719" s="1">
        <f>tbSilv[[#This Row],[qtdRecEspFaixa]]*tbSilv[[#This Row],[Preco]]</f>
        <v>1.6369919769287109</v>
      </c>
    </row>
    <row r="720" spans="1:21" x14ac:dyDescent="0.3">
      <c r="A720">
        <v>11688</v>
      </c>
      <c r="B720" t="s">
        <v>0</v>
      </c>
      <c r="C720" t="s">
        <v>1</v>
      </c>
      <c r="D720" t="s">
        <v>2</v>
      </c>
      <c r="E720" t="s">
        <v>3</v>
      </c>
      <c r="F720" t="s">
        <v>306</v>
      </c>
      <c r="G720" t="s">
        <v>4</v>
      </c>
      <c r="H720" t="s">
        <v>54</v>
      </c>
      <c r="I720">
        <v>504</v>
      </c>
      <c r="J720">
        <v>56</v>
      </c>
      <c r="K720" t="s">
        <v>316</v>
      </c>
      <c r="L720" t="s">
        <v>7</v>
      </c>
      <c r="M720" t="s">
        <v>28</v>
      </c>
      <c r="N720">
        <v>2</v>
      </c>
      <c r="O720" t="s">
        <v>33</v>
      </c>
      <c r="P720" t="s">
        <v>13</v>
      </c>
      <c r="Q720">
        <v>2</v>
      </c>
      <c r="R720" t="s">
        <v>12</v>
      </c>
      <c r="S720">
        <v>13.066685676574707</v>
      </c>
      <c r="T720" s="6">
        <f>tbSilv[[#This Row],[qtdRecurso]]*tbSilv[[#This Row],[areaOcupacao]]/10000</f>
        <v>0.1008</v>
      </c>
      <c r="U720" s="1">
        <f>tbSilv[[#This Row],[qtdRecEspFaixa]]*tbSilv[[#This Row],[Preco]]</f>
        <v>1.3171219161987304</v>
      </c>
    </row>
    <row r="721" spans="1:21" x14ac:dyDescent="0.3">
      <c r="A721">
        <v>11688</v>
      </c>
      <c r="B721" t="s">
        <v>0</v>
      </c>
      <c r="C721" t="s">
        <v>1</v>
      </c>
      <c r="D721" t="s">
        <v>2</v>
      </c>
      <c r="E721" t="s">
        <v>3</v>
      </c>
      <c r="F721" t="s">
        <v>306</v>
      </c>
      <c r="G721" t="s">
        <v>4</v>
      </c>
      <c r="H721" t="s">
        <v>54</v>
      </c>
      <c r="I721">
        <v>504</v>
      </c>
      <c r="J721">
        <v>56</v>
      </c>
      <c r="K721" t="s">
        <v>316</v>
      </c>
      <c r="L721" t="s">
        <v>7</v>
      </c>
      <c r="M721" t="s">
        <v>28</v>
      </c>
      <c r="N721">
        <v>2</v>
      </c>
      <c r="O721" t="s">
        <v>36</v>
      </c>
      <c r="P721" t="s">
        <v>13</v>
      </c>
      <c r="Q721">
        <v>1</v>
      </c>
      <c r="R721" t="s">
        <v>12</v>
      </c>
      <c r="S721">
        <v>13.066685676574707</v>
      </c>
      <c r="T721" s="6">
        <f>tbSilv[[#This Row],[qtdRecurso]]*tbSilv[[#This Row],[areaOcupacao]]/10000</f>
        <v>5.04E-2</v>
      </c>
      <c r="U721" s="1">
        <f>tbSilv[[#This Row],[qtdRecEspFaixa]]*tbSilv[[#This Row],[Preco]]</f>
        <v>0.65856095809936521</v>
      </c>
    </row>
    <row r="722" spans="1:21" x14ac:dyDescent="0.3">
      <c r="A722">
        <v>11688</v>
      </c>
      <c r="B722" t="s">
        <v>0</v>
      </c>
      <c r="C722" t="s">
        <v>1</v>
      </c>
      <c r="D722" t="s">
        <v>2</v>
      </c>
      <c r="E722" t="s">
        <v>3</v>
      </c>
      <c r="F722" t="s">
        <v>306</v>
      </c>
      <c r="G722" t="s">
        <v>4</v>
      </c>
      <c r="H722" t="s">
        <v>54</v>
      </c>
      <c r="I722">
        <v>504</v>
      </c>
      <c r="J722">
        <v>56</v>
      </c>
      <c r="K722" t="s">
        <v>316</v>
      </c>
      <c r="L722" t="s">
        <v>7</v>
      </c>
      <c r="M722" t="s">
        <v>28</v>
      </c>
      <c r="N722">
        <v>2</v>
      </c>
      <c r="O722" t="s">
        <v>37</v>
      </c>
      <c r="P722" t="s">
        <v>38</v>
      </c>
      <c r="Q722">
        <v>12</v>
      </c>
      <c r="R722" t="s">
        <v>12</v>
      </c>
      <c r="S722">
        <v>6.4109999999999996</v>
      </c>
      <c r="T722" s="6">
        <f>tbSilv[[#This Row],[qtdRecurso]]*tbSilv[[#This Row],[areaOcupacao]]/10000</f>
        <v>0.6048</v>
      </c>
      <c r="U722" s="1">
        <f>tbSilv[[#This Row],[qtdRecEspFaixa]]*tbSilv[[#This Row],[Preco]]</f>
        <v>3.8773727999999998</v>
      </c>
    </row>
    <row r="723" spans="1:21" x14ac:dyDescent="0.3">
      <c r="A723">
        <v>11688</v>
      </c>
      <c r="B723" t="s">
        <v>0</v>
      </c>
      <c r="C723" t="s">
        <v>1</v>
      </c>
      <c r="D723" t="s">
        <v>2</v>
      </c>
      <c r="E723" t="s">
        <v>3</v>
      </c>
      <c r="F723" t="s">
        <v>306</v>
      </c>
      <c r="G723" t="s">
        <v>4</v>
      </c>
      <c r="H723" t="s">
        <v>54</v>
      </c>
      <c r="I723">
        <v>504</v>
      </c>
      <c r="J723">
        <v>56</v>
      </c>
      <c r="K723" t="s">
        <v>316</v>
      </c>
      <c r="L723" t="s">
        <v>7</v>
      </c>
      <c r="M723" t="s">
        <v>28</v>
      </c>
      <c r="N723">
        <v>2</v>
      </c>
      <c r="O723" t="s">
        <v>37</v>
      </c>
      <c r="P723" t="s">
        <v>13</v>
      </c>
      <c r="Q723">
        <v>12</v>
      </c>
      <c r="R723" t="s">
        <v>12</v>
      </c>
      <c r="S723">
        <v>13.066685676574707</v>
      </c>
      <c r="T723" s="6">
        <f>tbSilv[[#This Row],[qtdRecurso]]*tbSilv[[#This Row],[areaOcupacao]]/10000</f>
        <v>0.6048</v>
      </c>
      <c r="U723" s="1">
        <f>tbSilv[[#This Row],[qtdRecEspFaixa]]*tbSilv[[#This Row],[Preco]]</f>
        <v>7.9027314971923825</v>
      </c>
    </row>
    <row r="724" spans="1:21" hidden="1" x14ac:dyDescent="0.3">
      <c r="A724">
        <v>11688</v>
      </c>
      <c r="B724" t="s">
        <v>0</v>
      </c>
      <c r="C724" t="s">
        <v>1</v>
      </c>
      <c r="D724" t="s">
        <v>2</v>
      </c>
      <c r="E724" t="s">
        <v>3</v>
      </c>
      <c r="F724" t="s">
        <v>306</v>
      </c>
      <c r="G724" t="s">
        <v>4</v>
      </c>
      <c r="H724" t="s">
        <v>54</v>
      </c>
      <c r="I724">
        <v>504</v>
      </c>
      <c r="J724">
        <v>56</v>
      </c>
      <c r="K724" t="s">
        <v>316</v>
      </c>
      <c r="L724" t="s">
        <v>7</v>
      </c>
      <c r="M724" t="s">
        <v>28</v>
      </c>
      <c r="N724">
        <v>3</v>
      </c>
      <c r="O724" t="s">
        <v>39</v>
      </c>
      <c r="P724" t="s">
        <v>30</v>
      </c>
      <c r="Q724">
        <v>2.6</v>
      </c>
      <c r="R724" t="s">
        <v>10</v>
      </c>
      <c r="S724">
        <v>268.25</v>
      </c>
      <c r="T724" s="6">
        <f>tbSilv[[#This Row],[qtdRecurso]]*tbSilv[[#This Row],[areaOcupacao]]/10000</f>
        <v>0.13104000000000002</v>
      </c>
      <c r="U724" s="1">
        <f>tbSilv[[#This Row],[qtdRecEspFaixa]]*tbSilv[[#This Row],[Preco]]</f>
        <v>35.151480000000006</v>
      </c>
    </row>
    <row r="725" spans="1:21" hidden="1" x14ac:dyDescent="0.3">
      <c r="A725">
        <v>11688</v>
      </c>
      <c r="B725" t="s">
        <v>0</v>
      </c>
      <c r="C725" t="s">
        <v>1</v>
      </c>
      <c r="D725" t="s">
        <v>2</v>
      </c>
      <c r="E725" t="s">
        <v>3</v>
      </c>
      <c r="F725" t="s">
        <v>306</v>
      </c>
      <c r="G725" t="s">
        <v>4</v>
      </c>
      <c r="H725" t="s">
        <v>54</v>
      </c>
      <c r="I725">
        <v>504</v>
      </c>
      <c r="J725">
        <v>56</v>
      </c>
      <c r="K725" t="s">
        <v>316</v>
      </c>
      <c r="L725" t="s">
        <v>7</v>
      </c>
      <c r="M725" t="s">
        <v>28</v>
      </c>
      <c r="N725">
        <v>3</v>
      </c>
      <c r="O725" t="s">
        <v>39</v>
      </c>
      <c r="P725" t="s">
        <v>11</v>
      </c>
      <c r="Q725">
        <v>8</v>
      </c>
      <c r="R725" t="s">
        <v>12</v>
      </c>
      <c r="S725">
        <v>1.0999999999999999E-2</v>
      </c>
      <c r="T725" s="6">
        <f>tbSilv[[#This Row],[qtdRecurso]]*tbSilv[[#This Row],[areaOcupacao]]/10000</f>
        <v>0.4032</v>
      </c>
      <c r="U725" s="1">
        <f>tbSilv[[#This Row],[qtdRecEspFaixa]]*tbSilv[[#This Row],[Preco]]</f>
        <v>4.4351999999999994E-3</v>
      </c>
    </row>
    <row r="726" spans="1:21" hidden="1" x14ac:dyDescent="0.3">
      <c r="A726">
        <v>11688</v>
      </c>
      <c r="B726" t="s">
        <v>0</v>
      </c>
      <c r="C726" t="s">
        <v>1</v>
      </c>
      <c r="D726" t="s">
        <v>2</v>
      </c>
      <c r="E726" t="s">
        <v>3</v>
      </c>
      <c r="F726" t="s">
        <v>306</v>
      </c>
      <c r="G726" t="s">
        <v>4</v>
      </c>
      <c r="H726" t="s">
        <v>54</v>
      </c>
      <c r="I726">
        <v>504</v>
      </c>
      <c r="J726">
        <v>56</v>
      </c>
      <c r="K726" t="s">
        <v>316</v>
      </c>
      <c r="L726" t="s">
        <v>7</v>
      </c>
      <c r="M726" t="s">
        <v>28</v>
      </c>
      <c r="N726">
        <v>3</v>
      </c>
      <c r="O726" t="s">
        <v>39</v>
      </c>
      <c r="P726" t="s">
        <v>13</v>
      </c>
      <c r="Q726">
        <v>8</v>
      </c>
      <c r="R726" t="s">
        <v>12</v>
      </c>
      <c r="S726">
        <v>13.066685676574707</v>
      </c>
      <c r="T726" s="6">
        <f>tbSilv[[#This Row],[qtdRecurso]]*tbSilv[[#This Row],[areaOcupacao]]/10000</f>
        <v>0.4032</v>
      </c>
      <c r="U726" s="1">
        <f>tbSilv[[#This Row],[qtdRecEspFaixa]]*tbSilv[[#This Row],[Preco]]</f>
        <v>5.2684876647949217</v>
      </c>
    </row>
    <row r="727" spans="1:21" hidden="1" x14ac:dyDescent="0.3">
      <c r="A727">
        <v>11688</v>
      </c>
      <c r="B727" t="s">
        <v>0</v>
      </c>
      <c r="C727" t="s">
        <v>1</v>
      </c>
      <c r="D727" t="s">
        <v>2</v>
      </c>
      <c r="E727" t="s">
        <v>3</v>
      </c>
      <c r="F727" t="s">
        <v>306</v>
      </c>
      <c r="G727" t="s">
        <v>4</v>
      </c>
      <c r="H727" t="s">
        <v>54</v>
      </c>
      <c r="I727">
        <v>504</v>
      </c>
      <c r="J727">
        <v>56</v>
      </c>
      <c r="K727" t="s">
        <v>316</v>
      </c>
      <c r="L727" t="s">
        <v>7</v>
      </c>
      <c r="M727" t="s">
        <v>28</v>
      </c>
      <c r="N727">
        <v>3</v>
      </c>
      <c r="O727" t="s">
        <v>39</v>
      </c>
      <c r="P727" t="s">
        <v>16</v>
      </c>
      <c r="Q727">
        <v>1</v>
      </c>
      <c r="R727" t="s">
        <v>17</v>
      </c>
      <c r="S727">
        <v>149.07000732421875</v>
      </c>
      <c r="T727" s="6">
        <f>tbSilv[[#This Row],[qtdRecurso]]*tbSilv[[#This Row],[areaOcupacao]]/10000</f>
        <v>5.04E-2</v>
      </c>
      <c r="U727" s="1">
        <f>tbSilv[[#This Row],[qtdRecEspFaixa]]*tbSilv[[#This Row],[Preco]]</f>
        <v>7.5131283691406248</v>
      </c>
    </row>
    <row r="728" spans="1:21" hidden="1" x14ac:dyDescent="0.3">
      <c r="A728">
        <v>11688</v>
      </c>
      <c r="B728" t="s">
        <v>0</v>
      </c>
      <c r="C728" t="s">
        <v>1</v>
      </c>
      <c r="D728" t="s">
        <v>2</v>
      </c>
      <c r="E728" t="s">
        <v>3</v>
      </c>
      <c r="F728" t="s">
        <v>306</v>
      </c>
      <c r="G728" t="s">
        <v>4</v>
      </c>
      <c r="H728" t="s">
        <v>54</v>
      </c>
      <c r="I728">
        <v>504</v>
      </c>
      <c r="J728">
        <v>56</v>
      </c>
      <c r="K728" t="s">
        <v>316</v>
      </c>
      <c r="L728" t="s">
        <v>7</v>
      </c>
      <c r="M728" t="s">
        <v>28</v>
      </c>
      <c r="N728">
        <v>3</v>
      </c>
      <c r="O728" t="s">
        <v>33</v>
      </c>
      <c r="P728" t="s">
        <v>34</v>
      </c>
      <c r="Q728">
        <v>2</v>
      </c>
      <c r="R728" t="s">
        <v>12</v>
      </c>
      <c r="S728">
        <v>9.9000000000000005E-2</v>
      </c>
      <c r="T728" s="6">
        <f>tbSilv[[#This Row],[qtdRecurso]]*tbSilv[[#This Row],[areaOcupacao]]/10000</f>
        <v>0.1008</v>
      </c>
      <c r="U728" s="1">
        <f>tbSilv[[#This Row],[qtdRecEspFaixa]]*tbSilv[[#This Row],[Preco]]</f>
        <v>9.9792000000000006E-3</v>
      </c>
    </row>
    <row r="729" spans="1:21" hidden="1" x14ac:dyDescent="0.3">
      <c r="A729">
        <v>11688</v>
      </c>
      <c r="B729" t="s">
        <v>0</v>
      </c>
      <c r="C729" t="s">
        <v>1</v>
      </c>
      <c r="D729" t="s">
        <v>2</v>
      </c>
      <c r="E729" t="s">
        <v>3</v>
      </c>
      <c r="F729" t="s">
        <v>306</v>
      </c>
      <c r="G729" t="s">
        <v>4</v>
      </c>
      <c r="H729" t="s">
        <v>54</v>
      </c>
      <c r="I729">
        <v>504</v>
      </c>
      <c r="J729">
        <v>56</v>
      </c>
      <c r="K729" t="s">
        <v>316</v>
      </c>
      <c r="L729" t="s">
        <v>7</v>
      </c>
      <c r="M729" t="s">
        <v>28</v>
      </c>
      <c r="N729">
        <v>3</v>
      </c>
      <c r="O729" t="s">
        <v>33</v>
      </c>
      <c r="P729" t="s">
        <v>35</v>
      </c>
      <c r="Q729">
        <v>2</v>
      </c>
      <c r="R729" t="s">
        <v>22</v>
      </c>
      <c r="S729">
        <v>16.239999771118164</v>
      </c>
      <c r="T729" s="6">
        <f>tbSilv[[#This Row],[qtdRecurso]]*tbSilv[[#This Row],[areaOcupacao]]/10000</f>
        <v>0.1008</v>
      </c>
      <c r="U729" s="1">
        <f>tbSilv[[#This Row],[qtdRecEspFaixa]]*tbSilv[[#This Row],[Preco]]</f>
        <v>1.6369919769287109</v>
      </c>
    </row>
    <row r="730" spans="1:21" hidden="1" x14ac:dyDescent="0.3">
      <c r="A730">
        <v>11688</v>
      </c>
      <c r="B730" t="s">
        <v>0</v>
      </c>
      <c r="C730" t="s">
        <v>1</v>
      </c>
      <c r="D730" t="s">
        <v>2</v>
      </c>
      <c r="E730" t="s">
        <v>3</v>
      </c>
      <c r="F730" t="s">
        <v>306</v>
      </c>
      <c r="G730" t="s">
        <v>4</v>
      </c>
      <c r="H730" t="s">
        <v>54</v>
      </c>
      <c r="I730">
        <v>504</v>
      </c>
      <c r="J730">
        <v>56</v>
      </c>
      <c r="K730" t="s">
        <v>316</v>
      </c>
      <c r="L730" t="s">
        <v>7</v>
      </c>
      <c r="M730" t="s">
        <v>28</v>
      </c>
      <c r="N730">
        <v>3</v>
      </c>
      <c r="O730" t="s">
        <v>33</v>
      </c>
      <c r="P730" t="s">
        <v>13</v>
      </c>
      <c r="Q730">
        <v>2</v>
      </c>
      <c r="R730" t="s">
        <v>12</v>
      </c>
      <c r="S730">
        <v>13.066685676574707</v>
      </c>
      <c r="T730" s="6">
        <f>tbSilv[[#This Row],[qtdRecurso]]*tbSilv[[#This Row],[areaOcupacao]]/10000</f>
        <v>0.1008</v>
      </c>
      <c r="U730" s="1">
        <f>tbSilv[[#This Row],[qtdRecEspFaixa]]*tbSilv[[#This Row],[Preco]]</f>
        <v>1.3171219161987304</v>
      </c>
    </row>
    <row r="731" spans="1:21" hidden="1" x14ac:dyDescent="0.3">
      <c r="A731">
        <v>11688</v>
      </c>
      <c r="B731" t="s">
        <v>0</v>
      </c>
      <c r="C731" t="s">
        <v>1</v>
      </c>
      <c r="D731" t="s">
        <v>2</v>
      </c>
      <c r="E731" t="s">
        <v>3</v>
      </c>
      <c r="F731" t="s">
        <v>306</v>
      </c>
      <c r="G731" t="s">
        <v>4</v>
      </c>
      <c r="H731" t="s">
        <v>54</v>
      </c>
      <c r="I731">
        <v>504</v>
      </c>
      <c r="J731">
        <v>56</v>
      </c>
      <c r="K731" t="s">
        <v>316</v>
      </c>
      <c r="L731" t="s">
        <v>7</v>
      </c>
      <c r="M731" t="s">
        <v>28</v>
      </c>
      <c r="N731">
        <v>3</v>
      </c>
      <c r="O731" t="s">
        <v>40</v>
      </c>
      <c r="P731" t="s">
        <v>41</v>
      </c>
      <c r="Q731">
        <v>20</v>
      </c>
      <c r="R731" t="s">
        <v>12</v>
      </c>
      <c r="S731">
        <v>5.920964241027832</v>
      </c>
      <c r="T731" s="6">
        <f>tbSilv[[#This Row],[qtdRecurso]]*tbSilv[[#This Row],[areaOcupacao]]/10000</f>
        <v>1.008</v>
      </c>
      <c r="U731" s="1">
        <f>tbSilv[[#This Row],[qtdRecEspFaixa]]*tbSilv[[#This Row],[Preco]]</f>
        <v>5.9683319549560547</v>
      </c>
    </row>
    <row r="732" spans="1:21" hidden="1" x14ac:dyDescent="0.3">
      <c r="A732">
        <v>11688</v>
      </c>
      <c r="B732" t="s">
        <v>0</v>
      </c>
      <c r="C732" t="s">
        <v>1</v>
      </c>
      <c r="D732" t="s">
        <v>2</v>
      </c>
      <c r="E732" t="s">
        <v>3</v>
      </c>
      <c r="F732" t="s">
        <v>306</v>
      </c>
      <c r="G732" t="s">
        <v>4</v>
      </c>
      <c r="H732" t="s">
        <v>54</v>
      </c>
      <c r="I732">
        <v>504</v>
      </c>
      <c r="J732">
        <v>56</v>
      </c>
      <c r="K732" t="s">
        <v>316</v>
      </c>
      <c r="L732" t="s">
        <v>7</v>
      </c>
      <c r="M732" t="s">
        <v>28</v>
      </c>
      <c r="N732">
        <v>3</v>
      </c>
      <c r="O732" t="s">
        <v>36</v>
      </c>
      <c r="P732" t="s">
        <v>13</v>
      </c>
      <c r="Q732">
        <v>1</v>
      </c>
      <c r="R732" t="s">
        <v>12</v>
      </c>
      <c r="S732">
        <v>13.066685676574707</v>
      </c>
      <c r="T732" s="6">
        <f>tbSilv[[#This Row],[qtdRecurso]]*tbSilv[[#This Row],[areaOcupacao]]/10000</f>
        <v>5.04E-2</v>
      </c>
      <c r="U732" s="1">
        <f>tbSilv[[#This Row],[qtdRecEspFaixa]]*tbSilv[[#This Row],[Preco]]</f>
        <v>0.65856095809936521</v>
      </c>
    </row>
    <row r="733" spans="1:21" hidden="1" x14ac:dyDescent="0.3">
      <c r="A733">
        <v>11688</v>
      </c>
      <c r="B733" t="s">
        <v>0</v>
      </c>
      <c r="C733" t="s">
        <v>1</v>
      </c>
      <c r="D733" t="s">
        <v>2</v>
      </c>
      <c r="E733" t="s">
        <v>3</v>
      </c>
      <c r="F733" t="s">
        <v>306</v>
      </c>
      <c r="G733" t="s">
        <v>4</v>
      </c>
      <c r="H733" t="s">
        <v>54</v>
      </c>
      <c r="I733">
        <v>504</v>
      </c>
      <c r="J733">
        <v>56</v>
      </c>
      <c r="K733" t="s">
        <v>316</v>
      </c>
      <c r="L733" t="s">
        <v>7</v>
      </c>
      <c r="M733" t="s">
        <v>28</v>
      </c>
      <c r="N733">
        <v>4</v>
      </c>
      <c r="O733" t="s">
        <v>33</v>
      </c>
      <c r="P733" t="s">
        <v>34</v>
      </c>
      <c r="Q733">
        <v>2</v>
      </c>
      <c r="R733" t="s">
        <v>12</v>
      </c>
      <c r="S733">
        <v>9.9000000000000005E-2</v>
      </c>
      <c r="T733" s="6">
        <f>tbSilv[[#This Row],[qtdRecurso]]*tbSilv[[#This Row],[areaOcupacao]]/10000</f>
        <v>0.1008</v>
      </c>
      <c r="U733" s="1">
        <f>tbSilv[[#This Row],[qtdRecEspFaixa]]*tbSilv[[#This Row],[Preco]]</f>
        <v>9.9792000000000006E-3</v>
      </c>
    </row>
    <row r="734" spans="1:21" hidden="1" x14ac:dyDescent="0.3">
      <c r="A734">
        <v>11688</v>
      </c>
      <c r="B734" t="s">
        <v>0</v>
      </c>
      <c r="C734" t="s">
        <v>1</v>
      </c>
      <c r="D734" t="s">
        <v>2</v>
      </c>
      <c r="E734" t="s">
        <v>3</v>
      </c>
      <c r="F734" t="s">
        <v>306</v>
      </c>
      <c r="G734" t="s">
        <v>4</v>
      </c>
      <c r="H734" t="s">
        <v>54</v>
      </c>
      <c r="I734">
        <v>504</v>
      </c>
      <c r="J734">
        <v>56</v>
      </c>
      <c r="K734" t="s">
        <v>316</v>
      </c>
      <c r="L734" t="s">
        <v>7</v>
      </c>
      <c r="M734" t="s">
        <v>28</v>
      </c>
      <c r="N734">
        <v>4</v>
      </c>
      <c r="O734" t="s">
        <v>33</v>
      </c>
      <c r="P734" t="s">
        <v>35</v>
      </c>
      <c r="Q734">
        <v>2</v>
      </c>
      <c r="R734" t="s">
        <v>22</v>
      </c>
      <c r="S734">
        <v>16.239999771118164</v>
      </c>
      <c r="T734" s="6">
        <f>tbSilv[[#This Row],[qtdRecurso]]*tbSilv[[#This Row],[areaOcupacao]]/10000</f>
        <v>0.1008</v>
      </c>
      <c r="U734" s="1">
        <f>tbSilv[[#This Row],[qtdRecEspFaixa]]*tbSilv[[#This Row],[Preco]]</f>
        <v>1.6369919769287109</v>
      </c>
    </row>
    <row r="735" spans="1:21" hidden="1" x14ac:dyDescent="0.3">
      <c r="A735">
        <v>11688</v>
      </c>
      <c r="B735" t="s">
        <v>0</v>
      </c>
      <c r="C735" t="s">
        <v>1</v>
      </c>
      <c r="D735" t="s">
        <v>2</v>
      </c>
      <c r="E735" t="s">
        <v>3</v>
      </c>
      <c r="F735" t="s">
        <v>306</v>
      </c>
      <c r="G735" t="s">
        <v>4</v>
      </c>
      <c r="H735" t="s">
        <v>54</v>
      </c>
      <c r="I735">
        <v>504</v>
      </c>
      <c r="J735">
        <v>56</v>
      </c>
      <c r="K735" t="s">
        <v>316</v>
      </c>
      <c r="L735" t="s">
        <v>7</v>
      </c>
      <c r="M735" t="s">
        <v>28</v>
      </c>
      <c r="N735">
        <v>4</v>
      </c>
      <c r="O735" t="s">
        <v>33</v>
      </c>
      <c r="P735" t="s">
        <v>13</v>
      </c>
      <c r="Q735">
        <v>2</v>
      </c>
      <c r="R735" t="s">
        <v>12</v>
      </c>
      <c r="S735">
        <v>13.066685676574707</v>
      </c>
      <c r="T735" s="6">
        <f>tbSilv[[#This Row],[qtdRecurso]]*tbSilv[[#This Row],[areaOcupacao]]/10000</f>
        <v>0.1008</v>
      </c>
      <c r="U735" s="1">
        <f>tbSilv[[#This Row],[qtdRecEspFaixa]]*tbSilv[[#This Row],[Preco]]</f>
        <v>1.3171219161987304</v>
      </c>
    </row>
    <row r="736" spans="1:21" hidden="1" x14ac:dyDescent="0.3">
      <c r="A736">
        <v>11688</v>
      </c>
      <c r="B736" t="s">
        <v>0</v>
      </c>
      <c r="C736" t="s">
        <v>1</v>
      </c>
      <c r="D736" t="s">
        <v>2</v>
      </c>
      <c r="E736" t="s">
        <v>3</v>
      </c>
      <c r="F736" t="s">
        <v>306</v>
      </c>
      <c r="G736" t="s">
        <v>4</v>
      </c>
      <c r="H736" t="s">
        <v>54</v>
      </c>
      <c r="I736">
        <v>504</v>
      </c>
      <c r="J736">
        <v>56</v>
      </c>
      <c r="K736" t="s">
        <v>316</v>
      </c>
      <c r="L736" t="s">
        <v>7</v>
      </c>
      <c r="M736" t="s">
        <v>28</v>
      </c>
      <c r="N736">
        <v>4</v>
      </c>
      <c r="O736" t="s">
        <v>36</v>
      </c>
      <c r="P736" t="s">
        <v>13</v>
      </c>
      <c r="Q736">
        <v>1</v>
      </c>
      <c r="R736" t="s">
        <v>12</v>
      </c>
      <c r="S736">
        <v>13.066685676574707</v>
      </c>
      <c r="T736" s="6">
        <f>tbSilv[[#This Row],[qtdRecurso]]*tbSilv[[#This Row],[areaOcupacao]]/10000</f>
        <v>5.04E-2</v>
      </c>
      <c r="U736" s="1">
        <f>tbSilv[[#This Row],[qtdRecEspFaixa]]*tbSilv[[#This Row],[Preco]]</f>
        <v>0.65856095809936521</v>
      </c>
    </row>
    <row r="737" spans="1:21" hidden="1" x14ac:dyDescent="0.3">
      <c r="A737">
        <v>11688</v>
      </c>
      <c r="B737" t="s">
        <v>0</v>
      </c>
      <c r="C737" t="s">
        <v>1</v>
      </c>
      <c r="D737" t="s">
        <v>2</v>
      </c>
      <c r="E737" t="s">
        <v>3</v>
      </c>
      <c r="F737" t="s">
        <v>306</v>
      </c>
      <c r="G737" t="s">
        <v>4</v>
      </c>
      <c r="H737" t="s">
        <v>54</v>
      </c>
      <c r="I737">
        <v>504</v>
      </c>
      <c r="J737">
        <v>56</v>
      </c>
      <c r="K737" t="s">
        <v>316</v>
      </c>
      <c r="L737" t="s">
        <v>7</v>
      </c>
      <c r="M737" t="s">
        <v>28</v>
      </c>
      <c r="N737">
        <v>5</v>
      </c>
      <c r="O737" t="s">
        <v>33</v>
      </c>
      <c r="P737" t="s">
        <v>34</v>
      </c>
      <c r="Q737">
        <v>2</v>
      </c>
      <c r="R737" t="s">
        <v>12</v>
      </c>
      <c r="S737">
        <v>9.9000000000000005E-2</v>
      </c>
      <c r="T737" s="6">
        <f>tbSilv[[#This Row],[qtdRecurso]]*tbSilv[[#This Row],[areaOcupacao]]/10000</f>
        <v>0.1008</v>
      </c>
      <c r="U737" s="1">
        <f>tbSilv[[#This Row],[qtdRecEspFaixa]]*tbSilv[[#This Row],[Preco]]</f>
        <v>9.9792000000000006E-3</v>
      </c>
    </row>
    <row r="738" spans="1:21" hidden="1" x14ac:dyDescent="0.3">
      <c r="A738">
        <v>11688</v>
      </c>
      <c r="B738" t="s">
        <v>0</v>
      </c>
      <c r="C738" t="s">
        <v>1</v>
      </c>
      <c r="D738" t="s">
        <v>2</v>
      </c>
      <c r="E738" t="s">
        <v>3</v>
      </c>
      <c r="F738" t="s">
        <v>306</v>
      </c>
      <c r="G738" t="s">
        <v>4</v>
      </c>
      <c r="H738" t="s">
        <v>54</v>
      </c>
      <c r="I738">
        <v>504</v>
      </c>
      <c r="J738">
        <v>56</v>
      </c>
      <c r="K738" t="s">
        <v>316</v>
      </c>
      <c r="L738" t="s">
        <v>7</v>
      </c>
      <c r="M738" t="s">
        <v>28</v>
      </c>
      <c r="N738">
        <v>5</v>
      </c>
      <c r="O738" t="s">
        <v>33</v>
      </c>
      <c r="P738" t="s">
        <v>35</v>
      </c>
      <c r="Q738">
        <v>2</v>
      </c>
      <c r="R738" t="s">
        <v>22</v>
      </c>
      <c r="S738">
        <v>16.239999771118164</v>
      </c>
      <c r="T738" s="6">
        <f>tbSilv[[#This Row],[qtdRecurso]]*tbSilv[[#This Row],[areaOcupacao]]/10000</f>
        <v>0.1008</v>
      </c>
      <c r="U738" s="1">
        <f>tbSilv[[#This Row],[qtdRecEspFaixa]]*tbSilv[[#This Row],[Preco]]</f>
        <v>1.6369919769287109</v>
      </c>
    </row>
    <row r="739" spans="1:21" hidden="1" x14ac:dyDescent="0.3">
      <c r="A739">
        <v>11688</v>
      </c>
      <c r="B739" t="s">
        <v>0</v>
      </c>
      <c r="C739" t="s">
        <v>1</v>
      </c>
      <c r="D739" t="s">
        <v>2</v>
      </c>
      <c r="E739" t="s">
        <v>3</v>
      </c>
      <c r="F739" t="s">
        <v>306</v>
      </c>
      <c r="G739" t="s">
        <v>4</v>
      </c>
      <c r="H739" t="s">
        <v>54</v>
      </c>
      <c r="I739">
        <v>504</v>
      </c>
      <c r="J739">
        <v>56</v>
      </c>
      <c r="K739" t="s">
        <v>316</v>
      </c>
      <c r="L739" t="s">
        <v>7</v>
      </c>
      <c r="M739" t="s">
        <v>28</v>
      </c>
      <c r="N739">
        <v>5</v>
      </c>
      <c r="O739" t="s">
        <v>33</v>
      </c>
      <c r="P739" t="s">
        <v>13</v>
      </c>
      <c r="Q739">
        <v>2</v>
      </c>
      <c r="R739" t="s">
        <v>12</v>
      </c>
      <c r="S739">
        <v>13.066685676574707</v>
      </c>
      <c r="T739" s="6">
        <f>tbSilv[[#This Row],[qtdRecurso]]*tbSilv[[#This Row],[areaOcupacao]]/10000</f>
        <v>0.1008</v>
      </c>
      <c r="U739" s="1">
        <f>tbSilv[[#This Row],[qtdRecEspFaixa]]*tbSilv[[#This Row],[Preco]]</f>
        <v>1.3171219161987304</v>
      </c>
    </row>
    <row r="740" spans="1:21" hidden="1" x14ac:dyDescent="0.3">
      <c r="A740">
        <v>11688</v>
      </c>
      <c r="B740" t="s">
        <v>0</v>
      </c>
      <c r="C740" t="s">
        <v>1</v>
      </c>
      <c r="D740" t="s">
        <v>2</v>
      </c>
      <c r="E740" t="s">
        <v>3</v>
      </c>
      <c r="F740" t="s">
        <v>306</v>
      </c>
      <c r="G740" t="s">
        <v>4</v>
      </c>
      <c r="H740" t="s">
        <v>54</v>
      </c>
      <c r="I740">
        <v>504</v>
      </c>
      <c r="J740">
        <v>56</v>
      </c>
      <c r="K740" t="s">
        <v>316</v>
      </c>
      <c r="L740" t="s">
        <v>7</v>
      </c>
      <c r="M740" t="s">
        <v>28</v>
      </c>
      <c r="N740">
        <v>5</v>
      </c>
      <c r="O740" t="s">
        <v>40</v>
      </c>
      <c r="P740" t="s">
        <v>41</v>
      </c>
      <c r="Q740">
        <v>20</v>
      </c>
      <c r="R740" t="s">
        <v>12</v>
      </c>
      <c r="S740">
        <v>5.920964241027832</v>
      </c>
      <c r="T740" s="6">
        <f>tbSilv[[#This Row],[qtdRecurso]]*tbSilv[[#This Row],[areaOcupacao]]/10000</f>
        <v>1.008</v>
      </c>
      <c r="U740" s="1">
        <f>tbSilv[[#This Row],[qtdRecEspFaixa]]*tbSilv[[#This Row],[Preco]]</f>
        <v>5.9683319549560547</v>
      </c>
    </row>
    <row r="741" spans="1:21" hidden="1" x14ac:dyDescent="0.3">
      <c r="A741">
        <v>11688</v>
      </c>
      <c r="B741" t="s">
        <v>0</v>
      </c>
      <c r="C741" t="s">
        <v>1</v>
      </c>
      <c r="D741" t="s">
        <v>2</v>
      </c>
      <c r="E741" t="s">
        <v>3</v>
      </c>
      <c r="F741" t="s">
        <v>306</v>
      </c>
      <c r="G741" t="s">
        <v>4</v>
      </c>
      <c r="H741" t="s">
        <v>54</v>
      </c>
      <c r="I741">
        <v>504</v>
      </c>
      <c r="J741">
        <v>56</v>
      </c>
      <c r="K741" t="s">
        <v>316</v>
      </c>
      <c r="L741" t="s">
        <v>7</v>
      </c>
      <c r="M741" t="s">
        <v>28</v>
      </c>
      <c r="N741">
        <v>5</v>
      </c>
      <c r="O741" t="s">
        <v>36</v>
      </c>
      <c r="P741" t="s">
        <v>13</v>
      </c>
      <c r="Q741">
        <v>1</v>
      </c>
      <c r="R741" t="s">
        <v>12</v>
      </c>
      <c r="S741">
        <v>13.066685676574707</v>
      </c>
      <c r="T741" s="6">
        <f>tbSilv[[#This Row],[qtdRecurso]]*tbSilv[[#This Row],[areaOcupacao]]/10000</f>
        <v>5.04E-2</v>
      </c>
      <c r="U741" s="1">
        <f>tbSilv[[#This Row],[qtdRecEspFaixa]]*tbSilv[[#This Row],[Preco]]</f>
        <v>0.65856095809936521</v>
      </c>
    </row>
    <row r="742" spans="1:21" hidden="1" x14ac:dyDescent="0.3">
      <c r="A742">
        <v>11688</v>
      </c>
      <c r="B742" t="s">
        <v>0</v>
      </c>
      <c r="C742" t="s">
        <v>1</v>
      </c>
      <c r="D742" t="s">
        <v>2</v>
      </c>
      <c r="E742" t="s">
        <v>3</v>
      </c>
      <c r="F742" t="s">
        <v>306</v>
      </c>
      <c r="G742" t="s">
        <v>4</v>
      </c>
      <c r="H742" t="s">
        <v>54</v>
      </c>
      <c r="I742">
        <v>504</v>
      </c>
      <c r="J742">
        <v>56</v>
      </c>
      <c r="K742" t="s">
        <v>316</v>
      </c>
      <c r="L742" t="s">
        <v>7</v>
      </c>
      <c r="M742" t="s">
        <v>28</v>
      </c>
      <c r="N742">
        <v>6</v>
      </c>
      <c r="O742" t="s">
        <v>33</v>
      </c>
      <c r="P742" t="s">
        <v>34</v>
      </c>
      <c r="Q742">
        <v>2</v>
      </c>
      <c r="R742" t="s">
        <v>12</v>
      </c>
      <c r="S742">
        <v>9.9000000000000005E-2</v>
      </c>
      <c r="T742" s="6">
        <f>tbSilv[[#This Row],[qtdRecurso]]*tbSilv[[#This Row],[areaOcupacao]]/10000</f>
        <v>0.1008</v>
      </c>
      <c r="U742" s="1">
        <f>tbSilv[[#This Row],[qtdRecEspFaixa]]*tbSilv[[#This Row],[Preco]]</f>
        <v>9.9792000000000006E-3</v>
      </c>
    </row>
    <row r="743" spans="1:21" hidden="1" x14ac:dyDescent="0.3">
      <c r="A743">
        <v>11688</v>
      </c>
      <c r="B743" t="s">
        <v>0</v>
      </c>
      <c r="C743" t="s">
        <v>1</v>
      </c>
      <c r="D743" t="s">
        <v>2</v>
      </c>
      <c r="E743" t="s">
        <v>3</v>
      </c>
      <c r="F743" t="s">
        <v>306</v>
      </c>
      <c r="G743" t="s">
        <v>4</v>
      </c>
      <c r="H743" t="s">
        <v>54</v>
      </c>
      <c r="I743">
        <v>504</v>
      </c>
      <c r="J743">
        <v>56</v>
      </c>
      <c r="K743" t="s">
        <v>316</v>
      </c>
      <c r="L743" t="s">
        <v>7</v>
      </c>
      <c r="M743" t="s">
        <v>28</v>
      </c>
      <c r="N743">
        <v>6</v>
      </c>
      <c r="O743" t="s">
        <v>33</v>
      </c>
      <c r="P743" t="s">
        <v>35</v>
      </c>
      <c r="Q743">
        <v>2</v>
      </c>
      <c r="R743" t="s">
        <v>22</v>
      </c>
      <c r="S743">
        <v>16.239999771118164</v>
      </c>
      <c r="T743" s="6">
        <f>tbSilv[[#This Row],[qtdRecurso]]*tbSilv[[#This Row],[areaOcupacao]]/10000</f>
        <v>0.1008</v>
      </c>
      <c r="U743" s="1">
        <f>tbSilv[[#This Row],[qtdRecEspFaixa]]*tbSilv[[#This Row],[Preco]]</f>
        <v>1.6369919769287109</v>
      </c>
    </row>
    <row r="744" spans="1:21" hidden="1" x14ac:dyDescent="0.3">
      <c r="A744">
        <v>11688</v>
      </c>
      <c r="B744" t="s">
        <v>0</v>
      </c>
      <c r="C744" t="s">
        <v>1</v>
      </c>
      <c r="D744" t="s">
        <v>2</v>
      </c>
      <c r="E744" t="s">
        <v>3</v>
      </c>
      <c r="F744" t="s">
        <v>306</v>
      </c>
      <c r="G744" t="s">
        <v>4</v>
      </c>
      <c r="H744" t="s">
        <v>54</v>
      </c>
      <c r="I744">
        <v>504</v>
      </c>
      <c r="J744">
        <v>56</v>
      </c>
      <c r="K744" t="s">
        <v>316</v>
      </c>
      <c r="L744" t="s">
        <v>7</v>
      </c>
      <c r="M744" t="s">
        <v>28</v>
      </c>
      <c r="N744">
        <v>6</v>
      </c>
      <c r="O744" t="s">
        <v>33</v>
      </c>
      <c r="P744" t="s">
        <v>13</v>
      </c>
      <c r="Q744">
        <v>2</v>
      </c>
      <c r="R744" t="s">
        <v>12</v>
      </c>
      <c r="S744">
        <v>13.066685676574707</v>
      </c>
      <c r="T744" s="6">
        <f>tbSilv[[#This Row],[qtdRecurso]]*tbSilv[[#This Row],[areaOcupacao]]/10000</f>
        <v>0.1008</v>
      </c>
      <c r="U744" s="1">
        <f>tbSilv[[#This Row],[qtdRecEspFaixa]]*tbSilv[[#This Row],[Preco]]</f>
        <v>1.3171219161987304</v>
      </c>
    </row>
    <row r="745" spans="1:21" hidden="1" x14ac:dyDescent="0.3">
      <c r="A745">
        <v>11688</v>
      </c>
      <c r="B745" t="s">
        <v>0</v>
      </c>
      <c r="C745" t="s">
        <v>1</v>
      </c>
      <c r="D745" t="s">
        <v>2</v>
      </c>
      <c r="E745" t="s">
        <v>3</v>
      </c>
      <c r="F745" t="s">
        <v>306</v>
      </c>
      <c r="G745" t="s">
        <v>4</v>
      </c>
      <c r="H745" t="s">
        <v>54</v>
      </c>
      <c r="I745">
        <v>504</v>
      </c>
      <c r="J745">
        <v>56</v>
      </c>
      <c r="K745" t="s">
        <v>316</v>
      </c>
      <c r="L745" t="s">
        <v>7</v>
      </c>
      <c r="M745" t="s">
        <v>28</v>
      </c>
      <c r="N745">
        <v>6</v>
      </c>
      <c r="O745" t="s">
        <v>36</v>
      </c>
      <c r="P745" t="s">
        <v>13</v>
      </c>
      <c r="Q745">
        <v>1</v>
      </c>
      <c r="R745" t="s">
        <v>12</v>
      </c>
      <c r="S745">
        <v>13.066685676574707</v>
      </c>
      <c r="T745" s="6">
        <f>tbSilv[[#This Row],[qtdRecurso]]*tbSilv[[#This Row],[areaOcupacao]]/10000</f>
        <v>5.04E-2</v>
      </c>
      <c r="U745" s="1">
        <f>tbSilv[[#This Row],[qtdRecEspFaixa]]*tbSilv[[#This Row],[Preco]]</f>
        <v>0.65856095809936521</v>
      </c>
    </row>
    <row r="746" spans="1:21" hidden="1" x14ac:dyDescent="0.3">
      <c r="A746">
        <v>11688</v>
      </c>
      <c r="B746" t="s">
        <v>0</v>
      </c>
      <c r="C746" t="s">
        <v>1</v>
      </c>
      <c r="D746" t="s">
        <v>2</v>
      </c>
      <c r="E746" t="s">
        <v>3</v>
      </c>
      <c r="F746" t="s">
        <v>306</v>
      </c>
      <c r="G746" t="s">
        <v>4</v>
      </c>
      <c r="H746" t="s">
        <v>54</v>
      </c>
      <c r="I746">
        <v>504</v>
      </c>
      <c r="J746">
        <v>56</v>
      </c>
      <c r="K746" t="s">
        <v>316</v>
      </c>
      <c r="L746" t="s">
        <v>7</v>
      </c>
      <c r="M746" t="s">
        <v>28</v>
      </c>
      <c r="N746">
        <v>7</v>
      </c>
      <c r="O746" t="s">
        <v>33</v>
      </c>
      <c r="P746" t="s">
        <v>34</v>
      </c>
      <c r="Q746">
        <v>2</v>
      </c>
      <c r="R746" t="s">
        <v>12</v>
      </c>
      <c r="S746">
        <v>9.9000000000000005E-2</v>
      </c>
      <c r="T746" s="6">
        <f>tbSilv[[#This Row],[qtdRecurso]]*tbSilv[[#This Row],[areaOcupacao]]/10000</f>
        <v>0.1008</v>
      </c>
      <c r="U746" s="1">
        <f>tbSilv[[#This Row],[qtdRecEspFaixa]]*tbSilv[[#This Row],[Preco]]</f>
        <v>9.9792000000000006E-3</v>
      </c>
    </row>
    <row r="747" spans="1:21" hidden="1" x14ac:dyDescent="0.3">
      <c r="A747">
        <v>11688</v>
      </c>
      <c r="B747" t="s">
        <v>0</v>
      </c>
      <c r="C747" t="s">
        <v>1</v>
      </c>
      <c r="D747" t="s">
        <v>2</v>
      </c>
      <c r="E747" t="s">
        <v>3</v>
      </c>
      <c r="F747" t="s">
        <v>306</v>
      </c>
      <c r="G747" t="s">
        <v>4</v>
      </c>
      <c r="H747" t="s">
        <v>54</v>
      </c>
      <c r="I747">
        <v>504</v>
      </c>
      <c r="J747">
        <v>56</v>
      </c>
      <c r="K747" t="s">
        <v>316</v>
      </c>
      <c r="L747" t="s">
        <v>7</v>
      </c>
      <c r="M747" t="s">
        <v>28</v>
      </c>
      <c r="N747">
        <v>7</v>
      </c>
      <c r="O747" t="s">
        <v>33</v>
      </c>
      <c r="P747" t="s">
        <v>35</v>
      </c>
      <c r="Q747">
        <v>2</v>
      </c>
      <c r="R747" t="s">
        <v>22</v>
      </c>
      <c r="S747">
        <v>16.239999771118164</v>
      </c>
      <c r="T747" s="6">
        <f>tbSilv[[#This Row],[qtdRecurso]]*tbSilv[[#This Row],[areaOcupacao]]/10000</f>
        <v>0.1008</v>
      </c>
      <c r="U747" s="1">
        <f>tbSilv[[#This Row],[qtdRecEspFaixa]]*tbSilv[[#This Row],[Preco]]</f>
        <v>1.6369919769287109</v>
      </c>
    </row>
    <row r="748" spans="1:21" hidden="1" x14ac:dyDescent="0.3">
      <c r="A748">
        <v>11688</v>
      </c>
      <c r="B748" t="s">
        <v>0</v>
      </c>
      <c r="C748" t="s">
        <v>1</v>
      </c>
      <c r="D748" t="s">
        <v>2</v>
      </c>
      <c r="E748" t="s">
        <v>3</v>
      </c>
      <c r="F748" t="s">
        <v>306</v>
      </c>
      <c r="G748" t="s">
        <v>4</v>
      </c>
      <c r="H748" t="s">
        <v>54</v>
      </c>
      <c r="I748">
        <v>504</v>
      </c>
      <c r="J748">
        <v>56</v>
      </c>
      <c r="K748" t="s">
        <v>316</v>
      </c>
      <c r="L748" t="s">
        <v>7</v>
      </c>
      <c r="M748" t="s">
        <v>28</v>
      </c>
      <c r="N748">
        <v>7</v>
      </c>
      <c r="O748" t="s">
        <v>33</v>
      </c>
      <c r="P748" t="s">
        <v>13</v>
      </c>
      <c r="Q748">
        <v>2</v>
      </c>
      <c r="R748" t="s">
        <v>12</v>
      </c>
      <c r="S748">
        <v>13.066685676574707</v>
      </c>
      <c r="T748" s="6">
        <f>tbSilv[[#This Row],[qtdRecurso]]*tbSilv[[#This Row],[areaOcupacao]]/10000</f>
        <v>0.1008</v>
      </c>
      <c r="U748" s="1">
        <f>tbSilv[[#This Row],[qtdRecEspFaixa]]*tbSilv[[#This Row],[Preco]]</f>
        <v>1.3171219161987304</v>
      </c>
    </row>
    <row r="749" spans="1:21" hidden="1" x14ac:dyDescent="0.3">
      <c r="A749">
        <v>11688</v>
      </c>
      <c r="B749" t="s">
        <v>0</v>
      </c>
      <c r="C749" t="s">
        <v>1</v>
      </c>
      <c r="D749" t="s">
        <v>2</v>
      </c>
      <c r="E749" t="s">
        <v>3</v>
      </c>
      <c r="F749" t="s">
        <v>306</v>
      </c>
      <c r="G749" t="s">
        <v>4</v>
      </c>
      <c r="H749" t="s">
        <v>54</v>
      </c>
      <c r="I749">
        <v>504</v>
      </c>
      <c r="J749">
        <v>56</v>
      </c>
      <c r="K749" t="s">
        <v>316</v>
      </c>
      <c r="L749" t="s">
        <v>7</v>
      </c>
      <c r="M749" t="s">
        <v>28</v>
      </c>
      <c r="N749">
        <v>7</v>
      </c>
      <c r="O749" t="s">
        <v>36</v>
      </c>
      <c r="P749" t="s">
        <v>13</v>
      </c>
      <c r="Q749">
        <v>1</v>
      </c>
      <c r="R749" t="s">
        <v>12</v>
      </c>
      <c r="S749">
        <v>13.066685676574707</v>
      </c>
      <c r="T749" s="6">
        <f>tbSilv[[#This Row],[qtdRecurso]]*tbSilv[[#This Row],[areaOcupacao]]/10000</f>
        <v>5.04E-2</v>
      </c>
      <c r="U749" s="1">
        <f>tbSilv[[#This Row],[qtdRecEspFaixa]]*tbSilv[[#This Row],[Preco]]</f>
        <v>0.65856095809936521</v>
      </c>
    </row>
    <row r="750" spans="1:21" hidden="1" x14ac:dyDescent="0.3">
      <c r="A750">
        <v>11688</v>
      </c>
      <c r="B750" t="s">
        <v>0</v>
      </c>
      <c r="C750" t="s">
        <v>1</v>
      </c>
      <c r="D750" t="s">
        <v>2</v>
      </c>
      <c r="E750" t="s">
        <v>3</v>
      </c>
      <c r="F750" t="s">
        <v>306</v>
      </c>
      <c r="G750" t="s">
        <v>4</v>
      </c>
      <c r="H750" t="s">
        <v>54</v>
      </c>
      <c r="I750">
        <v>504</v>
      </c>
      <c r="J750">
        <v>56</v>
      </c>
      <c r="K750" t="s">
        <v>316</v>
      </c>
      <c r="L750" t="s">
        <v>7</v>
      </c>
      <c r="M750" t="s">
        <v>28</v>
      </c>
      <c r="N750">
        <v>8</v>
      </c>
      <c r="O750" t="s">
        <v>33</v>
      </c>
      <c r="P750" t="s">
        <v>34</v>
      </c>
      <c r="Q750">
        <v>2</v>
      </c>
      <c r="R750" t="s">
        <v>12</v>
      </c>
      <c r="S750">
        <v>9.9000000000000005E-2</v>
      </c>
      <c r="T750" s="6">
        <f>tbSilv[[#This Row],[qtdRecurso]]*tbSilv[[#This Row],[areaOcupacao]]/10000</f>
        <v>0.1008</v>
      </c>
      <c r="U750" s="1">
        <f>tbSilv[[#This Row],[qtdRecEspFaixa]]*tbSilv[[#This Row],[Preco]]</f>
        <v>9.9792000000000006E-3</v>
      </c>
    </row>
    <row r="751" spans="1:21" hidden="1" x14ac:dyDescent="0.3">
      <c r="A751">
        <v>11688</v>
      </c>
      <c r="B751" t="s">
        <v>0</v>
      </c>
      <c r="C751" t="s">
        <v>1</v>
      </c>
      <c r="D751" t="s">
        <v>2</v>
      </c>
      <c r="E751" t="s">
        <v>3</v>
      </c>
      <c r="F751" t="s">
        <v>306</v>
      </c>
      <c r="G751" t="s">
        <v>4</v>
      </c>
      <c r="H751" t="s">
        <v>54</v>
      </c>
      <c r="I751">
        <v>504</v>
      </c>
      <c r="J751">
        <v>56</v>
      </c>
      <c r="K751" t="s">
        <v>316</v>
      </c>
      <c r="L751" t="s">
        <v>7</v>
      </c>
      <c r="M751" t="s">
        <v>28</v>
      </c>
      <c r="N751">
        <v>8</v>
      </c>
      <c r="O751" t="s">
        <v>33</v>
      </c>
      <c r="P751" t="s">
        <v>35</v>
      </c>
      <c r="Q751">
        <v>2</v>
      </c>
      <c r="R751" t="s">
        <v>22</v>
      </c>
      <c r="S751">
        <v>16.239999771118164</v>
      </c>
      <c r="T751" s="6">
        <f>tbSilv[[#This Row],[qtdRecurso]]*tbSilv[[#This Row],[areaOcupacao]]/10000</f>
        <v>0.1008</v>
      </c>
      <c r="U751" s="1">
        <f>tbSilv[[#This Row],[qtdRecEspFaixa]]*tbSilv[[#This Row],[Preco]]</f>
        <v>1.6369919769287109</v>
      </c>
    </row>
    <row r="752" spans="1:21" hidden="1" x14ac:dyDescent="0.3">
      <c r="A752">
        <v>11688</v>
      </c>
      <c r="B752" t="s">
        <v>0</v>
      </c>
      <c r="C752" t="s">
        <v>1</v>
      </c>
      <c r="D752" t="s">
        <v>2</v>
      </c>
      <c r="E752" t="s">
        <v>3</v>
      </c>
      <c r="F752" t="s">
        <v>306</v>
      </c>
      <c r="G752" t="s">
        <v>4</v>
      </c>
      <c r="H752" t="s">
        <v>54</v>
      </c>
      <c r="I752">
        <v>504</v>
      </c>
      <c r="J752">
        <v>56</v>
      </c>
      <c r="K752" t="s">
        <v>316</v>
      </c>
      <c r="L752" t="s">
        <v>7</v>
      </c>
      <c r="M752" t="s">
        <v>28</v>
      </c>
      <c r="N752">
        <v>8</v>
      </c>
      <c r="O752" t="s">
        <v>33</v>
      </c>
      <c r="P752" t="s">
        <v>13</v>
      </c>
      <c r="Q752">
        <v>2</v>
      </c>
      <c r="R752" t="s">
        <v>12</v>
      </c>
      <c r="S752">
        <v>13.066685676574707</v>
      </c>
      <c r="T752" s="6">
        <f>tbSilv[[#This Row],[qtdRecurso]]*tbSilv[[#This Row],[areaOcupacao]]/10000</f>
        <v>0.1008</v>
      </c>
      <c r="U752" s="1">
        <f>tbSilv[[#This Row],[qtdRecEspFaixa]]*tbSilv[[#This Row],[Preco]]</f>
        <v>1.3171219161987304</v>
      </c>
    </row>
    <row r="753" spans="1:21" hidden="1" x14ac:dyDescent="0.3">
      <c r="A753">
        <v>11688</v>
      </c>
      <c r="B753" t="s">
        <v>0</v>
      </c>
      <c r="C753" t="s">
        <v>1</v>
      </c>
      <c r="D753" t="s">
        <v>2</v>
      </c>
      <c r="E753" t="s">
        <v>3</v>
      </c>
      <c r="F753" t="s">
        <v>306</v>
      </c>
      <c r="G753" t="s">
        <v>4</v>
      </c>
      <c r="H753" t="s">
        <v>54</v>
      </c>
      <c r="I753">
        <v>504</v>
      </c>
      <c r="J753">
        <v>56</v>
      </c>
      <c r="K753" t="s">
        <v>316</v>
      </c>
      <c r="L753" t="s">
        <v>7</v>
      </c>
      <c r="M753" t="s">
        <v>28</v>
      </c>
      <c r="N753">
        <v>8</v>
      </c>
      <c r="O753" t="s">
        <v>36</v>
      </c>
      <c r="P753" t="s">
        <v>13</v>
      </c>
      <c r="Q753">
        <v>1</v>
      </c>
      <c r="R753" t="s">
        <v>12</v>
      </c>
      <c r="S753">
        <v>13.066685676574707</v>
      </c>
      <c r="T753" s="6">
        <f>tbSilv[[#This Row],[qtdRecurso]]*tbSilv[[#This Row],[areaOcupacao]]/10000</f>
        <v>5.04E-2</v>
      </c>
      <c r="U753" s="1">
        <f>tbSilv[[#This Row],[qtdRecEspFaixa]]*tbSilv[[#This Row],[Preco]]</f>
        <v>0.65856095809936521</v>
      </c>
    </row>
    <row r="754" spans="1:21" hidden="1" x14ac:dyDescent="0.3">
      <c r="A754">
        <v>11688</v>
      </c>
      <c r="B754" t="s">
        <v>0</v>
      </c>
      <c r="C754" t="s">
        <v>1</v>
      </c>
      <c r="D754" t="s">
        <v>2</v>
      </c>
      <c r="E754" t="s">
        <v>3</v>
      </c>
      <c r="F754" t="s">
        <v>306</v>
      </c>
      <c r="G754" t="s">
        <v>4</v>
      </c>
      <c r="H754" t="s">
        <v>54</v>
      </c>
      <c r="I754">
        <v>504</v>
      </c>
      <c r="J754">
        <v>56</v>
      </c>
      <c r="K754" t="s">
        <v>316</v>
      </c>
      <c r="L754" t="s">
        <v>7</v>
      </c>
      <c r="M754" t="s">
        <v>28</v>
      </c>
      <c r="N754">
        <v>9</v>
      </c>
      <c r="O754" t="s">
        <v>33</v>
      </c>
      <c r="P754" t="s">
        <v>34</v>
      </c>
      <c r="Q754">
        <v>2</v>
      </c>
      <c r="R754" t="s">
        <v>12</v>
      </c>
      <c r="S754">
        <v>9.9000000000000005E-2</v>
      </c>
      <c r="T754" s="6">
        <f>tbSilv[[#This Row],[qtdRecurso]]*tbSilv[[#This Row],[areaOcupacao]]/10000</f>
        <v>0.1008</v>
      </c>
      <c r="U754" s="1">
        <f>tbSilv[[#This Row],[qtdRecEspFaixa]]*tbSilv[[#This Row],[Preco]]</f>
        <v>9.9792000000000006E-3</v>
      </c>
    </row>
    <row r="755" spans="1:21" hidden="1" x14ac:dyDescent="0.3">
      <c r="A755">
        <v>11688</v>
      </c>
      <c r="B755" t="s">
        <v>0</v>
      </c>
      <c r="C755" t="s">
        <v>1</v>
      </c>
      <c r="D755" t="s">
        <v>2</v>
      </c>
      <c r="E755" t="s">
        <v>3</v>
      </c>
      <c r="F755" t="s">
        <v>306</v>
      </c>
      <c r="G755" t="s">
        <v>4</v>
      </c>
      <c r="H755" t="s">
        <v>54</v>
      </c>
      <c r="I755">
        <v>504</v>
      </c>
      <c r="J755">
        <v>56</v>
      </c>
      <c r="K755" t="s">
        <v>316</v>
      </c>
      <c r="L755" t="s">
        <v>7</v>
      </c>
      <c r="M755" t="s">
        <v>28</v>
      </c>
      <c r="N755">
        <v>9</v>
      </c>
      <c r="O755" t="s">
        <v>33</v>
      </c>
      <c r="P755" t="s">
        <v>35</v>
      </c>
      <c r="Q755">
        <v>2</v>
      </c>
      <c r="R755" t="s">
        <v>22</v>
      </c>
      <c r="S755">
        <v>16.239999771118164</v>
      </c>
      <c r="T755" s="6">
        <f>tbSilv[[#This Row],[qtdRecurso]]*tbSilv[[#This Row],[areaOcupacao]]/10000</f>
        <v>0.1008</v>
      </c>
      <c r="U755" s="1">
        <f>tbSilv[[#This Row],[qtdRecEspFaixa]]*tbSilv[[#This Row],[Preco]]</f>
        <v>1.6369919769287109</v>
      </c>
    </row>
    <row r="756" spans="1:21" hidden="1" x14ac:dyDescent="0.3">
      <c r="A756">
        <v>11688</v>
      </c>
      <c r="B756" t="s">
        <v>0</v>
      </c>
      <c r="C756" t="s">
        <v>1</v>
      </c>
      <c r="D756" t="s">
        <v>2</v>
      </c>
      <c r="E756" t="s">
        <v>3</v>
      </c>
      <c r="F756" t="s">
        <v>306</v>
      </c>
      <c r="G756" t="s">
        <v>4</v>
      </c>
      <c r="H756" t="s">
        <v>54</v>
      </c>
      <c r="I756">
        <v>504</v>
      </c>
      <c r="J756">
        <v>56</v>
      </c>
      <c r="K756" t="s">
        <v>316</v>
      </c>
      <c r="L756" t="s">
        <v>7</v>
      </c>
      <c r="M756" t="s">
        <v>28</v>
      </c>
      <c r="N756">
        <v>9</v>
      </c>
      <c r="O756" t="s">
        <v>33</v>
      </c>
      <c r="P756" t="s">
        <v>13</v>
      </c>
      <c r="Q756">
        <v>2</v>
      </c>
      <c r="R756" t="s">
        <v>12</v>
      </c>
      <c r="S756">
        <v>13.066685676574707</v>
      </c>
      <c r="T756" s="6">
        <f>tbSilv[[#This Row],[qtdRecurso]]*tbSilv[[#This Row],[areaOcupacao]]/10000</f>
        <v>0.1008</v>
      </c>
      <c r="U756" s="1">
        <f>tbSilv[[#This Row],[qtdRecEspFaixa]]*tbSilv[[#This Row],[Preco]]</f>
        <v>1.3171219161987304</v>
      </c>
    </row>
    <row r="757" spans="1:21" hidden="1" x14ac:dyDescent="0.3">
      <c r="A757">
        <v>11688</v>
      </c>
      <c r="B757" t="s">
        <v>0</v>
      </c>
      <c r="C757" t="s">
        <v>1</v>
      </c>
      <c r="D757" t="s">
        <v>2</v>
      </c>
      <c r="E757" t="s">
        <v>3</v>
      </c>
      <c r="F757" t="s">
        <v>306</v>
      </c>
      <c r="G757" t="s">
        <v>4</v>
      </c>
      <c r="H757" t="s">
        <v>54</v>
      </c>
      <c r="I757">
        <v>504</v>
      </c>
      <c r="J757">
        <v>56</v>
      </c>
      <c r="K757" t="s">
        <v>316</v>
      </c>
      <c r="L757" t="s">
        <v>7</v>
      </c>
      <c r="M757" t="s">
        <v>28</v>
      </c>
      <c r="N757">
        <v>9</v>
      </c>
      <c r="O757" t="s">
        <v>36</v>
      </c>
      <c r="P757" t="s">
        <v>13</v>
      </c>
      <c r="Q757">
        <v>1</v>
      </c>
      <c r="R757" t="s">
        <v>12</v>
      </c>
      <c r="S757">
        <v>13.066685676574707</v>
      </c>
      <c r="T757" s="6">
        <f>tbSilv[[#This Row],[qtdRecurso]]*tbSilv[[#This Row],[areaOcupacao]]/10000</f>
        <v>5.04E-2</v>
      </c>
      <c r="U757" s="1">
        <f>tbSilv[[#This Row],[qtdRecEspFaixa]]*tbSilv[[#This Row],[Preco]]</f>
        <v>0.65856095809936521</v>
      </c>
    </row>
    <row r="758" spans="1:21" hidden="1" x14ac:dyDescent="0.3">
      <c r="A758">
        <v>11688</v>
      </c>
      <c r="B758" t="s">
        <v>0</v>
      </c>
      <c r="C758" t="s">
        <v>1</v>
      </c>
      <c r="D758" t="s">
        <v>2</v>
      </c>
      <c r="E758" t="s">
        <v>3</v>
      </c>
      <c r="F758" t="s">
        <v>306</v>
      </c>
      <c r="G758" t="s">
        <v>4</v>
      </c>
      <c r="H758" t="s">
        <v>54</v>
      </c>
      <c r="I758">
        <v>504</v>
      </c>
      <c r="J758">
        <v>56</v>
      </c>
      <c r="K758" t="s">
        <v>316</v>
      </c>
      <c r="L758" t="s">
        <v>7</v>
      </c>
      <c r="M758" t="s">
        <v>28</v>
      </c>
      <c r="N758">
        <v>10</v>
      </c>
      <c r="O758" t="s">
        <v>33</v>
      </c>
      <c r="P758" t="s">
        <v>34</v>
      </c>
      <c r="Q758">
        <v>2</v>
      </c>
      <c r="R758" t="s">
        <v>12</v>
      </c>
      <c r="S758">
        <v>9.9000000000000005E-2</v>
      </c>
      <c r="T758" s="6">
        <f>tbSilv[[#This Row],[qtdRecurso]]*tbSilv[[#This Row],[areaOcupacao]]/10000</f>
        <v>0.1008</v>
      </c>
      <c r="U758" s="1">
        <f>tbSilv[[#This Row],[qtdRecEspFaixa]]*tbSilv[[#This Row],[Preco]]</f>
        <v>9.9792000000000006E-3</v>
      </c>
    </row>
    <row r="759" spans="1:21" hidden="1" x14ac:dyDescent="0.3">
      <c r="A759">
        <v>11688</v>
      </c>
      <c r="B759" t="s">
        <v>0</v>
      </c>
      <c r="C759" t="s">
        <v>1</v>
      </c>
      <c r="D759" t="s">
        <v>2</v>
      </c>
      <c r="E759" t="s">
        <v>3</v>
      </c>
      <c r="F759" t="s">
        <v>306</v>
      </c>
      <c r="G759" t="s">
        <v>4</v>
      </c>
      <c r="H759" t="s">
        <v>54</v>
      </c>
      <c r="I759">
        <v>504</v>
      </c>
      <c r="J759">
        <v>56</v>
      </c>
      <c r="K759" t="s">
        <v>316</v>
      </c>
      <c r="L759" t="s">
        <v>7</v>
      </c>
      <c r="M759" t="s">
        <v>28</v>
      </c>
      <c r="N759">
        <v>10</v>
      </c>
      <c r="O759" t="s">
        <v>33</v>
      </c>
      <c r="P759" t="s">
        <v>35</v>
      </c>
      <c r="Q759">
        <v>2</v>
      </c>
      <c r="R759" t="s">
        <v>22</v>
      </c>
      <c r="S759">
        <v>16.239999771118164</v>
      </c>
      <c r="T759" s="6">
        <f>tbSilv[[#This Row],[qtdRecurso]]*tbSilv[[#This Row],[areaOcupacao]]/10000</f>
        <v>0.1008</v>
      </c>
      <c r="U759" s="1">
        <f>tbSilv[[#This Row],[qtdRecEspFaixa]]*tbSilv[[#This Row],[Preco]]</f>
        <v>1.6369919769287109</v>
      </c>
    </row>
    <row r="760" spans="1:21" hidden="1" x14ac:dyDescent="0.3">
      <c r="A760">
        <v>11688</v>
      </c>
      <c r="B760" t="s">
        <v>0</v>
      </c>
      <c r="C760" t="s">
        <v>1</v>
      </c>
      <c r="D760" t="s">
        <v>2</v>
      </c>
      <c r="E760" t="s">
        <v>3</v>
      </c>
      <c r="F760" t="s">
        <v>306</v>
      </c>
      <c r="G760" t="s">
        <v>4</v>
      </c>
      <c r="H760" t="s">
        <v>54</v>
      </c>
      <c r="I760">
        <v>504</v>
      </c>
      <c r="J760">
        <v>56</v>
      </c>
      <c r="K760" t="s">
        <v>316</v>
      </c>
      <c r="L760" t="s">
        <v>7</v>
      </c>
      <c r="M760" t="s">
        <v>28</v>
      </c>
      <c r="N760">
        <v>10</v>
      </c>
      <c r="O760" t="s">
        <v>33</v>
      </c>
      <c r="P760" t="s">
        <v>13</v>
      </c>
      <c r="Q760">
        <v>2</v>
      </c>
      <c r="R760" t="s">
        <v>12</v>
      </c>
      <c r="S760">
        <v>13.066685676574707</v>
      </c>
      <c r="T760" s="6">
        <f>tbSilv[[#This Row],[qtdRecurso]]*tbSilv[[#This Row],[areaOcupacao]]/10000</f>
        <v>0.1008</v>
      </c>
      <c r="U760" s="1">
        <f>tbSilv[[#This Row],[qtdRecEspFaixa]]*tbSilv[[#This Row],[Preco]]</f>
        <v>1.3171219161987304</v>
      </c>
    </row>
    <row r="761" spans="1:21" hidden="1" x14ac:dyDescent="0.3">
      <c r="A761">
        <v>11688</v>
      </c>
      <c r="B761" t="s">
        <v>0</v>
      </c>
      <c r="C761" t="s">
        <v>1</v>
      </c>
      <c r="D761" t="s">
        <v>2</v>
      </c>
      <c r="E761" t="s">
        <v>3</v>
      </c>
      <c r="F761" t="s">
        <v>306</v>
      </c>
      <c r="G761" t="s">
        <v>4</v>
      </c>
      <c r="H761" t="s">
        <v>54</v>
      </c>
      <c r="I761">
        <v>504</v>
      </c>
      <c r="J761">
        <v>56</v>
      </c>
      <c r="K761" t="s">
        <v>316</v>
      </c>
      <c r="L761" t="s">
        <v>7</v>
      </c>
      <c r="M761" t="s">
        <v>28</v>
      </c>
      <c r="N761">
        <v>10</v>
      </c>
      <c r="O761" t="s">
        <v>40</v>
      </c>
      <c r="P761" t="s">
        <v>41</v>
      </c>
      <c r="Q761">
        <v>20</v>
      </c>
      <c r="R761" t="s">
        <v>12</v>
      </c>
      <c r="S761">
        <v>5.920964241027832</v>
      </c>
      <c r="T761" s="6">
        <f>tbSilv[[#This Row],[qtdRecurso]]*tbSilv[[#This Row],[areaOcupacao]]/10000</f>
        <v>1.008</v>
      </c>
      <c r="U761" s="1">
        <f>tbSilv[[#This Row],[qtdRecEspFaixa]]*tbSilv[[#This Row],[Preco]]</f>
        <v>5.9683319549560547</v>
      </c>
    </row>
    <row r="762" spans="1:21" hidden="1" x14ac:dyDescent="0.3">
      <c r="A762">
        <v>11688</v>
      </c>
      <c r="B762" t="s">
        <v>0</v>
      </c>
      <c r="C762" t="s">
        <v>1</v>
      </c>
      <c r="D762" t="s">
        <v>2</v>
      </c>
      <c r="E762" t="s">
        <v>3</v>
      </c>
      <c r="F762" t="s">
        <v>306</v>
      </c>
      <c r="G762" t="s">
        <v>4</v>
      </c>
      <c r="H762" t="s">
        <v>54</v>
      </c>
      <c r="I762">
        <v>504</v>
      </c>
      <c r="J762">
        <v>56</v>
      </c>
      <c r="K762" t="s">
        <v>316</v>
      </c>
      <c r="L762" t="s">
        <v>7</v>
      </c>
      <c r="M762" t="s">
        <v>28</v>
      </c>
      <c r="N762">
        <v>10</v>
      </c>
      <c r="O762" t="s">
        <v>36</v>
      </c>
      <c r="P762" t="s">
        <v>13</v>
      </c>
      <c r="Q762">
        <v>1</v>
      </c>
      <c r="R762" t="s">
        <v>12</v>
      </c>
      <c r="S762">
        <v>13.066685676574707</v>
      </c>
      <c r="T762" s="6">
        <f>tbSilv[[#This Row],[qtdRecurso]]*tbSilv[[#This Row],[areaOcupacao]]/10000</f>
        <v>5.04E-2</v>
      </c>
      <c r="U762" s="1">
        <f>tbSilv[[#This Row],[qtdRecEspFaixa]]*tbSilv[[#This Row],[Preco]]</f>
        <v>0.65856095809936521</v>
      </c>
    </row>
    <row r="763" spans="1:21" hidden="1" x14ac:dyDescent="0.3">
      <c r="A763">
        <v>11688</v>
      </c>
      <c r="B763" t="s">
        <v>0</v>
      </c>
      <c r="C763" t="s">
        <v>1</v>
      </c>
      <c r="D763" t="s">
        <v>2</v>
      </c>
      <c r="E763" t="s">
        <v>3</v>
      </c>
      <c r="F763" t="s">
        <v>306</v>
      </c>
      <c r="G763" t="s">
        <v>4</v>
      </c>
      <c r="H763" t="s">
        <v>54</v>
      </c>
      <c r="I763">
        <v>504</v>
      </c>
      <c r="J763">
        <v>56</v>
      </c>
      <c r="K763" t="s">
        <v>316</v>
      </c>
      <c r="L763" t="s">
        <v>7</v>
      </c>
      <c r="M763" t="s">
        <v>28</v>
      </c>
      <c r="N763">
        <v>11</v>
      </c>
      <c r="O763" t="s">
        <v>33</v>
      </c>
      <c r="P763" t="s">
        <v>34</v>
      </c>
      <c r="Q763">
        <v>2</v>
      </c>
      <c r="R763" t="s">
        <v>12</v>
      </c>
      <c r="S763">
        <v>9.9000000000000005E-2</v>
      </c>
      <c r="T763" s="6">
        <f>tbSilv[[#This Row],[qtdRecurso]]*tbSilv[[#This Row],[areaOcupacao]]/10000</f>
        <v>0.1008</v>
      </c>
      <c r="U763" s="1">
        <f>tbSilv[[#This Row],[qtdRecEspFaixa]]*tbSilv[[#This Row],[Preco]]</f>
        <v>9.9792000000000006E-3</v>
      </c>
    </row>
    <row r="764" spans="1:21" hidden="1" x14ac:dyDescent="0.3">
      <c r="A764">
        <v>11688</v>
      </c>
      <c r="B764" t="s">
        <v>0</v>
      </c>
      <c r="C764" t="s">
        <v>1</v>
      </c>
      <c r="D764" t="s">
        <v>2</v>
      </c>
      <c r="E764" t="s">
        <v>3</v>
      </c>
      <c r="F764" t="s">
        <v>306</v>
      </c>
      <c r="G764" t="s">
        <v>4</v>
      </c>
      <c r="H764" t="s">
        <v>54</v>
      </c>
      <c r="I764">
        <v>504</v>
      </c>
      <c r="J764">
        <v>56</v>
      </c>
      <c r="K764" t="s">
        <v>316</v>
      </c>
      <c r="L764" t="s">
        <v>7</v>
      </c>
      <c r="M764" t="s">
        <v>28</v>
      </c>
      <c r="N764">
        <v>11</v>
      </c>
      <c r="O764" t="s">
        <v>33</v>
      </c>
      <c r="P764" t="s">
        <v>35</v>
      </c>
      <c r="Q764">
        <v>2</v>
      </c>
      <c r="R764" t="s">
        <v>22</v>
      </c>
      <c r="S764">
        <v>16.239999771118164</v>
      </c>
      <c r="T764" s="6">
        <f>tbSilv[[#This Row],[qtdRecurso]]*tbSilv[[#This Row],[areaOcupacao]]/10000</f>
        <v>0.1008</v>
      </c>
      <c r="U764" s="1">
        <f>tbSilv[[#This Row],[qtdRecEspFaixa]]*tbSilv[[#This Row],[Preco]]</f>
        <v>1.6369919769287109</v>
      </c>
    </row>
    <row r="765" spans="1:21" hidden="1" x14ac:dyDescent="0.3">
      <c r="A765">
        <v>11688</v>
      </c>
      <c r="B765" t="s">
        <v>0</v>
      </c>
      <c r="C765" t="s">
        <v>1</v>
      </c>
      <c r="D765" t="s">
        <v>2</v>
      </c>
      <c r="E765" t="s">
        <v>3</v>
      </c>
      <c r="F765" t="s">
        <v>306</v>
      </c>
      <c r="G765" t="s">
        <v>4</v>
      </c>
      <c r="H765" t="s">
        <v>54</v>
      </c>
      <c r="I765">
        <v>504</v>
      </c>
      <c r="J765">
        <v>56</v>
      </c>
      <c r="K765" t="s">
        <v>316</v>
      </c>
      <c r="L765" t="s">
        <v>7</v>
      </c>
      <c r="M765" t="s">
        <v>28</v>
      </c>
      <c r="N765">
        <v>11</v>
      </c>
      <c r="O765" t="s">
        <v>33</v>
      </c>
      <c r="P765" t="s">
        <v>13</v>
      </c>
      <c r="Q765">
        <v>2</v>
      </c>
      <c r="R765" t="s">
        <v>12</v>
      </c>
      <c r="S765">
        <v>13.066685676574707</v>
      </c>
      <c r="T765" s="6">
        <f>tbSilv[[#This Row],[qtdRecurso]]*tbSilv[[#This Row],[areaOcupacao]]/10000</f>
        <v>0.1008</v>
      </c>
      <c r="U765" s="1">
        <f>tbSilv[[#This Row],[qtdRecEspFaixa]]*tbSilv[[#This Row],[Preco]]</f>
        <v>1.3171219161987304</v>
      </c>
    </row>
    <row r="766" spans="1:21" hidden="1" x14ac:dyDescent="0.3">
      <c r="A766">
        <v>11688</v>
      </c>
      <c r="B766" t="s">
        <v>0</v>
      </c>
      <c r="C766" t="s">
        <v>1</v>
      </c>
      <c r="D766" t="s">
        <v>2</v>
      </c>
      <c r="E766" t="s">
        <v>3</v>
      </c>
      <c r="F766" t="s">
        <v>306</v>
      </c>
      <c r="G766" t="s">
        <v>4</v>
      </c>
      <c r="H766" t="s">
        <v>54</v>
      </c>
      <c r="I766">
        <v>504</v>
      </c>
      <c r="J766">
        <v>56</v>
      </c>
      <c r="K766" t="s">
        <v>316</v>
      </c>
      <c r="L766" t="s">
        <v>7</v>
      </c>
      <c r="M766" t="s">
        <v>28</v>
      </c>
      <c r="N766">
        <v>11</v>
      </c>
      <c r="O766" t="s">
        <v>36</v>
      </c>
      <c r="P766" t="s">
        <v>13</v>
      </c>
      <c r="Q766">
        <v>1</v>
      </c>
      <c r="R766" t="s">
        <v>12</v>
      </c>
      <c r="S766">
        <v>13.066685676574707</v>
      </c>
      <c r="T766" s="6">
        <f>tbSilv[[#This Row],[qtdRecurso]]*tbSilv[[#This Row],[areaOcupacao]]/10000</f>
        <v>5.04E-2</v>
      </c>
      <c r="U766" s="1">
        <f>tbSilv[[#This Row],[qtdRecEspFaixa]]*tbSilv[[#This Row],[Preco]]</f>
        <v>0.65856095809936521</v>
      </c>
    </row>
    <row r="767" spans="1:21" hidden="1" x14ac:dyDescent="0.3">
      <c r="A767">
        <v>11688</v>
      </c>
      <c r="B767" t="s">
        <v>0</v>
      </c>
      <c r="C767" t="s">
        <v>1</v>
      </c>
      <c r="D767" t="s">
        <v>2</v>
      </c>
      <c r="E767" t="s">
        <v>3</v>
      </c>
      <c r="F767" t="s">
        <v>306</v>
      </c>
      <c r="G767" t="s">
        <v>4</v>
      </c>
      <c r="H767" t="s">
        <v>54</v>
      </c>
      <c r="I767">
        <v>504</v>
      </c>
      <c r="J767">
        <v>56</v>
      </c>
      <c r="K767" t="s">
        <v>316</v>
      </c>
      <c r="L767" t="s">
        <v>7</v>
      </c>
      <c r="M767" t="s">
        <v>28</v>
      </c>
      <c r="N767">
        <v>12</v>
      </c>
      <c r="O767" t="s">
        <v>33</v>
      </c>
      <c r="P767" t="s">
        <v>34</v>
      </c>
      <c r="Q767">
        <v>2</v>
      </c>
      <c r="R767" t="s">
        <v>12</v>
      </c>
      <c r="S767">
        <v>9.9000000000000005E-2</v>
      </c>
      <c r="T767" s="6">
        <f>tbSilv[[#This Row],[qtdRecurso]]*tbSilv[[#This Row],[areaOcupacao]]/10000</f>
        <v>0.1008</v>
      </c>
      <c r="U767" s="1">
        <f>tbSilv[[#This Row],[qtdRecEspFaixa]]*tbSilv[[#This Row],[Preco]]</f>
        <v>9.9792000000000006E-3</v>
      </c>
    </row>
    <row r="768" spans="1:21" hidden="1" x14ac:dyDescent="0.3">
      <c r="A768">
        <v>11688</v>
      </c>
      <c r="B768" t="s">
        <v>0</v>
      </c>
      <c r="C768" t="s">
        <v>1</v>
      </c>
      <c r="D768" t="s">
        <v>2</v>
      </c>
      <c r="E768" t="s">
        <v>3</v>
      </c>
      <c r="F768" t="s">
        <v>306</v>
      </c>
      <c r="G768" t="s">
        <v>4</v>
      </c>
      <c r="H768" t="s">
        <v>54</v>
      </c>
      <c r="I768">
        <v>504</v>
      </c>
      <c r="J768">
        <v>56</v>
      </c>
      <c r="K768" t="s">
        <v>316</v>
      </c>
      <c r="L768" t="s">
        <v>7</v>
      </c>
      <c r="M768" t="s">
        <v>28</v>
      </c>
      <c r="N768">
        <v>12</v>
      </c>
      <c r="O768" t="s">
        <v>33</v>
      </c>
      <c r="P768" t="s">
        <v>35</v>
      </c>
      <c r="Q768">
        <v>2</v>
      </c>
      <c r="R768" t="s">
        <v>22</v>
      </c>
      <c r="S768">
        <v>16.239999771118164</v>
      </c>
      <c r="T768" s="6">
        <f>tbSilv[[#This Row],[qtdRecurso]]*tbSilv[[#This Row],[areaOcupacao]]/10000</f>
        <v>0.1008</v>
      </c>
      <c r="U768" s="1">
        <f>tbSilv[[#This Row],[qtdRecEspFaixa]]*tbSilv[[#This Row],[Preco]]</f>
        <v>1.6369919769287109</v>
      </c>
    </row>
    <row r="769" spans="1:21" hidden="1" x14ac:dyDescent="0.3">
      <c r="A769">
        <v>11688</v>
      </c>
      <c r="B769" t="s">
        <v>0</v>
      </c>
      <c r="C769" t="s">
        <v>1</v>
      </c>
      <c r="D769" t="s">
        <v>2</v>
      </c>
      <c r="E769" t="s">
        <v>3</v>
      </c>
      <c r="F769" t="s">
        <v>306</v>
      </c>
      <c r="G769" t="s">
        <v>4</v>
      </c>
      <c r="H769" t="s">
        <v>54</v>
      </c>
      <c r="I769">
        <v>504</v>
      </c>
      <c r="J769">
        <v>56</v>
      </c>
      <c r="K769" t="s">
        <v>316</v>
      </c>
      <c r="L769" t="s">
        <v>7</v>
      </c>
      <c r="M769" t="s">
        <v>28</v>
      </c>
      <c r="N769">
        <v>12</v>
      </c>
      <c r="O769" t="s">
        <v>33</v>
      </c>
      <c r="P769" t="s">
        <v>13</v>
      </c>
      <c r="Q769">
        <v>2</v>
      </c>
      <c r="R769" t="s">
        <v>12</v>
      </c>
      <c r="S769">
        <v>13.066685676574707</v>
      </c>
      <c r="T769" s="6">
        <f>tbSilv[[#This Row],[qtdRecurso]]*tbSilv[[#This Row],[areaOcupacao]]/10000</f>
        <v>0.1008</v>
      </c>
      <c r="U769" s="1">
        <f>tbSilv[[#This Row],[qtdRecEspFaixa]]*tbSilv[[#This Row],[Preco]]</f>
        <v>1.3171219161987304</v>
      </c>
    </row>
    <row r="770" spans="1:21" hidden="1" x14ac:dyDescent="0.3">
      <c r="A770">
        <v>11688</v>
      </c>
      <c r="B770" t="s">
        <v>0</v>
      </c>
      <c r="C770" t="s">
        <v>1</v>
      </c>
      <c r="D770" t="s">
        <v>2</v>
      </c>
      <c r="E770" t="s">
        <v>3</v>
      </c>
      <c r="F770" t="s">
        <v>306</v>
      </c>
      <c r="G770" t="s">
        <v>4</v>
      </c>
      <c r="H770" t="s">
        <v>54</v>
      </c>
      <c r="I770">
        <v>504</v>
      </c>
      <c r="J770">
        <v>56</v>
      </c>
      <c r="K770" t="s">
        <v>316</v>
      </c>
      <c r="L770" t="s">
        <v>7</v>
      </c>
      <c r="M770" t="s">
        <v>28</v>
      </c>
      <c r="N770">
        <v>12</v>
      </c>
      <c r="O770" t="s">
        <v>36</v>
      </c>
      <c r="P770" t="s">
        <v>13</v>
      </c>
      <c r="Q770">
        <v>1</v>
      </c>
      <c r="R770" t="s">
        <v>12</v>
      </c>
      <c r="S770">
        <v>13.066685676574707</v>
      </c>
      <c r="T770" s="6">
        <f>tbSilv[[#This Row],[qtdRecurso]]*tbSilv[[#This Row],[areaOcupacao]]/10000</f>
        <v>5.04E-2</v>
      </c>
      <c r="U770" s="1">
        <f>tbSilv[[#This Row],[qtdRecEspFaixa]]*tbSilv[[#This Row],[Preco]]</f>
        <v>0.65856095809936521</v>
      </c>
    </row>
    <row r="771" spans="1:21" hidden="1" x14ac:dyDescent="0.3">
      <c r="A771">
        <v>11688</v>
      </c>
      <c r="B771" t="s">
        <v>0</v>
      </c>
      <c r="C771" t="s">
        <v>1</v>
      </c>
      <c r="D771" t="s">
        <v>2</v>
      </c>
      <c r="E771" t="s">
        <v>3</v>
      </c>
      <c r="F771" t="s">
        <v>306</v>
      </c>
      <c r="G771" t="s">
        <v>4</v>
      </c>
      <c r="H771" t="s">
        <v>54</v>
      </c>
      <c r="I771">
        <v>504</v>
      </c>
      <c r="J771">
        <v>56</v>
      </c>
      <c r="K771" t="s">
        <v>316</v>
      </c>
      <c r="L771" t="s">
        <v>7</v>
      </c>
      <c r="M771" t="s">
        <v>28</v>
      </c>
      <c r="N771">
        <v>13</v>
      </c>
      <c r="O771" t="s">
        <v>33</v>
      </c>
      <c r="P771" t="s">
        <v>34</v>
      </c>
      <c r="Q771">
        <v>2</v>
      </c>
      <c r="R771" t="s">
        <v>12</v>
      </c>
      <c r="S771">
        <v>9.9000000000000005E-2</v>
      </c>
      <c r="T771" s="6">
        <f>tbSilv[[#This Row],[qtdRecurso]]*tbSilv[[#This Row],[areaOcupacao]]/10000</f>
        <v>0.1008</v>
      </c>
      <c r="U771" s="1">
        <f>tbSilv[[#This Row],[qtdRecEspFaixa]]*tbSilv[[#This Row],[Preco]]</f>
        <v>9.9792000000000006E-3</v>
      </c>
    </row>
    <row r="772" spans="1:21" hidden="1" x14ac:dyDescent="0.3">
      <c r="A772">
        <v>11688</v>
      </c>
      <c r="B772" t="s">
        <v>0</v>
      </c>
      <c r="C772" t="s">
        <v>1</v>
      </c>
      <c r="D772" t="s">
        <v>2</v>
      </c>
      <c r="E772" t="s">
        <v>3</v>
      </c>
      <c r="F772" t="s">
        <v>306</v>
      </c>
      <c r="G772" t="s">
        <v>4</v>
      </c>
      <c r="H772" t="s">
        <v>54</v>
      </c>
      <c r="I772">
        <v>504</v>
      </c>
      <c r="J772">
        <v>56</v>
      </c>
      <c r="K772" t="s">
        <v>316</v>
      </c>
      <c r="L772" t="s">
        <v>7</v>
      </c>
      <c r="M772" t="s">
        <v>28</v>
      </c>
      <c r="N772">
        <v>13</v>
      </c>
      <c r="O772" t="s">
        <v>33</v>
      </c>
      <c r="P772" t="s">
        <v>35</v>
      </c>
      <c r="Q772">
        <v>2</v>
      </c>
      <c r="R772" t="s">
        <v>22</v>
      </c>
      <c r="S772">
        <v>16.239999771118164</v>
      </c>
      <c r="T772" s="6">
        <f>tbSilv[[#This Row],[qtdRecurso]]*tbSilv[[#This Row],[areaOcupacao]]/10000</f>
        <v>0.1008</v>
      </c>
      <c r="U772" s="1">
        <f>tbSilv[[#This Row],[qtdRecEspFaixa]]*tbSilv[[#This Row],[Preco]]</f>
        <v>1.6369919769287109</v>
      </c>
    </row>
    <row r="773" spans="1:21" hidden="1" x14ac:dyDescent="0.3">
      <c r="A773">
        <v>11688</v>
      </c>
      <c r="B773" t="s">
        <v>0</v>
      </c>
      <c r="C773" t="s">
        <v>1</v>
      </c>
      <c r="D773" t="s">
        <v>2</v>
      </c>
      <c r="E773" t="s">
        <v>3</v>
      </c>
      <c r="F773" t="s">
        <v>306</v>
      </c>
      <c r="G773" t="s">
        <v>4</v>
      </c>
      <c r="H773" t="s">
        <v>54</v>
      </c>
      <c r="I773">
        <v>504</v>
      </c>
      <c r="J773">
        <v>56</v>
      </c>
      <c r="K773" t="s">
        <v>316</v>
      </c>
      <c r="L773" t="s">
        <v>7</v>
      </c>
      <c r="M773" t="s">
        <v>28</v>
      </c>
      <c r="N773">
        <v>13</v>
      </c>
      <c r="O773" t="s">
        <v>33</v>
      </c>
      <c r="P773" t="s">
        <v>13</v>
      </c>
      <c r="Q773">
        <v>2</v>
      </c>
      <c r="R773" t="s">
        <v>12</v>
      </c>
      <c r="S773">
        <v>13.066685676574707</v>
      </c>
      <c r="T773" s="6">
        <f>tbSilv[[#This Row],[qtdRecurso]]*tbSilv[[#This Row],[areaOcupacao]]/10000</f>
        <v>0.1008</v>
      </c>
      <c r="U773" s="1">
        <f>tbSilv[[#This Row],[qtdRecEspFaixa]]*tbSilv[[#This Row],[Preco]]</f>
        <v>1.3171219161987304</v>
      </c>
    </row>
    <row r="774" spans="1:21" hidden="1" x14ac:dyDescent="0.3">
      <c r="A774">
        <v>11688</v>
      </c>
      <c r="B774" t="s">
        <v>0</v>
      </c>
      <c r="C774" t="s">
        <v>1</v>
      </c>
      <c r="D774" t="s">
        <v>2</v>
      </c>
      <c r="E774" t="s">
        <v>3</v>
      </c>
      <c r="F774" t="s">
        <v>306</v>
      </c>
      <c r="G774" t="s">
        <v>4</v>
      </c>
      <c r="H774" t="s">
        <v>54</v>
      </c>
      <c r="I774">
        <v>504</v>
      </c>
      <c r="J774">
        <v>56</v>
      </c>
      <c r="K774" t="s">
        <v>316</v>
      </c>
      <c r="L774" t="s">
        <v>7</v>
      </c>
      <c r="M774" t="s">
        <v>28</v>
      </c>
      <c r="N774">
        <v>13</v>
      </c>
      <c r="O774" t="s">
        <v>36</v>
      </c>
      <c r="P774" t="s">
        <v>13</v>
      </c>
      <c r="Q774">
        <v>1</v>
      </c>
      <c r="R774" t="s">
        <v>12</v>
      </c>
      <c r="S774">
        <v>13.066685676574707</v>
      </c>
      <c r="T774" s="6">
        <f>tbSilv[[#This Row],[qtdRecurso]]*tbSilv[[#This Row],[areaOcupacao]]/10000</f>
        <v>5.04E-2</v>
      </c>
      <c r="U774" s="1">
        <f>tbSilv[[#This Row],[qtdRecEspFaixa]]*tbSilv[[#This Row],[Preco]]</f>
        <v>0.65856095809936521</v>
      </c>
    </row>
    <row r="775" spans="1:21" hidden="1" x14ac:dyDescent="0.3">
      <c r="A775">
        <v>11688</v>
      </c>
      <c r="B775" t="s">
        <v>0</v>
      </c>
      <c r="C775" t="s">
        <v>1</v>
      </c>
      <c r="D775" t="s">
        <v>2</v>
      </c>
      <c r="E775" t="s">
        <v>3</v>
      </c>
      <c r="F775" t="s">
        <v>306</v>
      </c>
      <c r="G775" t="s">
        <v>4</v>
      </c>
      <c r="H775" t="s">
        <v>54</v>
      </c>
      <c r="I775">
        <v>504</v>
      </c>
      <c r="J775">
        <v>56</v>
      </c>
      <c r="K775" t="s">
        <v>316</v>
      </c>
      <c r="L775" t="s">
        <v>7</v>
      </c>
      <c r="M775" t="s">
        <v>28</v>
      </c>
      <c r="N775">
        <v>14</v>
      </c>
      <c r="O775" t="s">
        <v>33</v>
      </c>
      <c r="P775" t="s">
        <v>34</v>
      </c>
      <c r="Q775">
        <v>2</v>
      </c>
      <c r="R775" t="s">
        <v>12</v>
      </c>
      <c r="S775">
        <v>9.9000000000000005E-2</v>
      </c>
      <c r="T775" s="6">
        <f>tbSilv[[#This Row],[qtdRecurso]]*tbSilv[[#This Row],[areaOcupacao]]/10000</f>
        <v>0.1008</v>
      </c>
      <c r="U775" s="1">
        <f>tbSilv[[#This Row],[qtdRecEspFaixa]]*tbSilv[[#This Row],[Preco]]</f>
        <v>9.9792000000000006E-3</v>
      </c>
    </row>
    <row r="776" spans="1:21" hidden="1" x14ac:dyDescent="0.3">
      <c r="A776">
        <v>11688</v>
      </c>
      <c r="B776" t="s">
        <v>0</v>
      </c>
      <c r="C776" t="s">
        <v>1</v>
      </c>
      <c r="D776" t="s">
        <v>2</v>
      </c>
      <c r="E776" t="s">
        <v>3</v>
      </c>
      <c r="F776" t="s">
        <v>306</v>
      </c>
      <c r="G776" t="s">
        <v>4</v>
      </c>
      <c r="H776" t="s">
        <v>54</v>
      </c>
      <c r="I776">
        <v>504</v>
      </c>
      <c r="J776">
        <v>56</v>
      </c>
      <c r="K776" t="s">
        <v>316</v>
      </c>
      <c r="L776" t="s">
        <v>7</v>
      </c>
      <c r="M776" t="s">
        <v>28</v>
      </c>
      <c r="N776">
        <v>14</v>
      </c>
      <c r="O776" t="s">
        <v>33</v>
      </c>
      <c r="P776" t="s">
        <v>35</v>
      </c>
      <c r="Q776">
        <v>2</v>
      </c>
      <c r="R776" t="s">
        <v>22</v>
      </c>
      <c r="S776">
        <v>16.239999771118164</v>
      </c>
      <c r="T776" s="6">
        <f>tbSilv[[#This Row],[qtdRecurso]]*tbSilv[[#This Row],[areaOcupacao]]/10000</f>
        <v>0.1008</v>
      </c>
      <c r="U776" s="1">
        <f>tbSilv[[#This Row],[qtdRecEspFaixa]]*tbSilv[[#This Row],[Preco]]</f>
        <v>1.6369919769287109</v>
      </c>
    </row>
    <row r="777" spans="1:21" hidden="1" x14ac:dyDescent="0.3">
      <c r="A777">
        <v>11688</v>
      </c>
      <c r="B777" t="s">
        <v>0</v>
      </c>
      <c r="C777" t="s">
        <v>1</v>
      </c>
      <c r="D777" t="s">
        <v>2</v>
      </c>
      <c r="E777" t="s">
        <v>3</v>
      </c>
      <c r="F777" t="s">
        <v>306</v>
      </c>
      <c r="G777" t="s">
        <v>4</v>
      </c>
      <c r="H777" t="s">
        <v>54</v>
      </c>
      <c r="I777">
        <v>504</v>
      </c>
      <c r="J777">
        <v>56</v>
      </c>
      <c r="K777" t="s">
        <v>316</v>
      </c>
      <c r="L777" t="s">
        <v>7</v>
      </c>
      <c r="M777" t="s">
        <v>28</v>
      </c>
      <c r="N777">
        <v>14</v>
      </c>
      <c r="O777" t="s">
        <v>33</v>
      </c>
      <c r="P777" t="s">
        <v>13</v>
      </c>
      <c r="Q777">
        <v>2</v>
      </c>
      <c r="R777" t="s">
        <v>12</v>
      </c>
      <c r="S777">
        <v>13.066685676574707</v>
      </c>
      <c r="T777" s="6">
        <f>tbSilv[[#This Row],[qtdRecurso]]*tbSilv[[#This Row],[areaOcupacao]]/10000</f>
        <v>0.1008</v>
      </c>
      <c r="U777" s="1">
        <f>tbSilv[[#This Row],[qtdRecEspFaixa]]*tbSilv[[#This Row],[Preco]]</f>
        <v>1.3171219161987304</v>
      </c>
    </row>
    <row r="778" spans="1:21" hidden="1" x14ac:dyDescent="0.3">
      <c r="A778">
        <v>11688</v>
      </c>
      <c r="B778" t="s">
        <v>0</v>
      </c>
      <c r="C778" t="s">
        <v>1</v>
      </c>
      <c r="D778" t="s">
        <v>2</v>
      </c>
      <c r="E778" t="s">
        <v>3</v>
      </c>
      <c r="F778" t="s">
        <v>306</v>
      </c>
      <c r="G778" t="s">
        <v>4</v>
      </c>
      <c r="H778" t="s">
        <v>54</v>
      </c>
      <c r="I778">
        <v>504</v>
      </c>
      <c r="J778">
        <v>56</v>
      </c>
      <c r="K778" t="s">
        <v>316</v>
      </c>
      <c r="L778" t="s">
        <v>7</v>
      </c>
      <c r="M778" t="s">
        <v>28</v>
      </c>
      <c r="N778">
        <v>14</v>
      </c>
      <c r="O778" t="s">
        <v>36</v>
      </c>
      <c r="P778" t="s">
        <v>13</v>
      </c>
      <c r="Q778">
        <v>1</v>
      </c>
      <c r="R778" t="s">
        <v>12</v>
      </c>
      <c r="S778">
        <v>13.066685676574707</v>
      </c>
      <c r="T778" s="6">
        <f>tbSilv[[#This Row],[qtdRecurso]]*tbSilv[[#This Row],[areaOcupacao]]/10000</f>
        <v>5.04E-2</v>
      </c>
      <c r="U778" s="1">
        <f>tbSilv[[#This Row],[qtdRecEspFaixa]]*tbSilv[[#This Row],[Preco]]</f>
        <v>0.65856095809936521</v>
      </c>
    </row>
    <row r="779" spans="1:21" hidden="1" x14ac:dyDescent="0.3">
      <c r="A779">
        <v>11688</v>
      </c>
      <c r="B779" t="s">
        <v>0</v>
      </c>
      <c r="C779" t="s">
        <v>1</v>
      </c>
      <c r="D779" t="s">
        <v>2</v>
      </c>
      <c r="E779" t="s">
        <v>3</v>
      </c>
      <c r="F779" t="s">
        <v>306</v>
      </c>
      <c r="G779" t="s">
        <v>4</v>
      </c>
      <c r="H779" t="s">
        <v>54</v>
      </c>
      <c r="I779">
        <v>504</v>
      </c>
      <c r="J779">
        <v>56</v>
      </c>
      <c r="K779" t="s">
        <v>316</v>
      </c>
      <c r="L779" t="s">
        <v>7</v>
      </c>
      <c r="M779" t="s">
        <v>28</v>
      </c>
      <c r="N779">
        <v>15</v>
      </c>
      <c r="O779" t="s">
        <v>33</v>
      </c>
      <c r="P779" t="s">
        <v>34</v>
      </c>
      <c r="Q779">
        <v>2</v>
      </c>
      <c r="R779" t="s">
        <v>12</v>
      </c>
      <c r="S779">
        <v>9.9000000000000005E-2</v>
      </c>
      <c r="T779" s="6">
        <f>tbSilv[[#This Row],[qtdRecurso]]*tbSilv[[#This Row],[areaOcupacao]]/10000</f>
        <v>0.1008</v>
      </c>
      <c r="U779" s="1">
        <f>tbSilv[[#This Row],[qtdRecEspFaixa]]*tbSilv[[#This Row],[Preco]]</f>
        <v>9.9792000000000006E-3</v>
      </c>
    </row>
    <row r="780" spans="1:21" hidden="1" x14ac:dyDescent="0.3">
      <c r="A780">
        <v>11688</v>
      </c>
      <c r="B780" t="s">
        <v>0</v>
      </c>
      <c r="C780" t="s">
        <v>1</v>
      </c>
      <c r="D780" t="s">
        <v>2</v>
      </c>
      <c r="E780" t="s">
        <v>3</v>
      </c>
      <c r="F780" t="s">
        <v>306</v>
      </c>
      <c r="G780" t="s">
        <v>4</v>
      </c>
      <c r="H780" t="s">
        <v>54</v>
      </c>
      <c r="I780">
        <v>504</v>
      </c>
      <c r="J780">
        <v>56</v>
      </c>
      <c r="K780" t="s">
        <v>316</v>
      </c>
      <c r="L780" t="s">
        <v>7</v>
      </c>
      <c r="M780" t="s">
        <v>28</v>
      </c>
      <c r="N780">
        <v>15</v>
      </c>
      <c r="O780" t="s">
        <v>33</v>
      </c>
      <c r="P780" t="s">
        <v>35</v>
      </c>
      <c r="Q780">
        <v>2</v>
      </c>
      <c r="R780" t="s">
        <v>22</v>
      </c>
      <c r="S780">
        <v>16.239999771118164</v>
      </c>
      <c r="T780" s="6">
        <f>tbSilv[[#This Row],[qtdRecurso]]*tbSilv[[#This Row],[areaOcupacao]]/10000</f>
        <v>0.1008</v>
      </c>
      <c r="U780" s="1">
        <f>tbSilv[[#This Row],[qtdRecEspFaixa]]*tbSilv[[#This Row],[Preco]]</f>
        <v>1.6369919769287109</v>
      </c>
    </row>
    <row r="781" spans="1:21" hidden="1" x14ac:dyDescent="0.3">
      <c r="A781">
        <v>11688</v>
      </c>
      <c r="B781" t="s">
        <v>0</v>
      </c>
      <c r="C781" t="s">
        <v>1</v>
      </c>
      <c r="D781" t="s">
        <v>2</v>
      </c>
      <c r="E781" t="s">
        <v>3</v>
      </c>
      <c r="F781" t="s">
        <v>306</v>
      </c>
      <c r="G781" t="s">
        <v>4</v>
      </c>
      <c r="H781" t="s">
        <v>54</v>
      </c>
      <c r="I781">
        <v>504</v>
      </c>
      <c r="J781">
        <v>56</v>
      </c>
      <c r="K781" t="s">
        <v>316</v>
      </c>
      <c r="L781" t="s">
        <v>7</v>
      </c>
      <c r="M781" t="s">
        <v>28</v>
      </c>
      <c r="N781">
        <v>15</v>
      </c>
      <c r="O781" t="s">
        <v>33</v>
      </c>
      <c r="P781" t="s">
        <v>13</v>
      </c>
      <c r="Q781">
        <v>2</v>
      </c>
      <c r="R781" t="s">
        <v>12</v>
      </c>
      <c r="S781">
        <v>13.066685676574707</v>
      </c>
      <c r="T781" s="6">
        <f>tbSilv[[#This Row],[qtdRecurso]]*tbSilv[[#This Row],[areaOcupacao]]/10000</f>
        <v>0.1008</v>
      </c>
      <c r="U781" s="1">
        <f>tbSilv[[#This Row],[qtdRecEspFaixa]]*tbSilv[[#This Row],[Preco]]</f>
        <v>1.3171219161987304</v>
      </c>
    </row>
    <row r="782" spans="1:21" hidden="1" x14ac:dyDescent="0.3">
      <c r="A782">
        <v>11688</v>
      </c>
      <c r="B782" t="s">
        <v>0</v>
      </c>
      <c r="C782" t="s">
        <v>1</v>
      </c>
      <c r="D782" t="s">
        <v>2</v>
      </c>
      <c r="E782" t="s">
        <v>3</v>
      </c>
      <c r="F782" t="s">
        <v>306</v>
      </c>
      <c r="G782" t="s">
        <v>4</v>
      </c>
      <c r="H782" t="s">
        <v>54</v>
      </c>
      <c r="I782">
        <v>504</v>
      </c>
      <c r="J782">
        <v>56</v>
      </c>
      <c r="K782" t="s">
        <v>316</v>
      </c>
      <c r="L782" t="s">
        <v>7</v>
      </c>
      <c r="M782" t="s">
        <v>28</v>
      </c>
      <c r="N782">
        <v>15</v>
      </c>
      <c r="O782" t="s">
        <v>40</v>
      </c>
      <c r="P782" t="s">
        <v>41</v>
      </c>
      <c r="Q782">
        <v>20</v>
      </c>
      <c r="R782" t="s">
        <v>12</v>
      </c>
      <c r="S782">
        <v>5.920964241027832</v>
      </c>
      <c r="T782" s="6">
        <f>tbSilv[[#This Row],[qtdRecurso]]*tbSilv[[#This Row],[areaOcupacao]]/10000</f>
        <v>1.008</v>
      </c>
      <c r="U782" s="1">
        <f>tbSilv[[#This Row],[qtdRecEspFaixa]]*tbSilv[[#This Row],[Preco]]</f>
        <v>5.9683319549560547</v>
      </c>
    </row>
    <row r="783" spans="1:21" hidden="1" x14ac:dyDescent="0.3">
      <c r="A783">
        <v>11688</v>
      </c>
      <c r="B783" t="s">
        <v>0</v>
      </c>
      <c r="C783" t="s">
        <v>1</v>
      </c>
      <c r="D783" t="s">
        <v>2</v>
      </c>
      <c r="E783" t="s">
        <v>3</v>
      </c>
      <c r="F783" t="s">
        <v>306</v>
      </c>
      <c r="G783" t="s">
        <v>4</v>
      </c>
      <c r="H783" t="s">
        <v>54</v>
      </c>
      <c r="I783">
        <v>504</v>
      </c>
      <c r="J783">
        <v>56</v>
      </c>
      <c r="K783" t="s">
        <v>316</v>
      </c>
      <c r="L783" t="s">
        <v>7</v>
      </c>
      <c r="M783" t="s">
        <v>28</v>
      </c>
      <c r="N783">
        <v>15</v>
      </c>
      <c r="O783" t="s">
        <v>36</v>
      </c>
      <c r="P783" t="s">
        <v>13</v>
      </c>
      <c r="Q783">
        <v>1</v>
      </c>
      <c r="R783" t="s">
        <v>12</v>
      </c>
      <c r="S783">
        <v>13.066685676574707</v>
      </c>
      <c r="T783" s="6">
        <f>tbSilv[[#This Row],[qtdRecurso]]*tbSilv[[#This Row],[areaOcupacao]]/10000</f>
        <v>5.04E-2</v>
      </c>
      <c r="U783" s="1">
        <f>tbSilv[[#This Row],[qtdRecEspFaixa]]*tbSilv[[#This Row],[Preco]]</f>
        <v>0.65856095809936521</v>
      </c>
    </row>
    <row r="784" spans="1:21" hidden="1" x14ac:dyDescent="0.3">
      <c r="A784">
        <v>11688</v>
      </c>
      <c r="B784" t="s">
        <v>0</v>
      </c>
      <c r="C784" t="s">
        <v>1</v>
      </c>
      <c r="D784" t="s">
        <v>2</v>
      </c>
      <c r="E784" t="s">
        <v>3</v>
      </c>
      <c r="F784" t="s">
        <v>306</v>
      </c>
      <c r="G784" t="s">
        <v>4</v>
      </c>
      <c r="H784" t="s">
        <v>54</v>
      </c>
      <c r="I784">
        <v>504</v>
      </c>
      <c r="J784">
        <v>56</v>
      </c>
      <c r="K784" t="s">
        <v>316</v>
      </c>
      <c r="L784" t="s">
        <v>7</v>
      </c>
      <c r="M784" t="s">
        <v>28</v>
      </c>
      <c r="N784">
        <v>16</v>
      </c>
      <c r="O784" t="s">
        <v>33</v>
      </c>
      <c r="P784" t="s">
        <v>34</v>
      </c>
      <c r="Q784">
        <v>2</v>
      </c>
      <c r="R784" t="s">
        <v>12</v>
      </c>
      <c r="S784">
        <v>9.9000000000000005E-2</v>
      </c>
      <c r="T784" s="6">
        <f>tbSilv[[#This Row],[qtdRecurso]]*tbSilv[[#This Row],[areaOcupacao]]/10000</f>
        <v>0.1008</v>
      </c>
      <c r="U784" s="1">
        <f>tbSilv[[#This Row],[qtdRecEspFaixa]]*tbSilv[[#This Row],[Preco]]</f>
        <v>9.9792000000000006E-3</v>
      </c>
    </row>
    <row r="785" spans="1:21" hidden="1" x14ac:dyDescent="0.3">
      <c r="A785">
        <v>11688</v>
      </c>
      <c r="B785" t="s">
        <v>0</v>
      </c>
      <c r="C785" t="s">
        <v>1</v>
      </c>
      <c r="D785" t="s">
        <v>2</v>
      </c>
      <c r="E785" t="s">
        <v>3</v>
      </c>
      <c r="F785" t="s">
        <v>306</v>
      </c>
      <c r="G785" t="s">
        <v>4</v>
      </c>
      <c r="H785" t="s">
        <v>54</v>
      </c>
      <c r="I785">
        <v>504</v>
      </c>
      <c r="J785">
        <v>56</v>
      </c>
      <c r="K785" t="s">
        <v>316</v>
      </c>
      <c r="L785" t="s">
        <v>7</v>
      </c>
      <c r="M785" t="s">
        <v>28</v>
      </c>
      <c r="N785">
        <v>16</v>
      </c>
      <c r="O785" t="s">
        <v>33</v>
      </c>
      <c r="P785" t="s">
        <v>35</v>
      </c>
      <c r="Q785">
        <v>2</v>
      </c>
      <c r="R785" t="s">
        <v>22</v>
      </c>
      <c r="S785">
        <v>16.239999771118164</v>
      </c>
      <c r="T785" s="6">
        <f>tbSilv[[#This Row],[qtdRecurso]]*tbSilv[[#This Row],[areaOcupacao]]/10000</f>
        <v>0.1008</v>
      </c>
      <c r="U785" s="1">
        <f>tbSilv[[#This Row],[qtdRecEspFaixa]]*tbSilv[[#This Row],[Preco]]</f>
        <v>1.6369919769287109</v>
      </c>
    </row>
    <row r="786" spans="1:21" hidden="1" x14ac:dyDescent="0.3">
      <c r="A786">
        <v>11688</v>
      </c>
      <c r="B786" t="s">
        <v>0</v>
      </c>
      <c r="C786" t="s">
        <v>1</v>
      </c>
      <c r="D786" t="s">
        <v>2</v>
      </c>
      <c r="E786" t="s">
        <v>3</v>
      </c>
      <c r="F786" t="s">
        <v>306</v>
      </c>
      <c r="G786" t="s">
        <v>4</v>
      </c>
      <c r="H786" t="s">
        <v>54</v>
      </c>
      <c r="I786">
        <v>504</v>
      </c>
      <c r="J786">
        <v>56</v>
      </c>
      <c r="K786" t="s">
        <v>316</v>
      </c>
      <c r="L786" t="s">
        <v>7</v>
      </c>
      <c r="M786" t="s">
        <v>28</v>
      </c>
      <c r="N786">
        <v>16</v>
      </c>
      <c r="O786" t="s">
        <v>33</v>
      </c>
      <c r="P786" t="s">
        <v>13</v>
      </c>
      <c r="Q786">
        <v>2</v>
      </c>
      <c r="R786" t="s">
        <v>12</v>
      </c>
      <c r="S786">
        <v>13.066685676574707</v>
      </c>
      <c r="T786" s="6">
        <f>tbSilv[[#This Row],[qtdRecurso]]*tbSilv[[#This Row],[areaOcupacao]]/10000</f>
        <v>0.1008</v>
      </c>
      <c r="U786" s="1">
        <f>tbSilv[[#This Row],[qtdRecEspFaixa]]*tbSilv[[#This Row],[Preco]]</f>
        <v>1.3171219161987304</v>
      </c>
    </row>
    <row r="787" spans="1:21" hidden="1" x14ac:dyDescent="0.3">
      <c r="A787">
        <v>11688</v>
      </c>
      <c r="B787" t="s">
        <v>0</v>
      </c>
      <c r="C787" t="s">
        <v>1</v>
      </c>
      <c r="D787" t="s">
        <v>2</v>
      </c>
      <c r="E787" t="s">
        <v>3</v>
      </c>
      <c r="F787" t="s">
        <v>306</v>
      </c>
      <c r="G787" t="s">
        <v>4</v>
      </c>
      <c r="H787" t="s">
        <v>54</v>
      </c>
      <c r="I787">
        <v>504</v>
      </c>
      <c r="J787">
        <v>56</v>
      </c>
      <c r="K787" t="s">
        <v>316</v>
      </c>
      <c r="L787" t="s">
        <v>7</v>
      </c>
      <c r="M787" t="s">
        <v>28</v>
      </c>
      <c r="N787">
        <v>16</v>
      </c>
      <c r="O787" t="s">
        <v>36</v>
      </c>
      <c r="P787" t="s">
        <v>13</v>
      </c>
      <c r="Q787">
        <v>1</v>
      </c>
      <c r="R787" t="s">
        <v>12</v>
      </c>
      <c r="S787">
        <v>13.066685676574707</v>
      </c>
      <c r="T787" s="6">
        <f>tbSilv[[#This Row],[qtdRecurso]]*tbSilv[[#This Row],[areaOcupacao]]/10000</f>
        <v>5.04E-2</v>
      </c>
      <c r="U787" s="1">
        <f>tbSilv[[#This Row],[qtdRecEspFaixa]]*tbSilv[[#This Row],[Preco]]</f>
        <v>0.65856095809936521</v>
      </c>
    </row>
    <row r="788" spans="1:21" hidden="1" x14ac:dyDescent="0.3">
      <c r="A788">
        <v>11688</v>
      </c>
      <c r="B788" t="s">
        <v>0</v>
      </c>
      <c r="C788" t="s">
        <v>1</v>
      </c>
      <c r="D788" t="s">
        <v>2</v>
      </c>
      <c r="E788" t="s">
        <v>3</v>
      </c>
      <c r="F788" t="s">
        <v>306</v>
      </c>
      <c r="G788" t="s">
        <v>4</v>
      </c>
      <c r="H788" t="s">
        <v>54</v>
      </c>
      <c r="I788">
        <v>504</v>
      </c>
      <c r="J788">
        <v>56</v>
      </c>
      <c r="K788" t="s">
        <v>316</v>
      </c>
      <c r="L788" t="s">
        <v>7</v>
      </c>
      <c r="M788" t="s">
        <v>28</v>
      </c>
      <c r="N788">
        <v>17</v>
      </c>
      <c r="O788" t="s">
        <v>33</v>
      </c>
      <c r="P788" t="s">
        <v>34</v>
      </c>
      <c r="Q788">
        <v>2</v>
      </c>
      <c r="R788" t="s">
        <v>12</v>
      </c>
      <c r="S788">
        <v>9.9000000000000005E-2</v>
      </c>
      <c r="T788" s="6">
        <f>tbSilv[[#This Row],[qtdRecurso]]*tbSilv[[#This Row],[areaOcupacao]]/10000</f>
        <v>0.1008</v>
      </c>
      <c r="U788" s="1">
        <f>tbSilv[[#This Row],[qtdRecEspFaixa]]*tbSilv[[#This Row],[Preco]]</f>
        <v>9.9792000000000006E-3</v>
      </c>
    </row>
    <row r="789" spans="1:21" hidden="1" x14ac:dyDescent="0.3">
      <c r="A789">
        <v>11688</v>
      </c>
      <c r="B789" t="s">
        <v>0</v>
      </c>
      <c r="C789" t="s">
        <v>1</v>
      </c>
      <c r="D789" t="s">
        <v>2</v>
      </c>
      <c r="E789" t="s">
        <v>3</v>
      </c>
      <c r="F789" t="s">
        <v>306</v>
      </c>
      <c r="G789" t="s">
        <v>4</v>
      </c>
      <c r="H789" t="s">
        <v>54</v>
      </c>
      <c r="I789">
        <v>504</v>
      </c>
      <c r="J789">
        <v>56</v>
      </c>
      <c r="K789" t="s">
        <v>316</v>
      </c>
      <c r="L789" t="s">
        <v>7</v>
      </c>
      <c r="M789" t="s">
        <v>28</v>
      </c>
      <c r="N789">
        <v>17</v>
      </c>
      <c r="O789" t="s">
        <v>33</v>
      </c>
      <c r="P789" t="s">
        <v>35</v>
      </c>
      <c r="Q789">
        <v>2</v>
      </c>
      <c r="R789" t="s">
        <v>22</v>
      </c>
      <c r="S789">
        <v>16.239999771118164</v>
      </c>
      <c r="T789" s="6">
        <f>tbSilv[[#This Row],[qtdRecurso]]*tbSilv[[#This Row],[areaOcupacao]]/10000</f>
        <v>0.1008</v>
      </c>
      <c r="U789" s="1">
        <f>tbSilv[[#This Row],[qtdRecEspFaixa]]*tbSilv[[#This Row],[Preco]]</f>
        <v>1.6369919769287109</v>
      </c>
    </row>
    <row r="790" spans="1:21" hidden="1" x14ac:dyDescent="0.3">
      <c r="A790">
        <v>11688</v>
      </c>
      <c r="B790" t="s">
        <v>0</v>
      </c>
      <c r="C790" t="s">
        <v>1</v>
      </c>
      <c r="D790" t="s">
        <v>2</v>
      </c>
      <c r="E790" t="s">
        <v>3</v>
      </c>
      <c r="F790" t="s">
        <v>306</v>
      </c>
      <c r="G790" t="s">
        <v>4</v>
      </c>
      <c r="H790" t="s">
        <v>54</v>
      </c>
      <c r="I790">
        <v>504</v>
      </c>
      <c r="J790">
        <v>56</v>
      </c>
      <c r="K790" t="s">
        <v>316</v>
      </c>
      <c r="L790" t="s">
        <v>7</v>
      </c>
      <c r="M790" t="s">
        <v>28</v>
      </c>
      <c r="N790">
        <v>17</v>
      </c>
      <c r="O790" t="s">
        <v>33</v>
      </c>
      <c r="P790" t="s">
        <v>13</v>
      </c>
      <c r="Q790">
        <v>2</v>
      </c>
      <c r="R790" t="s">
        <v>12</v>
      </c>
      <c r="S790">
        <v>13.066685676574707</v>
      </c>
      <c r="T790" s="6">
        <f>tbSilv[[#This Row],[qtdRecurso]]*tbSilv[[#This Row],[areaOcupacao]]/10000</f>
        <v>0.1008</v>
      </c>
      <c r="U790" s="1">
        <f>tbSilv[[#This Row],[qtdRecEspFaixa]]*tbSilv[[#This Row],[Preco]]</f>
        <v>1.3171219161987304</v>
      </c>
    </row>
    <row r="791" spans="1:21" hidden="1" x14ac:dyDescent="0.3">
      <c r="A791">
        <v>11688</v>
      </c>
      <c r="B791" t="s">
        <v>0</v>
      </c>
      <c r="C791" t="s">
        <v>1</v>
      </c>
      <c r="D791" t="s">
        <v>2</v>
      </c>
      <c r="E791" t="s">
        <v>3</v>
      </c>
      <c r="F791" t="s">
        <v>306</v>
      </c>
      <c r="G791" t="s">
        <v>4</v>
      </c>
      <c r="H791" t="s">
        <v>54</v>
      </c>
      <c r="I791">
        <v>504</v>
      </c>
      <c r="J791">
        <v>56</v>
      </c>
      <c r="K791" t="s">
        <v>316</v>
      </c>
      <c r="L791" t="s">
        <v>7</v>
      </c>
      <c r="M791" t="s">
        <v>28</v>
      </c>
      <c r="N791">
        <v>17</v>
      </c>
      <c r="O791" t="s">
        <v>36</v>
      </c>
      <c r="P791" t="s">
        <v>13</v>
      </c>
      <c r="Q791">
        <v>1</v>
      </c>
      <c r="R791" t="s">
        <v>12</v>
      </c>
      <c r="S791">
        <v>13.066685676574707</v>
      </c>
      <c r="T791" s="6">
        <f>tbSilv[[#This Row],[qtdRecurso]]*tbSilv[[#This Row],[areaOcupacao]]/10000</f>
        <v>5.04E-2</v>
      </c>
      <c r="U791" s="1">
        <f>tbSilv[[#This Row],[qtdRecEspFaixa]]*tbSilv[[#This Row],[Preco]]</f>
        <v>0.65856095809936521</v>
      </c>
    </row>
    <row r="792" spans="1:21" hidden="1" x14ac:dyDescent="0.3">
      <c r="A792">
        <v>11688</v>
      </c>
      <c r="B792" t="s">
        <v>0</v>
      </c>
      <c r="C792" t="s">
        <v>1</v>
      </c>
      <c r="D792" t="s">
        <v>2</v>
      </c>
      <c r="E792" t="s">
        <v>3</v>
      </c>
      <c r="F792" t="s">
        <v>306</v>
      </c>
      <c r="G792" t="s">
        <v>4</v>
      </c>
      <c r="H792" t="s">
        <v>54</v>
      </c>
      <c r="I792">
        <v>504</v>
      </c>
      <c r="J792">
        <v>56</v>
      </c>
      <c r="K792" t="s">
        <v>316</v>
      </c>
      <c r="L792" t="s">
        <v>7</v>
      </c>
      <c r="M792" t="s">
        <v>28</v>
      </c>
      <c r="N792">
        <v>18</v>
      </c>
      <c r="O792" t="s">
        <v>33</v>
      </c>
      <c r="P792" t="s">
        <v>34</v>
      </c>
      <c r="Q792">
        <v>2</v>
      </c>
      <c r="R792" t="s">
        <v>12</v>
      </c>
      <c r="S792">
        <v>9.9000000000000005E-2</v>
      </c>
      <c r="T792" s="6">
        <f>tbSilv[[#This Row],[qtdRecurso]]*tbSilv[[#This Row],[areaOcupacao]]/10000</f>
        <v>0.1008</v>
      </c>
      <c r="U792" s="1">
        <f>tbSilv[[#This Row],[qtdRecEspFaixa]]*tbSilv[[#This Row],[Preco]]</f>
        <v>9.9792000000000006E-3</v>
      </c>
    </row>
    <row r="793" spans="1:21" hidden="1" x14ac:dyDescent="0.3">
      <c r="A793">
        <v>11688</v>
      </c>
      <c r="B793" t="s">
        <v>0</v>
      </c>
      <c r="C793" t="s">
        <v>1</v>
      </c>
      <c r="D793" t="s">
        <v>2</v>
      </c>
      <c r="E793" t="s">
        <v>3</v>
      </c>
      <c r="F793" t="s">
        <v>306</v>
      </c>
      <c r="G793" t="s">
        <v>4</v>
      </c>
      <c r="H793" t="s">
        <v>54</v>
      </c>
      <c r="I793">
        <v>504</v>
      </c>
      <c r="J793">
        <v>56</v>
      </c>
      <c r="K793" t="s">
        <v>316</v>
      </c>
      <c r="L793" t="s">
        <v>7</v>
      </c>
      <c r="M793" t="s">
        <v>28</v>
      </c>
      <c r="N793">
        <v>18</v>
      </c>
      <c r="O793" t="s">
        <v>33</v>
      </c>
      <c r="P793" t="s">
        <v>35</v>
      </c>
      <c r="Q793">
        <v>2</v>
      </c>
      <c r="R793" t="s">
        <v>22</v>
      </c>
      <c r="S793">
        <v>16.239999771118164</v>
      </c>
      <c r="T793" s="6">
        <f>tbSilv[[#This Row],[qtdRecurso]]*tbSilv[[#This Row],[areaOcupacao]]/10000</f>
        <v>0.1008</v>
      </c>
      <c r="U793" s="1">
        <f>tbSilv[[#This Row],[qtdRecEspFaixa]]*tbSilv[[#This Row],[Preco]]</f>
        <v>1.6369919769287109</v>
      </c>
    </row>
    <row r="794" spans="1:21" hidden="1" x14ac:dyDescent="0.3">
      <c r="A794">
        <v>11688</v>
      </c>
      <c r="B794" t="s">
        <v>0</v>
      </c>
      <c r="C794" t="s">
        <v>1</v>
      </c>
      <c r="D794" t="s">
        <v>2</v>
      </c>
      <c r="E794" t="s">
        <v>3</v>
      </c>
      <c r="F794" t="s">
        <v>306</v>
      </c>
      <c r="G794" t="s">
        <v>4</v>
      </c>
      <c r="H794" t="s">
        <v>54</v>
      </c>
      <c r="I794">
        <v>504</v>
      </c>
      <c r="J794">
        <v>56</v>
      </c>
      <c r="K794" t="s">
        <v>316</v>
      </c>
      <c r="L794" t="s">
        <v>7</v>
      </c>
      <c r="M794" t="s">
        <v>28</v>
      </c>
      <c r="N794">
        <v>18</v>
      </c>
      <c r="O794" t="s">
        <v>33</v>
      </c>
      <c r="P794" t="s">
        <v>13</v>
      </c>
      <c r="Q794">
        <v>2</v>
      </c>
      <c r="R794" t="s">
        <v>12</v>
      </c>
      <c r="S794">
        <v>13.066685676574707</v>
      </c>
      <c r="T794" s="6">
        <f>tbSilv[[#This Row],[qtdRecurso]]*tbSilv[[#This Row],[areaOcupacao]]/10000</f>
        <v>0.1008</v>
      </c>
      <c r="U794" s="1">
        <f>tbSilv[[#This Row],[qtdRecEspFaixa]]*tbSilv[[#This Row],[Preco]]</f>
        <v>1.3171219161987304</v>
      </c>
    </row>
    <row r="795" spans="1:21" hidden="1" x14ac:dyDescent="0.3">
      <c r="A795">
        <v>11688</v>
      </c>
      <c r="B795" t="s">
        <v>0</v>
      </c>
      <c r="C795" t="s">
        <v>1</v>
      </c>
      <c r="D795" t="s">
        <v>2</v>
      </c>
      <c r="E795" t="s">
        <v>3</v>
      </c>
      <c r="F795" t="s">
        <v>306</v>
      </c>
      <c r="G795" t="s">
        <v>4</v>
      </c>
      <c r="H795" t="s">
        <v>54</v>
      </c>
      <c r="I795">
        <v>504</v>
      </c>
      <c r="J795">
        <v>56</v>
      </c>
      <c r="K795" t="s">
        <v>316</v>
      </c>
      <c r="L795" t="s">
        <v>7</v>
      </c>
      <c r="M795" t="s">
        <v>28</v>
      </c>
      <c r="N795">
        <v>18</v>
      </c>
      <c r="O795" t="s">
        <v>36</v>
      </c>
      <c r="P795" t="s">
        <v>13</v>
      </c>
      <c r="Q795">
        <v>1</v>
      </c>
      <c r="R795" t="s">
        <v>12</v>
      </c>
      <c r="S795">
        <v>13.066685676574707</v>
      </c>
      <c r="T795" s="6">
        <f>tbSilv[[#This Row],[qtdRecurso]]*tbSilv[[#This Row],[areaOcupacao]]/10000</f>
        <v>5.04E-2</v>
      </c>
      <c r="U795" s="1">
        <f>tbSilv[[#This Row],[qtdRecEspFaixa]]*tbSilv[[#This Row],[Preco]]</f>
        <v>0.65856095809936521</v>
      </c>
    </row>
    <row r="796" spans="1:21" hidden="1" x14ac:dyDescent="0.3">
      <c r="A796">
        <v>11688</v>
      </c>
      <c r="B796" t="s">
        <v>0</v>
      </c>
      <c r="C796" t="s">
        <v>1</v>
      </c>
      <c r="D796" t="s">
        <v>2</v>
      </c>
      <c r="E796" t="s">
        <v>3</v>
      </c>
      <c r="F796" t="s">
        <v>306</v>
      </c>
      <c r="G796" t="s">
        <v>4</v>
      </c>
      <c r="H796" t="s">
        <v>54</v>
      </c>
      <c r="I796">
        <v>504</v>
      </c>
      <c r="J796">
        <v>56</v>
      </c>
      <c r="K796" t="s">
        <v>316</v>
      </c>
      <c r="L796" t="s">
        <v>7</v>
      </c>
      <c r="M796" t="s">
        <v>28</v>
      </c>
      <c r="N796">
        <v>19</v>
      </c>
      <c r="O796" t="s">
        <v>33</v>
      </c>
      <c r="P796" t="s">
        <v>34</v>
      </c>
      <c r="Q796">
        <v>2</v>
      </c>
      <c r="R796" t="s">
        <v>12</v>
      </c>
      <c r="S796">
        <v>9.9000000000000005E-2</v>
      </c>
      <c r="T796" s="6">
        <f>tbSilv[[#This Row],[qtdRecurso]]*tbSilv[[#This Row],[areaOcupacao]]/10000</f>
        <v>0.1008</v>
      </c>
      <c r="U796" s="1">
        <f>tbSilv[[#This Row],[qtdRecEspFaixa]]*tbSilv[[#This Row],[Preco]]</f>
        <v>9.9792000000000006E-3</v>
      </c>
    </row>
    <row r="797" spans="1:21" hidden="1" x14ac:dyDescent="0.3">
      <c r="A797">
        <v>11688</v>
      </c>
      <c r="B797" t="s">
        <v>0</v>
      </c>
      <c r="C797" t="s">
        <v>1</v>
      </c>
      <c r="D797" t="s">
        <v>2</v>
      </c>
      <c r="E797" t="s">
        <v>3</v>
      </c>
      <c r="F797" t="s">
        <v>306</v>
      </c>
      <c r="G797" t="s">
        <v>4</v>
      </c>
      <c r="H797" t="s">
        <v>54</v>
      </c>
      <c r="I797">
        <v>504</v>
      </c>
      <c r="J797">
        <v>56</v>
      </c>
      <c r="K797" t="s">
        <v>316</v>
      </c>
      <c r="L797" t="s">
        <v>7</v>
      </c>
      <c r="M797" t="s">
        <v>28</v>
      </c>
      <c r="N797">
        <v>19</v>
      </c>
      <c r="O797" t="s">
        <v>33</v>
      </c>
      <c r="P797" t="s">
        <v>35</v>
      </c>
      <c r="Q797">
        <v>2</v>
      </c>
      <c r="R797" t="s">
        <v>22</v>
      </c>
      <c r="S797">
        <v>16.239999771118164</v>
      </c>
      <c r="T797" s="6">
        <f>tbSilv[[#This Row],[qtdRecurso]]*tbSilv[[#This Row],[areaOcupacao]]/10000</f>
        <v>0.1008</v>
      </c>
      <c r="U797" s="1">
        <f>tbSilv[[#This Row],[qtdRecEspFaixa]]*tbSilv[[#This Row],[Preco]]</f>
        <v>1.6369919769287109</v>
      </c>
    </row>
    <row r="798" spans="1:21" hidden="1" x14ac:dyDescent="0.3">
      <c r="A798">
        <v>11688</v>
      </c>
      <c r="B798" t="s">
        <v>0</v>
      </c>
      <c r="C798" t="s">
        <v>1</v>
      </c>
      <c r="D798" t="s">
        <v>2</v>
      </c>
      <c r="E798" t="s">
        <v>3</v>
      </c>
      <c r="F798" t="s">
        <v>306</v>
      </c>
      <c r="G798" t="s">
        <v>4</v>
      </c>
      <c r="H798" t="s">
        <v>54</v>
      </c>
      <c r="I798">
        <v>504</v>
      </c>
      <c r="J798">
        <v>56</v>
      </c>
      <c r="K798" t="s">
        <v>316</v>
      </c>
      <c r="L798" t="s">
        <v>7</v>
      </c>
      <c r="M798" t="s">
        <v>28</v>
      </c>
      <c r="N798">
        <v>19</v>
      </c>
      <c r="O798" t="s">
        <v>33</v>
      </c>
      <c r="P798" t="s">
        <v>13</v>
      </c>
      <c r="Q798">
        <v>2</v>
      </c>
      <c r="R798" t="s">
        <v>12</v>
      </c>
      <c r="S798">
        <v>13.066685676574707</v>
      </c>
      <c r="T798" s="6">
        <f>tbSilv[[#This Row],[qtdRecurso]]*tbSilv[[#This Row],[areaOcupacao]]/10000</f>
        <v>0.1008</v>
      </c>
      <c r="U798" s="1">
        <f>tbSilv[[#This Row],[qtdRecEspFaixa]]*tbSilv[[#This Row],[Preco]]</f>
        <v>1.3171219161987304</v>
      </c>
    </row>
    <row r="799" spans="1:21" hidden="1" x14ac:dyDescent="0.3">
      <c r="A799">
        <v>11688</v>
      </c>
      <c r="B799" t="s">
        <v>0</v>
      </c>
      <c r="C799" t="s">
        <v>1</v>
      </c>
      <c r="D799" t="s">
        <v>2</v>
      </c>
      <c r="E799" t="s">
        <v>3</v>
      </c>
      <c r="F799" t="s">
        <v>306</v>
      </c>
      <c r="G799" t="s">
        <v>4</v>
      </c>
      <c r="H799" t="s">
        <v>54</v>
      </c>
      <c r="I799">
        <v>504</v>
      </c>
      <c r="J799">
        <v>56</v>
      </c>
      <c r="K799" t="s">
        <v>316</v>
      </c>
      <c r="L799" t="s">
        <v>7</v>
      </c>
      <c r="M799" t="s">
        <v>28</v>
      </c>
      <c r="N799">
        <v>19</v>
      </c>
      <c r="O799" t="s">
        <v>36</v>
      </c>
      <c r="P799" t="s">
        <v>13</v>
      </c>
      <c r="Q799">
        <v>1</v>
      </c>
      <c r="R799" t="s">
        <v>12</v>
      </c>
      <c r="S799">
        <v>13.066685676574707</v>
      </c>
      <c r="T799" s="6">
        <f>tbSilv[[#This Row],[qtdRecurso]]*tbSilv[[#This Row],[areaOcupacao]]/10000</f>
        <v>5.04E-2</v>
      </c>
      <c r="U799" s="1">
        <f>tbSilv[[#This Row],[qtdRecEspFaixa]]*tbSilv[[#This Row],[Preco]]</f>
        <v>0.65856095809936521</v>
      </c>
    </row>
    <row r="800" spans="1:21" hidden="1" x14ac:dyDescent="0.3">
      <c r="A800">
        <v>11688</v>
      </c>
      <c r="B800" t="s">
        <v>0</v>
      </c>
      <c r="C800" t="s">
        <v>1</v>
      </c>
      <c r="D800" t="s">
        <v>2</v>
      </c>
      <c r="E800" t="s">
        <v>3</v>
      </c>
      <c r="F800" t="s">
        <v>306</v>
      </c>
      <c r="G800" t="s">
        <v>4</v>
      </c>
      <c r="H800" t="s">
        <v>54</v>
      </c>
      <c r="I800">
        <v>504</v>
      </c>
      <c r="J800">
        <v>56</v>
      </c>
      <c r="K800" t="s">
        <v>316</v>
      </c>
      <c r="L800" t="s">
        <v>7</v>
      </c>
      <c r="M800" t="s">
        <v>28</v>
      </c>
      <c r="N800">
        <v>20</v>
      </c>
      <c r="O800" t="s">
        <v>33</v>
      </c>
      <c r="P800" t="s">
        <v>34</v>
      </c>
      <c r="Q800">
        <v>2</v>
      </c>
      <c r="R800" t="s">
        <v>12</v>
      </c>
      <c r="S800">
        <v>9.9000000000000005E-2</v>
      </c>
      <c r="T800" s="6">
        <f>tbSilv[[#This Row],[qtdRecurso]]*tbSilv[[#This Row],[areaOcupacao]]/10000</f>
        <v>0.1008</v>
      </c>
      <c r="U800" s="1">
        <f>tbSilv[[#This Row],[qtdRecEspFaixa]]*tbSilv[[#This Row],[Preco]]</f>
        <v>9.9792000000000006E-3</v>
      </c>
    </row>
    <row r="801" spans="1:21" hidden="1" x14ac:dyDescent="0.3">
      <c r="A801">
        <v>11688</v>
      </c>
      <c r="B801" t="s">
        <v>0</v>
      </c>
      <c r="C801" t="s">
        <v>1</v>
      </c>
      <c r="D801" t="s">
        <v>2</v>
      </c>
      <c r="E801" t="s">
        <v>3</v>
      </c>
      <c r="F801" t="s">
        <v>306</v>
      </c>
      <c r="G801" t="s">
        <v>4</v>
      </c>
      <c r="H801" t="s">
        <v>54</v>
      </c>
      <c r="I801">
        <v>504</v>
      </c>
      <c r="J801">
        <v>56</v>
      </c>
      <c r="K801" t="s">
        <v>316</v>
      </c>
      <c r="L801" t="s">
        <v>7</v>
      </c>
      <c r="M801" t="s">
        <v>28</v>
      </c>
      <c r="N801">
        <v>20</v>
      </c>
      <c r="O801" t="s">
        <v>33</v>
      </c>
      <c r="P801" t="s">
        <v>35</v>
      </c>
      <c r="Q801">
        <v>2</v>
      </c>
      <c r="R801" t="s">
        <v>22</v>
      </c>
      <c r="S801">
        <v>16.239999771118164</v>
      </c>
      <c r="T801" s="6">
        <f>tbSilv[[#This Row],[qtdRecurso]]*tbSilv[[#This Row],[areaOcupacao]]/10000</f>
        <v>0.1008</v>
      </c>
      <c r="U801" s="1">
        <f>tbSilv[[#This Row],[qtdRecEspFaixa]]*tbSilv[[#This Row],[Preco]]</f>
        <v>1.6369919769287109</v>
      </c>
    </row>
    <row r="802" spans="1:21" hidden="1" x14ac:dyDescent="0.3">
      <c r="A802">
        <v>11688</v>
      </c>
      <c r="B802" t="s">
        <v>0</v>
      </c>
      <c r="C802" t="s">
        <v>1</v>
      </c>
      <c r="D802" t="s">
        <v>2</v>
      </c>
      <c r="E802" t="s">
        <v>3</v>
      </c>
      <c r="F802" t="s">
        <v>306</v>
      </c>
      <c r="G802" t="s">
        <v>4</v>
      </c>
      <c r="H802" t="s">
        <v>54</v>
      </c>
      <c r="I802">
        <v>504</v>
      </c>
      <c r="J802">
        <v>56</v>
      </c>
      <c r="K802" t="s">
        <v>316</v>
      </c>
      <c r="L802" t="s">
        <v>7</v>
      </c>
      <c r="M802" t="s">
        <v>28</v>
      </c>
      <c r="N802">
        <v>20</v>
      </c>
      <c r="O802" t="s">
        <v>33</v>
      </c>
      <c r="P802" t="s">
        <v>13</v>
      </c>
      <c r="Q802">
        <v>2</v>
      </c>
      <c r="R802" t="s">
        <v>12</v>
      </c>
      <c r="S802">
        <v>13.066685676574707</v>
      </c>
      <c r="T802" s="6">
        <f>tbSilv[[#This Row],[qtdRecurso]]*tbSilv[[#This Row],[areaOcupacao]]/10000</f>
        <v>0.1008</v>
      </c>
      <c r="U802" s="1">
        <f>tbSilv[[#This Row],[qtdRecEspFaixa]]*tbSilv[[#This Row],[Preco]]</f>
        <v>1.3171219161987304</v>
      </c>
    </row>
    <row r="803" spans="1:21" hidden="1" x14ac:dyDescent="0.3">
      <c r="A803">
        <v>11688</v>
      </c>
      <c r="B803" t="s">
        <v>0</v>
      </c>
      <c r="C803" t="s">
        <v>1</v>
      </c>
      <c r="D803" t="s">
        <v>2</v>
      </c>
      <c r="E803" t="s">
        <v>3</v>
      </c>
      <c r="F803" t="s">
        <v>306</v>
      </c>
      <c r="G803" t="s">
        <v>4</v>
      </c>
      <c r="H803" t="s">
        <v>54</v>
      </c>
      <c r="I803">
        <v>504</v>
      </c>
      <c r="J803">
        <v>56</v>
      </c>
      <c r="K803" t="s">
        <v>316</v>
      </c>
      <c r="L803" t="s">
        <v>7</v>
      </c>
      <c r="M803" t="s">
        <v>28</v>
      </c>
      <c r="N803">
        <v>20</v>
      </c>
      <c r="O803" t="s">
        <v>40</v>
      </c>
      <c r="P803" t="s">
        <v>41</v>
      </c>
      <c r="Q803">
        <v>20</v>
      </c>
      <c r="R803" t="s">
        <v>12</v>
      </c>
      <c r="S803">
        <v>5.920964241027832</v>
      </c>
      <c r="T803" s="6">
        <f>tbSilv[[#This Row],[qtdRecurso]]*tbSilv[[#This Row],[areaOcupacao]]/10000</f>
        <v>1.008</v>
      </c>
      <c r="U803" s="1">
        <f>tbSilv[[#This Row],[qtdRecEspFaixa]]*tbSilv[[#This Row],[Preco]]</f>
        <v>5.9683319549560547</v>
      </c>
    </row>
    <row r="804" spans="1:21" hidden="1" x14ac:dyDescent="0.3">
      <c r="A804">
        <v>11688</v>
      </c>
      <c r="B804" t="s">
        <v>0</v>
      </c>
      <c r="C804" t="s">
        <v>1</v>
      </c>
      <c r="D804" t="s">
        <v>2</v>
      </c>
      <c r="E804" t="s">
        <v>3</v>
      </c>
      <c r="F804" t="s">
        <v>306</v>
      </c>
      <c r="G804" t="s">
        <v>4</v>
      </c>
      <c r="H804" t="s">
        <v>54</v>
      </c>
      <c r="I804">
        <v>504</v>
      </c>
      <c r="J804">
        <v>56</v>
      </c>
      <c r="K804" t="s">
        <v>316</v>
      </c>
      <c r="L804" t="s">
        <v>7</v>
      </c>
      <c r="M804" t="s">
        <v>28</v>
      </c>
      <c r="N804">
        <v>20</v>
      </c>
      <c r="O804" t="s">
        <v>36</v>
      </c>
      <c r="P804" t="s">
        <v>13</v>
      </c>
      <c r="Q804">
        <v>1</v>
      </c>
      <c r="R804" t="s">
        <v>12</v>
      </c>
      <c r="S804">
        <v>13.066685676574707</v>
      </c>
      <c r="T804" s="6">
        <f>tbSilv[[#This Row],[qtdRecurso]]*tbSilv[[#This Row],[areaOcupacao]]/10000</f>
        <v>5.04E-2</v>
      </c>
      <c r="U804" s="1">
        <f>tbSilv[[#This Row],[qtdRecEspFaixa]]*tbSilv[[#This Row],[Preco]]</f>
        <v>0.65856095809936521</v>
      </c>
    </row>
    <row r="805" spans="1:21" hidden="1" x14ac:dyDescent="0.3">
      <c r="A805">
        <v>11688</v>
      </c>
      <c r="B805" t="s">
        <v>0</v>
      </c>
      <c r="C805" t="s">
        <v>1</v>
      </c>
      <c r="D805" t="s">
        <v>2</v>
      </c>
      <c r="E805" t="s">
        <v>3</v>
      </c>
      <c r="F805" t="s">
        <v>306</v>
      </c>
      <c r="G805" t="s">
        <v>4</v>
      </c>
      <c r="H805" t="s">
        <v>54</v>
      </c>
      <c r="I805">
        <v>504</v>
      </c>
      <c r="J805">
        <v>56</v>
      </c>
      <c r="K805" t="s">
        <v>316</v>
      </c>
      <c r="L805" t="s">
        <v>7</v>
      </c>
      <c r="M805" t="s">
        <v>28</v>
      </c>
      <c r="N805">
        <v>21</v>
      </c>
      <c r="O805" t="s">
        <v>33</v>
      </c>
      <c r="P805" t="s">
        <v>34</v>
      </c>
      <c r="Q805">
        <v>2</v>
      </c>
      <c r="R805" t="s">
        <v>12</v>
      </c>
      <c r="S805">
        <v>9.9000000000000005E-2</v>
      </c>
      <c r="T805" s="6">
        <f>tbSilv[[#This Row],[qtdRecurso]]*tbSilv[[#This Row],[areaOcupacao]]/10000</f>
        <v>0.1008</v>
      </c>
      <c r="U805" s="1">
        <f>tbSilv[[#This Row],[qtdRecEspFaixa]]*tbSilv[[#This Row],[Preco]]</f>
        <v>9.9792000000000006E-3</v>
      </c>
    </row>
    <row r="806" spans="1:21" hidden="1" x14ac:dyDescent="0.3">
      <c r="A806">
        <v>11688</v>
      </c>
      <c r="B806" t="s">
        <v>0</v>
      </c>
      <c r="C806" t="s">
        <v>1</v>
      </c>
      <c r="D806" t="s">
        <v>2</v>
      </c>
      <c r="E806" t="s">
        <v>3</v>
      </c>
      <c r="F806" t="s">
        <v>306</v>
      </c>
      <c r="G806" t="s">
        <v>4</v>
      </c>
      <c r="H806" t="s">
        <v>54</v>
      </c>
      <c r="I806">
        <v>504</v>
      </c>
      <c r="J806">
        <v>56</v>
      </c>
      <c r="K806" t="s">
        <v>316</v>
      </c>
      <c r="L806" t="s">
        <v>7</v>
      </c>
      <c r="M806" t="s">
        <v>28</v>
      </c>
      <c r="N806">
        <v>21</v>
      </c>
      <c r="O806" t="s">
        <v>33</v>
      </c>
      <c r="P806" t="s">
        <v>35</v>
      </c>
      <c r="Q806">
        <v>2</v>
      </c>
      <c r="R806" t="s">
        <v>22</v>
      </c>
      <c r="S806">
        <v>16.239999771118164</v>
      </c>
      <c r="T806" s="6">
        <f>tbSilv[[#This Row],[qtdRecurso]]*tbSilv[[#This Row],[areaOcupacao]]/10000</f>
        <v>0.1008</v>
      </c>
      <c r="U806" s="1">
        <f>tbSilv[[#This Row],[qtdRecEspFaixa]]*tbSilv[[#This Row],[Preco]]</f>
        <v>1.6369919769287109</v>
      </c>
    </row>
    <row r="807" spans="1:21" hidden="1" x14ac:dyDescent="0.3">
      <c r="A807">
        <v>11688</v>
      </c>
      <c r="B807" t="s">
        <v>0</v>
      </c>
      <c r="C807" t="s">
        <v>1</v>
      </c>
      <c r="D807" t="s">
        <v>2</v>
      </c>
      <c r="E807" t="s">
        <v>3</v>
      </c>
      <c r="F807" t="s">
        <v>306</v>
      </c>
      <c r="G807" t="s">
        <v>4</v>
      </c>
      <c r="H807" t="s">
        <v>54</v>
      </c>
      <c r="I807">
        <v>504</v>
      </c>
      <c r="J807">
        <v>56</v>
      </c>
      <c r="K807" t="s">
        <v>316</v>
      </c>
      <c r="L807" t="s">
        <v>7</v>
      </c>
      <c r="M807" t="s">
        <v>28</v>
      </c>
      <c r="N807">
        <v>21</v>
      </c>
      <c r="O807" t="s">
        <v>33</v>
      </c>
      <c r="P807" t="s">
        <v>13</v>
      </c>
      <c r="Q807">
        <v>2</v>
      </c>
      <c r="R807" t="s">
        <v>12</v>
      </c>
      <c r="S807">
        <v>13.066685676574707</v>
      </c>
      <c r="T807" s="6">
        <f>tbSilv[[#This Row],[qtdRecurso]]*tbSilv[[#This Row],[areaOcupacao]]/10000</f>
        <v>0.1008</v>
      </c>
      <c r="U807" s="1">
        <f>tbSilv[[#This Row],[qtdRecEspFaixa]]*tbSilv[[#This Row],[Preco]]</f>
        <v>1.3171219161987304</v>
      </c>
    </row>
    <row r="808" spans="1:21" hidden="1" x14ac:dyDescent="0.3">
      <c r="A808">
        <v>11688</v>
      </c>
      <c r="B808" t="s">
        <v>0</v>
      </c>
      <c r="C808" t="s">
        <v>1</v>
      </c>
      <c r="D808" t="s">
        <v>2</v>
      </c>
      <c r="E808" t="s">
        <v>3</v>
      </c>
      <c r="F808" t="s">
        <v>306</v>
      </c>
      <c r="G808" t="s">
        <v>4</v>
      </c>
      <c r="H808" t="s">
        <v>54</v>
      </c>
      <c r="I808">
        <v>504</v>
      </c>
      <c r="J808">
        <v>56</v>
      </c>
      <c r="K808" t="s">
        <v>316</v>
      </c>
      <c r="L808" t="s">
        <v>7</v>
      </c>
      <c r="M808" t="s">
        <v>28</v>
      </c>
      <c r="N808">
        <v>21</v>
      </c>
      <c r="O808" t="s">
        <v>36</v>
      </c>
      <c r="P808" t="s">
        <v>13</v>
      </c>
      <c r="Q808">
        <v>1</v>
      </c>
      <c r="R808" t="s">
        <v>12</v>
      </c>
      <c r="S808">
        <v>13.066685676574707</v>
      </c>
      <c r="T808" s="6">
        <f>tbSilv[[#This Row],[qtdRecurso]]*tbSilv[[#This Row],[areaOcupacao]]/10000</f>
        <v>5.04E-2</v>
      </c>
      <c r="U808" s="1">
        <f>tbSilv[[#This Row],[qtdRecEspFaixa]]*tbSilv[[#This Row],[Preco]]</f>
        <v>0.65856095809936521</v>
      </c>
    </row>
    <row r="809" spans="1:21" hidden="1" x14ac:dyDescent="0.3">
      <c r="A809">
        <v>11688</v>
      </c>
      <c r="B809" t="s">
        <v>0</v>
      </c>
      <c r="C809" t="s">
        <v>1</v>
      </c>
      <c r="D809" t="s">
        <v>2</v>
      </c>
      <c r="E809" t="s">
        <v>3</v>
      </c>
      <c r="F809" t="s">
        <v>306</v>
      </c>
      <c r="G809" t="s">
        <v>4</v>
      </c>
      <c r="H809" t="s">
        <v>54</v>
      </c>
      <c r="I809">
        <v>504</v>
      </c>
      <c r="J809">
        <v>56</v>
      </c>
      <c r="K809" t="s">
        <v>316</v>
      </c>
      <c r="L809" t="s">
        <v>7</v>
      </c>
      <c r="M809" t="s">
        <v>28</v>
      </c>
      <c r="N809">
        <v>22</v>
      </c>
      <c r="O809" t="s">
        <v>33</v>
      </c>
      <c r="P809" t="s">
        <v>34</v>
      </c>
      <c r="Q809">
        <v>2</v>
      </c>
      <c r="R809" t="s">
        <v>12</v>
      </c>
      <c r="S809">
        <v>9.9000000000000005E-2</v>
      </c>
      <c r="T809" s="6">
        <f>tbSilv[[#This Row],[qtdRecurso]]*tbSilv[[#This Row],[areaOcupacao]]/10000</f>
        <v>0.1008</v>
      </c>
      <c r="U809" s="1">
        <f>tbSilv[[#This Row],[qtdRecEspFaixa]]*tbSilv[[#This Row],[Preco]]</f>
        <v>9.9792000000000006E-3</v>
      </c>
    </row>
    <row r="810" spans="1:21" hidden="1" x14ac:dyDescent="0.3">
      <c r="A810">
        <v>11688</v>
      </c>
      <c r="B810" t="s">
        <v>0</v>
      </c>
      <c r="C810" t="s">
        <v>1</v>
      </c>
      <c r="D810" t="s">
        <v>2</v>
      </c>
      <c r="E810" t="s">
        <v>3</v>
      </c>
      <c r="F810" t="s">
        <v>306</v>
      </c>
      <c r="G810" t="s">
        <v>4</v>
      </c>
      <c r="H810" t="s">
        <v>54</v>
      </c>
      <c r="I810">
        <v>504</v>
      </c>
      <c r="J810">
        <v>56</v>
      </c>
      <c r="K810" t="s">
        <v>316</v>
      </c>
      <c r="L810" t="s">
        <v>7</v>
      </c>
      <c r="M810" t="s">
        <v>28</v>
      </c>
      <c r="N810">
        <v>22</v>
      </c>
      <c r="O810" t="s">
        <v>33</v>
      </c>
      <c r="P810" t="s">
        <v>35</v>
      </c>
      <c r="Q810">
        <v>2</v>
      </c>
      <c r="R810" t="s">
        <v>22</v>
      </c>
      <c r="S810">
        <v>16.239999771118164</v>
      </c>
      <c r="T810" s="6">
        <f>tbSilv[[#This Row],[qtdRecurso]]*tbSilv[[#This Row],[areaOcupacao]]/10000</f>
        <v>0.1008</v>
      </c>
      <c r="U810" s="1">
        <f>tbSilv[[#This Row],[qtdRecEspFaixa]]*tbSilv[[#This Row],[Preco]]</f>
        <v>1.6369919769287109</v>
      </c>
    </row>
    <row r="811" spans="1:21" hidden="1" x14ac:dyDescent="0.3">
      <c r="A811">
        <v>11688</v>
      </c>
      <c r="B811" t="s">
        <v>0</v>
      </c>
      <c r="C811" t="s">
        <v>1</v>
      </c>
      <c r="D811" t="s">
        <v>2</v>
      </c>
      <c r="E811" t="s">
        <v>3</v>
      </c>
      <c r="F811" t="s">
        <v>306</v>
      </c>
      <c r="G811" t="s">
        <v>4</v>
      </c>
      <c r="H811" t="s">
        <v>54</v>
      </c>
      <c r="I811">
        <v>504</v>
      </c>
      <c r="J811">
        <v>56</v>
      </c>
      <c r="K811" t="s">
        <v>316</v>
      </c>
      <c r="L811" t="s">
        <v>7</v>
      </c>
      <c r="M811" t="s">
        <v>28</v>
      </c>
      <c r="N811">
        <v>22</v>
      </c>
      <c r="O811" t="s">
        <v>33</v>
      </c>
      <c r="P811" t="s">
        <v>13</v>
      </c>
      <c r="Q811">
        <v>2</v>
      </c>
      <c r="R811" t="s">
        <v>12</v>
      </c>
      <c r="S811">
        <v>13.066685676574707</v>
      </c>
      <c r="T811" s="6">
        <f>tbSilv[[#This Row],[qtdRecurso]]*tbSilv[[#This Row],[areaOcupacao]]/10000</f>
        <v>0.1008</v>
      </c>
      <c r="U811" s="1">
        <f>tbSilv[[#This Row],[qtdRecEspFaixa]]*tbSilv[[#This Row],[Preco]]</f>
        <v>1.3171219161987304</v>
      </c>
    </row>
    <row r="812" spans="1:21" hidden="1" x14ac:dyDescent="0.3">
      <c r="A812">
        <v>11688</v>
      </c>
      <c r="B812" t="s">
        <v>0</v>
      </c>
      <c r="C812" t="s">
        <v>1</v>
      </c>
      <c r="D812" t="s">
        <v>2</v>
      </c>
      <c r="E812" t="s">
        <v>3</v>
      </c>
      <c r="F812" t="s">
        <v>306</v>
      </c>
      <c r="G812" t="s">
        <v>4</v>
      </c>
      <c r="H812" t="s">
        <v>54</v>
      </c>
      <c r="I812">
        <v>504</v>
      </c>
      <c r="J812">
        <v>56</v>
      </c>
      <c r="K812" t="s">
        <v>316</v>
      </c>
      <c r="L812" t="s">
        <v>7</v>
      </c>
      <c r="M812" t="s">
        <v>28</v>
      </c>
      <c r="N812">
        <v>22</v>
      </c>
      <c r="O812" t="s">
        <v>36</v>
      </c>
      <c r="P812" t="s">
        <v>13</v>
      </c>
      <c r="Q812">
        <v>1</v>
      </c>
      <c r="R812" t="s">
        <v>12</v>
      </c>
      <c r="S812">
        <v>13.066685676574707</v>
      </c>
      <c r="T812" s="6">
        <f>tbSilv[[#This Row],[qtdRecurso]]*tbSilv[[#This Row],[areaOcupacao]]/10000</f>
        <v>5.04E-2</v>
      </c>
      <c r="U812" s="1">
        <f>tbSilv[[#This Row],[qtdRecEspFaixa]]*tbSilv[[#This Row],[Preco]]</f>
        <v>0.65856095809936521</v>
      </c>
    </row>
    <row r="813" spans="1:21" hidden="1" x14ac:dyDescent="0.3">
      <c r="A813">
        <v>11688</v>
      </c>
      <c r="B813" t="s">
        <v>0</v>
      </c>
      <c r="C813" t="s">
        <v>1</v>
      </c>
      <c r="D813" t="s">
        <v>2</v>
      </c>
      <c r="E813" t="s">
        <v>3</v>
      </c>
      <c r="F813" t="s">
        <v>306</v>
      </c>
      <c r="G813" t="s">
        <v>4</v>
      </c>
      <c r="H813" t="s">
        <v>54</v>
      </c>
      <c r="I813">
        <v>504</v>
      </c>
      <c r="J813">
        <v>56</v>
      </c>
      <c r="K813" t="s">
        <v>316</v>
      </c>
      <c r="L813" t="s">
        <v>7</v>
      </c>
      <c r="M813" t="s">
        <v>28</v>
      </c>
      <c r="N813">
        <v>23</v>
      </c>
      <c r="O813" t="s">
        <v>33</v>
      </c>
      <c r="P813" t="s">
        <v>34</v>
      </c>
      <c r="Q813">
        <v>2</v>
      </c>
      <c r="R813" t="s">
        <v>12</v>
      </c>
      <c r="S813">
        <v>9.9000000000000005E-2</v>
      </c>
      <c r="T813" s="6">
        <f>tbSilv[[#This Row],[qtdRecurso]]*tbSilv[[#This Row],[areaOcupacao]]/10000</f>
        <v>0.1008</v>
      </c>
      <c r="U813" s="1">
        <f>tbSilv[[#This Row],[qtdRecEspFaixa]]*tbSilv[[#This Row],[Preco]]</f>
        <v>9.9792000000000006E-3</v>
      </c>
    </row>
    <row r="814" spans="1:21" hidden="1" x14ac:dyDescent="0.3">
      <c r="A814">
        <v>11688</v>
      </c>
      <c r="B814" t="s">
        <v>0</v>
      </c>
      <c r="C814" t="s">
        <v>1</v>
      </c>
      <c r="D814" t="s">
        <v>2</v>
      </c>
      <c r="E814" t="s">
        <v>3</v>
      </c>
      <c r="F814" t="s">
        <v>306</v>
      </c>
      <c r="G814" t="s">
        <v>4</v>
      </c>
      <c r="H814" t="s">
        <v>54</v>
      </c>
      <c r="I814">
        <v>504</v>
      </c>
      <c r="J814">
        <v>56</v>
      </c>
      <c r="K814" t="s">
        <v>316</v>
      </c>
      <c r="L814" t="s">
        <v>7</v>
      </c>
      <c r="M814" t="s">
        <v>28</v>
      </c>
      <c r="N814">
        <v>23</v>
      </c>
      <c r="O814" t="s">
        <v>33</v>
      </c>
      <c r="P814" t="s">
        <v>35</v>
      </c>
      <c r="Q814">
        <v>2</v>
      </c>
      <c r="R814" t="s">
        <v>22</v>
      </c>
      <c r="S814">
        <v>16.239999771118164</v>
      </c>
      <c r="T814" s="6">
        <f>tbSilv[[#This Row],[qtdRecurso]]*tbSilv[[#This Row],[areaOcupacao]]/10000</f>
        <v>0.1008</v>
      </c>
      <c r="U814" s="1">
        <f>tbSilv[[#This Row],[qtdRecEspFaixa]]*tbSilv[[#This Row],[Preco]]</f>
        <v>1.6369919769287109</v>
      </c>
    </row>
    <row r="815" spans="1:21" hidden="1" x14ac:dyDescent="0.3">
      <c r="A815">
        <v>11688</v>
      </c>
      <c r="B815" t="s">
        <v>0</v>
      </c>
      <c r="C815" t="s">
        <v>1</v>
      </c>
      <c r="D815" t="s">
        <v>2</v>
      </c>
      <c r="E815" t="s">
        <v>3</v>
      </c>
      <c r="F815" t="s">
        <v>306</v>
      </c>
      <c r="G815" t="s">
        <v>4</v>
      </c>
      <c r="H815" t="s">
        <v>54</v>
      </c>
      <c r="I815">
        <v>504</v>
      </c>
      <c r="J815">
        <v>56</v>
      </c>
      <c r="K815" t="s">
        <v>316</v>
      </c>
      <c r="L815" t="s">
        <v>7</v>
      </c>
      <c r="M815" t="s">
        <v>28</v>
      </c>
      <c r="N815">
        <v>23</v>
      </c>
      <c r="O815" t="s">
        <v>33</v>
      </c>
      <c r="P815" t="s">
        <v>13</v>
      </c>
      <c r="Q815">
        <v>2</v>
      </c>
      <c r="R815" t="s">
        <v>12</v>
      </c>
      <c r="S815">
        <v>13.066685676574707</v>
      </c>
      <c r="T815" s="6">
        <f>tbSilv[[#This Row],[qtdRecurso]]*tbSilv[[#This Row],[areaOcupacao]]/10000</f>
        <v>0.1008</v>
      </c>
      <c r="U815" s="1">
        <f>tbSilv[[#This Row],[qtdRecEspFaixa]]*tbSilv[[#This Row],[Preco]]</f>
        <v>1.3171219161987304</v>
      </c>
    </row>
    <row r="816" spans="1:21" hidden="1" x14ac:dyDescent="0.3">
      <c r="A816">
        <v>11688</v>
      </c>
      <c r="B816" t="s">
        <v>0</v>
      </c>
      <c r="C816" t="s">
        <v>1</v>
      </c>
      <c r="D816" t="s">
        <v>2</v>
      </c>
      <c r="E816" t="s">
        <v>3</v>
      </c>
      <c r="F816" t="s">
        <v>306</v>
      </c>
      <c r="G816" t="s">
        <v>4</v>
      </c>
      <c r="H816" t="s">
        <v>54</v>
      </c>
      <c r="I816">
        <v>504</v>
      </c>
      <c r="J816">
        <v>56</v>
      </c>
      <c r="K816" t="s">
        <v>316</v>
      </c>
      <c r="L816" t="s">
        <v>7</v>
      </c>
      <c r="M816" t="s">
        <v>28</v>
      </c>
      <c r="N816">
        <v>23</v>
      </c>
      <c r="O816" t="s">
        <v>36</v>
      </c>
      <c r="P816" t="s">
        <v>13</v>
      </c>
      <c r="Q816">
        <v>1</v>
      </c>
      <c r="R816" t="s">
        <v>12</v>
      </c>
      <c r="S816">
        <v>13.066685676574707</v>
      </c>
      <c r="T816" s="6">
        <f>tbSilv[[#This Row],[qtdRecurso]]*tbSilv[[#This Row],[areaOcupacao]]/10000</f>
        <v>5.04E-2</v>
      </c>
      <c r="U816" s="1">
        <f>tbSilv[[#This Row],[qtdRecEspFaixa]]*tbSilv[[#This Row],[Preco]]</f>
        <v>0.65856095809936521</v>
      </c>
    </row>
    <row r="817" spans="1:21" hidden="1" x14ac:dyDescent="0.3">
      <c r="A817">
        <v>11688</v>
      </c>
      <c r="B817" t="s">
        <v>0</v>
      </c>
      <c r="C817" t="s">
        <v>1</v>
      </c>
      <c r="D817" t="s">
        <v>2</v>
      </c>
      <c r="E817" t="s">
        <v>3</v>
      </c>
      <c r="F817" t="s">
        <v>306</v>
      </c>
      <c r="G817" t="s">
        <v>4</v>
      </c>
      <c r="H817" t="s">
        <v>54</v>
      </c>
      <c r="I817">
        <v>504</v>
      </c>
      <c r="J817">
        <v>56</v>
      </c>
      <c r="K817" t="s">
        <v>316</v>
      </c>
      <c r="L817" t="s">
        <v>7</v>
      </c>
      <c r="M817" t="s">
        <v>28</v>
      </c>
      <c r="N817">
        <v>24</v>
      </c>
      <c r="O817" t="s">
        <v>33</v>
      </c>
      <c r="P817" t="s">
        <v>34</v>
      </c>
      <c r="Q817">
        <v>2</v>
      </c>
      <c r="R817" t="s">
        <v>12</v>
      </c>
      <c r="S817">
        <v>9.9000000000000005E-2</v>
      </c>
      <c r="T817" s="6">
        <f>tbSilv[[#This Row],[qtdRecurso]]*tbSilv[[#This Row],[areaOcupacao]]/10000</f>
        <v>0.1008</v>
      </c>
      <c r="U817" s="1">
        <f>tbSilv[[#This Row],[qtdRecEspFaixa]]*tbSilv[[#This Row],[Preco]]</f>
        <v>9.9792000000000006E-3</v>
      </c>
    </row>
    <row r="818" spans="1:21" hidden="1" x14ac:dyDescent="0.3">
      <c r="A818">
        <v>11688</v>
      </c>
      <c r="B818" t="s">
        <v>0</v>
      </c>
      <c r="C818" t="s">
        <v>1</v>
      </c>
      <c r="D818" t="s">
        <v>2</v>
      </c>
      <c r="E818" t="s">
        <v>3</v>
      </c>
      <c r="F818" t="s">
        <v>306</v>
      </c>
      <c r="G818" t="s">
        <v>4</v>
      </c>
      <c r="H818" t="s">
        <v>54</v>
      </c>
      <c r="I818">
        <v>504</v>
      </c>
      <c r="J818">
        <v>56</v>
      </c>
      <c r="K818" t="s">
        <v>316</v>
      </c>
      <c r="L818" t="s">
        <v>7</v>
      </c>
      <c r="M818" t="s">
        <v>28</v>
      </c>
      <c r="N818">
        <v>24</v>
      </c>
      <c r="O818" t="s">
        <v>33</v>
      </c>
      <c r="P818" t="s">
        <v>35</v>
      </c>
      <c r="Q818">
        <v>2</v>
      </c>
      <c r="R818" t="s">
        <v>22</v>
      </c>
      <c r="S818">
        <v>16.239999771118164</v>
      </c>
      <c r="T818" s="6">
        <f>tbSilv[[#This Row],[qtdRecurso]]*tbSilv[[#This Row],[areaOcupacao]]/10000</f>
        <v>0.1008</v>
      </c>
      <c r="U818" s="1">
        <f>tbSilv[[#This Row],[qtdRecEspFaixa]]*tbSilv[[#This Row],[Preco]]</f>
        <v>1.6369919769287109</v>
      </c>
    </row>
    <row r="819" spans="1:21" hidden="1" x14ac:dyDescent="0.3">
      <c r="A819">
        <v>11688</v>
      </c>
      <c r="B819" t="s">
        <v>0</v>
      </c>
      <c r="C819" t="s">
        <v>1</v>
      </c>
      <c r="D819" t="s">
        <v>2</v>
      </c>
      <c r="E819" t="s">
        <v>3</v>
      </c>
      <c r="F819" t="s">
        <v>306</v>
      </c>
      <c r="G819" t="s">
        <v>4</v>
      </c>
      <c r="H819" t="s">
        <v>54</v>
      </c>
      <c r="I819">
        <v>504</v>
      </c>
      <c r="J819">
        <v>56</v>
      </c>
      <c r="K819" t="s">
        <v>316</v>
      </c>
      <c r="L819" t="s">
        <v>7</v>
      </c>
      <c r="M819" t="s">
        <v>28</v>
      </c>
      <c r="N819">
        <v>24</v>
      </c>
      <c r="O819" t="s">
        <v>33</v>
      </c>
      <c r="P819" t="s">
        <v>13</v>
      </c>
      <c r="Q819">
        <v>2</v>
      </c>
      <c r="R819" t="s">
        <v>12</v>
      </c>
      <c r="S819">
        <v>13.066685676574707</v>
      </c>
      <c r="T819" s="6">
        <f>tbSilv[[#This Row],[qtdRecurso]]*tbSilv[[#This Row],[areaOcupacao]]/10000</f>
        <v>0.1008</v>
      </c>
      <c r="U819" s="1">
        <f>tbSilv[[#This Row],[qtdRecEspFaixa]]*tbSilv[[#This Row],[Preco]]</f>
        <v>1.3171219161987304</v>
      </c>
    </row>
    <row r="820" spans="1:21" hidden="1" x14ac:dyDescent="0.3">
      <c r="A820">
        <v>11688</v>
      </c>
      <c r="B820" t="s">
        <v>0</v>
      </c>
      <c r="C820" t="s">
        <v>1</v>
      </c>
      <c r="D820" t="s">
        <v>2</v>
      </c>
      <c r="E820" t="s">
        <v>3</v>
      </c>
      <c r="F820" t="s">
        <v>306</v>
      </c>
      <c r="G820" t="s">
        <v>4</v>
      </c>
      <c r="H820" t="s">
        <v>54</v>
      </c>
      <c r="I820">
        <v>504</v>
      </c>
      <c r="J820">
        <v>56</v>
      </c>
      <c r="K820" t="s">
        <v>316</v>
      </c>
      <c r="L820" t="s">
        <v>7</v>
      </c>
      <c r="M820" t="s">
        <v>28</v>
      </c>
      <c r="N820">
        <v>24</v>
      </c>
      <c r="O820" t="s">
        <v>36</v>
      </c>
      <c r="P820" t="s">
        <v>13</v>
      </c>
      <c r="Q820">
        <v>1</v>
      </c>
      <c r="R820" t="s">
        <v>12</v>
      </c>
      <c r="S820">
        <v>13.066685676574707</v>
      </c>
      <c r="T820" s="6">
        <f>tbSilv[[#This Row],[qtdRecurso]]*tbSilv[[#This Row],[areaOcupacao]]/10000</f>
        <v>5.04E-2</v>
      </c>
      <c r="U820" s="1">
        <f>tbSilv[[#This Row],[qtdRecEspFaixa]]*tbSilv[[#This Row],[Preco]]</f>
        <v>0.65856095809936521</v>
      </c>
    </row>
    <row r="821" spans="1:21" hidden="1" x14ac:dyDescent="0.3">
      <c r="A821">
        <v>11688</v>
      </c>
      <c r="B821" t="s">
        <v>0</v>
      </c>
      <c r="C821" t="s">
        <v>1</v>
      </c>
      <c r="D821" t="s">
        <v>2</v>
      </c>
      <c r="E821" t="s">
        <v>3</v>
      </c>
      <c r="F821" t="s">
        <v>306</v>
      </c>
      <c r="G821" t="s">
        <v>4</v>
      </c>
      <c r="H821" t="s">
        <v>54</v>
      </c>
      <c r="I821">
        <v>504</v>
      </c>
      <c r="J821">
        <v>56</v>
      </c>
      <c r="K821" t="s">
        <v>316</v>
      </c>
      <c r="L821" t="s">
        <v>7</v>
      </c>
      <c r="M821" t="s">
        <v>28</v>
      </c>
      <c r="N821">
        <v>25</v>
      </c>
      <c r="O821" t="s">
        <v>33</v>
      </c>
      <c r="P821" t="s">
        <v>34</v>
      </c>
      <c r="Q821">
        <v>2</v>
      </c>
      <c r="R821" t="s">
        <v>12</v>
      </c>
      <c r="S821">
        <v>9.9000000000000005E-2</v>
      </c>
      <c r="T821" s="6">
        <f>tbSilv[[#This Row],[qtdRecurso]]*tbSilv[[#This Row],[areaOcupacao]]/10000</f>
        <v>0.1008</v>
      </c>
      <c r="U821" s="1">
        <f>tbSilv[[#This Row],[qtdRecEspFaixa]]*tbSilv[[#This Row],[Preco]]</f>
        <v>9.9792000000000006E-3</v>
      </c>
    </row>
    <row r="822" spans="1:21" hidden="1" x14ac:dyDescent="0.3">
      <c r="A822">
        <v>11688</v>
      </c>
      <c r="B822" t="s">
        <v>0</v>
      </c>
      <c r="C822" t="s">
        <v>1</v>
      </c>
      <c r="D822" t="s">
        <v>2</v>
      </c>
      <c r="E822" t="s">
        <v>3</v>
      </c>
      <c r="F822" t="s">
        <v>306</v>
      </c>
      <c r="G822" t="s">
        <v>4</v>
      </c>
      <c r="H822" t="s">
        <v>54</v>
      </c>
      <c r="I822">
        <v>504</v>
      </c>
      <c r="J822">
        <v>56</v>
      </c>
      <c r="K822" t="s">
        <v>316</v>
      </c>
      <c r="L822" t="s">
        <v>7</v>
      </c>
      <c r="M822" t="s">
        <v>28</v>
      </c>
      <c r="N822">
        <v>25</v>
      </c>
      <c r="O822" t="s">
        <v>33</v>
      </c>
      <c r="P822" t="s">
        <v>35</v>
      </c>
      <c r="Q822">
        <v>2</v>
      </c>
      <c r="R822" t="s">
        <v>22</v>
      </c>
      <c r="S822">
        <v>16.239999771118164</v>
      </c>
      <c r="T822" s="6">
        <f>tbSilv[[#This Row],[qtdRecurso]]*tbSilv[[#This Row],[areaOcupacao]]/10000</f>
        <v>0.1008</v>
      </c>
      <c r="U822" s="1">
        <f>tbSilv[[#This Row],[qtdRecEspFaixa]]*tbSilv[[#This Row],[Preco]]</f>
        <v>1.6369919769287109</v>
      </c>
    </row>
    <row r="823" spans="1:21" hidden="1" x14ac:dyDescent="0.3">
      <c r="A823">
        <v>11688</v>
      </c>
      <c r="B823" t="s">
        <v>0</v>
      </c>
      <c r="C823" t="s">
        <v>1</v>
      </c>
      <c r="D823" t="s">
        <v>2</v>
      </c>
      <c r="E823" t="s">
        <v>3</v>
      </c>
      <c r="F823" t="s">
        <v>306</v>
      </c>
      <c r="G823" t="s">
        <v>4</v>
      </c>
      <c r="H823" t="s">
        <v>54</v>
      </c>
      <c r="I823">
        <v>504</v>
      </c>
      <c r="J823">
        <v>56</v>
      </c>
      <c r="K823" t="s">
        <v>316</v>
      </c>
      <c r="L823" t="s">
        <v>7</v>
      </c>
      <c r="M823" t="s">
        <v>28</v>
      </c>
      <c r="N823">
        <v>25</v>
      </c>
      <c r="O823" t="s">
        <v>33</v>
      </c>
      <c r="P823" t="s">
        <v>13</v>
      </c>
      <c r="Q823">
        <v>2</v>
      </c>
      <c r="R823" t="s">
        <v>12</v>
      </c>
      <c r="S823">
        <v>13.066685676574707</v>
      </c>
      <c r="T823" s="6">
        <f>tbSilv[[#This Row],[qtdRecurso]]*tbSilv[[#This Row],[areaOcupacao]]/10000</f>
        <v>0.1008</v>
      </c>
      <c r="U823" s="1">
        <f>tbSilv[[#This Row],[qtdRecEspFaixa]]*tbSilv[[#This Row],[Preco]]</f>
        <v>1.3171219161987304</v>
      </c>
    </row>
    <row r="824" spans="1:21" hidden="1" x14ac:dyDescent="0.3">
      <c r="A824">
        <v>11688</v>
      </c>
      <c r="B824" t="s">
        <v>0</v>
      </c>
      <c r="C824" t="s">
        <v>1</v>
      </c>
      <c r="D824" t="s">
        <v>2</v>
      </c>
      <c r="E824" t="s">
        <v>3</v>
      </c>
      <c r="F824" t="s">
        <v>306</v>
      </c>
      <c r="G824" t="s">
        <v>4</v>
      </c>
      <c r="H824" t="s">
        <v>54</v>
      </c>
      <c r="I824">
        <v>504</v>
      </c>
      <c r="J824">
        <v>56</v>
      </c>
      <c r="K824" t="s">
        <v>316</v>
      </c>
      <c r="L824" t="s">
        <v>7</v>
      </c>
      <c r="M824" t="s">
        <v>28</v>
      </c>
      <c r="N824">
        <v>25</v>
      </c>
      <c r="O824" t="s">
        <v>36</v>
      </c>
      <c r="P824" t="s">
        <v>13</v>
      </c>
      <c r="Q824">
        <v>1</v>
      </c>
      <c r="R824" t="s">
        <v>12</v>
      </c>
      <c r="S824">
        <v>13.066685676574707</v>
      </c>
      <c r="T824" s="6">
        <f>tbSilv[[#This Row],[qtdRecurso]]*tbSilv[[#This Row],[areaOcupacao]]/10000</f>
        <v>5.04E-2</v>
      </c>
      <c r="U824" s="1">
        <f>tbSilv[[#This Row],[qtdRecEspFaixa]]*tbSilv[[#This Row],[Preco]]</f>
        <v>0.65856095809936521</v>
      </c>
    </row>
    <row r="825" spans="1:21" hidden="1" x14ac:dyDescent="0.3">
      <c r="A825">
        <v>11688</v>
      </c>
      <c r="B825" t="s">
        <v>0</v>
      </c>
      <c r="C825" t="s">
        <v>1</v>
      </c>
      <c r="D825" t="s">
        <v>2</v>
      </c>
      <c r="E825" t="s">
        <v>3</v>
      </c>
      <c r="F825" t="s">
        <v>306</v>
      </c>
      <c r="G825" t="s">
        <v>4</v>
      </c>
      <c r="H825" t="s">
        <v>54</v>
      </c>
      <c r="I825">
        <v>504</v>
      </c>
      <c r="J825">
        <v>56</v>
      </c>
      <c r="K825" t="s">
        <v>316</v>
      </c>
      <c r="L825" t="s">
        <v>7</v>
      </c>
      <c r="M825" t="s">
        <v>28</v>
      </c>
      <c r="N825">
        <v>26</v>
      </c>
      <c r="O825" t="s">
        <v>33</v>
      </c>
      <c r="P825" t="s">
        <v>34</v>
      </c>
      <c r="Q825">
        <v>2</v>
      </c>
      <c r="R825" t="s">
        <v>12</v>
      </c>
      <c r="S825">
        <v>9.9000000000000005E-2</v>
      </c>
      <c r="T825" s="6">
        <f>tbSilv[[#This Row],[qtdRecurso]]*tbSilv[[#This Row],[areaOcupacao]]/10000</f>
        <v>0.1008</v>
      </c>
      <c r="U825" s="1">
        <f>tbSilv[[#This Row],[qtdRecEspFaixa]]*tbSilv[[#This Row],[Preco]]</f>
        <v>9.9792000000000006E-3</v>
      </c>
    </row>
    <row r="826" spans="1:21" hidden="1" x14ac:dyDescent="0.3">
      <c r="A826">
        <v>11688</v>
      </c>
      <c r="B826" t="s">
        <v>0</v>
      </c>
      <c r="C826" t="s">
        <v>1</v>
      </c>
      <c r="D826" t="s">
        <v>2</v>
      </c>
      <c r="E826" t="s">
        <v>3</v>
      </c>
      <c r="F826" t="s">
        <v>306</v>
      </c>
      <c r="G826" t="s">
        <v>4</v>
      </c>
      <c r="H826" t="s">
        <v>54</v>
      </c>
      <c r="I826">
        <v>504</v>
      </c>
      <c r="J826">
        <v>56</v>
      </c>
      <c r="K826" t="s">
        <v>316</v>
      </c>
      <c r="L826" t="s">
        <v>7</v>
      </c>
      <c r="M826" t="s">
        <v>28</v>
      </c>
      <c r="N826">
        <v>26</v>
      </c>
      <c r="O826" t="s">
        <v>33</v>
      </c>
      <c r="P826" t="s">
        <v>35</v>
      </c>
      <c r="Q826">
        <v>2</v>
      </c>
      <c r="R826" t="s">
        <v>22</v>
      </c>
      <c r="S826">
        <v>16.239999771118164</v>
      </c>
      <c r="T826" s="6">
        <f>tbSilv[[#This Row],[qtdRecurso]]*tbSilv[[#This Row],[areaOcupacao]]/10000</f>
        <v>0.1008</v>
      </c>
      <c r="U826" s="1">
        <f>tbSilv[[#This Row],[qtdRecEspFaixa]]*tbSilv[[#This Row],[Preco]]</f>
        <v>1.6369919769287109</v>
      </c>
    </row>
    <row r="827" spans="1:21" hidden="1" x14ac:dyDescent="0.3">
      <c r="A827">
        <v>11688</v>
      </c>
      <c r="B827" t="s">
        <v>0</v>
      </c>
      <c r="C827" t="s">
        <v>1</v>
      </c>
      <c r="D827" t="s">
        <v>2</v>
      </c>
      <c r="E827" t="s">
        <v>3</v>
      </c>
      <c r="F827" t="s">
        <v>306</v>
      </c>
      <c r="G827" t="s">
        <v>4</v>
      </c>
      <c r="H827" t="s">
        <v>54</v>
      </c>
      <c r="I827">
        <v>504</v>
      </c>
      <c r="J827">
        <v>56</v>
      </c>
      <c r="K827" t="s">
        <v>316</v>
      </c>
      <c r="L827" t="s">
        <v>7</v>
      </c>
      <c r="M827" t="s">
        <v>28</v>
      </c>
      <c r="N827">
        <v>26</v>
      </c>
      <c r="O827" t="s">
        <v>33</v>
      </c>
      <c r="P827" t="s">
        <v>13</v>
      </c>
      <c r="Q827">
        <v>2</v>
      </c>
      <c r="R827" t="s">
        <v>12</v>
      </c>
      <c r="S827">
        <v>13.066685676574707</v>
      </c>
      <c r="T827" s="6">
        <f>tbSilv[[#This Row],[qtdRecurso]]*tbSilv[[#This Row],[areaOcupacao]]/10000</f>
        <v>0.1008</v>
      </c>
      <c r="U827" s="1">
        <f>tbSilv[[#This Row],[qtdRecEspFaixa]]*tbSilv[[#This Row],[Preco]]</f>
        <v>1.3171219161987304</v>
      </c>
    </row>
    <row r="828" spans="1:21" hidden="1" x14ac:dyDescent="0.3">
      <c r="A828">
        <v>11688</v>
      </c>
      <c r="B828" t="s">
        <v>0</v>
      </c>
      <c r="C828" t="s">
        <v>1</v>
      </c>
      <c r="D828" t="s">
        <v>2</v>
      </c>
      <c r="E828" t="s">
        <v>3</v>
      </c>
      <c r="F828" t="s">
        <v>306</v>
      </c>
      <c r="G828" t="s">
        <v>4</v>
      </c>
      <c r="H828" t="s">
        <v>54</v>
      </c>
      <c r="I828">
        <v>504</v>
      </c>
      <c r="J828">
        <v>56</v>
      </c>
      <c r="K828" t="s">
        <v>316</v>
      </c>
      <c r="L828" t="s">
        <v>7</v>
      </c>
      <c r="M828" t="s">
        <v>28</v>
      </c>
      <c r="N828">
        <v>26</v>
      </c>
      <c r="O828" t="s">
        <v>36</v>
      </c>
      <c r="P828" t="s">
        <v>13</v>
      </c>
      <c r="Q828">
        <v>1</v>
      </c>
      <c r="R828" t="s">
        <v>12</v>
      </c>
      <c r="S828">
        <v>13.066685676574707</v>
      </c>
      <c r="T828" s="6">
        <f>tbSilv[[#This Row],[qtdRecurso]]*tbSilv[[#This Row],[areaOcupacao]]/10000</f>
        <v>5.04E-2</v>
      </c>
      <c r="U828" s="1">
        <f>tbSilv[[#This Row],[qtdRecEspFaixa]]*tbSilv[[#This Row],[Preco]]</f>
        <v>0.65856095809936521</v>
      </c>
    </row>
    <row r="829" spans="1:21" hidden="1" x14ac:dyDescent="0.3">
      <c r="A829">
        <v>11688</v>
      </c>
      <c r="B829" t="s">
        <v>0</v>
      </c>
      <c r="C829" t="s">
        <v>1</v>
      </c>
      <c r="D829" t="s">
        <v>2</v>
      </c>
      <c r="E829" t="s">
        <v>3</v>
      </c>
      <c r="F829" t="s">
        <v>306</v>
      </c>
      <c r="G829" t="s">
        <v>4</v>
      </c>
      <c r="H829" t="s">
        <v>54</v>
      </c>
      <c r="I829">
        <v>504</v>
      </c>
      <c r="J829">
        <v>56</v>
      </c>
      <c r="K829" t="s">
        <v>316</v>
      </c>
      <c r="L829" t="s">
        <v>7</v>
      </c>
      <c r="M829" t="s">
        <v>28</v>
      </c>
      <c r="N829">
        <v>27</v>
      </c>
      <c r="O829" t="s">
        <v>33</v>
      </c>
      <c r="P829" t="s">
        <v>34</v>
      </c>
      <c r="Q829">
        <v>2</v>
      </c>
      <c r="R829" t="s">
        <v>12</v>
      </c>
      <c r="S829">
        <v>9.9000000000000005E-2</v>
      </c>
      <c r="T829" s="6">
        <f>tbSilv[[#This Row],[qtdRecurso]]*tbSilv[[#This Row],[areaOcupacao]]/10000</f>
        <v>0.1008</v>
      </c>
      <c r="U829" s="1">
        <f>tbSilv[[#This Row],[qtdRecEspFaixa]]*tbSilv[[#This Row],[Preco]]</f>
        <v>9.9792000000000006E-3</v>
      </c>
    </row>
    <row r="830" spans="1:21" hidden="1" x14ac:dyDescent="0.3">
      <c r="A830">
        <v>11688</v>
      </c>
      <c r="B830" t="s">
        <v>0</v>
      </c>
      <c r="C830" t="s">
        <v>1</v>
      </c>
      <c r="D830" t="s">
        <v>2</v>
      </c>
      <c r="E830" t="s">
        <v>3</v>
      </c>
      <c r="F830" t="s">
        <v>306</v>
      </c>
      <c r="G830" t="s">
        <v>4</v>
      </c>
      <c r="H830" t="s">
        <v>54</v>
      </c>
      <c r="I830">
        <v>504</v>
      </c>
      <c r="J830">
        <v>56</v>
      </c>
      <c r="K830" t="s">
        <v>316</v>
      </c>
      <c r="L830" t="s">
        <v>7</v>
      </c>
      <c r="M830" t="s">
        <v>28</v>
      </c>
      <c r="N830">
        <v>27</v>
      </c>
      <c r="O830" t="s">
        <v>33</v>
      </c>
      <c r="P830" t="s">
        <v>35</v>
      </c>
      <c r="Q830">
        <v>2</v>
      </c>
      <c r="R830" t="s">
        <v>22</v>
      </c>
      <c r="S830">
        <v>16.239999771118164</v>
      </c>
      <c r="T830" s="6">
        <f>tbSilv[[#This Row],[qtdRecurso]]*tbSilv[[#This Row],[areaOcupacao]]/10000</f>
        <v>0.1008</v>
      </c>
      <c r="U830" s="1">
        <f>tbSilv[[#This Row],[qtdRecEspFaixa]]*tbSilv[[#This Row],[Preco]]</f>
        <v>1.6369919769287109</v>
      </c>
    </row>
    <row r="831" spans="1:21" hidden="1" x14ac:dyDescent="0.3">
      <c r="A831">
        <v>11688</v>
      </c>
      <c r="B831" t="s">
        <v>0</v>
      </c>
      <c r="C831" t="s">
        <v>1</v>
      </c>
      <c r="D831" t="s">
        <v>2</v>
      </c>
      <c r="E831" t="s">
        <v>3</v>
      </c>
      <c r="F831" t="s">
        <v>306</v>
      </c>
      <c r="G831" t="s">
        <v>4</v>
      </c>
      <c r="H831" t="s">
        <v>54</v>
      </c>
      <c r="I831">
        <v>504</v>
      </c>
      <c r="J831">
        <v>56</v>
      </c>
      <c r="K831" t="s">
        <v>316</v>
      </c>
      <c r="L831" t="s">
        <v>7</v>
      </c>
      <c r="M831" t="s">
        <v>28</v>
      </c>
      <c r="N831">
        <v>27</v>
      </c>
      <c r="O831" t="s">
        <v>33</v>
      </c>
      <c r="P831" t="s">
        <v>13</v>
      </c>
      <c r="Q831">
        <v>2</v>
      </c>
      <c r="R831" t="s">
        <v>12</v>
      </c>
      <c r="S831">
        <v>13.066685676574707</v>
      </c>
      <c r="T831" s="6">
        <f>tbSilv[[#This Row],[qtdRecurso]]*tbSilv[[#This Row],[areaOcupacao]]/10000</f>
        <v>0.1008</v>
      </c>
      <c r="U831" s="1">
        <f>tbSilv[[#This Row],[qtdRecEspFaixa]]*tbSilv[[#This Row],[Preco]]</f>
        <v>1.3171219161987304</v>
      </c>
    </row>
    <row r="832" spans="1:21" hidden="1" x14ac:dyDescent="0.3">
      <c r="A832">
        <v>11688</v>
      </c>
      <c r="B832" t="s">
        <v>0</v>
      </c>
      <c r="C832" t="s">
        <v>1</v>
      </c>
      <c r="D832" t="s">
        <v>2</v>
      </c>
      <c r="E832" t="s">
        <v>3</v>
      </c>
      <c r="F832" t="s">
        <v>306</v>
      </c>
      <c r="G832" t="s">
        <v>4</v>
      </c>
      <c r="H832" t="s">
        <v>54</v>
      </c>
      <c r="I832">
        <v>504</v>
      </c>
      <c r="J832">
        <v>56</v>
      </c>
      <c r="K832" t="s">
        <v>316</v>
      </c>
      <c r="L832" t="s">
        <v>7</v>
      </c>
      <c r="M832" t="s">
        <v>28</v>
      </c>
      <c r="N832">
        <v>27</v>
      </c>
      <c r="O832" t="s">
        <v>36</v>
      </c>
      <c r="P832" t="s">
        <v>13</v>
      </c>
      <c r="Q832">
        <v>1</v>
      </c>
      <c r="R832" t="s">
        <v>12</v>
      </c>
      <c r="S832">
        <v>13.066685676574707</v>
      </c>
      <c r="T832" s="6">
        <f>tbSilv[[#This Row],[qtdRecurso]]*tbSilv[[#This Row],[areaOcupacao]]/10000</f>
        <v>5.04E-2</v>
      </c>
      <c r="U832" s="1">
        <f>tbSilv[[#This Row],[qtdRecEspFaixa]]*tbSilv[[#This Row],[Preco]]</f>
        <v>0.65856095809936521</v>
      </c>
    </row>
    <row r="833" spans="1:21" hidden="1" x14ac:dyDescent="0.3">
      <c r="A833">
        <v>11688</v>
      </c>
      <c r="B833" t="s">
        <v>0</v>
      </c>
      <c r="C833" t="s">
        <v>1</v>
      </c>
      <c r="D833" t="s">
        <v>2</v>
      </c>
      <c r="E833" t="s">
        <v>3</v>
      </c>
      <c r="F833" t="s">
        <v>306</v>
      </c>
      <c r="G833" t="s">
        <v>4</v>
      </c>
      <c r="H833" t="s">
        <v>54</v>
      </c>
      <c r="I833">
        <v>504</v>
      </c>
      <c r="J833">
        <v>56</v>
      </c>
      <c r="K833" t="s">
        <v>316</v>
      </c>
      <c r="L833" t="s">
        <v>7</v>
      </c>
      <c r="M833" t="s">
        <v>28</v>
      </c>
      <c r="N833">
        <v>28</v>
      </c>
      <c r="O833" t="s">
        <v>33</v>
      </c>
      <c r="P833" t="s">
        <v>34</v>
      </c>
      <c r="Q833">
        <v>2</v>
      </c>
      <c r="R833" t="s">
        <v>12</v>
      </c>
      <c r="S833">
        <v>9.9000000000000005E-2</v>
      </c>
      <c r="T833" s="6">
        <f>tbSilv[[#This Row],[qtdRecurso]]*tbSilv[[#This Row],[areaOcupacao]]/10000</f>
        <v>0.1008</v>
      </c>
      <c r="U833" s="1">
        <f>tbSilv[[#This Row],[qtdRecEspFaixa]]*tbSilv[[#This Row],[Preco]]</f>
        <v>9.9792000000000006E-3</v>
      </c>
    </row>
    <row r="834" spans="1:21" hidden="1" x14ac:dyDescent="0.3">
      <c r="A834">
        <v>11688</v>
      </c>
      <c r="B834" t="s">
        <v>0</v>
      </c>
      <c r="C834" t="s">
        <v>1</v>
      </c>
      <c r="D834" t="s">
        <v>2</v>
      </c>
      <c r="E834" t="s">
        <v>3</v>
      </c>
      <c r="F834" t="s">
        <v>306</v>
      </c>
      <c r="G834" t="s">
        <v>4</v>
      </c>
      <c r="H834" t="s">
        <v>54</v>
      </c>
      <c r="I834">
        <v>504</v>
      </c>
      <c r="J834">
        <v>56</v>
      </c>
      <c r="K834" t="s">
        <v>316</v>
      </c>
      <c r="L834" t="s">
        <v>7</v>
      </c>
      <c r="M834" t="s">
        <v>28</v>
      </c>
      <c r="N834">
        <v>28</v>
      </c>
      <c r="O834" t="s">
        <v>33</v>
      </c>
      <c r="P834" t="s">
        <v>35</v>
      </c>
      <c r="Q834">
        <v>2</v>
      </c>
      <c r="R834" t="s">
        <v>22</v>
      </c>
      <c r="S834">
        <v>16.239999771118164</v>
      </c>
      <c r="T834" s="6">
        <f>tbSilv[[#This Row],[qtdRecurso]]*tbSilv[[#This Row],[areaOcupacao]]/10000</f>
        <v>0.1008</v>
      </c>
      <c r="U834" s="1">
        <f>tbSilv[[#This Row],[qtdRecEspFaixa]]*tbSilv[[#This Row],[Preco]]</f>
        <v>1.6369919769287109</v>
      </c>
    </row>
    <row r="835" spans="1:21" hidden="1" x14ac:dyDescent="0.3">
      <c r="A835">
        <v>11688</v>
      </c>
      <c r="B835" t="s">
        <v>0</v>
      </c>
      <c r="C835" t="s">
        <v>1</v>
      </c>
      <c r="D835" t="s">
        <v>2</v>
      </c>
      <c r="E835" t="s">
        <v>3</v>
      </c>
      <c r="F835" t="s">
        <v>306</v>
      </c>
      <c r="G835" t="s">
        <v>4</v>
      </c>
      <c r="H835" t="s">
        <v>54</v>
      </c>
      <c r="I835">
        <v>504</v>
      </c>
      <c r="J835">
        <v>56</v>
      </c>
      <c r="K835" t="s">
        <v>316</v>
      </c>
      <c r="L835" t="s">
        <v>7</v>
      </c>
      <c r="M835" t="s">
        <v>28</v>
      </c>
      <c r="N835">
        <v>28</v>
      </c>
      <c r="O835" t="s">
        <v>33</v>
      </c>
      <c r="P835" t="s">
        <v>13</v>
      </c>
      <c r="Q835">
        <v>2</v>
      </c>
      <c r="R835" t="s">
        <v>12</v>
      </c>
      <c r="S835">
        <v>13.066685676574707</v>
      </c>
      <c r="T835" s="6">
        <f>tbSilv[[#This Row],[qtdRecurso]]*tbSilv[[#This Row],[areaOcupacao]]/10000</f>
        <v>0.1008</v>
      </c>
      <c r="U835" s="1">
        <f>tbSilv[[#This Row],[qtdRecEspFaixa]]*tbSilv[[#This Row],[Preco]]</f>
        <v>1.3171219161987304</v>
      </c>
    </row>
    <row r="836" spans="1:21" hidden="1" x14ac:dyDescent="0.3">
      <c r="A836">
        <v>11688</v>
      </c>
      <c r="B836" t="s">
        <v>0</v>
      </c>
      <c r="C836" t="s">
        <v>1</v>
      </c>
      <c r="D836" t="s">
        <v>2</v>
      </c>
      <c r="E836" t="s">
        <v>3</v>
      </c>
      <c r="F836" t="s">
        <v>306</v>
      </c>
      <c r="G836" t="s">
        <v>4</v>
      </c>
      <c r="H836" t="s">
        <v>54</v>
      </c>
      <c r="I836">
        <v>504</v>
      </c>
      <c r="J836">
        <v>56</v>
      </c>
      <c r="K836" t="s">
        <v>316</v>
      </c>
      <c r="L836" t="s">
        <v>7</v>
      </c>
      <c r="M836" t="s">
        <v>28</v>
      </c>
      <c r="N836">
        <v>28</v>
      </c>
      <c r="O836" t="s">
        <v>36</v>
      </c>
      <c r="P836" t="s">
        <v>13</v>
      </c>
      <c r="Q836">
        <v>1</v>
      </c>
      <c r="R836" t="s">
        <v>12</v>
      </c>
      <c r="S836">
        <v>13.066685676574707</v>
      </c>
      <c r="T836" s="6">
        <f>tbSilv[[#This Row],[qtdRecurso]]*tbSilv[[#This Row],[areaOcupacao]]/10000</f>
        <v>5.04E-2</v>
      </c>
      <c r="U836" s="1">
        <f>tbSilv[[#This Row],[qtdRecEspFaixa]]*tbSilv[[#This Row],[Preco]]</f>
        <v>0.65856095809936521</v>
      </c>
    </row>
    <row r="837" spans="1:21" hidden="1" x14ac:dyDescent="0.3">
      <c r="A837">
        <v>11688</v>
      </c>
      <c r="B837" t="s">
        <v>0</v>
      </c>
      <c r="C837" t="s">
        <v>1</v>
      </c>
      <c r="D837" t="s">
        <v>2</v>
      </c>
      <c r="E837" t="s">
        <v>3</v>
      </c>
      <c r="F837" t="s">
        <v>306</v>
      </c>
      <c r="G837" t="s">
        <v>4</v>
      </c>
      <c r="H837" t="s">
        <v>54</v>
      </c>
      <c r="I837">
        <v>504</v>
      </c>
      <c r="J837">
        <v>56</v>
      </c>
      <c r="K837" t="s">
        <v>316</v>
      </c>
      <c r="L837" t="s">
        <v>7</v>
      </c>
      <c r="M837" t="s">
        <v>28</v>
      </c>
      <c r="N837">
        <v>29</v>
      </c>
      <c r="O837" t="s">
        <v>33</v>
      </c>
      <c r="P837" t="s">
        <v>34</v>
      </c>
      <c r="Q837">
        <v>2</v>
      </c>
      <c r="R837" t="s">
        <v>12</v>
      </c>
      <c r="S837">
        <v>9.9000000000000005E-2</v>
      </c>
      <c r="T837" s="6">
        <f>tbSilv[[#This Row],[qtdRecurso]]*tbSilv[[#This Row],[areaOcupacao]]/10000</f>
        <v>0.1008</v>
      </c>
      <c r="U837" s="1">
        <f>tbSilv[[#This Row],[qtdRecEspFaixa]]*tbSilv[[#This Row],[Preco]]</f>
        <v>9.9792000000000006E-3</v>
      </c>
    </row>
    <row r="838" spans="1:21" hidden="1" x14ac:dyDescent="0.3">
      <c r="A838">
        <v>11688</v>
      </c>
      <c r="B838" t="s">
        <v>0</v>
      </c>
      <c r="C838" t="s">
        <v>1</v>
      </c>
      <c r="D838" t="s">
        <v>2</v>
      </c>
      <c r="E838" t="s">
        <v>3</v>
      </c>
      <c r="F838" t="s">
        <v>306</v>
      </c>
      <c r="G838" t="s">
        <v>4</v>
      </c>
      <c r="H838" t="s">
        <v>54</v>
      </c>
      <c r="I838">
        <v>504</v>
      </c>
      <c r="J838">
        <v>56</v>
      </c>
      <c r="K838" t="s">
        <v>316</v>
      </c>
      <c r="L838" t="s">
        <v>7</v>
      </c>
      <c r="M838" t="s">
        <v>28</v>
      </c>
      <c r="N838">
        <v>29</v>
      </c>
      <c r="O838" t="s">
        <v>33</v>
      </c>
      <c r="P838" t="s">
        <v>35</v>
      </c>
      <c r="Q838">
        <v>2</v>
      </c>
      <c r="R838" t="s">
        <v>22</v>
      </c>
      <c r="S838">
        <v>16.239999771118164</v>
      </c>
      <c r="T838" s="6">
        <f>tbSilv[[#This Row],[qtdRecurso]]*tbSilv[[#This Row],[areaOcupacao]]/10000</f>
        <v>0.1008</v>
      </c>
      <c r="U838" s="1">
        <f>tbSilv[[#This Row],[qtdRecEspFaixa]]*tbSilv[[#This Row],[Preco]]</f>
        <v>1.6369919769287109</v>
      </c>
    </row>
    <row r="839" spans="1:21" hidden="1" x14ac:dyDescent="0.3">
      <c r="A839">
        <v>11688</v>
      </c>
      <c r="B839" t="s">
        <v>0</v>
      </c>
      <c r="C839" t="s">
        <v>1</v>
      </c>
      <c r="D839" t="s">
        <v>2</v>
      </c>
      <c r="E839" t="s">
        <v>3</v>
      </c>
      <c r="F839" t="s">
        <v>306</v>
      </c>
      <c r="G839" t="s">
        <v>4</v>
      </c>
      <c r="H839" t="s">
        <v>54</v>
      </c>
      <c r="I839">
        <v>504</v>
      </c>
      <c r="J839">
        <v>56</v>
      </c>
      <c r="K839" t="s">
        <v>316</v>
      </c>
      <c r="L839" t="s">
        <v>7</v>
      </c>
      <c r="M839" t="s">
        <v>28</v>
      </c>
      <c r="N839">
        <v>29</v>
      </c>
      <c r="O839" t="s">
        <v>33</v>
      </c>
      <c r="P839" t="s">
        <v>13</v>
      </c>
      <c r="Q839">
        <v>2</v>
      </c>
      <c r="R839" t="s">
        <v>12</v>
      </c>
      <c r="S839">
        <v>13.066685676574707</v>
      </c>
      <c r="T839" s="6">
        <f>tbSilv[[#This Row],[qtdRecurso]]*tbSilv[[#This Row],[areaOcupacao]]/10000</f>
        <v>0.1008</v>
      </c>
      <c r="U839" s="1">
        <f>tbSilv[[#This Row],[qtdRecEspFaixa]]*tbSilv[[#This Row],[Preco]]</f>
        <v>1.3171219161987304</v>
      </c>
    </row>
    <row r="840" spans="1:21" hidden="1" x14ac:dyDescent="0.3">
      <c r="A840">
        <v>11688</v>
      </c>
      <c r="B840" t="s">
        <v>0</v>
      </c>
      <c r="C840" t="s">
        <v>1</v>
      </c>
      <c r="D840" t="s">
        <v>2</v>
      </c>
      <c r="E840" t="s">
        <v>3</v>
      </c>
      <c r="F840" t="s">
        <v>306</v>
      </c>
      <c r="G840" t="s">
        <v>4</v>
      </c>
      <c r="H840" t="s">
        <v>54</v>
      </c>
      <c r="I840">
        <v>504</v>
      </c>
      <c r="J840">
        <v>56</v>
      </c>
      <c r="K840" t="s">
        <v>316</v>
      </c>
      <c r="L840" t="s">
        <v>7</v>
      </c>
      <c r="M840" t="s">
        <v>28</v>
      </c>
      <c r="N840">
        <v>29</v>
      </c>
      <c r="O840" t="s">
        <v>36</v>
      </c>
      <c r="P840" t="s">
        <v>13</v>
      </c>
      <c r="Q840">
        <v>1</v>
      </c>
      <c r="R840" t="s">
        <v>12</v>
      </c>
      <c r="S840">
        <v>13.066685676574707</v>
      </c>
      <c r="T840" s="6">
        <f>tbSilv[[#This Row],[qtdRecurso]]*tbSilv[[#This Row],[areaOcupacao]]/10000</f>
        <v>5.04E-2</v>
      </c>
      <c r="U840" s="1">
        <f>tbSilv[[#This Row],[qtdRecEspFaixa]]*tbSilv[[#This Row],[Preco]]</f>
        <v>0.65856095809936521</v>
      </c>
    </row>
    <row r="841" spans="1:21" hidden="1" x14ac:dyDescent="0.3">
      <c r="A841">
        <v>11688</v>
      </c>
      <c r="B841" t="s">
        <v>0</v>
      </c>
      <c r="C841" t="s">
        <v>1</v>
      </c>
      <c r="D841" t="s">
        <v>2</v>
      </c>
      <c r="E841" t="s">
        <v>3</v>
      </c>
      <c r="F841" t="s">
        <v>306</v>
      </c>
      <c r="G841" t="s">
        <v>4</v>
      </c>
      <c r="H841" t="s">
        <v>54</v>
      </c>
      <c r="I841">
        <v>504</v>
      </c>
      <c r="J841">
        <v>56</v>
      </c>
      <c r="K841" t="s">
        <v>316</v>
      </c>
      <c r="L841" t="s">
        <v>7</v>
      </c>
      <c r="M841" t="s">
        <v>28</v>
      </c>
      <c r="N841">
        <v>30</v>
      </c>
      <c r="O841" t="s">
        <v>33</v>
      </c>
      <c r="P841" t="s">
        <v>34</v>
      </c>
      <c r="Q841">
        <v>2</v>
      </c>
      <c r="R841" t="s">
        <v>12</v>
      </c>
      <c r="S841">
        <v>9.9000000000000005E-2</v>
      </c>
      <c r="T841" s="6">
        <f>tbSilv[[#This Row],[qtdRecurso]]*tbSilv[[#This Row],[areaOcupacao]]/10000</f>
        <v>0.1008</v>
      </c>
      <c r="U841" s="1">
        <f>tbSilv[[#This Row],[qtdRecEspFaixa]]*tbSilv[[#This Row],[Preco]]</f>
        <v>9.9792000000000006E-3</v>
      </c>
    </row>
    <row r="842" spans="1:21" hidden="1" x14ac:dyDescent="0.3">
      <c r="A842">
        <v>11688</v>
      </c>
      <c r="B842" t="s">
        <v>0</v>
      </c>
      <c r="C842" t="s">
        <v>1</v>
      </c>
      <c r="D842" t="s">
        <v>2</v>
      </c>
      <c r="E842" t="s">
        <v>3</v>
      </c>
      <c r="F842" t="s">
        <v>306</v>
      </c>
      <c r="G842" t="s">
        <v>4</v>
      </c>
      <c r="H842" t="s">
        <v>54</v>
      </c>
      <c r="I842">
        <v>504</v>
      </c>
      <c r="J842">
        <v>56</v>
      </c>
      <c r="K842" t="s">
        <v>316</v>
      </c>
      <c r="L842" t="s">
        <v>7</v>
      </c>
      <c r="M842" t="s">
        <v>28</v>
      </c>
      <c r="N842">
        <v>30</v>
      </c>
      <c r="O842" t="s">
        <v>33</v>
      </c>
      <c r="P842" t="s">
        <v>35</v>
      </c>
      <c r="Q842">
        <v>2</v>
      </c>
      <c r="R842" t="s">
        <v>22</v>
      </c>
      <c r="S842">
        <v>16.239999771118164</v>
      </c>
      <c r="T842" s="6">
        <f>tbSilv[[#This Row],[qtdRecurso]]*tbSilv[[#This Row],[areaOcupacao]]/10000</f>
        <v>0.1008</v>
      </c>
      <c r="U842" s="1">
        <f>tbSilv[[#This Row],[qtdRecEspFaixa]]*tbSilv[[#This Row],[Preco]]</f>
        <v>1.6369919769287109</v>
      </c>
    </row>
    <row r="843" spans="1:21" hidden="1" x14ac:dyDescent="0.3">
      <c r="A843">
        <v>11688</v>
      </c>
      <c r="B843" t="s">
        <v>0</v>
      </c>
      <c r="C843" t="s">
        <v>1</v>
      </c>
      <c r="D843" t="s">
        <v>2</v>
      </c>
      <c r="E843" t="s">
        <v>3</v>
      </c>
      <c r="F843" t="s">
        <v>306</v>
      </c>
      <c r="G843" t="s">
        <v>4</v>
      </c>
      <c r="H843" t="s">
        <v>54</v>
      </c>
      <c r="I843">
        <v>504</v>
      </c>
      <c r="J843">
        <v>56</v>
      </c>
      <c r="K843" t="s">
        <v>316</v>
      </c>
      <c r="L843" t="s">
        <v>7</v>
      </c>
      <c r="M843" t="s">
        <v>28</v>
      </c>
      <c r="N843">
        <v>30</v>
      </c>
      <c r="O843" t="s">
        <v>33</v>
      </c>
      <c r="P843" t="s">
        <v>13</v>
      </c>
      <c r="Q843">
        <v>2</v>
      </c>
      <c r="R843" t="s">
        <v>12</v>
      </c>
      <c r="S843">
        <v>13.066685676574707</v>
      </c>
      <c r="T843" s="6">
        <f>tbSilv[[#This Row],[qtdRecurso]]*tbSilv[[#This Row],[areaOcupacao]]/10000</f>
        <v>0.1008</v>
      </c>
      <c r="U843" s="1">
        <f>tbSilv[[#This Row],[qtdRecEspFaixa]]*tbSilv[[#This Row],[Preco]]</f>
        <v>1.3171219161987304</v>
      </c>
    </row>
    <row r="844" spans="1:21" hidden="1" x14ac:dyDescent="0.3">
      <c r="A844">
        <v>11688</v>
      </c>
      <c r="B844" t="s">
        <v>0</v>
      </c>
      <c r="C844" t="s">
        <v>1</v>
      </c>
      <c r="D844" t="s">
        <v>2</v>
      </c>
      <c r="E844" t="s">
        <v>3</v>
      </c>
      <c r="F844" t="s">
        <v>306</v>
      </c>
      <c r="G844" t="s">
        <v>4</v>
      </c>
      <c r="H844" t="s">
        <v>54</v>
      </c>
      <c r="I844">
        <v>504</v>
      </c>
      <c r="J844">
        <v>56</v>
      </c>
      <c r="K844" t="s">
        <v>316</v>
      </c>
      <c r="L844" t="s">
        <v>7</v>
      </c>
      <c r="M844" t="s">
        <v>28</v>
      </c>
      <c r="N844">
        <v>30</v>
      </c>
      <c r="O844" t="s">
        <v>36</v>
      </c>
      <c r="P844" t="s">
        <v>13</v>
      </c>
      <c r="Q844">
        <v>1</v>
      </c>
      <c r="R844" t="s">
        <v>12</v>
      </c>
      <c r="S844">
        <v>13.066685676574707</v>
      </c>
      <c r="T844" s="6">
        <f>tbSilv[[#This Row],[qtdRecurso]]*tbSilv[[#This Row],[areaOcupacao]]/10000</f>
        <v>5.04E-2</v>
      </c>
      <c r="U844" s="1">
        <f>tbSilv[[#This Row],[qtdRecEspFaixa]]*tbSilv[[#This Row],[Preco]]</f>
        <v>0.65856095809936521</v>
      </c>
    </row>
    <row r="845" spans="1:21" hidden="1" x14ac:dyDescent="0.3">
      <c r="A845">
        <v>11688</v>
      </c>
      <c r="B845" t="s">
        <v>0</v>
      </c>
      <c r="C845" t="s">
        <v>1</v>
      </c>
      <c r="D845" t="s">
        <v>2</v>
      </c>
      <c r="E845" t="s">
        <v>3</v>
      </c>
      <c r="F845" t="s">
        <v>306</v>
      </c>
      <c r="G845" t="s">
        <v>4</v>
      </c>
      <c r="H845" t="s">
        <v>54</v>
      </c>
      <c r="I845">
        <v>504</v>
      </c>
      <c r="J845">
        <v>56</v>
      </c>
      <c r="K845" t="s">
        <v>316</v>
      </c>
      <c r="L845" t="s">
        <v>7</v>
      </c>
      <c r="M845" t="s">
        <v>42</v>
      </c>
      <c r="N845">
        <v>1</v>
      </c>
      <c r="O845" t="s">
        <v>31</v>
      </c>
      <c r="P845" t="s">
        <v>32</v>
      </c>
      <c r="Q845">
        <v>32.700000000000003</v>
      </c>
      <c r="R845" t="s">
        <v>12</v>
      </c>
      <c r="S845">
        <v>1.6E-2</v>
      </c>
      <c r="T845" s="6">
        <f>tbSilv[[#This Row],[qtdRecurso]]*tbSilv[[#This Row],[areaOcupacao]]/10000</f>
        <v>1.6480800000000002</v>
      </c>
      <c r="U845" s="1">
        <f>tbSilv[[#This Row],[qtdRecEspFaixa]]*tbSilv[[#This Row],[Preco]]</f>
        <v>2.6369280000000005E-2</v>
      </c>
    </row>
    <row r="846" spans="1:21" hidden="1" x14ac:dyDescent="0.3">
      <c r="A846">
        <v>11688</v>
      </c>
      <c r="B846" t="s">
        <v>0</v>
      </c>
      <c r="C846" t="s">
        <v>1</v>
      </c>
      <c r="D846" t="s">
        <v>2</v>
      </c>
      <c r="E846" t="s">
        <v>3</v>
      </c>
      <c r="F846" t="s">
        <v>306</v>
      </c>
      <c r="G846" t="s">
        <v>4</v>
      </c>
      <c r="H846" t="s">
        <v>54</v>
      </c>
      <c r="I846">
        <v>504</v>
      </c>
      <c r="J846">
        <v>56</v>
      </c>
      <c r="K846" t="s">
        <v>316</v>
      </c>
      <c r="L846" t="s">
        <v>7</v>
      </c>
      <c r="M846" t="s">
        <v>42</v>
      </c>
      <c r="N846">
        <v>1</v>
      </c>
      <c r="O846" t="s">
        <v>31</v>
      </c>
      <c r="P846" t="s">
        <v>13</v>
      </c>
      <c r="Q846">
        <v>32.700000000000003</v>
      </c>
      <c r="R846" t="s">
        <v>12</v>
      </c>
      <c r="S846">
        <v>13.066685676574707</v>
      </c>
      <c r="T846" s="6">
        <f>tbSilv[[#This Row],[qtdRecurso]]*tbSilv[[#This Row],[areaOcupacao]]/10000</f>
        <v>1.6480800000000002</v>
      </c>
      <c r="U846" s="1">
        <f>tbSilv[[#This Row],[qtdRecEspFaixa]]*tbSilv[[#This Row],[Preco]]</f>
        <v>21.534943329849245</v>
      </c>
    </row>
    <row r="847" spans="1:21" hidden="1" x14ac:dyDescent="0.3">
      <c r="A847">
        <v>11688</v>
      </c>
      <c r="B847" t="s">
        <v>0</v>
      </c>
      <c r="C847" t="s">
        <v>1</v>
      </c>
      <c r="D847" t="s">
        <v>2</v>
      </c>
      <c r="E847" t="s">
        <v>3</v>
      </c>
      <c r="F847" t="s">
        <v>306</v>
      </c>
      <c r="G847" t="s">
        <v>4</v>
      </c>
      <c r="H847" t="s">
        <v>54</v>
      </c>
      <c r="I847">
        <v>504</v>
      </c>
      <c r="J847">
        <v>56</v>
      </c>
      <c r="K847" t="s">
        <v>316</v>
      </c>
      <c r="L847" t="s">
        <v>7</v>
      </c>
      <c r="M847" t="s">
        <v>42</v>
      </c>
      <c r="N847">
        <v>1</v>
      </c>
      <c r="O847" t="s">
        <v>33</v>
      </c>
      <c r="P847" t="s">
        <v>34</v>
      </c>
      <c r="Q847">
        <v>2</v>
      </c>
      <c r="R847" t="s">
        <v>12</v>
      </c>
      <c r="S847">
        <v>9.9000000000000005E-2</v>
      </c>
      <c r="T847" s="6">
        <f>tbSilv[[#This Row],[qtdRecurso]]*tbSilv[[#This Row],[areaOcupacao]]/10000</f>
        <v>0.1008</v>
      </c>
      <c r="U847" s="1">
        <f>tbSilv[[#This Row],[qtdRecEspFaixa]]*tbSilv[[#This Row],[Preco]]</f>
        <v>9.9792000000000006E-3</v>
      </c>
    </row>
    <row r="848" spans="1:21" hidden="1" x14ac:dyDescent="0.3">
      <c r="A848">
        <v>11688</v>
      </c>
      <c r="B848" t="s">
        <v>0</v>
      </c>
      <c r="C848" t="s">
        <v>1</v>
      </c>
      <c r="D848" t="s">
        <v>2</v>
      </c>
      <c r="E848" t="s">
        <v>3</v>
      </c>
      <c r="F848" t="s">
        <v>306</v>
      </c>
      <c r="G848" t="s">
        <v>4</v>
      </c>
      <c r="H848" t="s">
        <v>54</v>
      </c>
      <c r="I848">
        <v>504</v>
      </c>
      <c r="J848">
        <v>56</v>
      </c>
      <c r="K848" t="s">
        <v>316</v>
      </c>
      <c r="L848" t="s">
        <v>7</v>
      </c>
      <c r="M848" t="s">
        <v>42</v>
      </c>
      <c r="N848">
        <v>1</v>
      </c>
      <c r="O848" t="s">
        <v>33</v>
      </c>
      <c r="P848" t="s">
        <v>35</v>
      </c>
      <c r="Q848">
        <v>2</v>
      </c>
      <c r="R848" t="s">
        <v>22</v>
      </c>
      <c r="S848">
        <v>16.239999771118164</v>
      </c>
      <c r="T848" s="6">
        <f>tbSilv[[#This Row],[qtdRecurso]]*tbSilv[[#This Row],[areaOcupacao]]/10000</f>
        <v>0.1008</v>
      </c>
      <c r="U848" s="1">
        <f>tbSilv[[#This Row],[qtdRecEspFaixa]]*tbSilv[[#This Row],[Preco]]</f>
        <v>1.6369919769287109</v>
      </c>
    </row>
    <row r="849" spans="1:21" hidden="1" x14ac:dyDescent="0.3">
      <c r="A849">
        <v>11688</v>
      </c>
      <c r="B849" t="s">
        <v>0</v>
      </c>
      <c r="C849" t="s">
        <v>1</v>
      </c>
      <c r="D849" t="s">
        <v>2</v>
      </c>
      <c r="E849" t="s">
        <v>3</v>
      </c>
      <c r="F849" t="s">
        <v>306</v>
      </c>
      <c r="G849" t="s">
        <v>4</v>
      </c>
      <c r="H849" t="s">
        <v>54</v>
      </c>
      <c r="I849">
        <v>504</v>
      </c>
      <c r="J849">
        <v>56</v>
      </c>
      <c r="K849" t="s">
        <v>316</v>
      </c>
      <c r="L849" t="s">
        <v>7</v>
      </c>
      <c r="M849" t="s">
        <v>42</v>
      </c>
      <c r="N849">
        <v>1</v>
      </c>
      <c r="O849" t="s">
        <v>33</v>
      </c>
      <c r="P849" t="s">
        <v>13</v>
      </c>
      <c r="Q849">
        <v>2</v>
      </c>
      <c r="R849" t="s">
        <v>12</v>
      </c>
      <c r="S849">
        <v>13.066685676574707</v>
      </c>
      <c r="T849" s="6">
        <f>tbSilv[[#This Row],[qtdRecurso]]*tbSilv[[#This Row],[areaOcupacao]]/10000</f>
        <v>0.1008</v>
      </c>
      <c r="U849" s="1">
        <f>tbSilv[[#This Row],[qtdRecEspFaixa]]*tbSilv[[#This Row],[Preco]]</f>
        <v>1.3171219161987304</v>
      </c>
    </row>
    <row r="850" spans="1:21" hidden="1" x14ac:dyDescent="0.3">
      <c r="A850">
        <v>11688</v>
      </c>
      <c r="B850" t="s">
        <v>0</v>
      </c>
      <c r="C850" t="s">
        <v>1</v>
      </c>
      <c r="D850" t="s">
        <v>2</v>
      </c>
      <c r="E850" t="s">
        <v>3</v>
      </c>
      <c r="F850" t="s">
        <v>306</v>
      </c>
      <c r="G850" t="s">
        <v>4</v>
      </c>
      <c r="H850" t="s">
        <v>54</v>
      </c>
      <c r="I850">
        <v>504</v>
      </c>
      <c r="J850">
        <v>56</v>
      </c>
      <c r="K850" t="s">
        <v>316</v>
      </c>
      <c r="L850" t="s">
        <v>7</v>
      </c>
      <c r="M850" t="s">
        <v>42</v>
      </c>
      <c r="N850">
        <v>1</v>
      </c>
      <c r="O850" t="s">
        <v>36</v>
      </c>
      <c r="P850" t="s">
        <v>13</v>
      </c>
      <c r="Q850">
        <v>1</v>
      </c>
      <c r="R850" t="s">
        <v>12</v>
      </c>
      <c r="S850">
        <v>13.066685676574707</v>
      </c>
      <c r="T850" s="6">
        <f>tbSilv[[#This Row],[qtdRecurso]]*tbSilv[[#This Row],[areaOcupacao]]/10000</f>
        <v>5.04E-2</v>
      </c>
      <c r="U850" s="1">
        <f>tbSilv[[#This Row],[qtdRecEspFaixa]]*tbSilv[[#This Row],[Preco]]</f>
        <v>0.65856095809936521</v>
      </c>
    </row>
    <row r="851" spans="1:21" hidden="1" x14ac:dyDescent="0.3">
      <c r="A851">
        <v>11688</v>
      </c>
      <c r="B851" t="s">
        <v>0</v>
      </c>
      <c r="C851" t="s">
        <v>1</v>
      </c>
      <c r="D851" t="s">
        <v>2</v>
      </c>
      <c r="E851" t="s">
        <v>3</v>
      </c>
      <c r="F851" t="s">
        <v>306</v>
      </c>
      <c r="G851" t="s">
        <v>4</v>
      </c>
      <c r="H851" t="s">
        <v>54</v>
      </c>
      <c r="I851">
        <v>504</v>
      </c>
      <c r="J851">
        <v>56</v>
      </c>
      <c r="K851" t="s">
        <v>316</v>
      </c>
      <c r="L851" t="s">
        <v>7</v>
      </c>
      <c r="M851" t="s">
        <v>43</v>
      </c>
      <c r="N851">
        <v>1</v>
      </c>
      <c r="O851" t="s">
        <v>9</v>
      </c>
      <c r="P851" t="s">
        <v>16</v>
      </c>
      <c r="Q851">
        <v>1.75</v>
      </c>
      <c r="R851" t="s">
        <v>17</v>
      </c>
      <c r="S851">
        <v>149.07000732421875</v>
      </c>
      <c r="T851" s="6">
        <f>tbSilv[[#This Row],[qtdRecurso]]*tbSilv[[#This Row],[areaOcupacao]]/10000</f>
        <v>8.8200000000000001E-2</v>
      </c>
      <c r="U851" s="1">
        <f>tbSilv[[#This Row],[qtdRecEspFaixa]]*tbSilv[[#This Row],[Preco]]</f>
        <v>13.147974645996094</v>
      </c>
    </row>
    <row r="852" spans="1:21" hidden="1" x14ac:dyDescent="0.3">
      <c r="A852">
        <v>11688</v>
      </c>
      <c r="B852" t="s">
        <v>0</v>
      </c>
      <c r="C852" t="s">
        <v>1</v>
      </c>
      <c r="D852" t="s">
        <v>2</v>
      </c>
      <c r="E852" t="s">
        <v>3</v>
      </c>
      <c r="F852" t="s">
        <v>306</v>
      </c>
      <c r="G852" t="s">
        <v>4</v>
      </c>
      <c r="H852" t="s">
        <v>54</v>
      </c>
      <c r="I852">
        <v>504</v>
      </c>
      <c r="J852">
        <v>56</v>
      </c>
      <c r="K852" t="s">
        <v>316</v>
      </c>
      <c r="L852" t="s">
        <v>7</v>
      </c>
      <c r="M852" t="s">
        <v>43</v>
      </c>
      <c r="N852">
        <v>1</v>
      </c>
      <c r="O852" t="s">
        <v>44</v>
      </c>
      <c r="P852" t="s">
        <v>45</v>
      </c>
      <c r="Q852">
        <v>24</v>
      </c>
      <c r="R852" t="s">
        <v>12</v>
      </c>
      <c r="S852">
        <v>1.0999999999999999E-2</v>
      </c>
      <c r="T852" s="6">
        <f>tbSilv[[#This Row],[qtdRecurso]]*tbSilv[[#This Row],[areaOcupacao]]/10000</f>
        <v>1.2096</v>
      </c>
      <c r="U852" s="1">
        <f>tbSilv[[#This Row],[qtdRecEspFaixa]]*tbSilv[[#This Row],[Preco]]</f>
        <v>1.3305599999999999E-2</v>
      </c>
    </row>
    <row r="853" spans="1:21" hidden="1" x14ac:dyDescent="0.3">
      <c r="A853">
        <v>11688</v>
      </c>
      <c r="B853" t="s">
        <v>0</v>
      </c>
      <c r="C853" t="s">
        <v>1</v>
      </c>
      <c r="D853" t="s">
        <v>2</v>
      </c>
      <c r="E853" t="s">
        <v>3</v>
      </c>
      <c r="F853" t="s">
        <v>306</v>
      </c>
      <c r="G853" t="s">
        <v>4</v>
      </c>
      <c r="H853" t="s">
        <v>54</v>
      </c>
      <c r="I853">
        <v>504</v>
      </c>
      <c r="J853">
        <v>56</v>
      </c>
      <c r="K853" t="s">
        <v>316</v>
      </c>
      <c r="L853" t="s">
        <v>7</v>
      </c>
      <c r="M853" t="s">
        <v>43</v>
      </c>
      <c r="N853">
        <v>1</v>
      </c>
      <c r="O853" t="s">
        <v>44</v>
      </c>
      <c r="P853" t="s">
        <v>13</v>
      </c>
      <c r="Q853">
        <v>24</v>
      </c>
      <c r="R853" t="s">
        <v>12</v>
      </c>
      <c r="S853">
        <v>13.066685676574707</v>
      </c>
      <c r="T853" s="6">
        <f>tbSilv[[#This Row],[qtdRecurso]]*tbSilv[[#This Row],[areaOcupacao]]/10000</f>
        <v>1.2096</v>
      </c>
      <c r="U853" s="1">
        <f>tbSilv[[#This Row],[qtdRecEspFaixa]]*tbSilv[[#This Row],[Preco]]</f>
        <v>15.805462994384765</v>
      </c>
    </row>
    <row r="854" spans="1:21" hidden="1" x14ac:dyDescent="0.3">
      <c r="A854">
        <v>11688</v>
      </c>
      <c r="B854" t="s">
        <v>0</v>
      </c>
      <c r="C854" t="s">
        <v>1</v>
      </c>
      <c r="D854" t="s">
        <v>2</v>
      </c>
      <c r="E854" t="s">
        <v>3</v>
      </c>
      <c r="F854" t="s">
        <v>306</v>
      </c>
      <c r="G854" t="s">
        <v>4</v>
      </c>
      <c r="H854" t="s">
        <v>54</v>
      </c>
      <c r="I854">
        <v>504</v>
      </c>
      <c r="J854">
        <v>56</v>
      </c>
      <c r="K854" t="s">
        <v>316</v>
      </c>
      <c r="L854" t="s">
        <v>7</v>
      </c>
      <c r="M854" t="s">
        <v>43</v>
      </c>
      <c r="N854">
        <v>1</v>
      </c>
      <c r="O854" t="s">
        <v>46</v>
      </c>
      <c r="P854" t="s">
        <v>47</v>
      </c>
      <c r="Q854">
        <v>0.5</v>
      </c>
      <c r="R854" t="s">
        <v>48</v>
      </c>
      <c r="S854">
        <v>206.16999816894531</v>
      </c>
      <c r="T854" s="6">
        <f>tbSilv[[#This Row],[qtdRecurso]]*tbSilv[[#This Row],[areaOcupacao]]/10000</f>
        <v>2.52E-2</v>
      </c>
      <c r="U854" s="1">
        <f>tbSilv[[#This Row],[qtdRecEspFaixa]]*tbSilv[[#This Row],[Preco]]</f>
        <v>5.1954839538574218</v>
      </c>
    </row>
    <row r="855" spans="1:21" hidden="1" x14ac:dyDescent="0.3">
      <c r="A855">
        <v>11688</v>
      </c>
      <c r="B855" t="s">
        <v>0</v>
      </c>
      <c r="C855" t="s">
        <v>1</v>
      </c>
      <c r="D855" t="s">
        <v>2</v>
      </c>
      <c r="E855" t="s">
        <v>3</v>
      </c>
      <c r="F855" t="s">
        <v>306</v>
      </c>
      <c r="G855" t="s">
        <v>4</v>
      </c>
      <c r="H855" t="s">
        <v>54</v>
      </c>
      <c r="I855">
        <v>504</v>
      </c>
      <c r="J855">
        <v>56</v>
      </c>
      <c r="K855" t="s">
        <v>316</v>
      </c>
      <c r="L855" t="s">
        <v>7</v>
      </c>
      <c r="M855" t="s">
        <v>43</v>
      </c>
      <c r="N855">
        <v>1</v>
      </c>
      <c r="O855" t="s">
        <v>46</v>
      </c>
      <c r="P855" t="s">
        <v>13</v>
      </c>
      <c r="Q855">
        <v>10</v>
      </c>
      <c r="R855" t="s">
        <v>12</v>
      </c>
      <c r="S855">
        <v>13.066685676574707</v>
      </c>
      <c r="T855" s="6">
        <f>tbSilv[[#This Row],[qtdRecurso]]*tbSilv[[#This Row],[areaOcupacao]]/10000</f>
        <v>0.504</v>
      </c>
      <c r="U855" s="1">
        <f>tbSilv[[#This Row],[qtdRecEspFaixa]]*tbSilv[[#This Row],[Preco]]</f>
        <v>6.5856095809936521</v>
      </c>
    </row>
    <row r="856" spans="1:21" hidden="1" x14ac:dyDescent="0.3">
      <c r="A856">
        <v>11688</v>
      </c>
      <c r="B856" t="s">
        <v>0</v>
      </c>
      <c r="C856" t="s">
        <v>1</v>
      </c>
      <c r="D856" t="s">
        <v>2</v>
      </c>
      <c r="E856" t="s">
        <v>3</v>
      </c>
      <c r="F856" t="s">
        <v>306</v>
      </c>
      <c r="G856" t="s">
        <v>4</v>
      </c>
      <c r="H856" t="s">
        <v>54</v>
      </c>
      <c r="I856">
        <v>504</v>
      </c>
      <c r="J856">
        <v>56</v>
      </c>
      <c r="K856" t="s">
        <v>316</v>
      </c>
      <c r="L856" t="s">
        <v>7</v>
      </c>
      <c r="M856" t="s">
        <v>43</v>
      </c>
      <c r="N856">
        <v>1</v>
      </c>
      <c r="O856" t="s">
        <v>46</v>
      </c>
      <c r="P856" t="s">
        <v>16</v>
      </c>
      <c r="Q856">
        <v>1.65</v>
      </c>
      <c r="R856" t="s">
        <v>17</v>
      </c>
      <c r="S856">
        <v>149.07000732421875</v>
      </c>
      <c r="T856" s="6">
        <f>tbSilv[[#This Row],[qtdRecurso]]*tbSilv[[#This Row],[areaOcupacao]]/10000</f>
        <v>8.3159999999999998E-2</v>
      </c>
      <c r="U856" s="1">
        <f>tbSilv[[#This Row],[qtdRecEspFaixa]]*tbSilv[[#This Row],[Preco]]</f>
        <v>12.396661809082032</v>
      </c>
    </row>
    <row r="857" spans="1:21" hidden="1" x14ac:dyDescent="0.3">
      <c r="A857">
        <v>11688</v>
      </c>
      <c r="B857" t="s">
        <v>0</v>
      </c>
      <c r="C857" t="s">
        <v>1</v>
      </c>
      <c r="D857" t="s">
        <v>2</v>
      </c>
      <c r="E857" t="s">
        <v>3</v>
      </c>
      <c r="F857" t="s">
        <v>306</v>
      </c>
      <c r="G857" t="s">
        <v>4</v>
      </c>
      <c r="H857" t="s">
        <v>54</v>
      </c>
      <c r="I857">
        <v>504</v>
      </c>
      <c r="J857">
        <v>56</v>
      </c>
      <c r="K857" t="s">
        <v>316</v>
      </c>
      <c r="L857" t="s">
        <v>7</v>
      </c>
      <c r="M857" t="s">
        <v>43</v>
      </c>
      <c r="N857">
        <v>1</v>
      </c>
      <c r="O857" t="s">
        <v>33</v>
      </c>
      <c r="P857" t="s">
        <v>34</v>
      </c>
      <c r="Q857">
        <v>4</v>
      </c>
      <c r="R857" t="s">
        <v>12</v>
      </c>
      <c r="S857">
        <v>9.9000000000000005E-2</v>
      </c>
      <c r="T857" s="6">
        <f>tbSilv[[#This Row],[qtdRecurso]]*tbSilv[[#This Row],[areaOcupacao]]/10000</f>
        <v>0.2016</v>
      </c>
      <c r="U857" s="1">
        <f>tbSilv[[#This Row],[qtdRecEspFaixa]]*tbSilv[[#This Row],[Preco]]</f>
        <v>1.9958400000000001E-2</v>
      </c>
    </row>
    <row r="858" spans="1:21" hidden="1" x14ac:dyDescent="0.3">
      <c r="A858">
        <v>11688</v>
      </c>
      <c r="B858" t="s">
        <v>0</v>
      </c>
      <c r="C858" t="s">
        <v>1</v>
      </c>
      <c r="D858" t="s">
        <v>2</v>
      </c>
      <c r="E858" t="s">
        <v>3</v>
      </c>
      <c r="F858" t="s">
        <v>306</v>
      </c>
      <c r="G858" t="s">
        <v>4</v>
      </c>
      <c r="H858" t="s">
        <v>54</v>
      </c>
      <c r="I858">
        <v>504</v>
      </c>
      <c r="J858">
        <v>56</v>
      </c>
      <c r="K858" t="s">
        <v>316</v>
      </c>
      <c r="L858" t="s">
        <v>7</v>
      </c>
      <c r="M858" t="s">
        <v>43</v>
      </c>
      <c r="N858">
        <v>1</v>
      </c>
      <c r="O858" t="s">
        <v>33</v>
      </c>
      <c r="P858" t="s">
        <v>35</v>
      </c>
      <c r="Q858">
        <v>3.5</v>
      </c>
      <c r="R858" t="s">
        <v>22</v>
      </c>
      <c r="S858">
        <v>16.239999771118164</v>
      </c>
      <c r="T858" s="6">
        <f>tbSilv[[#This Row],[qtdRecurso]]*tbSilv[[#This Row],[areaOcupacao]]/10000</f>
        <v>0.1764</v>
      </c>
      <c r="U858" s="1">
        <f>tbSilv[[#This Row],[qtdRecEspFaixa]]*tbSilv[[#This Row],[Preco]]</f>
        <v>2.8647359596252442</v>
      </c>
    </row>
    <row r="859" spans="1:21" hidden="1" x14ac:dyDescent="0.3">
      <c r="A859">
        <v>11688</v>
      </c>
      <c r="B859" t="s">
        <v>0</v>
      </c>
      <c r="C859" t="s">
        <v>1</v>
      </c>
      <c r="D859" t="s">
        <v>2</v>
      </c>
      <c r="E859" t="s">
        <v>3</v>
      </c>
      <c r="F859" t="s">
        <v>306</v>
      </c>
      <c r="G859" t="s">
        <v>4</v>
      </c>
      <c r="H859" t="s">
        <v>54</v>
      </c>
      <c r="I859">
        <v>504</v>
      </c>
      <c r="J859">
        <v>56</v>
      </c>
      <c r="K859" t="s">
        <v>316</v>
      </c>
      <c r="L859" t="s">
        <v>7</v>
      </c>
      <c r="M859" t="s">
        <v>43</v>
      </c>
      <c r="N859">
        <v>1</v>
      </c>
      <c r="O859" t="s">
        <v>33</v>
      </c>
      <c r="P859" t="s">
        <v>13</v>
      </c>
      <c r="Q859">
        <v>4</v>
      </c>
      <c r="R859" t="s">
        <v>12</v>
      </c>
      <c r="S859">
        <v>13.066685676574707</v>
      </c>
      <c r="T859" s="6">
        <f>tbSilv[[#This Row],[qtdRecurso]]*tbSilv[[#This Row],[areaOcupacao]]/10000</f>
        <v>0.2016</v>
      </c>
      <c r="U859" s="1">
        <f>tbSilv[[#This Row],[qtdRecEspFaixa]]*tbSilv[[#This Row],[Preco]]</f>
        <v>2.6342438323974608</v>
      </c>
    </row>
    <row r="860" spans="1:21" hidden="1" x14ac:dyDescent="0.3">
      <c r="A860">
        <v>11688</v>
      </c>
      <c r="B860" t="s">
        <v>0</v>
      </c>
      <c r="C860" t="s">
        <v>1</v>
      </c>
      <c r="D860" t="s">
        <v>2</v>
      </c>
      <c r="E860" t="s">
        <v>3</v>
      </c>
      <c r="F860" t="s">
        <v>306</v>
      </c>
      <c r="G860" t="s">
        <v>4</v>
      </c>
      <c r="H860" t="s">
        <v>54</v>
      </c>
      <c r="I860">
        <v>504</v>
      </c>
      <c r="J860">
        <v>56</v>
      </c>
      <c r="K860" t="s">
        <v>316</v>
      </c>
      <c r="L860" t="s">
        <v>7</v>
      </c>
      <c r="M860" t="s">
        <v>43</v>
      </c>
      <c r="N860">
        <v>1</v>
      </c>
      <c r="O860" t="s">
        <v>49</v>
      </c>
      <c r="P860" t="s">
        <v>50</v>
      </c>
      <c r="Q860">
        <v>24</v>
      </c>
      <c r="R860" t="s">
        <v>12</v>
      </c>
      <c r="S860">
        <v>6.0519999999999996</v>
      </c>
      <c r="T860" s="6">
        <f>tbSilv[[#This Row],[qtdRecurso]]*tbSilv[[#This Row],[areaOcupacao]]/10000</f>
        <v>1.2096</v>
      </c>
      <c r="U860" s="1">
        <f>tbSilv[[#This Row],[qtdRecEspFaixa]]*tbSilv[[#This Row],[Preco]]</f>
        <v>7.3204991999999995</v>
      </c>
    </row>
    <row r="861" spans="1:21" hidden="1" x14ac:dyDescent="0.3">
      <c r="A861">
        <v>11688</v>
      </c>
      <c r="B861" t="s">
        <v>0</v>
      </c>
      <c r="C861" t="s">
        <v>1</v>
      </c>
      <c r="D861" t="s">
        <v>2</v>
      </c>
      <c r="E861" t="s">
        <v>3</v>
      </c>
      <c r="F861" t="s">
        <v>306</v>
      </c>
      <c r="G861" t="s">
        <v>4</v>
      </c>
      <c r="H861" t="s">
        <v>54</v>
      </c>
      <c r="I861">
        <v>504</v>
      </c>
      <c r="J861">
        <v>56</v>
      </c>
      <c r="K861" t="s">
        <v>316</v>
      </c>
      <c r="L861" t="s">
        <v>7</v>
      </c>
      <c r="M861" t="s">
        <v>43</v>
      </c>
      <c r="N861">
        <v>1</v>
      </c>
      <c r="O861" t="s">
        <v>49</v>
      </c>
      <c r="P861" t="s">
        <v>13</v>
      </c>
      <c r="Q861">
        <v>24</v>
      </c>
      <c r="R861" t="s">
        <v>12</v>
      </c>
      <c r="S861">
        <v>13.066685676574707</v>
      </c>
      <c r="T861" s="6">
        <f>tbSilv[[#This Row],[qtdRecurso]]*tbSilv[[#This Row],[areaOcupacao]]/10000</f>
        <v>1.2096</v>
      </c>
      <c r="U861" s="1">
        <f>tbSilv[[#This Row],[qtdRecEspFaixa]]*tbSilv[[#This Row],[Preco]]</f>
        <v>15.805462994384765</v>
      </c>
    </row>
    <row r="862" spans="1:21" hidden="1" x14ac:dyDescent="0.3">
      <c r="A862">
        <v>11688</v>
      </c>
      <c r="B862" t="s">
        <v>0</v>
      </c>
      <c r="C862" t="s">
        <v>1</v>
      </c>
      <c r="D862" t="s">
        <v>2</v>
      </c>
      <c r="E862" t="s">
        <v>3</v>
      </c>
      <c r="F862" t="s">
        <v>306</v>
      </c>
      <c r="G862" t="s">
        <v>4</v>
      </c>
      <c r="H862" t="s">
        <v>54</v>
      </c>
      <c r="I862">
        <v>504</v>
      </c>
      <c r="J862">
        <v>56</v>
      </c>
      <c r="K862" t="s">
        <v>316</v>
      </c>
      <c r="L862" t="s">
        <v>7</v>
      </c>
      <c r="M862" t="s">
        <v>43</v>
      </c>
      <c r="N862">
        <v>1</v>
      </c>
      <c r="O862" t="s">
        <v>51</v>
      </c>
      <c r="P862" t="s">
        <v>38</v>
      </c>
      <c r="Q862">
        <v>20</v>
      </c>
      <c r="R862" t="s">
        <v>12</v>
      </c>
      <c r="S862">
        <v>6.4109999999999996</v>
      </c>
      <c r="T862" s="6">
        <f>tbSilv[[#This Row],[qtdRecurso]]*tbSilv[[#This Row],[areaOcupacao]]/10000</f>
        <v>1.008</v>
      </c>
      <c r="U862" s="1">
        <f>tbSilv[[#This Row],[qtdRecEspFaixa]]*tbSilv[[#This Row],[Preco]]</f>
        <v>6.462288</v>
      </c>
    </row>
    <row r="863" spans="1:21" hidden="1" x14ac:dyDescent="0.3">
      <c r="A863">
        <v>11688</v>
      </c>
      <c r="B863" t="s">
        <v>0</v>
      </c>
      <c r="C863" t="s">
        <v>1</v>
      </c>
      <c r="D863" t="s">
        <v>2</v>
      </c>
      <c r="E863" t="s">
        <v>3</v>
      </c>
      <c r="F863" t="s">
        <v>306</v>
      </c>
      <c r="G863" t="s">
        <v>4</v>
      </c>
      <c r="H863" t="s">
        <v>54</v>
      </c>
      <c r="I863">
        <v>504</v>
      </c>
      <c r="J863">
        <v>56</v>
      </c>
      <c r="K863" t="s">
        <v>316</v>
      </c>
      <c r="L863" t="s">
        <v>7</v>
      </c>
      <c r="M863" t="s">
        <v>43</v>
      </c>
      <c r="N863">
        <v>1</v>
      </c>
      <c r="O863" t="s">
        <v>51</v>
      </c>
      <c r="P863" t="s">
        <v>13</v>
      </c>
      <c r="Q863">
        <v>20</v>
      </c>
      <c r="R863" t="s">
        <v>12</v>
      </c>
      <c r="S863">
        <v>13.066685676574707</v>
      </c>
      <c r="T863" s="6">
        <f>tbSilv[[#This Row],[qtdRecurso]]*tbSilv[[#This Row],[areaOcupacao]]/10000</f>
        <v>1.008</v>
      </c>
      <c r="U863" s="1">
        <f>tbSilv[[#This Row],[qtdRecEspFaixa]]*tbSilv[[#This Row],[Preco]]</f>
        <v>13.171219161987304</v>
      </c>
    </row>
    <row r="864" spans="1:21" x14ac:dyDescent="0.3">
      <c r="A864">
        <v>11688</v>
      </c>
      <c r="B864" t="s">
        <v>0</v>
      </c>
      <c r="C864" t="s">
        <v>1</v>
      </c>
      <c r="D864" t="s">
        <v>2</v>
      </c>
      <c r="E864" t="s">
        <v>3</v>
      </c>
      <c r="F864" t="s">
        <v>306</v>
      </c>
      <c r="G864" t="s">
        <v>4</v>
      </c>
      <c r="H864" t="s">
        <v>55</v>
      </c>
      <c r="I864">
        <v>504</v>
      </c>
      <c r="J864">
        <v>56</v>
      </c>
      <c r="K864" t="s">
        <v>316</v>
      </c>
      <c r="L864" t="s">
        <v>317</v>
      </c>
      <c r="M864" t="s">
        <v>309</v>
      </c>
      <c r="N864">
        <v>2</v>
      </c>
      <c r="O864" t="s">
        <v>310</v>
      </c>
      <c r="P864" t="s">
        <v>311</v>
      </c>
      <c r="Q864">
        <v>145.19999999999999</v>
      </c>
      <c r="R864" t="s">
        <v>12</v>
      </c>
      <c r="S864">
        <v>1.0999999999999999E-2</v>
      </c>
      <c r="T864" s="6">
        <f>tbSilv[[#This Row],[qtdRecurso]]*tbSilv[[#This Row],[areaOcupacao]]/10000</f>
        <v>7.3180799999999993</v>
      </c>
      <c r="U864" s="1">
        <f>tbSilv[[#This Row],[qtdRecEspFaixa]]*tbSilv[[#This Row],[Preco]]</f>
        <v>8.0498879999999981E-2</v>
      </c>
    </row>
    <row r="865" spans="1:21" x14ac:dyDescent="0.3">
      <c r="A865">
        <v>11688</v>
      </c>
      <c r="B865" t="s">
        <v>0</v>
      </c>
      <c r="C865" t="s">
        <v>1</v>
      </c>
      <c r="D865" t="s">
        <v>2</v>
      </c>
      <c r="E865" t="s">
        <v>3</v>
      </c>
      <c r="F865" t="s">
        <v>306</v>
      </c>
      <c r="G865" t="s">
        <v>4</v>
      </c>
      <c r="H865" t="s">
        <v>55</v>
      </c>
      <c r="I865">
        <v>504</v>
      </c>
      <c r="J865">
        <v>56</v>
      </c>
      <c r="K865" t="s">
        <v>316</v>
      </c>
      <c r="L865" t="s">
        <v>317</v>
      </c>
      <c r="M865" t="s">
        <v>309</v>
      </c>
      <c r="N865">
        <v>2</v>
      </c>
      <c r="O865" t="s">
        <v>310</v>
      </c>
      <c r="P865" t="s">
        <v>13</v>
      </c>
      <c r="Q865">
        <v>145.19999999999999</v>
      </c>
      <c r="R865" t="s">
        <v>12</v>
      </c>
      <c r="S865">
        <v>13.066685676574707</v>
      </c>
      <c r="T865" s="6">
        <f>tbSilv[[#This Row],[qtdRecurso]]*tbSilv[[#This Row],[areaOcupacao]]/10000</f>
        <v>7.3180799999999993</v>
      </c>
      <c r="U865" s="1">
        <f>tbSilv[[#This Row],[qtdRecEspFaixa]]*tbSilv[[#This Row],[Preco]]</f>
        <v>95.623051116027824</v>
      </c>
    </row>
    <row r="866" spans="1:21" x14ac:dyDescent="0.3">
      <c r="A866">
        <v>11688</v>
      </c>
      <c r="B866" t="s">
        <v>0</v>
      </c>
      <c r="C866" t="s">
        <v>1</v>
      </c>
      <c r="D866" t="s">
        <v>2</v>
      </c>
      <c r="E866" t="s">
        <v>3</v>
      </c>
      <c r="F866" t="s">
        <v>306</v>
      </c>
      <c r="G866" t="s">
        <v>4</v>
      </c>
      <c r="H866" t="s">
        <v>55</v>
      </c>
      <c r="I866">
        <v>504</v>
      </c>
      <c r="J866">
        <v>56</v>
      </c>
      <c r="K866" t="s">
        <v>316</v>
      </c>
      <c r="L866" t="s">
        <v>317</v>
      </c>
      <c r="M866" t="s">
        <v>309</v>
      </c>
      <c r="N866">
        <v>2</v>
      </c>
      <c r="O866" t="s">
        <v>312</v>
      </c>
      <c r="P866" t="s">
        <v>13</v>
      </c>
      <c r="Q866">
        <v>18.149999999999999</v>
      </c>
      <c r="R866" t="s">
        <v>12</v>
      </c>
      <c r="S866">
        <v>13.066685676574707</v>
      </c>
      <c r="T866" s="6">
        <f>tbSilv[[#This Row],[qtdRecurso]]*tbSilv[[#This Row],[areaOcupacao]]/10000</f>
        <v>0.91475999999999991</v>
      </c>
      <c r="U866" s="1">
        <f>tbSilv[[#This Row],[qtdRecEspFaixa]]*tbSilv[[#This Row],[Preco]]</f>
        <v>11.952881389503478</v>
      </c>
    </row>
    <row r="867" spans="1:21" x14ac:dyDescent="0.3">
      <c r="A867">
        <v>11688</v>
      </c>
      <c r="B867" t="s">
        <v>0</v>
      </c>
      <c r="C867" t="s">
        <v>1</v>
      </c>
      <c r="D867" t="s">
        <v>2</v>
      </c>
      <c r="E867" t="s">
        <v>3</v>
      </c>
      <c r="F867" t="s">
        <v>306</v>
      </c>
      <c r="G867" t="s">
        <v>4</v>
      </c>
      <c r="H867" t="s">
        <v>55</v>
      </c>
      <c r="I867">
        <v>504</v>
      </c>
      <c r="J867">
        <v>56</v>
      </c>
      <c r="K867" t="s">
        <v>316</v>
      </c>
      <c r="L867" t="s">
        <v>317</v>
      </c>
      <c r="M867" t="s">
        <v>309</v>
      </c>
      <c r="N867">
        <v>2</v>
      </c>
      <c r="O867" t="s">
        <v>313</v>
      </c>
      <c r="P867" t="s">
        <v>16</v>
      </c>
      <c r="Q867">
        <v>0.73</v>
      </c>
      <c r="R867" t="s">
        <v>17</v>
      </c>
      <c r="S867">
        <v>149.07000732421875</v>
      </c>
      <c r="T867" s="6">
        <f>tbSilv[[#This Row],[qtdRecurso]]*tbSilv[[#This Row],[areaOcupacao]]/10000</f>
        <v>3.6791999999999998E-2</v>
      </c>
      <c r="U867" s="1">
        <f>tbSilv[[#This Row],[qtdRecEspFaixa]]*tbSilv[[#This Row],[Preco]]</f>
        <v>5.4845837094726564</v>
      </c>
    </row>
    <row r="868" spans="1:21" hidden="1" x14ac:dyDescent="0.3">
      <c r="A868">
        <v>11688</v>
      </c>
      <c r="B868" t="s">
        <v>0</v>
      </c>
      <c r="C868" t="s">
        <v>1</v>
      </c>
      <c r="D868" t="s">
        <v>2</v>
      </c>
      <c r="E868" t="s">
        <v>3</v>
      </c>
      <c r="F868" t="s">
        <v>306</v>
      </c>
      <c r="G868" t="s">
        <v>4</v>
      </c>
      <c r="H868" t="s">
        <v>55</v>
      </c>
      <c r="I868">
        <v>504</v>
      </c>
      <c r="J868">
        <v>56</v>
      </c>
      <c r="K868" t="s">
        <v>316</v>
      </c>
      <c r="L868" t="s">
        <v>317</v>
      </c>
      <c r="M868" t="s">
        <v>309</v>
      </c>
      <c r="N868">
        <v>3</v>
      </c>
      <c r="O868" t="s">
        <v>310</v>
      </c>
      <c r="P868" t="s">
        <v>311</v>
      </c>
      <c r="Q868">
        <v>145.19999999999999</v>
      </c>
      <c r="R868" t="s">
        <v>12</v>
      </c>
      <c r="S868">
        <v>1.0999999999999999E-2</v>
      </c>
      <c r="T868" s="6">
        <f>tbSilv[[#This Row],[qtdRecurso]]*tbSilv[[#This Row],[areaOcupacao]]/10000</f>
        <v>7.3180799999999993</v>
      </c>
      <c r="U868" s="1">
        <f>tbSilv[[#This Row],[qtdRecEspFaixa]]*tbSilv[[#This Row],[Preco]]</f>
        <v>8.0498879999999981E-2</v>
      </c>
    </row>
    <row r="869" spans="1:21" hidden="1" x14ac:dyDescent="0.3">
      <c r="A869">
        <v>11688</v>
      </c>
      <c r="B869" t="s">
        <v>0</v>
      </c>
      <c r="C869" t="s">
        <v>1</v>
      </c>
      <c r="D869" t="s">
        <v>2</v>
      </c>
      <c r="E869" t="s">
        <v>3</v>
      </c>
      <c r="F869" t="s">
        <v>306</v>
      </c>
      <c r="G869" t="s">
        <v>4</v>
      </c>
      <c r="H869" t="s">
        <v>55</v>
      </c>
      <c r="I869">
        <v>504</v>
      </c>
      <c r="J869">
        <v>56</v>
      </c>
      <c r="K869" t="s">
        <v>316</v>
      </c>
      <c r="L869" t="s">
        <v>317</v>
      </c>
      <c r="M869" t="s">
        <v>309</v>
      </c>
      <c r="N869">
        <v>3</v>
      </c>
      <c r="O869" t="s">
        <v>310</v>
      </c>
      <c r="P869" t="s">
        <v>13</v>
      </c>
      <c r="Q869">
        <v>145.19999999999999</v>
      </c>
      <c r="R869" t="s">
        <v>12</v>
      </c>
      <c r="S869">
        <v>13.066685676574707</v>
      </c>
      <c r="T869" s="6">
        <f>tbSilv[[#This Row],[qtdRecurso]]*tbSilv[[#This Row],[areaOcupacao]]/10000</f>
        <v>7.3180799999999993</v>
      </c>
      <c r="U869" s="1">
        <f>tbSilv[[#This Row],[qtdRecEspFaixa]]*tbSilv[[#This Row],[Preco]]</f>
        <v>95.623051116027824</v>
      </c>
    </row>
    <row r="870" spans="1:21" hidden="1" x14ac:dyDescent="0.3">
      <c r="A870">
        <v>11688</v>
      </c>
      <c r="B870" t="s">
        <v>0</v>
      </c>
      <c r="C870" t="s">
        <v>1</v>
      </c>
      <c r="D870" t="s">
        <v>2</v>
      </c>
      <c r="E870" t="s">
        <v>3</v>
      </c>
      <c r="F870" t="s">
        <v>306</v>
      </c>
      <c r="G870" t="s">
        <v>4</v>
      </c>
      <c r="H870" t="s">
        <v>55</v>
      </c>
      <c r="I870">
        <v>504</v>
      </c>
      <c r="J870">
        <v>56</v>
      </c>
      <c r="K870" t="s">
        <v>316</v>
      </c>
      <c r="L870" t="s">
        <v>317</v>
      </c>
      <c r="M870" t="s">
        <v>309</v>
      </c>
      <c r="N870">
        <v>3</v>
      </c>
      <c r="O870" t="s">
        <v>312</v>
      </c>
      <c r="P870" t="s">
        <v>13</v>
      </c>
      <c r="Q870">
        <v>18.149999999999999</v>
      </c>
      <c r="R870" t="s">
        <v>12</v>
      </c>
      <c r="S870">
        <v>13.066685676574707</v>
      </c>
      <c r="T870" s="6">
        <f>tbSilv[[#This Row],[qtdRecurso]]*tbSilv[[#This Row],[areaOcupacao]]/10000</f>
        <v>0.91475999999999991</v>
      </c>
      <c r="U870" s="1">
        <f>tbSilv[[#This Row],[qtdRecEspFaixa]]*tbSilv[[#This Row],[Preco]]</f>
        <v>11.952881389503478</v>
      </c>
    </row>
    <row r="871" spans="1:21" hidden="1" x14ac:dyDescent="0.3">
      <c r="A871">
        <v>11688</v>
      </c>
      <c r="B871" t="s">
        <v>0</v>
      </c>
      <c r="C871" t="s">
        <v>1</v>
      </c>
      <c r="D871" t="s">
        <v>2</v>
      </c>
      <c r="E871" t="s">
        <v>3</v>
      </c>
      <c r="F871" t="s">
        <v>306</v>
      </c>
      <c r="G871" t="s">
        <v>4</v>
      </c>
      <c r="H871" t="s">
        <v>55</v>
      </c>
      <c r="I871">
        <v>504</v>
      </c>
      <c r="J871">
        <v>56</v>
      </c>
      <c r="K871" t="s">
        <v>316</v>
      </c>
      <c r="L871" t="s">
        <v>317</v>
      </c>
      <c r="M871" t="s">
        <v>309</v>
      </c>
      <c r="N871">
        <v>3</v>
      </c>
      <c r="O871" t="s">
        <v>313</v>
      </c>
      <c r="P871" t="s">
        <v>16</v>
      </c>
      <c r="Q871">
        <v>0.73</v>
      </c>
      <c r="R871" t="s">
        <v>17</v>
      </c>
      <c r="S871">
        <v>149.07000732421875</v>
      </c>
      <c r="T871" s="6">
        <f>tbSilv[[#This Row],[qtdRecurso]]*tbSilv[[#This Row],[areaOcupacao]]/10000</f>
        <v>3.6791999999999998E-2</v>
      </c>
      <c r="U871" s="1">
        <f>tbSilv[[#This Row],[qtdRecEspFaixa]]*tbSilv[[#This Row],[Preco]]</f>
        <v>5.4845837094726564</v>
      </c>
    </row>
    <row r="872" spans="1:21" hidden="1" x14ac:dyDescent="0.3">
      <c r="A872">
        <v>11688</v>
      </c>
      <c r="B872" t="s">
        <v>0</v>
      </c>
      <c r="C872" t="s">
        <v>1</v>
      </c>
      <c r="D872" t="s">
        <v>2</v>
      </c>
      <c r="E872" t="s">
        <v>3</v>
      </c>
      <c r="F872" t="s">
        <v>306</v>
      </c>
      <c r="G872" t="s">
        <v>4</v>
      </c>
      <c r="H872" t="s">
        <v>55</v>
      </c>
      <c r="I872">
        <v>504</v>
      </c>
      <c r="J872">
        <v>56</v>
      </c>
      <c r="K872" t="s">
        <v>316</v>
      </c>
      <c r="L872" t="s">
        <v>317</v>
      </c>
      <c r="M872" t="s">
        <v>309</v>
      </c>
      <c r="N872">
        <v>4</v>
      </c>
      <c r="O872" t="s">
        <v>310</v>
      </c>
      <c r="P872" t="s">
        <v>311</v>
      </c>
      <c r="Q872">
        <v>145.19999999999999</v>
      </c>
      <c r="R872" t="s">
        <v>12</v>
      </c>
      <c r="S872">
        <v>1.0999999999999999E-2</v>
      </c>
      <c r="T872" s="6">
        <f>tbSilv[[#This Row],[qtdRecurso]]*tbSilv[[#This Row],[areaOcupacao]]/10000</f>
        <v>7.3180799999999993</v>
      </c>
      <c r="U872" s="1">
        <f>tbSilv[[#This Row],[qtdRecEspFaixa]]*tbSilv[[#This Row],[Preco]]</f>
        <v>8.0498879999999981E-2</v>
      </c>
    </row>
    <row r="873" spans="1:21" hidden="1" x14ac:dyDescent="0.3">
      <c r="A873">
        <v>11688</v>
      </c>
      <c r="B873" t="s">
        <v>0</v>
      </c>
      <c r="C873" t="s">
        <v>1</v>
      </c>
      <c r="D873" t="s">
        <v>2</v>
      </c>
      <c r="E873" t="s">
        <v>3</v>
      </c>
      <c r="F873" t="s">
        <v>306</v>
      </c>
      <c r="G873" t="s">
        <v>4</v>
      </c>
      <c r="H873" t="s">
        <v>55</v>
      </c>
      <c r="I873">
        <v>504</v>
      </c>
      <c r="J873">
        <v>56</v>
      </c>
      <c r="K873" t="s">
        <v>316</v>
      </c>
      <c r="L873" t="s">
        <v>317</v>
      </c>
      <c r="M873" t="s">
        <v>309</v>
      </c>
      <c r="N873">
        <v>4</v>
      </c>
      <c r="O873" t="s">
        <v>310</v>
      </c>
      <c r="P873" t="s">
        <v>13</v>
      </c>
      <c r="Q873">
        <v>145.19999999999999</v>
      </c>
      <c r="R873" t="s">
        <v>12</v>
      </c>
      <c r="S873">
        <v>13.066685676574707</v>
      </c>
      <c r="T873" s="6">
        <f>tbSilv[[#This Row],[qtdRecurso]]*tbSilv[[#This Row],[areaOcupacao]]/10000</f>
        <v>7.3180799999999993</v>
      </c>
      <c r="U873" s="1">
        <f>tbSilv[[#This Row],[qtdRecEspFaixa]]*tbSilv[[#This Row],[Preco]]</f>
        <v>95.623051116027824</v>
      </c>
    </row>
    <row r="874" spans="1:21" hidden="1" x14ac:dyDescent="0.3">
      <c r="A874">
        <v>11688</v>
      </c>
      <c r="B874" t="s">
        <v>0</v>
      </c>
      <c r="C874" t="s">
        <v>1</v>
      </c>
      <c r="D874" t="s">
        <v>2</v>
      </c>
      <c r="E874" t="s">
        <v>3</v>
      </c>
      <c r="F874" t="s">
        <v>306</v>
      </c>
      <c r="G874" t="s">
        <v>4</v>
      </c>
      <c r="H874" t="s">
        <v>55</v>
      </c>
      <c r="I874">
        <v>504</v>
      </c>
      <c r="J874">
        <v>56</v>
      </c>
      <c r="K874" t="s">
        <v>316</v>
      </c>
      <c r="L874" t="s">
        <v>317</v>
      </c>
      <c r="M874" t="s">
        <v>309</v>
      </c>
      <c r="N874">
        <v>4</v>
      </c>
      <c r="O874" t="s">
        <v>312</v>
      </c>
      <c r="P874" t="s">
        <v>13</v>
      </c>
      <c r="Q874">
        <v>18.149999999999999</v>
      </c>
      <c r="R874" t="s">
        <v>12</v>
      </c>
      <c r="S874">
        <v>13.066685676574707</v>
      </c>
      <c r="T874" s="6">
        <f>tbSilv[[#This Row],[qtdRecurso]]*tbSilv[[#This Row],[areaOcupacao]]/10000</f>
        <v>0.91475999999999991</v>
      </c>
      <c r="U874" s="1">
        <f>tbSilv[[#This Row],[qtdRecEspFaixa]]*tbSilv[[#This Row],[Preco]]</f>
        <v>11.952881389503478</v>
      </c>
    </row>
    <row r="875" spans="1:21" hidden="1" x14ac:dyDescent="0.3">
      <c r="A875">
        <v>11688</v>
      </c>
      <c r="B875" t="s">
        <v>0</v>
      </c>
      <c r="C875" t="s">
        <v>1</v>
      </c>
      <c r="D875" t="s">
        <v>2</v>
      </c>
      <c r="E875" t="s">
        <v>3</v>
      </c>
      <c r="F875" t="s">
        <v>306</v>
      </c>
      <c r="G875" t="s">
        <v>4</v>
      </c>
      <c r="H875" t="s">
        <v>55</v>
      </c>
      <c r="I875">
        <v>504</v>
      </c>
      <c r="J875">
        <v>56</v>
      </c>
      <c r="K875" t="s">
        <v>316</v>
      </c>
      <c r="L875" t="s">
        <v>317</v>
      </c>
      <c r="M875" t="s">
        <v>309</v>
      </c>
      <c r="N875">
        <v>4</v>
      </c>
      <c r="O875" t="s">
        <v>313</v>
      </c>
      <c r="P875" t="s">
        <v>16</v>
      </c>
      <c r="Q875">
        <v>0.73</v>
      </c>
      <c r="R875" t="s">
        <v>17</v>
      </c>
      <c r="S875">
        <v>149.07000732421875</v>
      </c>
      <c r="T875" s="6">
        <f>tbSilv[[#This Row],[qtdRecurso]]*tbSilv[[#This Row],[areaOcupacao]]/10000</f>
        <v>3.6791999999999998E-2</v>
      </c>
      <c r="U875" s="1">
        <f>tbSilv[[#This Row],[qtdRecEspFaixa]]*tbSilv[[#This Row],[Preco]]</f>
        <v>5.4845837094726564</v>
      </c>
    </row>
    <row r="876" spans="1:21" hidden="1" x14ac:dyDescent="0.3">
      <c r="A876">
        <v>11688</v>
      </c>
      <c r="B876" t="s">
        <v>0</v>
      </c>
      <c r="C876" t="s">
        <v>1</v>
      </c>
      <c r="D876" t="s">
        <v>2</v>
      </c>
      <c r="E876" t="s">
        <v>3</v>
      </c>
      <c r="F876" t="s">
        <v>306</v>
      </c>
      <c r="G876" t="s">
        <v>4</v>
      </c>
      <c r="H876" t="s">
        <v>55</v>
      </c>
      <c r="I876">
        <v>504</v>
      </c>
      <c r="J876">
        <v>56</v>
      </c>
      <c r="K876" t="s">
        <v>316</v>
      </c>
      <c r="L876" t="s">
        <v>317</v>
      </c>
      <c r="M876" t="s">
        <v>309</v>
      </c>
      <c r="N876">
        <v>5</v>
      </c>
      <c r="O876" t="s">
        <v>310</v>
      </c>
      <c r="P876" t="s">
        <v>311</v>
      </c>
      <c r="Q876">
        <v>145.19999999999999</v>
      </c>
      <c r="R876" t="s">
        <v>12</v>
      </c>
      <c r="S876">
        <v>1.0999999999999999E-2</v>
      </c>
      <c r="T876" s="6">
        <f>tbSilv[[#This Row],[qtdRecurso]]*tbSilv[[#This Row],[areaOcupacao]]/10000</f>
        <v>7.3180799999999993</v>
      </c>
      <c r="U876" s="1">
        <f>tbSilv[[#This Row],[qtdRecEspFaixa]]*tbSilv[[#This Row],[Preco]]</f>
        <v>8.0498879999999981E-2</v>
      </c>
    </row>
    <row r="877" spans="1:21" hidden="1" x14ac:dyDescent="0.3">
      <c r="A877">
        <v>11688</v>
      </c>
      <c r="B877" t="s">
        <v>0</v>
      </c>
      <c r="C877" t="s">
        <v>1</v>
      </c>
      <c r="D877" t="s">
        <v>2</v>
      </c>
      <c r="E877" t="s">
        <v>3</v>
      </c>
      <c r="F877" t="s">
        <v>306</v>
      </c>
      <c r="G877" t="s">
        <v>4</v>
      </c>
      <c r="H877" t="s">
        <v>55</v>
      </c>
      <c r="I877">
        <v>504</v>
      </c>
      <c r="J877">
        <v>56</v>
      </c>
      <c r="K877" t="s">
        <v>316</v>
      </c>
      <c r="L877" t="s">
        <v>317</v>
      </c>
      <c r="M877" t="s">
        <v>309</v>
      </c>
      <c r="N877">
        <v>5</v>
      </c>
      <c r="O877" t="s">
        <v>310</v>
      </c>
      <c r="P877" t="s">
        <v>13</v>
      </c>
      <c r="Q877">
        <v>145.19999999999999</v>
      </c>
      <c r="R877" t="s">
        <v>12</v>
      </c>
      <c r="S877">
        <v>13.066685676574707</v>
      </c>
      <c r="T877" s="6">
        <f>tbSilv[[#This Row],[qtdRecurso]]*tbSilv[[#This Row],[areaOcupacao]]/10000</f>
        <v>7.3180799999999993</v>
      </c>
      <c r="U877" s="1">
        <f>tbSilv[[#This Row],[qtdRecEspFaixa]]*tbSilv[[#This Row],[Preco]]</f>
        <v>95.623051116027824</v>
      </c>
    </row>
    <row r="878" spans="1:21" hidden="1" x14ac:dyDescent="0.3">
      <c r="A878">
        <v>11688</v>
      </c>
      <c r="B878" t="s">
        <v>0</v>
      </c>
      <c r="C878" t="s">
        <v>1</v>
      </c>
      <c r="D878" t="s">
        <v>2</v>
      </c>
      <c r="E878" t="s">
        <v>3</v>
      </c>
      <c r="F878" t="s">
        <v>306</v>
      </c>
      <c r="G878" t="s">
        <v>4</v>
      </c>
      <c r="H878" t="s">
        <v>55</v>
      </c>
      <c r="I878">
        <v>504</v>
      </c>
      <c r="J878">
        <v>56</v>
      </c>
      <c r="K878" t="s">
        <v>316</v>
      </c>
      <c r="L878" t="s">
        <v>317</v>
      </c>
      <c r="M878" t="s">
        <v>309</v>
      </c>
      <c r="N878">
        <v>5</v>
      </c>
      <c r="O878" t="s">
        <v>312</v>
      </c>
      <c r="P878" t="s">
        <v>13</v>
      </c>
      <c r="Q878">
        <v>18.149999999999999</v>
      </c>
      <c r="R878" t="s">
        <v>12</v>
      </c>
      <c r="S878">
        <v>13.066685676574707</v>
      </c>
      <c r="T878" s="6">
        <f>tbSilv[[#This Row],[qtdRecurso]]*tbSilv[[#This Row],[areaOcupacao]]/10000</f>
        <v>0.91475999999999991</v>
      </c>
      <c r="U878" s="1">
        <f>tbSilv[[#This Row],[qtdRecEspFaixa]]*tbSilv[[#This Row],[Preco]]</f>
        <v>11.952881389503478</v>
      </c>
    </row>
    <row r="879" spans="1:21" hidden="1" x14ac:dyDescent="0.3">
      <c r="A879">
        <v>11688</v>
      </c>
      <c r="B879" t="s">
        <v>0</v>
      </c>
      <c r="C879" t="s">
        <v>1</v>
      </c>
      <c r="D879" t="s">
        <v>2</v>
      </c>
      <c r="E879" t="s">
        <v>3</v>
      </c>
      <c r="F879" t="s">
        <v>306</v>
      </c>
      <c r="G879" t="s">
        <v>4</v>
      </c>
      <c r="H879" t="s">
        <v>55</v>
      </c>
      <c r="I879">
        <v>504</v>
      </c>
      <c r="J879">
        <v>56</v>
      </c>
      <c r="K879" t="s">
        <v>316</v>
      </c>
      <c r="L879" t="s">
        <v>317</v>
      </c>
      <c r="M879" t="s">
        <v>309</v>
      </c>
      <c r="N879">
        <v>5</v>
      </c>
      <c r="O879" t="s">
        <v>313</v>
      </c>
      <c r="P879" t="s">
        <v>16</v>
      </c>
      <c r="Q879">
        <v>0.73</v>
      </c>
      <c r="R879" t="s">
        <v>17</v>
      </c>
      <c r="S879">
        <v>149.07000732421875</v>
      </c>
      <c r="T879" s="6">
        <f>tbSilv[[#This Row],[qtdRecurso]]*tbSilv[[#This Row],[areaOcupacao]]/10000</f>
        <v>3.6791999999999998E-2</v>
      </c>
      <c r="U879" s="1">
        <f>tbSilv[[#This Row],[qtdRecEspFaixa]]*tbSilv[[#This Row],[Preco]]</f>
        <v>5.4845837094726564</v>
      </c>
    </row>
    <row r="880" spans="1:21" hidden="1" x14ac:dyDescent="0.3">
      <c r="A880">
        <v>11688</v>
      </c>
      <c r="B880" t="s">
        <v>0</v>
      </c>
      <c r="C880" t="s">
        <v>1</v>
      </c>
      <c r="D880" t="s">
        <v>2</v>
      </c>
      <c r="E880" t="s">
        <v>3</v>
      </c>
      <c r="F880" t="s">
        <v>306</v>
      </c>
      <c r="G880" t="s">
        <v>4</v>
      </c>
      <c r="H880" t="s">
        <v>55</v>
      </c>
      <c r="I880">
        <v>504</v>
      </c>
      <c r="J880">
        <v>56</v>
      </c>
      <c r="K880" t="s">
        <v>316</v>
      </c>
      <c r="L880" t="s">
        <v>317</v>
      </c>
      <c r="M880" t="s">
        <v>309</v>
      </c>
      <c r="N880">
        <v>6</v>
      </c>
      <c r="O880" t="s">
        <v>310</v>
      </c>
      <c r="P880" t="s">
        <v>311</v>
      </c>
      <c r="Q880">
        <v>145.19999999999999</v>
      </c>
      <c r="R880" t="s">
        <v>12</v>
      </c>
      <c r="S880">
        <v>1.0999999999999999E-2</v>
      </c>
      <c r="T880" s="6">
        <f>tbSilv[[#This Row],[qtdRecurso]]*tbSilv[[#This Row],[areaOcupacao]]/10000</f>
        <v>7.3180799999999993</v>
      </c>
      <c r="U880" s="1">
        <f>tbSilv[[#This Row],[qtdRecEspFaixa]]*tbSilv[[#This Row],[Preco]]</f>
        <v>8.0498879999999981E-2</v>
      </c>
    </row>
    <row r="881" spans="1:21" hidden="1" x14ac:dyDescent="0.3">
      <c r="A881">
        <v>11688</v>
      </c>
      <c r="B881" t="s">
        <v>0</v>
      </c>
      <c r="C881" t="s">
        <v>1</v>
      </c>
      <c r="D881" t="s">
        <v>2</v>
      </c>
      <c r="E881" t="s">
        <v>3</v>
      </c>
      <c r="F881" t="s">
        <v>306</v>
      </c>
      <c r="G881" t="s">
        <v>4</v>
      </c>
      <c r="H881" t="s">
        <v>55</v>
      </c>
      <c r="I881">
        <v>504</v>
      </c>
      <c r="J881">
        <v>56</v>
      </c>
      <c r="K881" t="s">
        <v>316</v>
      </c>
      <c r="L881" t="s">
        <v>317</v>
      </c>
      <c r="M881" t="s">
        <v>309</v>
      </c>
      <c r="N881">
        <v>6</v>
      </c>
      <c r="O881" t="s">
        <v>310</v>
      </c>
      <c r="P881" t="s">
        <v>13</v>
      </c>
      <c r="Q881">
        <v>145.19999999999999</v>
      </c>
      <c r="R881" t="s">
        <v>12</v>
      </c>
      <c r="S881">
        <v>13.066685676574707</v>
      </c>
      <c r="T881" s="6">
        <f>tbSilv[[#This Row],[qtdRecurso]]*tbSilv[[#This Row],[areaOcupacao]]/10000</f>
        <v>7.3180799999999993</v>
      </c>
      <c r="U881" s="1">
        <f>tbSilv[[#This Row],[qtdRecEspFaixa]]*tbSilv[[#This Row],[Preco]]</f>
        <v>95.623051116027824</v>
      </c>
    </row>
    <row r="882" spans="1:21" hidden="1" x14ac:dyDescent="0.3">
      <c r="A882">
        <v>11688</v>
      </c>
      <c r="B882" t="s">
        <v>0</v>
      </c>
      <c r="C882" t="s">
        <v>1</v>
      </c>
      <c r="D882" t="s">
        <v>2</v>
      </c>
      <c r="E882" t="s">
        <v>3</v>
      </c>
      <c r="F882" t="s">
        <v>306</v>
      </c>
      <c r="G882" t="s">
        <v>4</v>
      </c>
      <c r="H882" t="s">
        <v>55</v>
      </c>
      <c r="I882">
        <v>504</v>
      </c>
      <c r="J882">
        <v>56</v>
      </c>
      <c r="K882" t="s">
        <v>316</v>
      </c>
      <c r="L882" t="s">
        <v>317</v>
      </c>
      <c r="M882" t="s">
        <v>309</v>
      </c>
      <c r="N882">
        <v>6</v>
      </c>
      <c r="O882" t="s">
        <v>312</v>
      </c>
      <c r="P882" t="s">
        <v>13</v>
      </c>
      <c r="Q882">
        <v>18.149999999999999</v>
      </c>
      <c r="R882" t="s">
        <v>12</v>
      </c>
      <c r="S882">
        <v>13.066685676574707</v>
      </c>
      <c r="T882" s="6">
        <f>tbSilv[[#This Row],[qtdRecurso]]*tbSilv[[#This Row],[areaOcupacao]]/10000</f>
        <v>0.91475999999999991</v>
      </c>
      <c r="U882" s="1">
        <f>tbSilv[[#This Row],[qtdRecEspFaixa]]*tbSilv[[#This Row],[Preco]]</f>
        <v>11.952881389503478</v>
      </c>
    </row>
    <row r="883" spans="1:21" hidden="1" x14ac:dyDescent="0.3">
      <c r="A883">
        <v>11688</v>
      </c>
      <c r="B883" t="s">
        <v>0</v>
      </c>
      <c r="C883" t="s">
        <v>1</v>
      </c>
      <c r="D883" t="s">
        <v>2</v>
      </c>
      <c r="E883" t="s">
        <v>3</v>
      </c>
      <c r="F883" t="s">
        <v>306</v>
      </c>
      <c r="G883" t="s">
        <v>4</v>
      </c>
      <c r="H883" t="s">
        <v>55</v>
      </c>
      <c r="I883">
        <v>504</v>
      </c>
      <c r="J883">
        <v>56</v>
      </c>
      <c r="K883" t="s">
        <v>316</v>
      </c>
      <c r="L883" t="s">
        <v>317</v>
      </c>
      <c r="M883" t="s">
        <v>309</v>
      </c>
      <c r="N883">
        <v>6</v>
      </c>
      <c r="O883" t="s">
        <v>313</v>
      </c>
      <c r="P883" t="s">
        <v>16</v>
      </c>
      <c r="Q883">
        <v>0.73</v>
      </c>
      <c r="R883" t="s">
        <v>17</v>
      </c>
      <c r="S883">
        <v>149.07000732421875</v>
      </c>
      <c r="T883" s="6">
        <f>tbSilv[[#This Row],[qtdRecurso]]*tbSilv[[#This Row],[areaOcupacao]]/10000</f>
        <v>3.6791999999999998E-2</v>
      </c>
      <c r="U883" s="1">
        <f>tbSilv[[#This Row],[qtdRecEspFaixa]]*tbSilv[[#This Row],[Preco]]</f>
        <v>5.4845837094726564</v>
      </c>
    </row>
    <row r="884" spans="1:21" hidden="1" x14ac:dyDescent="0.3">
      <c r="A884">
        <v>11688</v>
      </c>
      <c r="B884" t="s">
        <v>0</v>
      </c>
      <c r="C884" t="s">
        <v>1</v>
      </c>
      <c r="D884" t="s">
        <v>2</v>
      </c>
      <c r="E884" t="s">
        <v>3</v>
      </c>
      <c r="F884" t="s">
        <v>306</v>
      </c>
      <c r="G884" t="s">
        <v>4</v>
      </c>
      <c r="H884" t="s">
        <v>55</v>
      </c>
      <c r="I884">
        <v>504</v>
      </c>
      <c r="J884">
        <v>56</v>
      </c>
      <c r="K884" t="s">
        <v>316</v>
      </c>
      <c r="L884" t="s">
        <v>317</v>
      </c>
      <c r="M884" t="s">
        <v>309</v>
      </c>
      <c r="N884">
        <v>7</v>
      </c>
      <c r="O884" t="s">
        <v>310</v>
      </c>
      <c r="P884" t="s">
        <v>311</v>
      </c>
      <c r="Q884">
        <v>145.19999999999999</v>
      </c>
      <c r="R884" t="s">
        <v>12</v>
      </c>
      <c r="S884">
        <v>1.0999999999999999E-2</v>
      </c>
      <c r="T884" s="6">
        <f>tbSilv[[#This Row],[qtdRecurso]]*tbSilv[[#This Row],[areaOcupacao]]/10000</f>
        <v>7.3180799999999993</v>
      </c>
      <c r="U884" s="1">
        <f>tbSilv[[#This Row],[qtdRecEspFaixa]]*tbSilv[[#This Row],[Preco]]</f>
        <v>8.0498879999999981E-2</v>
      </c>
    </row>
    <row r="885" spans="1:21" hidden="1" x14ac:dyDescent="0.3">
      <c r="A885">
        <v>11688</v>
      </c>
      <c r="B885" t="s">
        <v>0</v>
      </c>
      <c r="C885" t="s">
        <v>1</v>
      </c>
      <c r="D885" t="s">
        <v>2</v>
      </c>
      <c r="E885" t="s">
        <v>3</v>
      </c>
      <c r="F885" t="s">
        <v>306</v>
      </c>
      <c r="G885" t="s">
        <v>4</v>
      </c>
      <c r="H885" t="s">
        <v>55</v>
      </c>
      <c r="I885">
        <v>504</v>
      </c>
      <c r="J885">
        <v>56</v>
      </c>
      <c r="K885" t="s">
        <v>316</v>
      </c>
      <c r="L885" t="s">
        <v>317</v>
      </c>
      <c r="M885" t="s">
        <v>309</v>
      </c>
      <c r="N885">
        <v>7</v>
      </c>
      <c r="O885" t="s">
        <v>310</v>
      </c>
      <c r="P885" t="s">
        <v>13</v>
      </c>
      <c r="Q885">
        <v>145.19999999999999</v>
      </c>
      <c r="R885" t="s">
        <v>12</v>
      </c>
      <c r="S885">
        <v>13.066685676574707</v>
      </c>
      <c r="T885" s="6">
        <f>tbSilv[[#This Row],[qtdRecurso]]*tbSilv[[#This Row],[areaOcupacao]]/10000</f>
        <v>7.3180799999999993</v>
      </c>
      <c r="U885" s="1">
        <f>tbSilv[[#This Row],[qtdRecEspFaixa]]*tbSilv[[#This Row],[Preco]]</f>
        <v>95.623051116027824</v>
      </c>
    </row>
    <row r="886" spans="1:21" hidden="1" x14ac:dyDescent="0.3">
      <c r="A886">
        <v>11688</v>
      </c>
      <c r="B886" t="s">
        <v>0</v>
      </c>
      <c r="C886" t="s">
        <v>1</v>
      </c>
      <c r="D886" t="s">
        <v>2</v>
      </c>
      <c r="E886" t="s">
        <v>3</v>
      </c>
      <c r="F886" t="s">
        <v>306</v>
      </c>
      <c r="G886" t="s">
        <v>4</v>
      </c>
      <c r="H886" t="s">
        <v>55</v>
      </c>
      <c r="I886">
        <v>504</v>
      </c>
      <c r="J886">
        <v>56</v>
      </c>
      <c r="K886" t="s">
        <v>316</v>
      </c>
      <c r="L886" t="s">
        <v>317</v>
      </c>
      <c r="M886" t="s">
        <v>309</v>
      </c>
      <c r="N886">
        <v>7</v>
      </c>
      <c r="O886" t="s">
        <v>312</v>
      </c>
      <c r="P886" t="s">
        <v>13</v>
      </c>
      <c r="Q886">
        <v>18.149999999999999</v>
      </c>
      <c r="R886" t="s">
        <v>12</v>
      </c>
      <c r="S886">
        <v>13.066685676574707</v>
      </c>
      <c r="T886" s="6">
        <f>tbSilv[[#This Row],[qtdRecurso]]*tbSilv[[#This Row],[areaOcupacao]]/10000</f>
        <v>0.91475999999999991</v>
      </c>
      <c r="U886" s="1">
        <f>tbSilv[[#This Row],[qtdRecEspFaixa]]*tbSilv[[#This Row],[Preco]]</f>
        <v>11.952881389503478</v>
      </c>
    </row>
    <row r="887" spans="1:21" hidden="1" x14ac:dyDescent="0.3">
      <c r="A887">
        <v>11688</v>
      </c>
      <c r="B887" t="s">
        <v>0</v>
      </c>
      <c r="C887" t="s">
        <v>1</v>
      </c>
      <c r="D887" t="s">
        <v>2</v>
      </c>
      <c r="E887" t="s">
        <v>3</v>
      </c>
      <c r="F887" t="s">
        <v>306</v>
      </c>
      <c r="G887" t="s">
        <v>4</v>
      </c>
      <c r="H887" t="s">
        <v>55</v>
      </c>
      <c r="I887">
        <v>504</v>
      </c>
      <c r="J887">
        <v>56</v>
      </c>
      <c r="K887" t="s">
        <v>316</v>
      </c>
      <c r="L887" t="s">
        <v>317</v>
      </c>
      <c r="M887" t="s">
        <v>309</v>
      </c>
      <c r="N887">
        <v>7</v>
      </c>
      <c r="O887" t="s">
        <v>313</v>
      </c>
      <c r="P887" t="s">
        <v>16</v>
      </c>
      <c r="Q887">
        <v>0.73</v>
      </c>
      <c r="R887" t="s">
        <v>17</v>
      </c>
      <c r="S887">
        <v>149.07000732421875</v>
      </c>
      <c r="T887" s="6">
        <f>tbSilv[[#This Row],[qtdRecurso]]*tbSilv[[#This Row],[areaOcupacao]]/10000</f>
        <v>3.6791999999999998E-2</v>
      </c>
      <c r="U887" s="1">
        <f>tbSilv[[#This Row],[qtdRecEspFaixa]]*tbSilv[[#This Row],[Preco]]</f>
        <v>5.4845837094726564</v>
      </c>
    </row>
    <row r="888" spans="1:21" hidden="1" x14ac:dyDescent="0.3">
      <c r="A888">
        <v>11688</v>
      </c>
      <c r="B888" t="s">
        <v>0</v>
      </c>
      <c r="C888" t="s">
        <v>1</v>
      </c>
      <c r="D888" t="s">
        <v>2</v>
      </c>
      <c r="E888" t="s">
        <v>3</v>
      </c>
      <c r="F888" t="s">
        <v>306</v>
      </c>
      <c r="G888" t="s">
        <v>4</v>
      </c>
      <c r="H888" t="s">
        <v>55</v>
      </c>
      <c r="I888">
        <v>504</v>
      </c>
      <c r="J888">
        <v>56</v>
      </c>
      <c r="K888" t="s">
        <v>316</v>
      </c>
      <c r="L888" t="s">
        <v>317</v>
      </c>
      <c r="M888" t="s">
        <v>309</v>
      </c>
      <c r="N888">
        <v>8</v>
      </c>
      <c r="O888" t="s">
        <v>310</v>
      </c>
      <c r="P888" t="s">
        <v>311</v>
      </c>
      <c r="Q888">
        <v>145.19999999999999</v>
      </c>
      <c r="R888" t="s">
        <v>12</v>
      </c>
      <c r="S888">
        <v>1.0999999999999999E-2</v>
      </c>
      <c r="T888" s="6">
        <f>tbSilv[[#This Row],[qtdRecurso]]*tbSilv[[#This Row],[areaOcupacao]]/10000</f>
        <v>7.3180799999999993</v>
      </c>
      <c r="U888" s="1">
        <f>tbSilv[[#This Row],[qtdRecEspFaixa]]*tbSilv[[#This Row],[Preco]]</f>
        <v>8.0498879999999981E-2</v>
      </c>
    </row>
    <row r="889" spans="1:21" hidden="1" x14ac:dyDescent="0.3">
      <c r="A889">
        <v>11688</v>
      </c>
      <c r="B889" t="s">
        <v>0</v>
      </c>
      <c r="C889" t="s">
        <v>1</v>
      </c>
      <c r="D889" t="s">
        <v>2</v>
      </c>
      <c r="E889" t="s">
        <v>3</v>
      </c>
      <c r="F889" t="s">
        <v>306</v>
      </c>
      <c r="G889" t="s">
        <v>4</v>
      </c>
      <c r="H889" t="s">
        <v>55</v>
      </c>
      <c r="I889">
        <v>504</v>
      </c>
      <c r="J889">
        <v>56</v>
      </c>
      <c r="K889" t="s">
        <v>316</v>
      </c>
      <c r="L889" t="s">
        <v>317</v>
      </c>
      <c r="M889" t="s">
        <v>309</v>
      </c>
      <c r="N889">
        <v>8</v>
      </c>
      <c r="O889" t="s">
        <v>310</v>
      </c>
      <c r="P889" t="s">
        <v>13</v>
      </c>
      <c r="Q889">
        <v>145.19999999999999</v>
      </c>
      <c r="R889" t="s">
        <v>12</v>
      </c>
      <c r="S889">
        <v>13.066685676574707</v>
      </c>
      <c r="T889" s="6">
        <f>tbSilv[[#This Row],[qtdRecurso]]*tbSilv[[#This Row],[areaOcupacao]]/10000</f>
        <v>7.3180799999999993</v>
      </c>
      <c r="U889" s="1">
        <f>tbSilv[[#This Row],[qtdRecEspFaixa]]*tbSilv[[#This Row],[Preco]]</f>
        <v>95.623051116027824</v>
      </c>
    </row>
    <row r="890" spans="1:21" hidden="1" x14ac:dyDescent="0.3">
      <c r="A890">
        <v>11688</v>
      </c>
      <c r="B890" t="s">
        <v>0</v>
      </c>
      <c r="C890" t="s">
        <v>1</v>
      </c>
      <c r="D890" t="s">
        <v>2</v>
      </c>
      <c r="E890" t="s">
        <v>3</v>
      </c>
      <c r="F890" t="s">
        <v>306</v>
      </c>
      <c r="G890" t="s">
        <v>4</v>
      </c>
      <c r="H890" t="s">
        <v>55</v>
      </c>
      <c r="I890">
        <v>504</v>
      </c>
      <c r="J890">
        <v>56</v>
      </c>
      <c r="K890" t="s">
        <v>316</v>
      </c>
      <c r="L890" t="s">
        <v>317</v>
      </c>
      <c r="M890" t="s">
        <v>309</v>
      </c>
      <c r="N890">
        <v>8</v>
      </c>
      <c r="O890" t="s">
        <v>312</v>
      </c>
      <c r="P890" t="s">
        <v>13</v>
      </c>
      <c r="Q890">
        <v>18.149999999999999</v>
      </c>
      <c r="R890" t="s">
        <v>12</v>
      </c>
      <c r="S890">
        <v>13.066685676574707</v>
      </c>
      <c r="T890" s="6">
        <f>tbSilv[[#This Row],[qtdRecurso]]*tbSilv[[#This Row],[areaOcupacao]]/10000</f>
        <v>0.91475999999999991</v>
      </c>
      <c r="U890" s="1">
        <f>tbSilv[[#This Row],[qtdRecEspFaixa]]*tbSilv[[#This Row],[Preco]]</f>
        <v>11.952881389503478</v>
      </c>
    </row>
    <row r="891" spans="1:21" hidden="1" x14ac:dyDescent="0.3">
      <c r="A891">
        <v>11688</v>
      </c>
      <c r="B891" t="s">
        <v>0</v>
      </c>
      <c r="C891" t="s">
        <v>1</v>
      </c>
      <c r="D891" t="s">
        <v>2</v>
      </c>
      <c r="E891" t="s">
        <v>3</v>
      </c>
      <c r="F891" t="s">
        <v>306</v>
      </c>
      <c r="G891" t="s">
        <v>4</v>
      </c>
      <c r="H891" t="s">
        <v>55</v>
      </c>
      <c r="I891">
        <v>504</v>
      </c>
      <c r="J891">
        <v>56</v>
      </c>
      <c r="K891" t="s">
        <v>316</v>
      </c>
      <c r="L891" t="s">
        <v>317</v>
      </c>
      <c r="M891" t="s">
        <v>309</v>
      </c>
      <c r="N891">
        <v>8</v>
      </c>
      <c r="O891" t="s">
        <v>313</v>
      </c>
      <c r="P891" t="s">
        <v>16</v>
      </c>
      <c r="Q891">
        <v>0.73</v>
      </c>
      <c r="R891" t="s">
        <v>17</v>
      </c>
      <c r="S891">
        <v>149.07000732421875</v>
      </c>
      <c r="T891" s="6">
        <f>tbSilv[[#This Row],[qtdRecurso]]*tbSilv[[#This Row],[areaOcupacao]]/10000</f>
        <v>3.6791999999999998E-2</v>
      </c>
      <c r="U891" s="1">
        <f>tbSilv[[#This Row],[qtdRecEspFaixa]]*tbSilv[[#This Row],[Preco]]</f>
        <v>5.4845837094726564</v>
      </c>
    </row>
    <row r="892" spans="1:21" hidden="1" x14ac:dyDescent="0.3">
      <c r="A892">
        <v>11688</v>
      </c>
      <c r="B892" t="s">
        <v>0</v>
      </c>
      <c r="C892" t="s">
        <v>1</v>
      </c>
      <c r="D892" t="s">
        <v>2</v>
      </c>
      <c r="E892" t="s">
        <v>3</v>
      </c>
      <c r="F892" t="s">
        <v>306</v>
      </c>
      <c r="G892" t="s">
        <v>4</v>
      </c>
      <c r="H892" t="s">
        <v>55</v>
      </c>
      <c r="I892">
        <v>504</v>
      </c>
      <c r="J892">
        <v>56</v>
      </c>
      <c r="K892" t="s">
        <v>316</v>
      </c>
      <c r="L892" t="s">
        <v>317</v>
      </c>
      <c r="M892" t="s">
        <v>309</v>
      </c>
      <c r="N892">
        <v>9</v>
      </c>
      <c r="O892" t="s">
        <v>310</v>
      </c>
      <c r="P892" t="s">
        <v>311</v>
      </c>
      <c r="Q892">
        <v>145.19999999999999</v>
      </c>
      <c r="R892" t="s">
        <v>12</v>
      </c>
      <c r="S892">
        <v>1.0999999999999999E-2</v>
      </c>
      <c r="T892" s="6">
        <f>tbSilv[[#This Row],[qtdRecurso]]*tbSilv[[#This Row],[areaOcupacao]]/10000</f>
        <v>7.3180799999999993</v>
      </c>
      <c r="U892" s="1">
        <f>tbSilv[[#This Row],[qtdRecEspFaixa]]*tbSilv[[#This Row],[Preco]]</f>
        <v>8.0498879999999981E-2</v>
      </c>
    </row>
    <row r="893" spans="1:21" hidden="1" x14ac:dyDescent="0.3">
      <c r="A893">
        <v>11688</v>
      </c>
      <c r="B893" t="s">
        <v>0</v>
      </c>
      <c r="C893" t="s">
        <v>1</v>
      </c>
      <c r="D893" t="s">
        <v>2</v>
      </c>
      <c r="E893" t="s">
        <v>3</v>
      </c>
      <c r="F893" t="s">
        <v>306</v>
      </c>
      <c r="G893" t="s">
        <v>4</v>
      </c>
      <c r="H893" t="s">
        <v>55</v>
      </c>
      <c r="I893">
        <v>504</v>
      </c>
      <c r="J893">
        <v>56</v>
      </c>
      <c r="K893" t="s">
        <v>316</v>
      </c>
      <c r="L893" t="s">
        <v>317</v>
      </c>
      <c r="M893" t="s">
        <v>309</v>
      </c>
      <c r="N893">
        <v>9</v>
      </c>
      <c r="O893" t="s">
        <v>310</v>
      </c>
      <c r="P893" t="s">
        <v>13</v>
      </c>
      <c r="Q893">
        <v>145.19999999999999</v>
      </c>
      <c r="R893" t="s">
        <v>12</v>
      </c>
      <c r="S893">
        <v>13.066685676574707</v>
      </c>
      <c r="T893" s="6">
        <f>tbSilv[[#This Row],[qtdRecurso]]*tbSilv[[#This Row],[areaOcupacao]]/10000</f>
        <v>7.3180799999999993</v>
      </c>
      <c r="U893" s="1">
        <f>tbSilv[[#This Row],[qtdRecEspFaixa]]*tbSilv[[#This Row],[Preco]]</f>
        <v>95.623051116027824</v>
      </c>
    </row>
    <row r="894" spans="1:21" hidden="1" x14ac:dyDescent="0.3">
      <c r="A894">
        <v>11688</v>
      </c>
      <c r="B894" t="s">
        <v>0</v>
      </c>
      <c r="C894" t="s">
        <v>1</v>
      </c>
      <c r="D894" t="s">
        <v>2</v>
      </c>
      <c r="E894" t="s">
        <v>3</v>
      </c>
      <c r="F894" t="s">
        <v>306</v>
      </c>
      <c r="G894" t="s">
        <v>4</v>
      </c>
      <c r="H894" t="s">
        <v>55</v>
      </c>
      <c r="I894">
        <v>504</v>
      </c>
      <c r="J894">
        <v>56</v>
      </c>
      <c r="K894" t="s">
        <v>316</v>
      </c>
      <c r="L894" t="s">
        <v>317</v>
      </c>
      <c r="M894" t="s">
        <v>309</v>
      </c>
      <c r="N894">
        <v>9</v>
      </c>
      <c r="O894" t="s">
        <v>312</v>
      </c>
      <c r="P894" t="s">
        <v>13</v>
      </c>
      <c r="Q894">
        <v>18.149999999999999</v>
      </c>
      <c r="R894" t="s">
        <v>12</v>
      </c>
      <c r="S894">
        <v>13.066685676574707</v>
      </c>
      <c r="T894" s="6">
        <f>tbSilv[[#This Row],[qtdRecurso]]*tbSilv[[#This Row],[areaOcupacao]]/10000</f>
        <v>0.91475999999999991</v>
      </c>
      <c r="U894" s="1">
        <f>tbSilv[[#This Row],[qtdRecEspFaixa]]*tbSilv[[#This Row],[Preco]]</f>
        <v>11.952881389503478</v>
      </c>
    </row>
    <row r="895" spans="1:21" hidden="1" x14ac:dyDescent="0.3">
      <c r="A895">
        <v>11688</v>
      </c>
      <c r="B895" t="s">
        <v>0</v>
      </c>
      <c r="C895" t="s">
        <v>1</v>
      </c>
      <c r="D895" t="s">
        <v>2</v>
      </c>
      <c r="E895" t="s">
        <v>3</v>
      </c>
      <c r="F895" t="s">
        <v>306</v>
      </c>
      <c r="G895" t="s">
        <v>4</v>
      </c>
      <c r="H895" t="s">
        <v>55</v>
      </c>
      <c r="I895">
        <v>504</v>
      </c>
      <c r="J895">
        <v>56</v>
      </c>
      <c r="K895" t="s">
        <v>316</v>
      </c>
      <c r="L895" t="s">
        <v>317</v>
      </c>
      <c r="M895" t="s">
        <v>309</v>
      </c>
      <c r="N895">
        <v>9</v>
      </c>
      <c r="O895" t="s">
        <v>313</v>
      </c>
      <c r="P895" t="s">
        <v>16</v>
      </c>
      <c r="Q895">
        <v>0.73</v>
      </c>
      <c r="R895" t="s">
        <v>17</v>
      </c>
      <c r="S895">
        <v>149.07000732421875</v>
      </c>
      <c r="T895" s="6">
        <f>tbSilv[[#This Row],[qtdRecurso]]*tbSilv[[#This Row],[areaOcupacao]]/10000</f>
        <v>3.6791999999999998E-2</v>
      </c>
      <c r="U895" s="1">
        <f>tbSilv[[#This Row],[qtdRecEspFaixa]]*tbSilv[[#This Row],[Preco]]</f>
        <v>5.4845837094726564</v>
      </c>
    </row>
    <row r="896" spans="1:21" hidden="1" x14ac:dyDescent="0.3">
      <c r="A896">
        <v>11688</v>
      </c>
      <c r="B896" t="s">
        <v>0</v>
      </c>
      <c r="C896" t="s">
        <v>1</v>
      </c>
      <c r="D896" t="s">
        <v>2</v>
      </c>
      <c r="E896" t="s">
        <v>3</v>
      </c>
      <c r="F896" t="s">
        <v>306</v>
      </c>
      <c r="G896" t="s">
        <v>4</v>
      </c>
      <c r="H896" t="s">
        <v>55</v>
      </c>
      <c r="I896">
        <v>504</v>
      </c>
      <c r="J896">
        <v>56</v>
      </c>
      <c r="K896" t="s">
        <v>316</v>
      </c>
      <c r="L896" t="s">
        <v>317</v>
      </c>
      <c r="M896" t="s">
        <v>309</v>
      </c>
      <c r="N896">
        <v>10</v>
      </c>
      <c r="O896" t="s">
        <v>310</v>
      </c>
      <c r="P896" t="s">
        <v>311</v>
      </c>
      <c r="Q896">
        <v>145.19999999999999</v>
      </c>
      <c r="R896" t="s">
        <v>12</v>
      </c>
      <c r="S896">
        <v>1.0999999999999999E-2</v>
      </c>
      <c r="T896" s="6">
        <f>tbSilv[[#This Row],[qtdRecurso]]*tbSilv[[#This Row],[areaOcupacao]]/10000</f>
        <v>7.3180799999999993</v>
      </c>
      <c r="U896" s="1">
        <f>tbSilv[[#This Row],[qtdRecEspFaixa]]*tbSilv[[#This Row],[Preco]]</f>
        <v>8.0498879999999981E-2</v>
      </c>
    </row>
    <row r="897" spans="1:21" hidden="1" x14ac:dyDescent="0.3">
      <c r="A897">
        <v>11688</v>
      </c>
      <c r="B897" t="s">
        <v>0</v>
      </c>
      <c r="C897" t="s">
        <v>1</v>
      </c>
      <c r="D897" t="s">
        <v>2</v>
      </c>
      <c r="E897" t="s">
        <v>3</v>
      </c>
      <c r="F897" t="s">
        <v>306</v>
      </c>
      <c r="G897" t="s">
        <v>4</v>
      </c>
      <c r="H897" t="s">
        <v>55</v>
      </c>
      <c r="I897">
        <v>504</v>
      </c>
      <c r="J897">
        <v>56</v>
      </c>
      <c r="K897" t="s">
        <v>316</v>
      </c>
      <c r="L897" t="s">
        <v>317</v>
      </c>
      <c r="M897" t="s">
        <v>309</v>
      </c>
      <c r="N897">
        <v>10</v>
      </c>
      <c r="O897" t="s">
        <v>310</v>
      </c>
      <c r="P897" t="s">
        <v>13</v>
      </c>
      <c r="Q897">
        <v>145.19999999999999</v>
      </c>
      <c r="R897" t="s">
        <v>12</v>
      </c>
      <c r="S897">
        <v>13.066685676574707</v>
      </c>
      <c r="T897" s="6">
        <f>tbSilv[[#This Row],[qtdRecurso]]*tbSilv[[#This Row],[areaOcupacao]]/10000</f>
        <v>7.3180799999999993</v>
      </c>
      <c r="U897" s="1">
        <f>tbSilv[[#This Row],[qtdRecEspFaixa]]*tbSilv[[#This Row],[Preco]]</f>
        <v>95.623051116027824</v>
      </c>
    </row>
    <row r="898" spans="1:21" hidden="1" x14ac:dyDescent="0.3">
      <c r="A898">
        <v>11688</v>
      </c>
      <c r="B898" t="s">
        <v>0</v>
      </c>
      <c r="C898" t="s">
        <v>1</v>
      </c>
      <c r="D898" t="s">
        <v>2</v>
      </c>
      <c r="E898" t="s">
        <v>3</v>
      </c>
      <c r="F898" t="s">
        <v>306</v>
      </c>
      <c r="G898" t="s">
        <v>4</v>
      </c>
      <c r="H898" t="s">
        <v>55</v>
      </c>
      <c r="I898">
        <v>504</v>
      </c>
      <c r="J898">
        <v>56</v>
      </c>
      <c r="K898" t="s">
        <v>316</v>
      </c>
      <c r="L898" t="s">
        <v>317</v>
      </c>
      <c r="M898" t="s">
        <v>309</v>
      </c>
      <c r="N898">
        <v>10</v>
      </c>
      <c r="O898" t="s">
        <v>312</v>
      </c>
      <c r="P898" t="s">
        <v>13</v>
      </c>
      <c r="Q898">
        <v>18.149999999999999</v>
      </c>
      <c r="R898" t="s">
        <v>12</v>
      </c>
      <c r="S898">
        <v>13.066685676574707</v>
      </c>
      <c r="T898" s="6">
        <f>tbSilv[[#This Row],[qtdRecurso]]*tbSilv[[#This Row],[areaOcupacao]]/10000</f>
        <v>0.91475999999999991</v>
      </c>
      <c r="U898" s="1">
        <f>tbSilv[[#This Row],[qtdRecEspFaixa]]*tbSilv[[#This Row],[Preco]]</f>
        <v>11.952881389503478</v>
      </c>
    </row>
    <row r="899" spans="1:21" hidden="1" x14ac:dyDescent="0.3">
      <c r="A899">
        <v>11688</v>
      </c>
      <c r="B899" t="s">
        <v>0</v>
      </c>
      <c r="C899" t="s">
        <v>1</v>
      </c>
      <c r="D899" t="s">
        <v>2</v>
      </c>
      <c r="E899" t="s">
        <v>3</v>
      </c>
      <c r="F899" t="s">
        <v>306</v>
      </c>
      <c r="G899" t="s">
        <v>4</v>
      </c>
      <c r="H899" t="s">
        <v>55</v>
      </c>
      <c r="I899">
        <v>504</v>
      </c>
      <c r="J899">
        <v>56</v>
      </c>
      <c r="K899" t="s">
        <v>316</v>
      </c>
      <c r="L899" t="s">
        <v>317</v>
      </c>
      <c r="M899" t="s">
        <v>309</v>
      </c>
      <c r="N899">
        <v>10</v>
      </c>
      <c r="O899" t="s">
        <v>313</v>
      </c>
      <c r="P899" t="s">
        <v>16</v>
      </c>
      <c r="Q899">
        <v>0.73</v>
      </c>
      <c r="R899" t="s">
        <v>17</v>
      </c>
      <c r="S899">
        <v>149.07000732421875</v>
      </c>
      <c r="T899" s="6">
        <f>tbSilv[[#This Row],[qtdRecurso]]*tbSilv[[#This Row],[areaOcupacao]]/10000</f>
        <v>3.6791999999999998E-2</v>
      </c>
      <c r="U899" s="1">
        <f>tbSilv[[#This Row],[qtdRecEspFaixa]]*tbSilv[[#This Row],[Preco]]</f>
        <v>5.4845837094726564</v>
      </c>
    </row>
    <row r="900" spans="1:21" hidden="1" x14ac:dyDescent="0.3">
      <c r="A900">
        <v>11688</v>
      </c>
      <c r="B900" t="s">
        <v>0</v>
      </c>
      <c r="C900" t="s">
        <v>1</v>
      </c>
      <c r="D900" t="s">
        <v>2</v>
      </c>
      <c r="E900" t="s">
        <v>3</v>
      </c>
      <c r="F900" t="s">
        <v>306</v>
      </c>
      <c r="G900" t="s">
        <v>4</v>
      </c>
      <c r="H900" t="s">
        <v>55</v>
      </c>
      <c r="I900">
        <v>504</v>
      </c>
      <c r="J900">
        <v>56</v>
      </c>
      <c r="K900" t="s">
        <v>316</v>
      </c>
      <c r="L900" t="s">
        <v>317</v>
      </c>
      <c r="M900" t="s">
        <v>309</v>
      </c>
      <c r="N900">
        <v>11</v>
      </c>
      <c r="O900" t="s">
        <v>310</v>
      </c>
      <c r="P900" t="s">
        <v>311</v>
      </c>
      <c r="Q900">
        <v>145.19999999999999</v>
      </c>
      <c r="R900" t="s">
        <v>12</v>
      </c>
      <c r="S900">
        <v>1.0999999999999999E-2</v>
      </c>
      <c r="T900" s="6">
        <f>tbSilv[[#This Row],[qtdRecurso]]*tbSilv[[#This Row],[areaOcupacao]]/10000</f>
        <v>7.3180799999999993</v>
      </c>
      <c r="U900" s="1">
        <f>tbSilv[[#This Row],[qtdRecEspFaixa]]*tbSilv[[#This Row],[Preco]]</f>
        <v>8.0498879999999981E-2</v>
      </c>
    </row>
    <row r="901" spans="1:21" hidden="1" x14ac:dyDescent="0.3">
      <c r="A901">
        <v>11688</v>
      </c>
      <c r="B901" t="s">
        <v>0</v>
      </c>
      <c r="C901" t="s">
        <v>1</v>
      </c>
      <c r="D901" t="s">
        <v>2</v>
      </c>
      <c r="E901" t="s">
        <v>3</v>
      </c>
      <c r="F901" t="s">
        <v>306</v>
      </c>
      <c r="G901" t="s">
        <v>4</v>
      </c>
      <c r="H901" t="s">
        <v>55</v>
      </c>
      <c r="I901">
        <v>504</v>
      </c>
      <c r="J901">
        <v>56</v>
      </c>
      <c r="K901" t="s">
        <v>316</v>
      </c>
      <c r="L901" t="s">
        <v>317</v>
      </c>
      <c r="M901" t="s">
        <v>309</v>
      </c>
      <c r="N901">
        <v>11</v>
      </c>
      <c r="O901" t="s">
        <v>310</v>
      </c>
      <c r="P901" t="s">
        <v>13</v>
      </c>
      <c r="Q901">
        <v>145.19999999999999</v>
      </c>
      <c r="R901" t="s">
        <v>12</v>
      </c>
      <c r="S901">
        <v>13.066685676574707</v>
      </c>
      <c r="T901" s="6">
        <f>tbSilv[[#This Row],[qtdRecurso]]*tbSilv[[#This Row],[areaOcupacao]]/10000</f>
        <v>7.3180799999999993</v>
      </c>
      <c r="U901" s="1">
        <f>tbSilv[[#This Row],[qtdRecEspFaixa]]*tbSilv[[#This Row],[Preco]]</f>
        <v>95.623051116027824</v>
      </c>
    </row>
    <row r="902" spans="1:21" hidden="1" x14ac:dyDescent="0.3">
      <c r="A902">
        <v>11688</v>
      </c>
      <c r="B902" t="s">
        <v>0</v>
      </c>
      <c r="C902" t="s">
        <v>1</v>
      </c>
      <c r="D902" t="s">
        <v>2</v>
      </c>
      <c r="E902" t="s">
        <v>3</v>
      </c>
      <c r="F902" t="s">
        <v>306</v>
      </c>
      <c r="G902" t="s">
        <v>4</v>
      </c>
      <c r="H902" t="s">
        <v>55</v>
      </c>
      <c r="I902">
        <v>504</v>
      </c>
      <c r="J902">
        <v>56</v>
      </c>
      <c r="K902" t="s">
        <v>316</v>
      </c>
      <c r="L902" t="s">
        <v>317</v>
      </c>
      <c r="M902" t="s">
        <v>309</v>
      </c>
      <c r="N902">
        <v>11</v>
      </c>
      <c r="O902" t="s">
        <v>312</v>
      </c>
      <c r="P902" t="s">
        <v>13</v>
      </c>
      <c r="Q902">
        <v>18.149999999999999</v>
      </c>
      <c r="R902" t="s">
        <v>12</v>
      </c>
      <c r="S902">
        <v>13.066685676574707</v>
      </c>
      <c r="T902" s="6">
        <f>tbSilv[[#This Row],[qtdRecurso]]*tbSilv[[#This Row],[areaOcupacao]]/10000</f>
        <v>0.91475999999999991</v>
      </c>
      <c r="U902" s="1">
        <f>tbSilv[[#This Row],[qtdRecEspFaixa]]*tbSilv[[#This Row],[Preco]]</f>
        <v>11.952881389503478</v>
      </c>
    </row>
    <row r="903" spans="1:21" hidden="1" x14ac:dyDescent="0.3">
      <c r="A903">
        <v>11688</v>
      </c>
      <c r="B903" t="s">
        <v>0</v>
      </c>
      <c r="C903" t="s">
        <v>1</v>
      </c>
      <c r="D903" t="s">
        <v>2</v>
      </c>
      <c r="E903" t="s">
        <v>3</v>
      </c>
      <c r="F903" t="s">
        <v>306</v>
      </c>
      <c r="G903" t="s">
        <v>4</v>
      </c>
      <c r="H903" t="s">
        <v>55</v>
      </c>
      <c r="I903">
        <v>504</v>
      </c>
      <c r="J903">
        <v>56</v>
      </c>
      <c r="K903" t="s">
        <v>316</v>
      </c>
      <c r="L903" t="s">
        <v>317</v>
      </c>
      <c r="M903" t="s">
        <v>309</v>
      </c>
      <c r="N903">
        <v>11</v>
      </c>
      <c r="O903" t="s">
        <v>313</v>
      </c>
      <c r="P903" t="s">
        <v>16</v>
      </c>
      <c r="Q903">
        <v>0.73</v>
      </c>
      <c r="R903" t="s">
        <v>17</v>
      </c>
      <c r="S903">
        <v>149.07000732421875</v>
      </c>
      <c r="T903" s="6">
        <f>tbSilv[[#This Row],[qtdRecurso]]*tbSilv[[#This Row],[areaOcupacao]]/10000</f>
        <v>3.6791999999999998E-2</v>
      </c>
      <c r="U903" s="1">
        <f>tbSilv[[#This Row],[qtdRecEspFaixa]]*tbSilv[[#This Row],[Preco]]</f>
        <v>5.4845837094726564</v>
      </c>
    </row>
    <row r="904" spans="1:21" hidden="1" x14ac:dyDescent="0.3">
      <c r="A904">
        <v>11688</v>
      </c>
      <c r="B904" t="s">
        <v>0</v>
      </c>
      <c r="C904" t="s">
        <v>1</v>
      </c>
      <c r="D904" t="s">
        <v>2</v>
      </c>
      <c r="E904" t="s">
        <v>3</v>
      </c>
      <c r="F904" t="s">
        <v>306</v>
      </c>
      <c r="G904" t="s">
        <v>4</v>
      </c>
      <c r="H904" t="s">
        <v>55</v>
      </c>
      <c r="I904">
        <v>504</v>
      </c>
      <c r="J904">
        <v>56</v>
      </c>
      <c r="K904" t="s">
        <v>316</v>
      </c>
      <c r="L904" t="s">
        <v>317</v>
      </c>
      <c r="M904" t="s">
        <v>309</v>
      </c>
      <c r="N904">
        <v>12</v>
      </c>
      <c r="O904" t="s">
        <v>310</v>
      </c>
      <c r="P904" t="s">
        <v>311</v>
      </c>
      <c r="Q904">
        <v>145.19999999999999</v>
      </c>
      <c r="R904" t="s">
        <v>12</v>
      </c>
      <c r="S904">
        <v>1.0999999999999999E-2</v>
      </c>
      <c r="T904" s="6">
        <f>tbSilv[[#This Row],[qtdRecurso]]*tbSilv[[#This Row],[areaOcupacao]]/10000</f>
        <v>7.3180799999999993</v>
      </c>
      <c r="U904" s="1">
        <f>tbSilv[[#This Row],[qtdRecEspFaixa]]*tbSilv[[#This Row],[Preco]]</f>
        <v>8.0498879999999981E-2</v>
      </c>
    </row>
    <row r="905" spans="1:21" hidden="1" x14ac:dyDescent="0.3">
      <c r="A905">
        <v>11688</v>
      </c>
      <c r="B905" t="s">
        <v>0</v>
      </c>
      <c r="C905" t="s">
        <v>1</v>
      </c>
      <c r="D905" t="s">
        <v>2</v>
      </c>
      <c r="E905" t="s">
        <v>3</v>
      </c>
      <c r="F905" t="s">
        <v>306</v>
      </c>
      <c r="G905" t="s">
        <v>4</v>
      </c>
      <c r="H905" t="s">
        <v>55</v>
      </c>
      <c r="I905">
        <v>504</v>
      </c>
      <c r="J905">
        <v>56</v>
      </c>
      <c r="K905" t="s">
        <v>316</v>
      </c>
      <c r="L905" t="s">
        <v>317</v>
      </c>
      <c r="M905" t="s">
        <v>309</v>
      </c>
      <c r="N905">
        <v>12</v>
      </c>
      <c r="O905" t="s">
        <v>310</v>
      </c>
      <c r="P905" t="s">
        <v>13</v>
      </c>
      <c r="Q905">
        <v>145.19999999999999</v>
      </c>
      <c r="R905" t="s">
        <v>12</v>
      </c>
      <c r="S905">
        <v>13.066685676574707</v>
      </c>
      <c r="T905" s="6">
        <f>tbSilv[[#This Row],[qtdRecurso]]*tbSilv[[#This Row],[areaOcupacao]]/10000</f>
        <v>7.3180799999999993</v>
      </c>
      <c r="U905" s="1">
        <f>tbSilv[[#This Row],[qtdRecEspFaixa]]*tbSilv[[#This Row],[Preco]]</f>
        <v>95.623051116027824</v>
      </c>
    </row>
    <row r="906" spans="1:21" hidden="1" x14ac:dyDescent="0.3">
      <c r="A906">
        <v>11688</v>
      </c>
      <c r="B906" t="s">
        <v>0</v>
      </c>
      <c r="C906" t="s">
        <v>1</v>
      </c>
      <c r="D906" t="s">
        <v>2</v>
      </c>
      <c r="E906" t="s">
        <v>3</v>
      </c>
      <c r="F906" t="s">
        <v>306</v>
      </c>
      <c r="G906" t="s">
        <v>4</v>
      </c>
      <c r="H906" t="s">
        <v>55</v>
      </c>
      <c r="I906">
        <v>504</v>
      </c>
      <c r="J906">
        <v>56</v>
      </c>
      <c r="K906" t="s">
        <v>316</v>
      </c>
      <c r="L906" t="s">
        <v>317</v>
      </c>
      <c r="M906" t="s">
        <v>309</v>
      </c>
      <c r="N906">
        <v>12</v>
      </c>
      <c r="O906" t="s">
        <v>312</v>
      </c>
      <c r="P906" t="s">
        <v>13</v>
      </c>
      <c r="Q906">
        <v>18.149999999999999</v>
      </c>
      <c r="R906" t="s">
        <v>12</v>
      </c>
      <c r="S906">
        <v>13.066685676574707</v>
      </c>
      <c r="T906" s="6">
        <f>tbSilv[[#This Row],[qtdRecurso]]*tbSilv[[#This Row],[areaOcupacao]]/10000</f>
        <v>0.91475999999999991</v>
      </c>
      <c r="U906" s="1">
        <f>tbSilv[[#This Row],[qtdRecEspFaixa]]*tbSilv[[#This Row],[Preco]]</f>
        <v>11.952881389503478</v>
      </c>
    </row>
    <row r="907" spans="1:21" hidden="1" x14ac:dyDescent="0.3">
      <c r="A907">
        <v>11688</v>
      </c>
      <c r="B907" t="s">
        <v>0</v>
      </c>
      <c r="C907" t="s">
        <v>1</v>
      </c>
      <c r="D907" t="s">
        <v>2</v>
      </c>
      <c r="E907" t="s">
        <v>3</v>
      </c>
      <c r="F907" t="s">
        <v>306</v>
      </c>
      <c r="G907" t="s">
        <v>4</v>
      </c>
      <c r="H907" t="s">
        <v>55</v>
      </c>
      <c r="I907">
        <v>504</v>
      </c>
      <c r="J907">
        <v>56</v>
      </c>
      <c r="K907" t="s">
        <v>316</v>
      </c>
      <c r="L907" t="s">
        <v>317</v>
      </c>
      <c r="M907" t="s">
        <v>309</v>
      </c>
      <c r="N907">
        <v>12</v>
      </c>
      <c r="O907" t="s">
        <v>313</v>
      </c>
      <c r="P907" t="s">
        <v>16</v>
      </c>
      <c r="Q907">
        <v>0.73</v>
      </c>
      <c r="R907" t="s">
        <v>17</v>
      </c>
      <c r="S907">
        <v>149.07000732421875</v>
      </c>
      <c r="T907" s="6">
        <f>tbSilv[[#This Row],[qtdRecurso]]*tbSilv[[#This Row],[areaOcupacao]]/10000</f>
        <v>3.6791999999999998E-2</v>
      </c>
      <c r="U907" s="1">
        <f>tbSilv[[#This Row],[qtdRecEspFaixa]]*tbSilv[[#This Row],[Preco]]</f>
        <v>5.4845837094726564</v>
      </c>
    </row>
    <row r="908" spans="1:21" hidden="1" x14ac:dyDescent="0.3">
      <c r="A908">
        <v>11688</v>
      </c>
      <c r="B908" t="s">
        <v>0</v>
      </c>
      <c r="C908" t="s">
        <v>1</v>
      </c>
      <c r="D908" t="s">
        <v>2</v>
      </c>
      <c r="E908" t="s">
        <v>3</v>
      </c>
      <c r="F908" t="s">
        <v>306</v>
      </c>
      <c r="G908" t="s">
        <v>4</v>
      </c>
      <c r="H908" t="s">
        <v>55</v>
      </c>
      <c r="I908">
        <v>504</v>
      </c>
      <c r="J908">
        <v>56</v>
      </c>
      <c r="K908" t="s">
        <v>316</v>
      </c>
      <c r="L908" t="s">
        <v>317</v>
      </c>
      <c r="M908" t="s">
        <v>309</v>
      </c>
      <c r="N908">
        <v>13</v>
      </c>
      <c r="O908" t="s">
        <v>310</v>
      </c>
      <c r="P908" t="s">
        <v>311</v>
      </c>
      <c r="Q908">
        <v>145.19999999999999</v>
      </c>
      <c r="R908" t="s">
        <v>12</v>
      </c>
      <c r="S908">
        <v>1.0999999999999999E-2</v>
      </c>
      <c r="T908" s="6">
        <f>tbSilv[[#This Row],[qtdRecurso]]*tbSilv[[#This Row],[areaOcupacao]]/10000</f>
        <v>7.3180799999999993</v>
      </c>
      <c r="U908" s="1">
        <f>tbSilv[[#This Row],[qtdRecEspFaixa]]*tbSilv[[#This Row],[Preco]]</f>
        <v>8.0498879999999981E-2</v>
      </c>
    </row>
    <row r="909" spans="1:21" hidden="1" x14ac:dyDescent="0.3">
      <c r="A909">
        <v>11688</v>
      </c>
      <c r="B909" t="s">
        <v>0</v>
      </c>
      <c r="C909" t="s">
        <v>1</v>
      </c>
      <c r="D909" t="s">
        <v>2</v>
      </c>
      <c r="E909" t="s">
        <v>3</v>
      </c>
      <c r="F909" t="s">
        <v>306</v>
      </c>
      <c r="G909" t="s">
        <v>4</v>
      </c>
      <c r="H909" t="s">
        <v>55</v>
      </c>
      <c r="I909">
        <v>504</v>
      </c>
      <c r="J909">
        <v>56</v>
      </c>
      <c r="K909" t="s">
        <v>316</v>
      </c>
      <c r="L909" t="s">
        <v>317</v>
      </c>
      <c r="M909" t="s">
        <v>309</v>
      </c>
      <c r="N909">
        <v>13</v>
      </c>
      <c r="O909" t="s">
        <v>310</v>
      </c>
      <c r="P909" t="s">
        <v>13</v>
      </c>
      <c r="Q909">
        <v>145.19999999999999</v>
      </c>
      <c r="R909" t="s">
        <v>12</v>
      </c>
      <c r="S909">
        <v>13.066685676574707</v>
      </c>
      <c r="T909" s="6">
        <f>tbSilv[[#This Row],[qtdRecurso]]*tbSilv[[#This Row],[areaOcupacao]]/10000</f>
        <v>7.3180799999999993</v>
      </c>
      <c r="U909" s="1">
        <f>tbSilv[[#This Row],[qtdRecEspFaixa]]*tbSilv[[#This Row],[Preco]]</f>
        <v>95.623051116027824</v>
      </c>
    </row>
    <row r="910" spans="1:21" hidden="1" x14ac:dyDescent="0.3">
      <c r="A910">
        <v>11688</v>
      </c>
      <c r="B910" t="s">
        <v>0</v>
      </c>
      <c r="C910" t="s">
        <v>1</v>
      </c>
      <c r="D910" t="s">
        <v>2</v>
      </c>
      <c r="E910" t="s">
        <v>3</v>
      </c>
      <c r="F910" t="s">
        <v>306</v>
      </c>
      <c r="G910" t="s">
        <v>4</v>
      </c>
      <c r="H910" t="s">
        <v>55</v>
      </c>
      <c r="I910">
        <v>504</v>
      </c>
      <c r="J910">
        <v>56</v>
      </c>
      <c r="K910" t="s">
        <v>316</v>
      </c>
      <c r="L910" t="s">
        <v>317</v>
      </c>
      <c r="M910" t="s">
        <v>309</v>
      </c>
      <c r="N910">
        <v>13</v>
      </c>
      <c r="O910" t="s">
        <v>312</v>
      </c>
      <c r="P910" t="s">
        <v>13</v>
      </c>
      <c r="Q910">
        <v>18.149999999999999</v>
      </c>
      <c r="R910" t="s">
        <v>12</v>
      </c>
      <c r="S910">
        <v>13.066685676574707</v>
      </c>
      <c r="T910" s="6">
        <f>tbSilv[[#This Row],[qtdRecurso]]*tbSilv[[#This Row],[areaOcupacao]]/10000</f>
        <v>0.91475999999999991</v>
      </c>
      <c r="U910" s="1">
        <f>tbSilv[[#This Row],[qtdRecEspFaixa]]*tbSilv[[#This Row],[Preco]]</f>
        <v>11.952881389503478</v>
      </c>
    </row>
    <row r="911" spans="1:21" hidden="1" x14ac:dyDescent="0.3">
      <c r="A911">
        <v>11688</v>
      </c>
      <c r="B911" t="s">
        <v>0</v>
      </c>
      <c r="C911" t="s">
        <v>1</v>
      </c>
      <c r="D911" t="s">
        <v>2</v>
      </c>
      <c r="E911" t="s">
        <v>3</v>
      </c>
      <c r="F911" t="s">
        <v>306</v>
      </c>
      <c r="G911" t="s">
        <v>4</v>
      </c>
      <c r="H911" t="s">
        <v>55</v>
      </c>
      <c r="I911">
        <v>504</v>
      </c>
      <c r="J911">
        <v>56</v>
      </c>
      <c r="K911" t="s">
        <v>316</v>
      </c>
      <c r="L911" t="s">
        <v>317</v>
      </c>
      <c r="M911" t="s">
        <v>309</v>
      </c>
      <c r="N911">
        <v>13</v>
      </c>
      <c r="O911" t="s">
        <v>313</v>
      </c>
      <c r="P911" t="s">
        <v>16</v>
      </c>
      <c r="Q911">
        <v>0.73</v>
      </c>
      <c r="R911" t="s">
        <v>17</v>
      </c>
      <c r="S911">
        <v>149.07000732421875</v>
      </c>
      <c r="T911" s="6">
        <f>tbSilv[[#This Row],[qtdRecurso]]*tbSilv[[#This Row],[areaOcupacao]]/10000</f>
        <v>3.6791999999999998E-2</v>
      </c>
      <c r="U911" s="1">
        <f>tbSilv[[#This Row],[qtdRecEspFaixa]]*tbSilv[[#This Row],[Preco]]</f>
        <v>5.4845837094726564</v>
      </c>
    </row>
    <row r="912" spans="1:21" hidden="1" x14ac:dyDescent="0.3">
      <c r="A912">
        <v>11688</v>
      </c>
      <c r="B912" t="s">
        <v>0</v>
      </c>
      <c r="C912" t="s">
        <v>1</v>
      </c>
      <c r="D912" t="s">
        <v>2</v>
      </c>
      <c r="E912" t="s">
        <v>3</v>
      </c>
      <c r="F912" t="s">
        <v>306</v>
      </c>
      <c r="G912" t="s">
        <v>4</v>
      </c>
      <c r="H912" t="s">
        <v>55</v>
      </c>
      <c r="I912">
        <v>504</v>
      </c>
      <c r="J912">
        <v>56</v>
      </c>
      <c r="K912" t="s">
        <v>316</v>
      </c>
      <c r="L912" t="s">
        <v>317</v>
      </c>
      <c r="M912" t="s">
        <v>309</v>
      </c>
      <c r="N912">
        <v>14</v>
      </c>
      <c r="O912" t="s">
        <v>310</v>
      </c>
      <c r="P912" t="s">
        <v>311</v>
      </c>
      <c r="Q912">
        <v>145.19999999999999</v>
      </c>
      <c r="R912" t="s">
        <v>12</v>
      </c>
      <c r="S912">
        <v>1.0999999999999999E-2</v>
      </c>
      <c r="T912" s="6">
        <f>tbSilv[[#This Row],[qtdRecurso]]*tbSilv[[#This Row],[areaOcupacao]]/10000</f>
        <v>7.3180799999999993</v>
      </c>
      <c r="U912" s="1">
        <f>tbSilv[[#This Row],[qtdRecEspFaixa]]*tbSilv[[#This Row],[Preco]]</f>
        <v>8.0498879999999981E-2</v>
      </c>
    </row>
    <row r="913" spans="1:21" hidden="1" x14ac:dyDescent="0.3">
      <c r="A913">
        <v>11688</v>
      </c>
      <c r="B913" t="s">
        <v>0</v>
      </c>
      <c r="C913" t="s">
        <v>1</v>
      </c>
      <c r="D913" t="s">
        <v>2</v>
      </c>
      <c r="E913" t="s">
        <v>3</v>
      </c>
      <c r="F913" t="s">
        <v>306</v>
      </c>
      <c r="G913" t="s">
        <v>4</v>
      </c>
      <c r="H913" t="s">
        <v>55</v>
      </c>
      <c r="I913">
        <v>504</v>
      </c>
      <c r="J913">
        <v>56</v>
      </c>
      <c r="K913" t="s">
        <v>316</v>
      </c>
      <c r="L913" t="s">
        <v>317</v>
      </c>
      <c r="M913" t="s">
        <v>309</v>
      </c>
      <c r="N913">
        <v>14</v>
      </c>
      <c r="O913" t="s">
        <v>310</v>
      </c>
      <c r="P913" t="s">
        <v>13</v>
      </c>
      <c r="Q913">
        <v>145.19999999999999</v>
      </c>
      <c r="R913" t="s">
        <v>12</v>
      </c>
      <c r="S913">
        <v>13.066685676574707</v>
      </c>
      <c r="T913" s="6">
        <f>tbSilv[[#This Row],[qtdRecurso]]*tbSilv[[#This Row],[areaOcupacao]]/10000</f>
        <v>7.3180799999999993</v>
      </c>
      <c r="U913" s="1">
        <f>tbSilv[[#This Row],[qtdRecEspFaixa]]*tbSilv[[#This Row],[Preco]]</f>
        <v>95.623051116027824</v>
      </c>
    </row>
    <row r="914" spans="1:21" hidden="1" x14ac:dyDescent="0.3">
      <c r="A914">
        <v>11688</v>
      </c>
      <c r="B914" t="s">
        <v>0</v>
      </c>
      <c r="C914" t="s">
        <v>1</v>
      </c>
      <c r="D914" t="s">
        <v>2</v>
      </c>
      <c r="E914" t="s">
        <v>3</v>
      </c>
      <c r="F914" t="s">
        <v>306</v>
      </c>
      <c r="G914" t="s">
        <v>4</v>
      </c>
      <c r="H914" t="s">
        <v>55</v>
      </c>
      <c r="I914">
        <v>504</v>
      </c>
      <c r="J914">
        <v>56</v>
      </c>
      <c r="K914" t="s">
        <v>316</v>
      </c>
      <c r="L914" t="s">
        <v>317</v>
      </c>
      <c r="M914" t="s">
        <v>309</v>
      </c>
      <c r="N914">
        <v>14</v>
      </c>
      <c r="O914" t="s">
        <v>312</v>
      </c>
      <c r="P914" t="s">
        <v>13</v>
      </c>
      <c r="Q914">
        <v>18.149999999999999</v>
      </c>
      <c r="R914" t="s">
        <v>12</v>
      </c>
      <c r="S914">
        <v>13.066685676574707</v>
      </c>
      <c r="T914" s="6">
        <f>tbSilv[[#This Row],[qtdRecurso]]*tbSilv[[#This Row],[areaOcupacao]]/10000</f>
        <v>0.91475999999999991</v>
      </c>
      <c r="U914" s="1">
        <f>tbSilv[[#This Row],[qtdRecEspFaixa]]*tbSilv[[#This Row],[Preco]]</f>
        <v>11.952881389503478</v>
      </c>
    </row>
    <row r="915" spans="1:21" hidden="1" x14ac:dyDescent="0.3">
      <c r="A915">
        <v>11688</v>
      </c>
      <c r="B915" t="s">
        <v>0</v>
      </c>
      <c r="C915" t="s">
        <v>1</v>
      </c>
      <c r="D915" t="s">
        <v>2</v>
      </c>
      <c r="E915" t="s">
        <v>3</v>
      </c>
      <c r="F915" t="s">
        <v>306</v>
      </c>
      <c r="G915" t="s">
        <v>4</v>
      </c>
      <c r="H915" t="s">
        <v>55</v>
      </c>
      <c r="I915">
        <v>504</v>
      </c>
      <c r="J915">
        <v>56</v>
      </c>
      <c r="K915" t="s">
        <v>316</v>
      </c>
      <c r="L915" t="s">
        <v>317</v>
      </c>
      <c r="M915" t="s">
        <v>309</v>
      </c>
      <c r="N915">
        <v>14</v>
      </c>
      <c r="O915" t="s">
        <v>313</v>
      </c>
      <c r="P915" t="s">
        <v>16</v>
      </c>
      <c r="Q915">
        <v>0.73</v>
      </c>
      <c r="R915" t="s">
        <v>17</v>
      </c>
      <c r="S915">
        <v>149.07000732421875</v>
      </c>
      <c r="T915" s="6">
        <f>tbSilv[[#This Row],[qtdRecurso]]*tbSilv[[#This Row],[areaOcupacao]]/10000</f>
        <v>3.6791999999999998E-2</v>
      </c>
      <c r="U915" s="1">
        <f>tbSilv[[#This Row],[qtdRecEspFaixa]]*tbSilv[[#This Row],[Preco]]</f>
        <v>5.4845837094726564</v>
      </c>
    </row>
    <row r="916" spans="1:21" hidden="1" x14ac:dyDescent="0.3">
      <c r="A916">
        <v>11688</v>
      </c>
      <c r="B916" t="s">
        <v>0</v>
      </c>
      <c r="C916" t="s">
        <v>1</v>
      </c>
      <c r="D916" t="s">
        <v>2</v>
      </c>
      <c r="E916" t="s">
        <v>3</v>
      </c>
      <c r="F916" t="s">
        <v>306</v>
      </c>
      <c r="G916" t="s">
        <v>4</v>
      </c>
      <c r="H916" t="s">
        <v>55</v>
      </c>
      <c r="I916">
        <v>504</v>
      </c>
      <c r="J916">
        <v>56</v>
      </c>
      <c r="K916" t="s">
        <v>316</v>
      </c>
      <c r="L916" t="s">
        <v>317</v>
      </c>
      <c r="M916" t="s">
        <v>309</v>
      </c>
      <c r="N916">
        <v>15</v>
      </c>
      <c r="O916" t="s">
        <v>310</v>
      </c>
      <c r="P916" t="s">
        <v>311</v>
      </c>
      <c r="Q916">
        <v>145.19999999999999</v>
      </c>
      <c r="R916" t="s">
        <v>12</v>
      </c>
      <c r="S916">
        <v>1.0999999999999999E-2</v>
      </c>
      <c r="T916" s="6">
        <f>tbSilv[[#This Row],[qtdRecurso]]*tbSilv[[#This Row],[areaOcupacao]]/10000</f>
        <v>7.3180799999999993</v>
      </c>
      <c r="U916" s="1">
        <f>tbSilv[[#This Row],[qtdRecEspFaixa]]*tbSilv[[#This Row],[Preco]]</f>
        <v>8.0498879999999981E-2</v>
      </c>
    </row>
    <row r="917" spans="1:21" hidden="1" x14ac:dyDescent="0.3">
      <c r="A917">
        <v>11688</v>
      </c>
      <c r="B917" t="s">
        <v>0</v>
      </c>
      <c r="C917" t="s">
        <v>1</v>
      </c>
      <c r="D917" t="s">
        <v>2</v>
      </c>
      <c r="E917" t="s">
        <v>3</v>
      </c>
      <c r="F917" t="s">
        <v>306</v>
      </c>
      <c r="G917" t="s">
        <v>4</v>
      </c>
      <c r="H917" t="s">
        <v>55</v>
      </c>
      <c r="I917">
        <v>504</v>
      </c>
      <c r="J917">
        <v>56</v>
      </c>
      <c r="K917" t="s">
        <v>316</v>
      </c>
      <c r="L917" t="s">
        <v>317</v>
      </c>
      <c r="M917" t="s">
        <v>309</v>
      </c>
      <c r="N917">
        <v>15</v>
      </c>
      <c r="O917" t="s">
        <v>310</v>
      </c>
      <c r="P917" t="s">
        <v>13</v>
      </c>
      <c r="Q917">
        <v>145.19999999999999</v>
      </c>
      <c r="R917" t="s">
        <v>12</v>
      </c>
      <c r="S917">
        <v>13.066685676574707</v>
      </c>
      <c r="T917" s="6">
        <f>tbSilv[[#This Row],[qtdRecurso]]*tbSilv[[#This Row],[areaOcupacao]]/10000</f>
        <v>7.3180799999999993</v>
      </c>
      <c r="U917" s="1">
        <f>tbSilv[[#This Row],[qtdRecEspFaixa]]*tbSilv[[#This Row],[Preco]]</f>
        <v>95.623051116027824</v>
      </c>
    </row>
    <row r="918" spans="1:21" hidden="1" x14ac:dyDescent="0.3">
      <c r="A918">
        <v>11688</v>
      </c>
      <c r="B918" t="s">
        <v>0</v>
      </c>
      <c r="C918" t="s">
        <v>1</v>
      </c>
      <c r="D918" t="s">
        <v>2</v>
      </c>
      <c r="E918" t="s">
        <v>3</v>
      </c>
      <c r="F918" t="s">
        <v>306</v>
      </c>
      <c r="G918" t="s">
        <v>4</v>
      </c>
      <c r="H918" t="s">
        <v>55</v>
      </c>
      <c r="I918">
        <v>504</v>
      </c>
      <c r="J918">
        <v>56</v>
      </c>
      <c r="K918" t="s">
        <v>316</v>
      </c>
      <c r="L918" t="s">
        <v>317</v>
      </c>
      <c r="M918" t="s">
        <v>309</v>
      </c>
      <c r="N918">
        <v>15</v>
      </c>
      <c r="O918" t="s">
        <v>312</v>
      </c>
      <c r="P918" t="s">
        <v>13</v>
      </c>
      <c r="Q918">
        <v>18.149999999999999</v>
      </c>
      <c r="R918" t="s">
        <v>12</v>
      </c>
      <c r="S918">
        <v>13.066685676574707</v>
      </c>
      <c r="T918" s="6">
        <f>tbSilv[[#This Row],[qtdRecurso]]*tbSilv[[#This Row],[areaOcupacao]]/10000</f>
        <v>0.91475999999999991</v>
      </c>
      <c r="U918" s="1">
        <f>tbSilv[[#This Row],[qtdRecEspFaixa]]*tbSilv[[#This Row],[Preco]]</f>
        <v>11.952881389503478</v>
      </c>
    </row>
    <row r="919" spans="1:21" hidden="1" x14ac:dyDescent="0.3">
      <c r="A919">
        <v>11688</v>
      </c>
      <c r="B919" t="s">
        <v>0</v>
      </c>
      <c r="C919" t="s">
        <v>1</v>
      </c>
      <c r="D919" t="s">
        <v>2</v>
      </c>
      <c r="E919" t="s">
        <v>3</v>
      </c>
      <c r="F919" t="s">
        <v>306</v>
      </c>
      <c r="G919" t="s">
        <v>4</v>
      </c>
      <c r="H919" t="s">
        <v>55</v>
      </c>
      <c r="I919">
        <v>504</v>
      </c>
      <c r="J919">
        <v>56</v>
      </c>
      <c r="K919" t="s">
        <v>316</v>
      </c>
      <c r="L919" t="s">
        <v>317</v>
      </c>
      <c r="M919" t="s">
        <v>309</v>
      </c>
      <c r="N919">
        <v>15</v>
      </c>
      <c r="O919" t="s">
        <v>313</v>
      </c>
      <c r="P919" t="s">
        <v>16</v>
      </c>
      <c r="Q919">
        <v>0.73</v>
      </c>
      <c r="R919" t="s">
        <v>17</v>
      </c>
      <c r="S919">
        <v>149.07000732421875</v>
      </c>
      <c r="T919" s="6">
        <f>tbSilv[[#This Row],[qtdRecurso]]*tbSilv[[#This Row],[areaOcupacao]]/10000</f>
        <v>3.6791999999999998E-2</v>
      </c>
      <c r="U919" s="1">
        <f>tbSilv[[#This Row],[qtdRecEspFaixa]]*tbSilv[[#This Row],[Preco]]</f>
        <v>5.4845837094726564</v>
      </c>
    </row>
    <row r="920" spans="1:21" hidden="1" x14ac:dyDescent="0.3">
      <c r="A920">
        <v>11688</v>
      </c>
      <c r="B920" t="s">
        <v>0</v>
      </c>
      <c r="C920" t="s">
        <v>1</v>
      </c>
      <c r="D920" t="s">
        <v>2</v>
      </c>
      <c r="E920" t="s">
        <v>3</v>
      </c>
      <c r="F920" t="s">
        <v>306</v>
      </c>
      <c r="G920" t="s">
        <v>4</v>
      </c>
      <c r="H920" t="s">
        <v>55</v>
      </c>
      <c r="I920">
        <v>504</v>
      </c>
      <c r="J920">
        <v>56</v>
      </c>
      <c r="K920" t="s">
        <v>316</v>
      </c>
      <c r="L920" t="s">
        <v>317</v>
      </c>
      <c r="M920" t="s">
        <v>309</v>
      </c>
      <c r="N920">
        <v>16</v>
      </c>
      <c r="O920" t="s">
        <v>310</v>
      </c>
      <c r="P920" t="s">
        <v>311</v>
      </c>
      <c r="Q920">
        <v>145.19999999999999</v>
      </c>
      <c r="R920" t="s">
        <v>12</v>
      </c>
      <c r="S920">
        <v>1.0999999999999999E-2</v>
      </c>
      <c r="T920" s="6">
        <f>tbSilv[[#This Row],[qtdRecurso]]*tbSilv[[#This Row],[areaOcupacao]]/10000</f>
        <v>7.3180799999999993</v>
      </c>
      <c r="U920" s="1">
        <f>tbSilv[[#This Row],[qtdRecEspFaixa]]*tbSilv[[#This Row],[Preco]]</f>
        <v>8.0498879999999981E-2</v>
      </c>
    </row>
    <row r="921" spans="1:21" hidden="1" x14ac:dyDescent="0.3">
      <c r="A921">
        <v>11688</v>
      </c>
      <c r="B921" t="s">
        <v>0</v>
      </c>
      <c r="C921" t="s">
        <v>1</v>
      </c>
      <c r="D921" t="s">
        <v>2</v>
      </c>
      <c r="E921" t="s">
        <v>3</v>
      </c>
      <c r="F921" t="s">
        <v>306</v>
      </c>
      <c r="G921" t="s">
        <v>4</v>
      </c>
      <c r="H921" t="s">
        <v>55</v>
      </c>
      <c r="I921">
        <v>504</v>
      </c>
      <c r="J921">
        <v>56</v>
      </c>
      <c r="K921" t="s">
        <v>316</v>
      </c>
      <c r="L921" t="s">
        <v>317</v>
      </c>
      <c r="M921" t="s">
        <v>309</v>
      </c>
      <c r="N921">
        <v>16</v>
      </c>
      <c r="O921" t="s">
        <v>310</v>
      </c>
      <c r="P921" t="s">
        <v>13</v>
      </c>
      <c r="Q921">
        <v>145.19999999999999</v>
      </c>
      <c r="R921" t="s">
        <v>12</v>
      </c>
      <c r="S921">
        <v>13.066685676574707</v>
      </c>
      <c r="T921" s="6">
        <f>tbSilv[[#This Row],[qtdRecurso]]*tbSilv[[#This Row],[areaOcupacao]]/10000</f>
        <v>7.3180799999999993</v>
      </c>
      <c r="U921" s="1">
        <f>tbSilv[[#This Row],[qtdRecEspFaixa]]*tbSilv[[#This Row],[Preco]]</f>
        <v>95.623051116027824</v>
      </c>
    </row>
    <row r="922" spans="1:21" hidden="1" x14ac:dyDescent="0.3">
      <c r="A922">
        <v>11688</v>
      </c>
      <c r="B922" t="s">
        <v>0</v>
      </c>
      <c r="C922" t="s">
        <v>1</v>
      </c>
      <c r="D922" t="s">
        <v>2</v>
      </c>
      <c r="E922" t="s">
        <v>3</v>
      </c>
      <c r="F922" t="s">
        <v>306</v>
      </c>
      <c r="G922" t="s">
        <v>4</v>
      </c>
      <c r="H922" t="s">
        <v>55</v>
      </c>
      <c r="I922">
        <v>504</v>
      </c>
      <c r="J922">
        <v>56</v>
      </c>
      <c r="K922" t="s">
        <v>316</v>
      </c>
      <c r="L922" t="s">
        <v>317</v>
      </c>
      <c r="M922" t="s">
        <v>309</v>
      </c>
      <c r="N922">
        <v>16</v>
      </c>
      <c r="O922" t="s">
        <v>312</v>
      </c>
      <c r="P922" t="s">
        <v>13</v>
      </c>
      <c r="Q922">
        <v>18.149999999999999</v>
      </c>
      <c r="R922" t="s">
        <v>12</v>
      </c>
      <c r="S922">
        <v>13.066685676574707</v>
      </c>
      <c r="T922" s="6">
        <f>tbSilv[[#This Row],[qtdRecurso]]*tbSilv[[#This Row],[areaOcupacao]]/10000</f>
        <v>0.91475999999999991</v>
      </c>
      <c r="U922" s="1">
        <f>tbSilv[[#This Row],[qtdRecEspFaixa]]*tbSilv[[#This Row],[Preco]]</f>
        <v>11.952881389503478</v>
      </c>
    </row>
    <row r="923" spans="1:21" hidden="1" x14ac:dyDescent="0.3">
      <c r="A923">
        <v>11688</v>
      </c>
      <c r="B923" t="s">
        <v>0</v>
      </c>
      <c r="C923" t="s">
        <v>1</v>
      </c>
      <c r="D923" t="s">
        <v>2</v>
      </c>
      <c r="E923" t="s">
        <v>3</v>
      </c>
      <c r="F923" t="s">
        <v>306</v>
      </c>
      <c r="G923" t="s">
        <v>4</v>
      </c>
      <c r="H923" t="s">
        <v>55</v>
      </c>
      <c r="I923">
        <v>504</v>
      </c>
      <c r="J923">
        <v>56</v>
      </c>
      <c r="K923" t="s">
        <v>316</v>
      </c>
      <c r="L923" t="s">
        <v>317</v>
      </c>
      <c r="M923" t="s">
        <v>309</v>
      </c>
      <c r="N923">
        <v>16</v>
      </c>
      <c r="O923" t="s">
        <v>313</v>
      </c>
      <c r="P923" t="s">
        <v>16</v>
      </c>
      <c r="Q923">
        <v>0.73</v>
      </c>
      <c r="R923" t="s">
        <v>17</v>
      </c>
      <c r="S923">
        <v>149.07000732421875</v>
      </c>
      <c r="T923" s="6">
        <f>tbSilv[[#This Row],[qtdRecurso]]*tbSilv[[#This Row],[areaOcupacao]]/10000</f>
        <v>3.6791999999999998E-2</v>
      </c>
      <c r="U923" s="1">
        <f>tbSilv[[#This Row],[qtdRecEspFaixa]]*tbSilv[[#This Row],[Preco]]</f>
        <v>5.4845837094726564</v>
      </c>
    </row>
    <row r="924" spans="1:21" hidden="1" x14ac:dyDescent="0.3">
      <c r="A924">
        <v>11688</v>
      </c>
      <c r="B924" t="s">
        <v>0</v>
      </c>
      <c r="C924" t="s">
        <v>1</v>
      </c>
      <c r="D924" t="s">
        <v>2</v>
      </c>
      <c r="E924" t="s">
        <v>3</v>
      </c>
      <c r="F924" t="s">
        <v>306</v>
      </c>
      <c r="G924" t="s">
        <v>4</v>
      </c>
      <c r="H924" t="s">
        <v>55</v>
      </c>
      <c r="I924">
        <v>504</v>
      </c>
      <c r="J924">
        <v>56</v>
      </c>
      <c r="K924" t="s">
        <v>316</v>
      </c>
      <c r="L924" t="s">
        <v>317</v>
      </c>
      <c r="M924" t="s">
        <v>309</v>
      </c>
      <c r="N924">
        <v>17</v>
      </c>
      <c r="O924" t="s">
        <v>310</v>
      </c>
      <c r="P924" t="s">
        <v>311</v>
      </c>
      <c r="Q924">
        <v>145.19999999999999</v>
      </c>
      <c r="R924" t="s">
        <v>12</v>
      </c>
      <c r="S924">
        <v>1.0999999999999999E-2</v>
      </c>
      <c r="T924" s="6">
        <f>tbSilv[[#This Row],[qtdRecurso]]*tbSilv[[#This Row],[areaOcupacao]]/10000</f>
        <v>7.3180799999999993</v>
      </c>
      <c r="U924" s="1">
        <f>tbSilv[[#This Row],[qtdRecEspFaixa]]*tbSilv[[#This Row],[Preco]]</f>
        <v>8.0498879999999981E-2</v>
      </c>
    </row>
    <row r="925" spans="1:21" hidden="1" x14ac:dyDescent="0.3">
      <c r="A925">
        <v>11688</v>
      </c>
      <c r="B925" t="s">
        <v>0</v>
      </c>
      <c r="C925" t="s">
        <v>1</v>
      </c>
      <c r="D925" t="s">
        <v>2</v>
      </c>
      <c r="E925" t="s">
        <v>3</v>
      </c>
      <c r="F925" t="s">
        <v>306</v>
      </c>
      <c r="G925" t="s">
        <v>4</v>
      </c>
      <c r="H925" t="s">
        <v>55</v>
      </c>
      <c r="I925">
        <v>504</v>
      </c>
      <c r="J925">
        <v>56</v>
      </c>
      <c r="K925" t="s">
        <v>316</v>
      </c>
      <c r="L925" t="s">
        <v>317</v>
      </c>
      <c r="M925" t="s">
        <v>309</v>
      </c>
      <c r="N925">
        <v>17</v>
      </c>
      <c r="O925" t="s">
        <v>310</v>
      </c>
      <c r="P925" t="s">
        <v>13</v>
      </c>
      <c r="Q925">
        <v>145.19999999999999</v>
      </c>
      <c r="R925" t="s">
        <v>12</v>
      </c>
      <c r="S925">
        <v>13.066685676574707</v>
      </c>
      <c r="T925" s="6">
        <f>tbSilv[[#This Row],[qtdRecurso]]*tbSilv[[#This Row],[areaOcupacao]]/10000</f>
        <v>7.3180799999999993</v>
      </c>
      <c r="U925" s="1">
        <f>tbSilv[[#This Row],[qtdRecEspFaixa]]*tbSilv[[#This Row],[Preco]]</f>
        <v>95.623051116027824</v>
      </c>
    </row>
    <row r="926" spans="1:21" hidden="1" x14ac:dyDescent="0.3">
      <c r="A926">
        <v>11688</v>
      </c>
      <c r="B926" t="s">
        <v>0</v>
      </c>
      <c r="C926" t="s">
        <v>1</v>
      </c>
      <c r="D926" t="s">
        <v>2</v>
      </c>
      <c r="E926" t="s">
        <v>3</v>
      </c>
      <c r="F926" t="s">
        <v>306</v>
      </c>
      <c r="G926" t="s">
        <v>4</v>
      </c>
      <c r="H926" t="s">
        <v>55</v>
      </c>
      <c r="I926">
        <v>504</v>
      </c>
      <c r="J926">
        <v>56</v>
      </c>
      <c r="K926" t="s">
        <v>316</v>
      </c>
      <c r="L926" t="s">
        <v>317</v>
      </c>
      <c r="M926" t="s">
        <v>309</v>
      </c>
      <c r="N926">
        <v>17</v>
      </c>
      <c r="O926" t="s">
        <v>312</v>
      </c>
      <c r="P926" t="s">
        <v>13</v>
      </c>
      <c r="Q926">
        <v>18.149999999999999</v>
      </c>
      <c r="R926" t="s">
        <v>12</v>
      </c>
      <c r="S926">
        <v>13.066685676574707</v>
      </c>
      <c r="T926" s="6">
        <f>tbSilv[[#This Row],[qtdRecurso]]*tbSilv[[#This Row],[areaOcupacao]]/10000</f>
        <v>0.91475999999999991</v>
      </c>
      <c r="U926" s="1">
        <f>tbSilv[[#This Row],[qtdRecEspFaixa]]*tbSilv[[#This Row],[Preco]]</f>
        <v>11.952881389503478</v>
      </c>
    </row>
    <row r="927" spans="1:21" hidden="1" x14ac:dyDescent="0.3">
      <c r="A927">
        <v>11688</v>
      </c>
      <c r="B927" t="s">
        <v>0</v>
      </c>
      <c r="C927" t="s">
        <v>1</v>
      </c>
      <c r="D927" t="s">
        <v>2</v>
      </c>
      <c r="E927" t="s">
        <v>3</v>
      </c>
      <c r="F927" t="s">
        <v>306</v>
      </c>
      <c r="G927" t="s">
        <v>4</v>
      </c>
      <c r="H927" t="s">
        <v>55</v>
      </c>
      <c r="I927">
        <v>504</v>
      </c>
      <c r="J927">
        <v>56</v>
      </c>
      <c r="K927" t="s">
        <v>316</v>
      </c>
      <c r="L927" t="s">
        <v>317</v>
      </c>
      <c r="M927" t="s">
        <v>309</v>
      </c>
      <c r="N927">
        <v>17</v>
      </c>
      <c r="O927" t="s">
        <v>313</v>
      </c>
      <c r="P927" t="s">
        <v>16</v>
      </c>
      <c r="Q927">
        <v>0.73</v>
      </c>
      <c r="R927" t="s">
        <v>17</v>
      </c>
      <c r="S927">
        <v>149.07000732421875</v>
      </c>
      <c r="T927" s="6">
        <f>tbSilv[[#This Row],[qtdRecurso]]*tbSilv[[#This Row],[areaOcupacao]]/10000</f>
        <v>3.6791999999999998E-2</v>
      </c>
      <c r="U927" s="1">
        <f>tbSilv[[#This Row],[qtdRecEspFaixa]]*tbSilv[[#This Row],[Preco]]</f>
        <v>5.4845837094726564</v>
      </c>
    </row>
    <row r="928" spans="1:21" hidden="1" x14ac:dyDescent="0.3">
      <c r="A928">
        <v>11688</v>
      </c>
      <c r="B928" t="s">
        <v>0</v>
      </c>
      <c r="C928" t="s">
        <v>1</v>
      </c>
      <c r="D928" t="s">
        <v>2</v>
      </c>
      <c r="E928" t="s">
        <v>3</v>
      </c>
      <c r="F928" t="s">
        <v>306</v>
      </c>
      <c r="G928" t="s">
        <v>4</v>
      </c>
      <c r="H928" t="s">
        <v>55</v>
      </c>
      <c r="I928">
        <v>504</v>
      </c>
      <c r="J928">
        <v>56</v>
      </c>
      <c r="K928" t="s">
        <v>316</v>
      </c>
      <c r="L928" t="s">
        <v>317</v>
      </c>
      <c r="M928" t="s">
        <v>309</v>
      </c>
      <c r="N928">
        <v>18</v>
      </c>
      <c r="O928" t="s">
        <v>310</v>
      </c>
      <c r="P928" t="s">
        <v>311</v>
      </c>
      <c r="Q928">
        <v>145.19999999999999</v>
      </c>
      <c r="R928" t="s">
        <v>12</v>
      </c>
      <c r="S928">
        <v>1.0999999999999999E-2</v>
      </c>
      <c r="T928" s="6">
        <f>tbSilv[[#This Row],[qtdRecurso]]*tbSilv[[#This Row],[areaOcupacao]]/10000</f>
        <v>7.3180799999999993</v>
      </c>
      <c r="U928" s="1">
        <f>tbSilv[[#This Row],[qtdRecEspFaixa]]*tbSilv[[#This Row],[Preco]]</f>
        <v>8.0498879999999981E-2</v>
      </c>
    </row>
    <row r="929" spans="1:21" hidden="1" x14ac:dyDescent="0.3">
      <c r="A929">
        <v>11688</v>
      </c>
      <c r="B929" t="s">
        <v>0</v>
      </c>
      <c r="C929" t="s">
        <v>1</v>
      </c>
      <c r="D929" t="s">
        <v>2</v>
      </c>
      <c r="E929" t="s">
        <v>3</v>
      </c>
      <c r="F929" t="s">
        <v>306</v>
      </c>
      <c r="G929" t="s">
        <v>4</v>
      </c>
      <c r="H929" t="s">
        <v>55</v>
      </c>
      <c r="I929">
        <v>504</v>
      </c>
      <c r="J929">
        <v>56</v>
      </c>
      <c r="K929" t="s">
        <v>316</v>
      </c>
      <c r="L929" t="s">
        <v>317</v>
      </c>
      <c r="M929" t="s">
        <v>309</v>
      </c>
      <c r="N929">
        <v>18</v>
      </c>
      <c r="O929" t="s">
        <v>310</v>
      </c>
      <c r="P929" t="s">
        <v>13</v>
      </c>
      <c r="Q929">
        <v>145.19999999999999</v>
      </c>
      <c r="R929" t="s">
        <v>12</v>
      </c>
      <c r="S929">
        <v>13.066685676574707</v>
      </c>
      <c r="T929" s="6">
        <f>tbSilv[[#This Row],[qtdRecurso]]*tbSilv[[#This Row],[areaOcupacao]]/10000</f>
        <v>7.3180799999999993</v>
      </c>
      <c r="U929" s="1">
        <f>tbSilv[[#This Row],[qtdRecEspFaixa]]*tbSilv[[#This Row],[Preco]]</f>
        <v>95.623051116027824</v>
      </c>
    </row>
    <row r="930" spans="1:21" hidden="1" x14ac:dyDescent="0.3">
      <c r="A930">
        <v>11688</v>
      </c>
      <c r="B930" t="s">
        <v>0</v>
      </c>
      <c r="C930" t="s">
        <v>1</v>
      </c>
      <c r="D930" t="s">
        <v>2</v>
      </c>
      <c r="E930" t="s">
        <v>3</v>
      </c>
      <c r="F930" t="s">
        <v>306</v>
      </c>
      <c r="G930" t="s">
        <v>4</v>
      </c>
      <c r="H930" t="s">
        <v>55</v>
      </c>
      <c r="I930">
        <v>504</v>
      </c>
      <c r="J930">
        <v>56</v>
      </c>
      <c r="K930" t="s">
        <v>316</v>
      </c>
      <c r="L930" t="s">
        <v>317</v>
      </c>
      <c r="M930" t="s">
        <v>309</v>
      </c>
      <c r="N930">
        <v>18</v>
      </c>
      <c r="O930" t="s">
        <v>312</v>
      </c>
      <c r="P930" t="s">
        <v>13</v>
      </c>
      <c r="Q930">
        <v>18.149999999999999</v>
      </c>
      <c r="R930" t="s">
        <v>12</v>
      </c>
      <c r="S930">
        <v>13.066685676574707</v>
      </c>
      <c r="T930" s="6">
        <f>tbSilv[[#This Row],[qtdRecurso]]*tbSilv[[#This Row],[areaOcupacao]]/10000</f>
        <v>0.91475999999999991</v>
      </c>
      <c r="U930" s="1">
        <f>tbSilv[[#This Row],[qtdRecEspFaixa]]*tbSilv[[#This Row],[Preco]]</f>
        <v>11.952881389503478</v>
      </c>
    </row>
    <row r="931" spans="1:21" hidden="1" x14ac:dyDescent="0.3">
      <c r="A931">
        <v>11688</v>
      </c>
      <c r="B931" t="s">
        <v>0</v>
      </c>
      <c r="C931" t="s">
        <v>1</v>
      </c>
      <c r="D931" t="s">
        <v>2</v>
      </c>
      <c r="E931" t="s">
        <v>3</v>
      </c>
      <c r="F931" t="s">
        <v>306</v>
      </c>
      <c r="G931" t="s">
        <v>4</v>
      </c>
      <c r="H931" t="s">
        <v>55</v>
      </c>
      <c r="I931">
        <v>504</v>
      </c>
      <c r="J931">
        <v>56</v>
      </c>
      <c r="K931" t="s">
        <v>316</v>
      </c>
      <c r="L931" t="s">
        <v>317</v>
      </c>
      <c r="M931" t="s">
        <v>309</v>
      </c>
      <c r="N931">
        <v>18</v>
      </c>
      <c r="O931" t="s">
        <v>313</v>
      </c>
      <c r="P931" t="s">
        <v>16</v>
      </c>
      <c r="Q931">
        <v>0.73</v>
      </c>
      <c r="R931" t="s">
        <v>17</v>
      </c>
      <c r="S931">
        <v>149.07000732421875</v>
      </c>
      <c r="T931" s="6">
        <f>tbSilv[[#This Row],[qtdRecurso]]*tbSilv[[#This Row],[areaOcupacao]]/10000</f>
        <v>3.6791999999999998E-2</v>
      </c>
      <c r="U931" s="1">
        <f>tbSilv[[#This Row],[qtdRecEspFaixa]]*tbSilv[[#This Row],[Preco]]</f>
        <v>5.4845837094726564</v>
      </c>
    </row>
    <row r="932" spans="1:21" hidden="1" x14ac:dyDescent="0.3">
      <c r="A932">
        <v>11688</v>
      </c>
      <c r="B932" t="s">
        <v>0</v>
      </c>
      <c r="C932" t="s">
        <v>1</v>
      </c>
      <c r="D932" t="s">
        <v>2</v>
      </c>
      <c r="E932" t="s">
        <v>3</v>
      </c>
      <c r="F932" t="s">
        <v>306</v>
      </c>
      <c r="G932" t="s">
        <v>4</v>
      </c>
      <c r="H932" t="s">
        <v>55</v>
      </c>
      <c r="I932">
        <v>504</v>
      </c>
      <c r="J932">
        <v>56</v>
      </c>
      <c r="K932" t="s">
        <v>316</v>
      </c>
      <c r="L932" t="s">
        <v>317</v>
      </c>
      <c r="M932" t="s">
        <v>309</v>
      </c>
      <c r="N932">
        <v>19</v>
      </c>
      <c r="O932" t="s">
        <v>310</v>
      </c>
      <c r="P932" t="s">
        <v>311</v>
      </c>
      <c r="Q932">
        <v>145.19999999999999</v>
      </c>
      <c r="R932" t="s">
        <v>12</v>
      </c>
      <c r="S932">
        <v>1.0999999999999999E-2</v>
      </c>
      <c r="T932" s="6">
        <f>tbSilv[[#This Row],[qtdRecurso]]*tbSilv[[#This Row],[areaOcupacao]]/10000</f>
        <v>7.3180799999999993</v>
      </c>
      <c r="U932" s="1">
        <f>tbSilv[[#This Row],[qtdRecEspFaixa]]*tbSilv[[#This Row],[Preco]]</f>
        <v>8.0498879999999981E-2</v>
      </c>
    </row>
    <row r="933" spans="1:21" hidden="1" x14ac:dyDescent="0.3">
      <c r="A933">
        <v>11688</v>
      </c>
      <c r="B933" t="s">
        <v>0</v>
      </c>
      <c r="C933" t="s">
        <v>1</v>
      </c>
      <c r="D933" t="s">
        <v>2</v>
      </c>
      <c r="E933" t="s">
        <v>3</v>
      </c>
      <c r="F933" t="s">
        <v>306</v>
      </c>
      <c r="G933" t="s">
        <v>4</v>
      </c>
      <c r="H933" t="s">
        <v>55</v>
      </c>
      <c r="I933">
        <v>504</v>
      </c>
      <c r="J933">
        <v>56</v>
      </c>
      <c r="K933" t="s">
        <v>316</v>
      </c>
      <c r="L933" t="s">
        <v>317</v>
      </c>
      <c r="M933" t="s">
        <v>309</v>
      </c>
      <c r="N933">
        <v>19</v>
      </c>
      <c r="O933" t="s">
        <v>310</v>
      </c>
      <c r="P933" t="s">
        <v>13</v>
      </c>
      <c r="Q933">
        <v>145.19999999999999</v>
      </c>
      <c r="R933" t="s">
        <v>12</v>
      </c>
      <c r="S933">
        <v>13.066685676574707</v>
      </c>
      <c r="T933" s="6">
        <f>tbSilv[[#This Row],[qtdRecurso]]*tbSilv[[#This Row],[areaOcupacao]]/10000</f>
        <v>7.3180799999999993</v>
      </c>
      <c r="U933" s="1">
        <f>tbSilv[[#This Row],[qtdRecEspFaixa]]*tbSilv[[#This Row],[Preco]]</f>
        <v>95.623051116027824</v>
      </c>
    </row>
    <row r="934" spans="1:21" hidden="1" x14ac:dyDescent="0.3">
      <c r="A934">
        <v>11688</v>
      </c>
      <c r="B934" t="s">
        <v>0</v>
      </c>
      <c r="C934" t="s">
        <v>1</v>
      </c>
      <c r="D934" t="s">
        <v>2</v>
      </c>
      <c r="E934" t="s">
        <v>3</v>
      </c>
      <c r="F934" t="s">
        <v>306</v>
      </c>
      <c r="G934" t="s">
        <v>4</v>
      </c>
      <c r="H934" t="s">
        <v>55</v>
      </c>
      <c r="I934">
        <v>504</v>
      </c>
      <c r="J934">
        <v>56</v>
      </c>
      <c r="K934" t="s">
        <v>316</v>
      </c>
      <c r="L934" t="s">
        <v>317</v>
      </c>
      <c r="M934" t="s">
        <v>309</v>
      </c>
      <c r="N934">
        <v>19</v>
      </c>
      <c r="O934" t="s">
        <v>312</v>
      </c>
      <c r="P934" t="s">
        <v>13</v>
      </c>
      <c r="Q934">
        <v>18.149999999999999</v>
      </c>
      <c r="R934" t="s">
        <v>12</v>
      </c>
      <c r="S934">
        <v>13.066685676574707</v>
      </c>
      <c r="T934" s="6">
        <f>tbSilv[[#This Row],[qtdRecurso]]*tbSilv[[#This Row],[areaOcupacao]]/10000</f>
        <v>0.91475999999999991</v>
      </c>
      <c r="U934" s="1">
        <f>tbSilv[[#This Row],[qtdRecEspFaixa]]*tbSilv[[#This Row],[Preco]]</f>
        <v>11.952881389503478</v>
      </c>
    </row>
    <row r="935" spans="1:21" hidden="1" x14ac:dyDescent="0.3">
      <c r="A935">
        <v>11688</v>
      </c>
      <c r="B935" t="s">
        <v>0</v>
      </c>
      <c r="C935" t="s">
        <v>1</v>
      </c>
      <c r="D935" t="s">
        <v>2</v>
      </c>
      <c r="E935" t="s">
        <v>3</v>
      </c>
      <c r="F935" t="s">
        <v>306</v>
      </c>
      <c r="G935" t="s">
        <v>4</v>
      </c>
      <c r="H935" t="s">
        <v>55</v>
      </c>
      <c r="I935">
        <v>504</v>
      </c>
      <c r="J935">
        <v>56</v>
      </c>
      <c r="K935" t="s">
        <v>316</v>
      </c>
      <c r="L935" t="s">
        <v>317</v>
      </c>
      <c r="M935" t="s">
        <v>309</v>
      </c>
      <c r="N935">
        <v>19</v>
      </c>
      <c r="O935" t="s">
        <v>313</v>
      </c>
      <c r="P935" t="s">
        <v>16</v>
      </c>
      <c r="Q935">
        <v>0.73</v>
      </c>
      <c r="R935" t="s">
        <v>17</v>
      </c>
      <c r="S935">
        <v>149.07000732421875</v>
      </c>
      <c r="T935" s="6">
        <f>tbSilv[[#This Row],[qtdRecurso]]*tbSilv[[#This Row],[areaOcupacao]]/10000</f>
        <v>3.6791999999999998E-2</v>
      </c>
      <c r="U935" s="1">
        <f>tbSilv[[#This Row],[qtdRecEspFaixa]]*tbSilv[[#This Row],[Preco]]</f>
        <v>5.4845837094726564</v>
      </c>
    </row>
    <row r="936" spans="1:21" hidden="1" x14ac:dyDescent="0.3">
      <c r="A936">
        <v>11688</v>
      </c>
      <c r="B936" t="s">
        <v>0</v>
      </c>
      <c r="C936" t="s">
        <v>1</v>
      </c>
      <c r="D936" t="s">
        <v>2</v>
      </c>
      <c r="E936" t="s">
        <v>3</v>
      </c>
      <c r="F936" t="s">
        <v>306</v>
      </c>
      <c r="G936" t="s">
        <v>4</v>
      </c>
      <c r="H936" t="s">
        <v>55</v>
      </c>
      <c r="I936">
        <v>504</v>
      </c>
      <c r="J936">
        <v>56</v>
      </c>
      <c r="K936" t="s">
        <v>316</v>
      </c>
      <c r="L936" t="s">
        <v>317</v>
      </c>
      <c r="M936" t="s">
        <v>309</v>
      </c>
      <c r="N936">
        <v>20</v>
      </c>
      <c r="O936" t="s">
        <v>310</v>
      </c>
      <c r="P936" t="s">
        <v>311</v>
      </c>
      <c r="Q936">
        <v>145.19999999999999</v>
      </c>
      <c r="R936" t="s">
        <v>12</v>
      </c>
      <c r="S936">
        <v>1.0999999999999999E-2</v>
      </c>
      <c r="T936" s="6">
        <f>tbSilv[[#This Row],[qtdRecurso]]*tbSilv[[#This Row],[areaOcupacao]]/10000</f>
        <v>7.3180799999999993</v>
      </c>
      <c r="U936" s="1">
        <f>tbSilv[[#This Row],[qtdRecEspFaixa]]*tbSilv[[#This Row],[Preco]]</f>
        <v>8.0498879999999981E-2</v>
      </c>
    </row>
    <row r="937" spans="1:21" hidden="1" x14ac:dyDescent="0.3">
      <c r="A937">
        <v>11688</v>
      </c>
      <c r="B937" t="s">
        <v>0</v>
      </c>
      <c r="C937" t="s">
        <v>1</v>
      </c>
      <c r="D937" t="s">
        <v>2</v>
      </c>
      <c r="E937" t="s">
        <v>3</v>
      </c>
      <c r="F937" t="s">
        <v>306</v>
      </c>
      <c r="G937" t="s">
        <v>4</v>
      </c>
      <c r="H937" t="s">
        <v>55</v>
      </c>
      <c r="I937">
        <v>504</v>
      </c>
      <c r="J937">
        <v>56</v>
      </c>
      <c r="K937" t="s">
        <v>316</v>
      </c>
      <c r="L937" t="s">
        <v>317</v>
      </c>
      <c r="M937" t="s">
        <v>309</v>
      </c>
      <c r="N937">
        <v>20</v>
      </c>
      <c r="O937" t="s">
        <v>310</v>
      </c>
      <c r="P937" t="s">
        <v>13</v>
      </c>
      <c r="Q937">
        <v>145.19999999999999</v>
      </c>
      <c r="R937" t="s">
        <v>12</v>
      </c>
      <c r="S937">
        <v>13.066685676574707</v>
      </c>
      <c r="T937" s="6">
        <f>tbSilv[[#This Row],[qtdRecurso]]*tbSilv[[#This Row],[areaOcupacao]]/10000</f>
        <v>7.3180799999999993</v>
      </c>
      <c r="U937" s="1">
        <f>tbSilv[[#This Row],[qtdRecEspFaixa]]*tbSilv[[#This Row],[Preco]]</f>
        <v>95.623051116027824</v>
      </c>
    </row>
    <row r="938" spans="1:21" hidden="1" x14ac:dyDescent="0.3">
      <c r="A938">
        <v>11688</v>
      </c>
      <c r="B938" t="s">
        <v>0</v>
      </c>
      <c r="C938" t="s">
        <v>1</v>
      </c>
      <c r="D938" t="s">
        <v>2</v>
      </c>
      <c r="E938" t="s">
        <v>3</v>
      </c>
      <c r="F938" t="s">
        <v>306</v>
      </c>
      <c r="G938" t="s">
        <v>4</v>
      </c>
      <c r="H938" t="s">
        <v>55</v>
      </c>
      <c r="I938">
        <v>504</v>
      </c>
      <c r="J938">
        <v>56</v>
      </c>
      <c r="K938" t="s">
        <v>316</v>
      </c>
      <c r="L938" t="s">
        <v>317</v>
      </c>
      <c r="M938" t="s">
        <v>309</v>
      </c>
      <c r="N938">
        <v>20</v>
      </c>
      <c r="O938" t="s">
        <v>312</v>
      </c>
      <c r="P938" t="s">
        <v>13</v>
      </c>
      <c r="Q938">
        <v>18.149999999999999</v>
      </c>
      <c r="R938" t="s">
        <v>12</v>
      </c>
      <c r="S938">
        <v>13.066685676574707</v>
      </c>
      <c r="T938" s="6">
        <f>tbSilv[[#This Row],[qtdRecurso]]*tbSilv[[#This Row],[areaOcupacao]]/10000</f>
        <v>0.91475999999999991</v>
      </c>
      <c r="U938" s="1">
        <f>tbSilv[[#This Row],[qtdRecEspFaixa]]*tbSilv[[#This Row],[Preco]]</f>
        <v>11.952881389503478</v>
      </c>
    </row>
    <row r="939" spans="1:21" hidden="1" x14ac:dyDescent="0.3">
      <c r="A939">
        <v>11688</v>
      </c>
      <c r="B939" t="s">
        <v>0</v>
      </c>
      <c r="C939" t="s">
        <v>1</v>
      </c>
      <c r="D939" t="s">
        <v>2</v>
      </c>
      <c r="E939" t="s">
        <v>3</v>
      </c>
      <c r="F939" t="s">
        <v>306</v>
      </c>
      <c r="G939" t="s">
        <v>4</v>
      </c>
      <c r="H939" t="s">
        <v>55</v>
      </c>
      <c r="I939">
        <v>504</v>
      </c>
      <c r="J939">
        <v>56</v>
      </c>
      <c r="K939" t="s">
        <v>316</v>
      </c>
      <c r="L939" t="s">
        <v>317</v>
      </c>
      <c r="M939" t="s">
        <v>309</v>
      </c>
      <c r="N939">
        <v>20</v>
      </c>
      <c r="O939" t="s">
        <v>313</v>
      </c>
      <c r="P939" t="s">
        <v>16</v>
      </c>
      <c r="Q939">
        <v>0.73</v>
      </c>
      <c r="R939" t="s">
        <v>17</v>
      </c>
      <c r="S939">
        <v>149.07000732421875</v>
      </c>
      <c r="T939" s="6">
        <f>tbSilv[[#This Row],[qtdRecurso]]*tbSilv[[#This Row],[areaOcupacao]]/10000</f>
        <v>3.6791999999999998E-2</v>
      </c>
      <c r="U939" s="1">
        <f>tbSilv[[#This Row],[qtdRecEspFaixa]]*tbSilv[[#This Row],[Preco]]</f>
        <v>5.4845837094726564</v>
      </c>
    </row>
    <row r="940" spans="1:21" hidden="1" x14ac:dyDescent="0.3">
      <c r="A940">
        <v>11688</v>
      </c>
      <c r="B940" t="s">
        <v>0</v>
      </c>
      <c r="C940" t="s">
        <v>1</v>
      </c>
      <c r="D940" t="s">
        <v>2</v>
      </c>
      <c r="E940" t="s">
        <v>3</v>
      </c>
      <c r="F940" t="s">
        <v>306</v>
      </c>
      <c r="G940" t="s">
        <v>4</v>
      </c>
      <c r="H940" t="s">
        <v>55</v>
      </c>
      <c r="I940">
        <v>504</v>
      </c>
      <c r="J940">
        <v>56</v>
      </c>
      <c r="K940" t="s">
        <v>316</v>
      </c>
      <c r="L940" t="s">
        <v>317</v>
      </c>
      <c r="M940" t="s">
        <v>309</v>
      </c>
      <c r="N940">
        <v>21</v>
      </c>
      <c r="O940" t="s">
        <v>310</v>
      </c>
      <c r="P940" t="s">
        <v>311</v>
      </c>
      <c r="Q940">
        <v>145.19999999999999</v>
      </c>
      <c r="R940" t="s">
        <v>12</v>
      </c>
      <c r="S940">
        <v>1.0999999999999999E-2</v>
      </c>
      <c r="T940" s="6">
        <f>tbSilv[[#This Row],[qtdRecurso]]*tbSilv[[#This Row],[areaOcupacao]]/10000</f>
        <v>7.3180799999999993</v>
      </c>
      <c r="U940" s="1">
        <f>tbSilv[[#This Row],[qtdRecEspFaixa]]*tbSilv[[#This Row],[Preco]]</f>
        <v>8.0498879999999981E-2</v>
      </c>
    </row>
    <row r="941" spans="1:21" hidden="1" x14ac:dyDescent="0.3">
      <c r="A941">
        <v>11688</v>
      </c>
      <c r="B941" t="s">
        <v>0</v>
      </c>
      <c r="C941" t="s">
        <v>1</v>
      </c>
      <c r="D941" t="s">
        <v>2</v>
      </c>
      <c r="E941" t="s">
        <v>3</v>
      </c>
      <c r="F941" t="s">
        <v>306</v>
      </c>
      <c r="G941" t="s">
        <v>4</v>
      </c>
      <c r="H941" t="s">
        <v>55</v>
      </c>
      <c r="I941">
        <v>504</v>
      </c>
      <c r="J941">
        <v>56</v>
      </c>
      <c r="K941" t="s">
        <v>316</v>
      </c>
      <c r="L941" t="s">
        <v>317</v>
      </c>
      <c r="M941" t="s">
        <v>309</v>
      </c>
      <c r="N941">
        <v>21</v>
      </c>
      <c r="O941" t="s">
        <v>310</v>
      </c>
      <c r="P941" t="s">
        <v>13</v>
      </c>
      <c r="Q941">
        <v>145.19999999999999</v>
      </c>
      <c r="R941" t="s">
        <v>12</v>
      </c>
      <c r="S941">
        <v>13.066685676574707</v>
      </c>
      <c r="T941" s="6">
        <f>tbSilv[[#This Row],[qtdRecurso]]*tbSilv[[#This Row],[areaOcupacao]]/10000</f>
        <v>7.3180799999999993</v>
      </c>
      <c r="U941" s="1">
        <f>tbSilv[[#This Row],[qtdRecEspFaixa]]*tbSilv[[#This Row],[Preco]]</f>
        <v>95.623051116027824</v>
      </c>
    </row>
    <row r="942" spans="1:21" hidden="1" x14ac:dyDescent="0.3">
      <c r="A942">
        <v>11688</v>
      </c>
      <c r="B942" t="s">
        <v>0</v>
      </c>
      <c r="C942" t="s">
        <v>1</v>
      </c>
      <c r="D942" t="s">
        <v>2</v>
      </c>
      <c r="E942" t="s">
        <v>3</v>
      </c>
      <c r="F942" t="s">
        <v>306</v>
      </c>
      <c r="G942" t="s">
        <v>4</v>
      </c>
      <c r="H942" t="s">
        <v>55</v>
      </c>
      <c r="I942">
        <v>504</v>
      </c>
      <c r="J942">
        <v>56</v>
      </c>
      <c r="K942" t="s">
        <v>316</v>
      </c>
      <c r="L942" t="s">
        <v>317</v>
      </c>
      <c r="M942" t="s">
        <v>309</v>
      </c>
      <c r="N942">
        <v>21</v>
      </c>
      <c r="O942" t="s">
        <v>312</v>
      </c>
      <c r="P942" t="s">
        <v>13</v>
      </c>
      <c r="Q942">
        <v>18.149999999999999</v>
      </c>
      <c r="R942" t="s">
        <v>12</v>
      </c>
      <c r="S942">
        <v>13.066685676574707</v>
      </c>
      <c r="T942" s="6">
        <f>tbSilv[[#This Row],[qtdRecurso]]*tbSilv[[#This Row],[areaOcupacao]]/10000</f>
        <v>0.91475999999999991</v>
      </c>
      <c r="U942" s="1">
        <f>tbSilv[[#This Row],[qtdRecEspFaixa]]*tbSilv[[#This Row],[Preco]]</f>
        <v>11.952881389503478</v>
      </c>
    </row>
    <row r="943" spans="1:21" hidden="1" x14ac:dyDescent="0.3">
      <c r="A943">
        <v>11688</v>
      </c>
      <c r="B943" t="s">
        <v>0</v>
      </c>
      <c r="C943" t="s">
        <v>1</v>
      </c>
      <c r="D943" t="s">
        <v>2</v>
      </c>
      <c r="E943" t="s">
        <v>3</v>
      </c>
      <c r="F943" t="s">
        <v>306</v>
      </c>
      <c r="G943" t="s">
        <v>4</v>
      </c>
      <c r="H943" t="s">
        <v>55</v>
      </c>
      <c r="I943">
        <v>504</v>
      </c>
      <c r="J943">
        <v>56</v>
      </c>
      <c r="K943" t="s">
        <v>316</v>
      </c>
      <c r="L943" t="s">
        <v>317</v>
      </c>
      <c r="M943" t="s">
        <v>309</v>
      </c>
      <c r="N943">
        <v>21</v>
      </c>
      <c r="O943" t="s">
        <v>313</v>
      </c>
      <c r="P943" t="s">
        <v>16</v>
      </c>
      <c r="Q943">
        <v>0.73</v>
      </c>
      <c r="R943" t="s">
        <v>17</v>
      </c>
      <c r="S943">
        <v>149.07000732421875</v>
      </c>
      <c r="T943" s="6">
        <f>tbSilv[[#This Row],[qtdRecurso]]*tbSilv[[#This Row],[areaOcupacao]]/10000</f>
        <v>3.6791999999999998E-2</v>
      </c>
      <c r="U943" s="1">
        <f>tbSilv[[#This Row],[qtdRecEspFaixa]]*tbSilv[[#This Row],[Preco]]</f>
        <v>5.4845837094726564</v>
      </c>
    </row>
    <row r="944" spans="1:21" hidden="1" x14ac:dyDescent="0.3">
      <c r="A944">
        <v>11688</v>
      </c>
      <c r="B944" t="s">
        <v>0</v>
      </c>
      <c r="C944" t="s">
        <v>1</v>
      </c>
      <c r="D944" t="s">
        <v>2</v>
      </c>
      <c r="E944" t="s">
        <v>3</v>
      </c>
      <c r="F944" t="s">
        <v>306</v>
      </c>
      <c r="G944" t="s">
        <v>4</v>
      </c>
      <c r="H944" t="s">
        <v>55</v>
      </c>
      <c r="I944">
        <v>504</v>
      </c>
      <c r="J944">
        <v>56</v>
      </c>
      <c r="K944" t="s">
        <v>316</v>
      </c>
      <c r="L944" t="s">
        <v>317</v>
      </c>
      <c r="M944" t="s">
        <v>309</v>
      </c>
      <c r="N944">
        <v>22</v>
      </c>
      <c r="O944" t="s">
        <v>310</v>
      </c>
      <c r="P944" t="s">
        <v>311</v>
      </c>
      <c r="Q944">
        <v>145.19999999999999</v>
      </c>
      <c r="R944" t="s">
        <v>12</v>
      </c>
      <c r="S944">
        <v>1.0999999999999999E-2</v>
      </c>
      <c r="T944" s="6">
        <f>tbSilv[[#This Row],[qtdRecurso]]*tbSilv[[#This Row],[areaOcupacao]]/10000</f>
        <v>7.3180799999999993</v>
      </c>
      <c r="U944" s="1">
        <f>tbSilv[[#This Row],[qtdRecEspFaixa]]*tbSilv[[#This Row],[Preco]]</f>
        <v>8.0498879999999981E-2</v>
      </c>
    </row>
    <row r="945" spans="1:21" hidden="1" x14ac:dyDescent="0.3">
      <c r="A945">
        <v>11688</v>
      </c>
      <c r="B945" t="s">
        <v>0</v>
      </c>
      <c r="C945" t="s">
        <v>1</v>
      </c>
      <c r="D945" t="s">
        <v>2</v>
      </c>
      <c r="E945" t="s">
        <v>3</v>
      </c>
      <c r="F945" t="s">
        <v>306</v>
      </c>
      <c r="G945" t="s">
        <v>4</v>
      </c>
      <c r="H945" t="s">
        <v>55</v>
      </c>
      <c r="I945">
        <v>504</v>
      </c>
      <c r="J945">
        <v>56</v>
      </c>
      <c r="K945" t="s">
        <v>316</v>
      </c>
      <c r="L945" t="s">
        <v>317</v>
      </c>
      <c r="M945" t="s">
        <v>309</v>
      </c>
      <c r="N945">
        <v>22</v>
      </c>
      <c r="O945" t="s">
        <v>310</v>
      </c>
      <c r="P945" t="s">
        <v>13</v>
      </c>
      <c r="Q945">
        <v>145.19999999999999</v>
      </c>
      <c r="R945" t="s">
        <v>12</v>
      </c>
      <c r="S945">
        <v>13.066685676574707</v>
      </c>
      <c r="T945" s="6">
        <f>tbSilv[[#This Row],[qtdRecurso]]*tbSilv[[#This Row],[areaOcupacao]]/10000</f>
        <v>7.3180799999999993</v>
      </c>
      <c r="U945" s="1">
        <f>tbSilv[[#This Row],[qtdRecEspFaixa]]*tbSilv[[#This Row],[Preco]]</f>
        <v>95.623051116027824</v>
      </c>
    </row>
    <row r="946" spans="1:21" hidden="1" x14ac:dyDescent="0.3">
      <c r="A946">
        <v>11688</v>
      </c>
      <c r="B946" t="s">
        <v>0</v>
      </c>
      <c r="C946" t="s">
        <v>1</v>
      </c>
      <c r="D946" t="s">
        <v>2</v>
      </c>
      <c r="E946" t="s">
        <v>3</v>
      </c>
      <c r="F946" t="s">
        <v>306</v>
      </c>
      <c r="G946" t="s">
        <v>4</v>
      </c>
      <c r="H946" t="s">
        <v>55</v>
      </c>
      <c r="I946">
        <v>504</v>
      </c>
      <c r="J946">
        <v>56</v>
      </c>
      <c r="K946" t="s">
        <v>316</v>
      </c>
      <c r="L946" t="s">
        <v>317</v>
      </c>
      <c r="M946" t="s">
        <v>309</v>
      </c>
      <c r="N946">
        <v>22</v>
      </c>
      <c r="O946" t="s">
        <v>312</v>
      </c>
      <c r="P946" t="s">
        <v>13</v>
      </c>
      <c r="Q946">
        <v>18.149999999999999</v>
      </c>
      <c r="R946" t="s">
        <v>12</v>
      </c>
      <c r="S946">
        <v>13.066685676574707</v>
      </c>
      <c r="T946" s="6">
        <f>tbSilv[[#This Row],[qtdRecurso]]*tbSilv[[#This Row],[areaOcupacao]]/10000</f>
        <v>0.91475999999999991</v>
      </c>
      <c r="U946" s="1">
        <f>tbSilv[[#This Row],[qtdRecEspFaixa]]*tbSilv[[#This Row],[Preco]]</f>
        <v>11.952881389503478</v>
      </c>
    </row>
    <row r="947" spans="1:21" hidden="1" x14ac:dyDescent="0.3">
      <c r="A947">
        <v>11688</v>
      </c>
      <c r="B947" t="s">
        <v>0</v>
      </c>
      <c r="C947" t="s">
        <v>1</v>
      </c>
      <c r="D947" t="s">
        <v>2</v>
      </c>
      <c r="E947" t="s">
        <v>3</v>
      </c>
      <c r="F947" t="s">
        <v>306</v>
      </c>
      <c r="G947" t="s">
        <v>4</v>
      </c>
      <c r="H947" t="s">
        <v>55</v>
      </c>
      <c r="I947">
        <v>504</v>
      </c>
      <c r="J947">
        <v>56</v>
      </c>
      <c r="K947" t="s">
        <v>316</v>
      </c>
      <c r="L947" t="s">
        <v>317</v>
      </c>
      <c r="M947" t="s">
        <v>309</v>
      </c>
      <c r="N947">
        <v>22</v>
      </c>
      <c r="O947" t="s">
        <v>313</v>
      </c>
      <c r="P947" t="s">
        <v>16</v>
      </c>
      <c r="Q947">
        <v>0.73</v>
      </c>
      <c r="R947" t="s">
        <v>17</v>
      </c>
      <c r="S947">
        <v>149.07000732421875</v>
      </c>
      <c r="T947" s="6">
        <f>tbSilv[[#This Row],[qtdRecurso]]*tbSilv[[#This Row],[areaOcupacao]]/10000</f>
        <v>3.6791999999999998E-2</v>
      </c>
      <c r="U947" s="1">
        <f>tbSilv[[#This Row],[qtdRecEspFaixa]]*tbSilv[[#This Row],[Preco]]</f>
        <v>5.4845837094726564</v>
      </c>
    </row>
    <row r="948" spans="1:21" hidden="1" x14ac:dyDescent="0.3">
      <c r="A948">
        <v>11688</v>
      </c>
      <c r="B948" t="s">
        <v>0</v>
      </c>
      <c r="C948" t="s">
        <v>1</v>
      </c>
      <c r="D948" t="s">
        <v>2</v>
      </c>
      <c r="E948" t="s">
        <v>3</v>
      </c>
      <c r="F948" t="s">
        <v>306</v>
      </c>
      <c r="G948" t="s">
        <v>4</v>
      </c>
      <c r="H948" t="s">
        <v>55</v>
      </c>
      <c r="I948">
        <v>504</v>
      </c>
      <c r="J948">
        <v>56</v>
      </c>
      <c r="K948" t="s">
        <v>316</v>
      </c>
      <c r="L948" t="s">
        <v>317</v>
      </c>
      <c r="M948" t="s">
        <v>309</v>
      </c>
      <c r="N948">
        <v>23</v>
      </c>
      <c r="O948" t="s">
        <v>310</v>
      </c>
      <c r="P948" t="s">
        <v>311</v>
      </c>
      <c r="Q948">
        <v>145.19999999999999</v>
      </c>
      <c r="R948" t="s">
        <v>12</v>
      </c>
      <c r="S948">
        <v>1.0999999999999999E-2</v>
      </c>
      <c r="T948" s="6">
        <f>tbSilv[[#This Row],[qtdRecurso]]*tbSilv[[#This Row],[areaOcupacao]]/10000</f>
        <v>7.3180799999999993</v>
      </c>
      <c r="U948" s="1">
        <f>tbSilv[[#This Row],[qtdRecEspFaixa]]*tbSilv[[#This Row],[Preco]]</f>
        <v>8.0498879999999981E-2</v>
      </c>
    </row>
    <row r="949" spans="1:21" hidden="1" x14ac:dyDescent="0.3">
      <c r="A949">
        <v>11688</v>
      </c>
      <c r="B949" t="s">
        <v>0</v>
      </c>
      <c r="C949" t="s">
        <v>1</v>
      </c>
      <c r="D949" t="s">
        <v>2</v>
      </c>
      <c r="E949" t="s">
        <v>3</v>
      </c>
      <c r="F949" t="s">
        <v>306</v>
      </c>
      <c r="G949" t="s">
        <v>4</v>
      </c>
      <c r="H949" t="s">
        <v>55</v>
      </c>
      <c r="I949">
        <v>504</v>
      </c>
      <c r="J949">
        <v>56</v>
      </c>
      <c r="K949" t="s">
        <v>316</v>
      </c>
      <c r="L949" t="s">
        <v>317</v>
      </c>
      <c r="M949" t="s">
        <v>309</v>
      </c>
      <c r="N949">
        <v>23</v>
      </c>
      <c r="O949" t="s">
        <v>310</v>
      </c>
      <c r="P949" t="s">
        <v>13</v>
      </c>
      <c r="Q949">
        <v>145.19999999999999</v>
      </c>
      <c r="R949" t="s">
        <v>12</v>
      </c>
      <c r="S949">
        <v>13.066685676574707</v>
      </c>
      <c r="T949" s="6">
        <f>tbSilv[[#This Row],[qtdRecurso]]*tbSilv[[#This Row],[areaOcupacao]]/10000</f>
        <v>7.3180799999999993</v>
      </c>
      <c r="U949" s="1">
        <f>tbSilv[[#This Row],[qtdRecEspFaixa]]*tbSilv[[#This Row],[Preco]]</f>
        <v>95.623051116027824</v>
      </c>
    </row>
    <row r="950" spans="1:21" hidden="1" x14ac:dyDescent="0.3">
      <c r="A950">
        <v>11688</v>
      </c>
      <c r="B950" t="s">
        <v>0</v>
      </c>
      <c r="C950" t="s">
        <v>1</v>
      </c>
      <c r="D950" t="s">
        <v>2</v>
      </c>
      <c r="E950" t="s">
        <v>3</v>
      </c>
      <c r="F950" t="s">
        <v>306</v>
      </c>
      <c r="G950" t="s">
        <v>4</v>
      </c>
      <c r="H950" t="s">
        <v>55</v>
      </c>
      <c r="I950">
        <v>504</v>
      </c>
      <c r="J950">
        <v>56</v>
      </c>
      <c r="K950" t="s">
        <v>316</v>
      </c>
      <c r="L950" t="s">
        <v>317</v>
      </c>
      <c r="M950" t="s">
        <v>309</v>
      </c>
      <c r="N950">
        <v>23</v>
      </c>
      <c r="O950" t="s">
        <v>312</v>
      </c>
      <c r="P950" t="s">
        <v>13</v>
      </c>
      <c r="Q950">
        <v>18.149999999999999</v>
      </c>
      <c r="R950" t="s">
        <v>12</v>
      </c>
      <c r="S950">
        <v>13.066685676574707</v>
      </c>
      <c r="T950" s="6">
        <f>tbSilv[[#This Row],[qtdRecurso]]*tbSilv[[#This Row],[areaOcupacao]]/10000</f>
        <v>0.91475999999999991</v>
      </c>
      <c r="U950" s="1">
        <f>tbSilv[[#This Row],[qtdRecEspFaixa]]*tbSilv[[#This Row],[Preco]]</f>
        <v>11.952881389503478</v>
      </c>
    </row>
    <row r="951" spans="1:21" hidden="1" x14ac:dyDescent="0.3">
      <c r="A951">
        <v>11688</v>
      </c>
      <c r="B951" t="s">
        <v>0</v>
      </c>
      <c r="C951" t="s">
        <v>1</v>
      </c>
      <c r="D951" t="s">
        <v>2</v>
      </c>
      <c r="E951" t="s">
        <v>3</v>
      </c>
      <c r="F951" t="s">
        <v>306</v>
      </c>
      <c r="G951" t="s">
        <v>4</v>
      </c>
      <c r="H951" t="s">
        <v>55</v>
      </c>
      <c r="I951">
        <v>504</v>
      </c>
      <c r="J951">
        <v>56</v>
      </c>
      <c r="K951" t="s">
        <v>316</v>
      </c>
      <c r="L951" t="s">
        <v>317</v>
      </c>
      <c r="M951" t="s">
        <v>309</v>
      </c>
      <c r="N951">
        <v>23</v>
      </c>
      <c r="O951" t="s">
        <v>313</v>
      </c>
      <c r="P951" t="s">
        <v>16</v>
      </c>
      <c r="Q951">
        <v>0.73</v>
      </c>
      <c r="R951" t="s">
        <v>17</v>
      </c>
      <c r="S951">
        <v>149.07000732421875</v>
      </c>
      <c r="T951" s="6">
        <f>tbSilv[[#This Row],[qtdRecurso]]*tbSilv[[#This Row],[areaOcupacao]]/10000</f>
        <v>3.6791999999999998E-2</v>
      </c>
      <c r="U951" s="1">
        <f>tbSilv[[#This Row],[qtdRecEspFaixa]]*tbSilv[[#This Row],[Preco]]</f>
        <v>5.4845837094726564</v>
      </c>
    </row>
    <row r="952" spans="1:21" hidden="1" x14ac:dyDescent="0.3">
      <c r="A952">
        <v>11688</v>
      </c>
      <c r="B952" t="s">
        <v>0</v>
      </c>
      <c r="C952" t="s">
        <v>1</v>
      </c>
      <c r="D952" t="s">
        <v>2</v>
      </c>
      <c r="E952" t="s">
        <v>3</v>
      </c>
      <c r="F952" t="s">
        <v>306</v>
      </c>
      <c r="G952" t="s">
        <v>4</v>
      </c>
      <c r="H952" t="s">
        <v>55</v>
      </c>
      <c r="I952">
        <v>504</v>
      </c>
      <c r="J952">
        <v>56</v>
      </c>
      <c r="K952" t="s">
        <v>316</v>
      </c>
      <c r="L952" t="s">
        <v>317</v>
      </c>
      <c r="M952" t="s">
        <v>309</v>
      </c>
      <c r="N952">
        <v>24</v>
      </c>
      <c r="O952" t="s">
        <v>310</v>
      </c>
      <c r="P952" t="s">
        <v>311</v>
      </c>
      <c r="Q952">
        <v>145.19999999999999</v>
      </c>
      <c r="R952" t="s">
        <v>12</v>
      </c>
      <c r="S952">
        <v>1.0999999999999999E-2</v>
      </c>
      <c r="T952" s="6">
        <f>tbSilv[[#This Row],[qtdRecurso]]*tbSilv[[#This Row],[areaOcupacao]]/10000</f>
        <v>7.3180799999999993</v>
      </c>
      <c r="U952" s="1">
        <f>tbSilv[[#This Row],[qtdRecEspFaixa]]*tbSilv[[#This Row],[Preco]]</f>
        <v>8.0498879999999981E-2</v>
      </c>
    </row>
    <row r="953" spans="1:21" hidden="1" x14ac:dyDescent="0.3">
      <c r="A953">
        <v>11688</v>
      </c>
      <c r="B953" t="s">
        <v>0</v>
      </c>
      <c r="C953" t="s">
        <v>1</v>
      </c>
      <c r="D953" t="s">
        <v>2</v>
      </c>
      <c r="E953" t="s">
        <v>3</v>
      </c>
      <c r="F953" t="s">
        <v>306</v>
      </c>
      <c r="G953" t="s">
        <v>4</v>
      </c>
      <c r="H953" t="s">
        <v>55</v>
      </c>
      <c r="I953">
        <v>504</v>
      </c>
      <c r="J953">
        <v>56</v>
      </c>
      <c r="K953" t="s">
        <v>316</v>
      </c>
      <c r="L953" t="s">
        <v>317</v>
      </c>
      <c r="M953" t="s">
        <v>309</v>
      </c>
      <c r="N953">
        <v>24</v>
      </c>
      <c r="O953" t="s">
        <v>310</v>
      </c>
      <c r="P953" t="s">
        <v>13</v>
      </c>
      <c r="Q953">
        <v>145.19999999999999</v>
      </c>
      <c r="R953" t="s">
        <v>12</v>
      </c>
      <c r="S953">
        <v>13.066685676574707</v>
      </c>
      <c r="T953" s="6">
        <f>tbSilv[[#This Row],[qtdRecurso]]*tbSilv[[#This Row],[areaOcupacao]]/10000</f>
        <v>7.3180799999999993</v>
      </c>
      <c r="U953" s="1">
        <f>tbSilv[[#This Row],[qtdRecEspFaixa]]*tbSilv[[#This Row],[Preco]]</f>
        <v>95.623051116027824</v>
      </c>
    </row>
    <row r="954" spans="1:21" hidden="1" x14ac:dyDescent="0.3">
      <c r="A954">
        <v>11688</v>
      </c>
      <c r="B954" t="s">
        <v>0</v>
      </c>
      <c r="C954" t="s">
        <v>1</v>
      </c>
      <c r="D954" t="s">
        <v>2</v>
      </c>
      <c r="E954" t="s">
        <v>3</v>
      </c>
      <c r="F954" t="s">
        <v>306</v>
      </c>
      <c r="G954" t="s">
        <v>4</v>
      </c>
      <c r="H954" t="s">
        <v>55</v>
      </c>
      <c r="I954">
        <v>504</v>
      </c>
      <c r="J954">
        <v>56</v>
      </c>
      <c r="K954" t="s">
        <v>316</v>
      </c>
      <c r="L954" t="s">
        <v>317</v>
      </c>
      <c r="M954" t="s">
        <v>309</v>
      </c>
      <c r="N954">
        <v>24</v>
      </c>
      <c r="O954" t="s">
        <v>312</v>
      </c>
      <c r="P954" t="s">
        <v>13</v>
      </c>
      <c r="Q954">
        <v>18.149999999999999</v>
      </c>
      <c r="R954" t="s">
        <v>12</v>
      </c>
      <c r="S954">
        <v>13.066685676574707</v>
      </c>
      <c r="T954" s="6">
        <f>tbSilv[[#This Row],[qtdRecurso]]*tbSilv[[#This Row],[areaOcupacao]]/10000</f>
        <v>0.91475999999999991</v>
      </c>
      <c r="U954" s="1">
        <f>tbSilv[[#This Row],[qtdRecEspFaixa]]*tbSilv[[#This Row],[Preco]]</f>
        <v>11.952881389503478</v>
      </c>
    </row>
    <row r="955" spans="1:21" hidden="1" x14ac:dyDescent="0.3">
      <c r="A955">
        <v>11688</v>
      </c>
      <c r="B955" t="s">
        <v>0</v>
      </c>
      <c r="C955" t="s">
        <v>1</v>
      </c>
      <c r="D955" t="s">
        <v>2</v>
      </c>
      <c r="E955" t="s">
        <v>3</v>
      </c>
      <c r="F955" t="s">
        <v>306</v>
      </c>
      <c r="G955" t="s">
        <v>4</v>
      </c>
      <c r="H955" t="s">
        <v>55</v>
      </c>
      <c r="I955">
        <v>504</v>
      </c>
      <c r="J955">
        <v>56</v>
      </c>
      <c r="K955" t="s">
        <v>316</v>
      </c>
      <c r="L955" t="s">
        <v>317</v>
      </c>
      <c r="M955" t="s">
        <v>309</v>
      </c>
      <c r="N955">
        <v>24</v>
      </c>
      <c r="O955" t="s">
        <v>313</v>
      </c>
      <c r="P955" t="s">
        <v>16</v>
      </c>
      <c r="Q955">
        <v>0.73</v>
      </c>
      <c r="R955" t="s">
        <v>17</v>
      </c>
      <c r="S955">
        <v>149.07000732421875</v>
      </c>
      <c r="T955" s="6">
        <f>tbSilv[[#This Row],[qtdRecurso]]*tbSilv[[#This Row],[areaOcupacao]]/10000</f>
        <v>3.6791999999999998E-2</v>
      </c>
      <c r="U955" s="1">
        <f>tbSilv[[#This Row],[qtdRecEspFaixa]]*tbSilv[[#This Row],[Preco]]</f>
        <v>5.4845837094726564</v>
      </c>
    </row>
    <row r="956" spans="1:21" hidden="1" x14ac:dyDescent="0.3">
      <c r="A956">
        <v>11688</v>
      </c>
      <c r="B956" t="s">
        <v>0</v>
      </c>
      <c r="C956" t="s">
        <v>1</v>
      </c>
      <c r="D956" t="s">
        <v>2</v>
      </c>
      <c r="E956" t="s">
        <v>3</v>
      </c>
      <c r="F956" t="s">
        <v>306</v>
      </c>
      <c r="G956" t="s">
        <v>4</v>
      </c>
      <c r="H956" t="s">
        <v>55</v>
      </c>
      <c r="I956">
        <v>504</v>
      </c>
      <c r="J956">
        <v>56</v>
      </c>
      <c r="K956" t="s">
        <v>316</v>
      </c>
      <c r="L956" t="s">
        <v>317</v>
      </c>
      <c r="M956" t="s">
        <v>309</v>
      </c>
      <c r="N956">
        <v>25</v>
      </c>
      <c r="O956" t="s">
        <v>310</v>
      </c>
      <c r="P956" t="s">
        <v>311</v>
      </c>
      <c r="Q956">
        <v>145.19999999999999</v>
      </c>
      <c r="R956" t="s">
        <v>12</v>
      </c>
      <c r="S956">
        <v>1.0999999999999999E-2</v>
      </c>
      <c r="T956" s="6">
        <f>tbSilv[[#This Row],[qtdRecurso]]*tbSilv[[#This Row],[areaOcupacao]]/10000</f>
        <v>7.3180799999999993</v>
      </c>
      <c r="U956" s="1">
        <f>tbSilv[[#This Row],[qtdRecEspFaixa]]*tbSilv[[#This Row],[Preco]]</f>
        <v>8.0498879999999981E-2</v>
      </c>
    </row>
    <row r="957" spans="1:21" hidden="1" x14ac:dyDescent="0.3">
      <c r="A957">
        <v>11688</v>
      </c>
      <c r="B957" t="s">
        <v>0</v>
      </c>
      <c r="C957" t="s">
        <v>1</v>
      </c>
      <c r="D957" t="s">
        <v>2</v>
      </c>
      <c r="E957" t="s">
        <v>3</v>
      </c>
      <c r="F957" t="s">
        <v>306</v>
      </c>
      <c r="G957" t="s">
        <v>4</v>
      </c>
      <c r="H957" t="s">
        <v>55</v>
      </c>
      <c r="I957">
        <v>504</v>
      </c>
      <c r="J957">
        <v>56</v>
      </c>
      <c r="K957" t="s">
        <v>316</v>
      </c>
      <c r="L957" t="s">
        <v>317</v>
      </c>
      <c r="M957" t="s">
        <v>309</v>
      </c>
      <c r="N957">
        <v>25</v>
      </c>
      <c r="O957" t="s">
        <v>310</v>
      </c>
      <c r="P957" t="s">
        <v>13</v>
      </c>
      <c r="Q957">
        <v>145.19999999999999</v>
      </c>
      <c r="R957" t="s">
        <v>12</v>
      </c>
      <c r="S957">
        <v>13.066685676574707</v>
      </c>
      <c r="T957" s="6">
        <f>tbSilv[[#This Row],[qtdRecurso]]*tbSilv[[#This Row],[areaOcupacao]]/10000</f>
        <v>7.3180799999999993</v>
      </c>
      <c r="U957" s="1">
        <f>tbSilv[[#This Row],[qtdRecEspFaixa]]*tbSilv[[#This Row],[Preco]]</f>
        <v>95.623051116027824</v>
      </c>
    </row>
    <row r="958" spans="1:21" hidden="1" x14ac:dyDescent="0.3">
      <c r="A958">
        <v>11688</v>
      </c>
      <c r="B958" t="s">
        <v>0</v>
      </c>
      <c r="C958" t="s">
        <v>1</v>
      </c>
      <c r="D958" t="s">
        <v>2</v>
      </c>
      <c r="E958" t="s">
        <v>3</v>
      </c>
      <c r="F958" t="s">
        <v>306</v>
      </c>
      <c r="G958" t="s">
        <v>4</v>
      </c>
      <c r="H958" t="s">
        <v>55</v>
      </c>
      <c r="I958">
        <v>504</v>
      </c>
      <c r="J958">
        <v>56</v>
      </c>
      <c r="K958" t="s">
        <v>316</v>
      </c>
      <c r="L958" t="s">
        <v>317</v>
      </c>
      <c r="M958" t="s">
        <v>309</v>
      </c>
      <c r="N958">
        <v>25</v>
      </c>
      <c r="O958" t="s">
        <v>312</v>
      </c>
      <c r="P958" t="s">
        <v>13</v>
      </c>
      <c r="Q958">
        <v>18.149999999999999</v>
      </c>
      <c r="R958" t="s">
        <v>12</v>
      </c>
      <c r="S958">
        <v>13.066685676574707</v>
      </c>
      <c r="T958" s="6">
        <f>tbSilv[[#This Row],[qtdRecurso]]*tbSilv[[#This Row],[areaOcupacao]]/10000</f>
        <v>0.91475999999999991</v>
      </c>
      <c r="U958" s="1">
        <f>tbSilv[[#This Row],[qtdRecEspFaixa]]*tbSilv[[#This Row],[Preco]]</f>
        <v>11.952881389503478</v>
      </c>
    </row>
    <row r="959" spans="1:21" hidden="1" x14ac:dyDescent="0.3">
      <c r="A959">
        <v>11688</v>
      </c>
      <c r="B959" t="s">
        <v>0</v>
      </c>
      <c r="C959" t="s">
        <v>1</v>
      </c>
      <c r="D959" t="s">
        <v>2</v>
      </c>
      <c r="E959" t="s">
        <v>3</v>
      </c>
      <c r="F959" t="s">
        <v>306</v>
      </c>
      <c r="G959" t="s">
        <v>4</v>
      </c>
      <c r="H959" t="s">
        <v>55</v>
      </c>
      <c r="I959">
        <v>504</v>
      </c>
      <c r="J959">
        <v>56</v>
      </c>
      <c r="K959" t="s">
        <v>316</v>
      </c>
      <c r="L959" t="s">
        <v>317</v>
      </c>
      <c r="M959" t="s">
        <v>309</v>
      </c>
      <c r="N959">
        <v>25</v>
      </c>
      <c r="O959" t="s">
        <v>313</v>
      </c>
      <c r="P959" t="s">
        <v>16</v>
      </c>
      <c r="Q959">
        <v>0.73</v>
      </c>
      <c r="R959" t="s">
        <v>17</v>
      </c>
      <c r="S959">
        <v>149.07000732421875</v>
      </c>
      <c r="T959" s="6">
        <f>tbSilv[[#This Row],[qtdRecurso]]*tbSilv[[#This Row],[areaOcupacao]]/10000</f>
        <v>3.6791999999999998E-2</v>
      </c>
      <c r="U959" s="1">
        <f>tbSilv[[#This Row],[qtdRecEspFaixa]]*tbSilv[[#This Row],[Preco]]</f>
        <v>5.4845837094726564</v>
      </c>
    </row>
    <row r="960" spans="1:21" hidden="1" x14ac:dyDescent="0.3">
      <c r="A960">
        <v>11688</v>
      </c>
      <c r="B960" t="s">
        <v>0</v>
      </c>
      <c r="C960" t="s">
        <v>1</v>
      </c>
      <c r="D960" t="s">
        <v>2</v>
      </c>
      <c r="E960" t="s">
        <v>3</v>
      </c>
      <c r="F960" t="s">
        <v>306</v>
      </c>
      <c r="G960" t="s">
        <v>4</v>
      </c>
      <c r="H960" t="s">
        <v>55</v>
      </c>
      <c r="I960">
        <v>504</v>
      </c>
      <c r="J960">
        <v>56</v>
      </c>
      <c r="K960" t="s">
        <v>316</v>
      </c>
      <c r="L960" t="s">
        <v>317</v>
      </c>
      <c r="M960" t="s">
        <v>309</v>
      </c>
      <c r="N960">
        <v>26</v>
      </c>
      <c r="O960" t="s">
        <v>310</v>
      </c>
      <c r="P960" t="s">
        <v>311</v>
      </c>
      <c r="Q960">
        <v>145.19999999999999</v>
      </c>
      <c r="R960" t="s">
        <v>12</v>
      </c>
      <c r="S960">
        <v>1.0999999999999999E-2</v>
      </c>
      <c r="T960" s="6">
        <f>tbSilv[[#This Row],[qtdRecurso]]*tbSilv[[#This Row],[areaOcupacao]]/10000</f>
        <v>7.3180799999999993</v>
      </c>
      <c r="U960" s="1">
        <f>tbSilv[[#This Row],[qtdRecEspFaixa]]*tbSilv[[#This Row],[Preco]]</f>
        <v>8.0498879999999981E-2</v>
      </c>
    </row>
    <row r="961" spans="1:21" hidden="1" x14ac:dyDescent="0.3">
      <c r="A961">
        <v>11688</v>
      </c>
      <c r="B961" t="s">
        <v>0</v>
      </c>
      <c r="C961" t="s">
        <v>1</v>
      </c>
      <c r="D961" t="s">
        <v>2</v>
      </c>
      <c r="E961" t="s">
        <v>3</v>
      </c>
      <c r="F961" t="s">
        <v>306</v>
      </c>
      <c r="G961" t="s">
        <v>4</v>
      </c>
      <c r="H961" t="s">
        <v>55</v>
      </c>
      <c r="I961">
        <v>504</v>
      </c>
      <c r="J961">
        <v>56</v>
      </c>
      <c r="K961" t="s">
        <v>316</v>
      </c>
      <c r="L961" t="s">
        <v>317</v>
      </c>
      <c r="M961" t="s">
        <v>309</v>
      </c>
      <c r="N961">
        <v>26</v>
      </c>
      <c r="O961" t="s">
        <v>310</v>
      </c>
      <c r="P961" t="s">
        <v>13</v>
      </c>
      <c r="Q961">
        <v>145.19999999999999</v>
      </c>
      <c r="R961" t="s">
        <v>12</v>
      </c>
      <c r="S961">
        <v>13.066685676574707</v>
      </c>
      <c r="T961" s="6">
        <f>tbSilv[[#This Row],[qtdRecurso]]*tbSilv[[#This Row],[areaOcupacao]]/10000</f>
        <v>7.3180799999999993</v>
      </c>
      <c r="U961" s="1">
        <f>tbSilv[[#This Row],[qtdRecEspFaixa]]*tbSilv[[#This Row],[Preco]]</f>
        <v>95.623051116027824</v>
      </c>
    </row>
    <row r="962" spans="1:21" hidden="1" x14ac:dyDescent="0.3">
      <c r="A962">
        <v>11688</v>
      </c>
      <c r="B962" t="s">
        <v>0</v>
      </c>
      <c r="C962" t="s">
        <v>1</v>
      </c>
      <c r="D962" t="s">
        <v>2</v>
      </c>
      <c r="E962" t="s">
        <v>3</v>
      </c>
      <c r="F962" t="s">
        <v>306</v>
      </c>
      <c r="G962" t="s">
        <v>4</v>
      </c>
      <c r="H962" t="s">
        <v>55</v>
      </c>
      <c r="I962">
        <v>504</v>
      </c>
      <c r="J962">
        <v>56</v>
      </c>
      <c r="K962" t="s">
        <v>316</v>
      </c>
      <c r="L962" t="s">
        <v>317</v>
      </c>
      <c r="M962" t="s">
        <v>309</v>
      </c>
      <c r="N962">
        <v>26</v>
      </c>
      <c r="O962" t="s">
        <v>312</v>
      </c>
      <c r="P962" t="s">
        <v>13</v>
      </c>
      <c r="Q962">
        <v>18.149999999999999</v>
      </c>
      <c r="R962" t="s">
        <v>12</v>
      </c>
      <c r="S962">
        <v>13.066685676574707</v>
      </c>
      <c r="T962" s="6">
        <f>tbSilv[[#This Row],[qtdRecurso]]*tbSilv[[#This Row],[areaOcupacao]]/10000</f>
        <v>0.91475999999999991</v>
      </c>
      <c r="U962" s="1">
        <f>tbSilv[[#This Row],[qtdRecEspFaixa]]*tbSilv[[#This Row],[Preco]]</f>
        <v>11.952881389503478</v>
      </c>
    </row>
    <row r="963" spans="1:21" hidden="1" x14ac:dyDescent="0.3">
      <c r="A963">
        <v>11688</v>
      </c>
      <c r="B963" t="s">
        <v>0</v>
      </c>
      <c r="C963" t="s">
        <v>1</v>
      </c>
      <c r="D963" t="s">
        <v>2</v>
      </c>
      <c r="E963" t="s">
        <v>3</v>
      </c>
      <c r="F963" t="s">
        <v>306</v>
      </c>
      <c r="G963" t="s">
        <v>4</v>
      </c>
      <c r="H963" t="s">
        <v>55</v>
      </c>
      <c r="I963">
        <v>504</v>
      </c>
      <c r="J963">
        <v>56</v>
      </c>
      <c r="K963" t="s">
        <v>316</v>
      </c>
      <c r="L963" t="s">
        <v>317</v>
      </c>
      <c r="M963" t="s">
        <v>309</v>
      </c>
      <c r="N963">
        <v>26</v>
      </c>
      <c r="O963" t="s">
        <v>313</v>
      </c>
      <c r="P963" t="s">
        <v>16</v>
      </c>
      <c r="Q963">
        <v>0.73</v>
      </c>
      <c r="R963" t="s">
        <v>17</v>
      </c>
      <c r="S963">
        <v>149.07000732421875</v>
      </c>
      <c r="T963" s="6">
        <f>tbSilv[[#This Row],[qtdRecurso]]*tbSilv[[#This Row],[areaOcupacao]]/10000</f>
        <v>3.6791999999999998E-2</v>
      </c>
      <c r="U963" s="1">
        <f>tbSilv[[#This Row],[qtdRecEspFaixa]]*tbSilv[[#This Row],[Preco]]</f>
        <v>5.4845837094726564</v>
      </c>
    </row>
    <row r="964" spans="1:21" hidden="1" x14ac:dyDescent="0.3">
      <c r="A964">
        <v>11688</v>
      </c>
      <c r="B964" t="s">
        <v>0</v>
      </c>
      <c r="C964" t="s">
        <v>1</v>
      </c>
      <c r="D964" t="s">
        <v>2</v>
      </c>
      <c r="E964" t="s">
        <v>3</v>
      </c>
      <c r="F964" t="s">
        <v>306</v>
      </c>
      <c r="G964" t="s">
        <v>4</v>
      </c>
      <c r="H964" t="s">
        <v>55</v>
      </c>
      <c r="I964">
        <v>504</v>
      </c>
      <c r="J964">
        <v>56</v>
      </c>
      <c r="K964" t="s">
        <v>316</v>
      </c>
      <c r="L964" t="s">
        <v>317</v>
      </c>
      <c r="M964" t="s">
        <v>309</v>
      </c>
      <c r="N964">
        <v>27</v>
      </c>
      <c r="O964" t="s">
        <v>310</v>
      </c>
      <c r="P964" t="s">
        <v>311</v>
      </c>
      <c r="Q964">
        <v>145.19999999999999</v>
      </c>
      <c r="R964" t="s">
        <v>12</v>
      </c>
      <c r="S964">
        <v>1.0999999999999999E-2</v>
      </c>
      <c r="T964" s="6">
        <f>tbSilv[[#This Row],[qtdRecurso]]*tbSilv[[#This Row],[areaOcupacao]]/10000</f>
        <v>7.3180799999999993</v>
      </c>
      <c r="U964" s="1">
        <f>tbSilv[[#This Row],[qtdRecEspFaixa]]*tbSilv[[#This Row],[Preco]]</f>
        <v>8.0498879999999981E-2</v>
      </c>
    </row>
    <row r="965" spans="1:21" hidden="1" x14ac:dyDescent="0.3">
      <c r="A965">
        <v>11688</v>
      </c>
      <c r="B965" t="s">
        <v>0</v>
      </c>
      <c r="C965" t="s">
        <v>1</v>
      </c>
      <c r="D965" t="s">
        <v>2</v>
      </c>
      <c r="E965" t="s">
        <v>3</v>
      </c>
      <c r="F965" t="s">
        <v>306</v>
      </c>
      <c r="G965" t="s">
        <v>4</v>
      </c>
      <c r="H965" t="s">
        <v>55</v>
      </c>
      <c r="I965">
        <v>504</v>
      </c>
      <c r="J965">
        <v>56</v>
      </c>
      <c r="K965" t="s">
        <v>316</v>
      </c>
      <c r="L965" t="s">
        <v>317</v>
      </c>
      <c r="M965" t="s">
        <v>309</v>
      </c>
      <c r="N965">
        <v>27</v>
      </c>
      <c r="O965" t="s">
        <v>310</v>
      </c>
      <c r="P965" t="s">
        <v>13</v>
      </c>
      <c r="Q965">
        <v>145.19999999999999</v>
      </c>
      <c r="R965" t="s">
        <v>12</v>
      </c>
      <c r="S965">
        <v>13.066685676574707</v>
      </c>
      <c r="T965" s="6">
        <f>tbSilv[[#This Row],[qtdRecurso]]*tbSilv[[#This Row],[areaOcupacao]]/10000</f>
        <v>7.3180799999999993</v>
      </c>
      <c r="U965" s="1">
        <f>tbSilv[[#This Row],[qtdRecEspFaixa]]*tbSilv[[#This Row],[Preco]]</f>
        <v>95.623051116027824</v>
      </c>
    </row>
    <row r="966" spans="1:21" hidden="1" x14ac:dyDescent="0.3">
      <c r="A966">
        <v>11688</v>
      </c>
      <c r="B966" t="s">
        <v>0</v>
      </c>
      <c r="C966" t="s">
        <v>1</v>
      </c>
      <c r="D966" t="s">
        <v>2</v>
      </c>
      <c r="E966" t="s">
        <v>3</v>
      </c>
      <c r="F966" t="s">
        <v>306</v>
      </c>
      <c r="G966" t="s">
        <v>4</v>
      </c>
      <c r="H966" t="s">
        <v>55</v>
      </c>
      <c r="I966">
        <v>504</v>
      </c>
      <c r="J966">
        <v>56</v>
      </c>
      <c r="K966" t="s">
        <v>316</v>
      </c>
      <c r="L966" t="s">
        <v>317</v>
      </c>
      <c r="M966" t="s">
        <v>309</v>
      </c>
      <c r="N966">
        <v>27</v>
      </c>
      <c r="O966" t="s">
        <v>312</v>
      </c>
      <c r="P966" t="s">
        <v>13</v>
      </c>
      <c r="Q966">
        <v>18.149999999999999</v>
      </c>
      <c r="R966" t="s">
        <v>12</v>
      </c>
      <c r="S966">
        <v>13.066685676574707</v>
      </c>
      <c r="T966" s="6">
        <f>tbSilv[[#This Row],[qtdRecurso]]*tbSilv[[#This Row],[areaOcupacao]]/10000</f>
        <v>0.91475999999999991</v>
      </c>
      <c r="U966" s="1">
        <f>tbSilv[[#This Row],[qtdRecEspFaixa]]*tbSilv[[#This Row],[Preco]]</f>
        <v>11.952881389503478</v>
      </c>
    </row>
    <row r="967" spans="1:21" hidden="1" x14ac:dyDescent="0.3">
      <c r="A967">
        <v>11688</v>
      </c>
      <c r="B967" t="s">
        <v>0</v>
      </c>
      <c r="C967" t="s">
        <v>1</v>
      </c>
      <c r="D967" t="s">
        <v>2</v>
      </c>
      <c r="E967" t="s">
        <v>3</v>
      </c>
      <c r="F967" t="s">
        <v>306</v>
      </c>
      <c r="G967" t="s">
        <v>4</v>
      </c>
      <c r="H967" t="s">
        <v>55</v>
      </c>
      <c r="I967">
        <v>504</v>
      </c>
      <c r="J967">
        <v>56</v>
      </c>
      <c r="K967" t="s">
        <v>316</v>
      </c>
      <c r="L967" t="s">
        <v>317</v>
      </c>
      <c r="M967" t="s">
        <v>309</v>
      </c>
      <c r="N967">
        <v>27</v>
      </c>
      <c r="O967" t="s">
        <v>313</v>
      </c>
      <c r="P967" t="s">
        <v>16</v>
      </c>
      <c r="Q967">
        <v>0.73</v>
      </c>
      <c r="R967" t="s">
        <v>17</v>
      </c>
      <c r="S967">
        <v>149.07000732421875</v>
      </c>
      <c r="T967" s="6">
        <f>tbSilv[[#This Row],[qtdRecurso]]*tbSilv[[#This Row],[areaOcupacao]]/10000</f>
        <v>3.6791999999999998E-2</v>
      </c>
      <c r="U967" s="1">
        <f>tbSilv[[#This Row],[qtdRecEspFaixa]]*tbSilv[[#This Row],[Preco]]</f>
        <v>5.4845837094726564</v>
      </c>
    </row>
    <row r="968" spans="1:21" hidden="1" x14ac:dyDescent="0.3">
      <c r="A968">
        <v>11688</v>
      </c>
      <c r="B968" t="s">
        <v>0</v>
      </c>
      <c r="C968" t="s">
        <v>1</v>
      </c>
      <c r="D968" t="s">
        <v>2</v>
      </c>
      <c r="E968" t="s">
        <v>3</v>
      </c>
      <c r="F968" t="s">
        <v>306</v>
      </c>
      <c r="G968" t="s">
        <v>4</v>
      </c>
      <c r="H968" t="s">
        <v>55</v>
      </c>
      <c r="I968">
        <v>504</v>
      </c>
      <c r="J968">
        <v>56</v>
      </c>
      <c r="K968" t="s">
        <v>316</v>
      </c>
      <c r="L968" t="s">
        <v>317</v>
      </c>
      <c r="M968" t="s">
        <v>309</v>
      </c>
      <c r="N968">
        <v>28</v>
      </c>
      <c r="O968" t="s">
        <v>310</v>
      </c>
      <c r="P968" t="s">
        <v>311</v>
      </c>
      <c r="Q968">
        <v>145.19999999999999</v>
      </c>
      <c r="R968" t="s">
        <v>12</v>
      </c>
      <c r="S968">
        <v>1.0999999999999999E-2</v>
      </c>
      <c r="T968" s="6">
        <f>tbSilv[[#This Row],[qtdRecurso]]*tbSilv[[#This Row],[areaOcupacao]]/10000</f>
        <v>7.3180799999999993</v>
      </c>
      <c r="U968" s="1">
        <f>tbSilv[[#This Row],[qtdRecEspFaixa]]*tbSilv[[#This Row],[Preco]]</f>
        <v>8.0498879999999981E-2</v>
      </c>
    </row>
    <row r="969" spans="1:21" hidden="1" x14ac:dyDescent="0.3">
      <c r="A969">
        <v>11688</v>
      </c>
      <c r="B969" t="s">
        <v>0</v>
      </c>
      <c r="C969" t="s">
        <v>1</v>
      </c>
      <c r="D969" t="s">
        <v>2</v>
      </c>
      <c r="E969" t="s">
        <v>3</v>
      </c>
      <c r="F969" t="s">
        <v>306</v>
      </c>
      <c r="G969" t="s">
        <v>4</v>
      </c>
      <c r="H969" t="s">
        <v>55</v>
      </c>
      <c r="I969">
        <v>504</v>
      </c>
      <c r="J969">
        <v>56</v>
      </c>
      <c r="K969" t="s">
        <v>316</v>
      </c>
      <c r="L969" t="s">
        <v>317</v>
      </c>
      <c r="M969" t="s">
        <v>309</v>
      </c>
      <c r="N969">
        <v>28</v>
      </c>
      <c r="O969" t="s">
        <v>310</v>
      </c>
      <c r="P969" t="s">
        <v>13</v>
      </c>
      <c r="Q969">
        <v>145.19999999999999</v>
      </c>
      <c r="R969" t="s">
        <v>12</v>
      </c>
      <c r="S969">
        <v>13.066685676574707</v>
      </c>
      <c r="T969" s="6">
        <f>tbSilv[[#This Row],[qtdRecurso]]*tbSilv[[#This Row],[areaOcupacao]]/10000</f>
        <v>7.3180799999999993</v>
      </c>
      <c r="U969" s="1">
        <f>tbSilv[[#This Row],[qtdRecEspFaixa]]*tbSilv[[#This Row],[Preco]]</f>
        <v>95.623051116027824</v>
      </c>
    </row>
    <row r="970" spans="1:21" hidden="1" x14ac:dyDescent="0.3">
      <c r="A970">
        <v>11688</v>
      </c>
      <c r="B970" t="s">
        <v>0</v>
      </c>
      <c r="C970" t="s">
        <v>1</v>
      </c>
      <c r="D970" t="s">
        <v>2</v>
      </c>
      <c r="E970" t="s">
        <v>3</v>
      </c>
      <c r="F970" t="s">
        <v>306</v>
      </c>
      <c r="G970" t="s">
        <v>4</v>
      </c>
      <c r="H970" t="s">
        <v>55</v>
      </c>
      <c r="I970">
        <v>504</v>
      </c>
      <c r="J970">
        <v>56</v>
      </c>
      <c r="K970" t="s">
        <v>316</v>
      </c>
      <c r="L970" t="s">
        <v>317</v>
      </c>
      <c r="M970" t="s">
        <v>309</v>
      </c>
      <c r="N970">
        <v>28</v>
      </c>
      <c r="O970" t="s">
        <v>312</v>
      </c>
      <c r="P970" t="s">
        <v>13</v>
      </c>
      <c r="Q970">
        <v>18.149999999999999</v>
      </c>
      <c r="R970" t="s">
        <v>12</v>
      </c>
      <c r="S970">
        <v>13.066685676574707</v>
      </c>
      <c r="T970" s="6">
        <f>tbSilv[[#This Row],[qtdRecurso]]*tbSilv[[#This Row],[areaOcupacao]]/10000</f>
        <v>0.91475999999999991</v>
      </c>
      <c r="U970" s="1">
        <f>tbSilv[[#This Row],[qtdRecEspFaixa]]*tbSilv[[#This Row],[Preco]]</f>
        <v>11.952881389503478</v>
      </c>
    </row>
    <row r="971" spans="1:21" hidden="1" x14ac:dyDescent="0.3">
      <c r="A971">
        <v>11688</v>
      </c>
      <c r="B971" t="s">
        <v>0</v>
      </c>
      <c r="C971" t="s">
        <v>1</v>
      </c>
      <c r="D971" t="s">
        <v>2</v>
      </c>
      <c r="E971" t="s">
        <v>3</v>
      </c>
      <c r="F971" t="s">
        <v>306</v>
      </c>
      <c r="G971" t="s">
        <v>4</v>
      </c>
      <c r="H971" t="s">
        <v>55</v>
      </c>
      <c r="I971">
        <v>504</v>
      </c>
      <c r="J971">
        <v>56</v>
      </c>
      <c r="K971" t="s">
        <v>316</v>
      </c>
      <c r="L971" t="s">
        <v>317</v>
      </c>
      <c r="M971" t="s">
        <v>309</v>
      </c>
      <c r="N971">
        <v>28</v>
      </c>
      <c r="O971" t="s">
        <v>313</v>
      </c>
      <c r="P971" t="s">
        <v>16</v>
      </c>
      <c r="Q971">
        <v>0.73</v>
      </c>
      <c r="R971" t="s">
        <v>17</v>
      </c>
      <c r="S971">
        <v>149.07000732421875</v>
      </c>
      <c r="T971" s="6">
        <f>tbSilv[[#This Row],[qtdRecurso]]*tbSilv[[#This Row],[areaOcupacao]]/10000</f>
        <v>3.6791999999999998E-2</v>
      </c>
      <c r="U971" s="1">
        <f>tbSilv[[#This Row],[qtdRecEspFaixa]]*tbSilv[[#This Row],[Preco]]</f>
        <v>5.4845837094726564</v>
      </c>
    </row>
    <row r="972" spans="1:21" hidden="1" x14ac:dyDescent="0.3">
      <c r="A972">
        <v>11688</v>
      </c>
      <c r="B972" t="s">
        <v>0</v>
      </c>
      <c r="C972" t="s">
        <v>1</v>
      </c>
      <c r="D972" t="s">
        <v>2</v>
      </c>
      <c r="E972" t="s">
        <v>3</v>
      </c>
      <c r="F972" t="s">
        <v>306</v>
      </c>
      <c r="G972" t="s">
        <v>4</v>
      </c>
      <c r="H972" t="s">
        <v>55</v>
      </c>
      <c r="I972">
        <v>504</v>
      </c>
      <c r="J972">
        <v>56</v>
      </c>
      <c r="K972" t="s">
        <v>316</v>
      </c>
      <c r="L972" t="s">
        <v>317</v>
      </c>
      <c r="M972" t="s">
        <v>309</v>
      </c>
      <c r="N972">
        <v>29</v>
      </c>
      <c r="O972" t="s">
        <v>310</v>
      </c>
      <c r="P972" t="s">
        <v>311</v>
      </c>
      <c r="Q972">
        <v>145.19999999999999</v>
      </c>
      <c r="R972" t="s">
        <v>12</v>
      </c>
      <c r="S972">
        <v>1.0999999999999999E-2</v>
      </c>
      <c r="T972" s="6">
        <f>tbSilv[[#This Row],[qtdRecurso]]*tbSilv[[#This Row],[areaOcupacao]]/10000</f>
        <v>7.3180799999999993</v>
      </c>
      <c r="U972" s="1">
        <f>tbSilv[[#This Row],[qtdRecEspFaixa]]*tbSilv[[#This Row],[Preco]]</f>
        <v>8.0498879999999981E-2</v>
      </c>
    </row>
    <row r="973" spans="1:21" hidden="1" x14ac:dyDescent="0.3">
      <c r="A973">
        <v>11688</v>
      </c>
      <c r="B973" t="s">
        <v>0</v>
      </c>
      <c r="C973" t="s">
        <v>1</v>
      </c>
      <c r="D973" t="s">
        <v>2</v>
      </c>
      <c r="E973" t="s">
        <v>3</v>
      </c>
      <c r="F973" t="s">
        <v>306</v>
      </c>
      <c r="G973" t="s">
        <v>4</v>
      </c>
      <c r="H973" t="s">
        <v>55</v>
      </c>
      <c r="I973">
        <v>504</v>
      </c>
      <c r="J973">
        <v>56</v>
      </c>
      <c r="K973" t="s">
        <v>316</v>
      </c>
      <c r="L973" t="s">
        <v>317</v>
      </c>
      <c r="M973" t="s">
        <v>309</v>
      </c>
      <c r="N973">
        <v>29</v>
      </c>
      <c r="O973" t="s">
        <v>310</v>
      </c>
      <c r="P973" t="s">
        <v>13</v>
      </c>
      <c r="Q973">
        <v>145.19999999999999</v>
      </c>
      <c r="R973" t="s">
        <v>12</v>
      </c>
      <c r="S973">
        <v>13.066685676574707</v>
      </c>
      <c r="T973" s="6">
        <f>tbSilv[[#This Row],[qtdRecurso]]*tbSilv[[#This Row],[areaOcupacao]]/10000</f>
        <v>7.3180799999999993</v>
      </c>
      <c r="U973" s="1">
        <f>tbSilv[[#This Row],[qtdRecEspFaixa]]*tbSilv[[#This Row],[Preco]]</f>
        <v>95.623051116027824</v>
      </c>
    </row>
    <row r="974" spans="1:21" hidden="1" x14ac:dyDescent="0.3">
      <c r="A974">
        <v>11688</v>
      </c>
      <c r="B974" t="s">
        <v>0</v>
      </c>
      <c r="C974" t="s">
        <v>1</v>
      </c>
      <c r="D974" t="s">
        <v>2</v>
      </c>
      <c r="E974" t="s">
        <v>3</v>
      </c>
      <c r="F974" t="s">
        <v>306</v>
      </c>
      <c r="G974" t="s">
        <v>4</v>
      </c>
      <c r="H974" t="s">
        <v>55</v>
      </c>
      <c r="I974">
        <v>504</v>
      </c>
      <c r="J974">
        <v>56</v>
      </c>
      <c r="K974" t="s">
        <v>316</v>
      </c>
      <c r="L974" t="s">
        <v>317</v>
      </c>
      <c r="M974" t="s">
        <v>309</v>
      </c>
      <c r="N974">
        <v>29</v>
      </c>
      <c r="O974" t="s">
        <v>312</v>
      </c>
      <c r="P974" t="s">
        <v>13</v>
      </c>
      <c r="Q974">
        <v>18.149999999999999</v>
      </c>
      <c r="R974" t="s">
        <v>12</v>
      </c>
      <c r="S974">
        <v>13.066685676574707</v>
      </c>
      <c r="T974" s="6">
        <f>tbSilv[[#This Row],[qtdRecurso]]*tbSilv[[#This Row],[areaOcupacao]]/10000</f>
        <v>0.91475999999999991</v>
      </c>
      <c r="U974" s="1">
        <f>tbSilv[[#This Row],[qtdRecEspFaixa]]*tbSilv[[#This Row],[Preco]]</f>
        <v>11.952881389503478</v>
      </c>
    </row>
    <row r="975" spans="1:21" hidden="1" x14ac:dyDescent="0.3">
      <c r="A975">
        <v>11688</v>
      </c>
      <c r="B975" t="s">
        <v>0</v>
      </c>
      <c r="C975" t="s">
        <v>1</v>
      </c>
      <c r="D975" t="s">
        <v>2</v>
      </c>
      <c r="E975" t="s">
        <v>3</v>
      </c>
      <c r="F975" t="s">
        <v>306</v>
      </c>
      <c r="G975" t="s">
        <v>4</v>
      </c>
      <c r="H975" t="s">
        <v>55</v>
      </c>
      <c r="I975">
        <v>504</v>
      </c>
      <c r="J975">
        <v>56</v>
      </c>
      <c r="K975" t="s">
        <v>316</v>
      </c>
      <c r="L975" t="s">
        <v>317</v>
      </c>
      <c r="M975" t="s">
        <v>309</v>
      </c>
      <c r="N975">
        <v>29</v>
      </c>
      <c r="O975" t="s">
        <v>313</v>
      </c>
      <c r="P975" t="s">
        <v>16</v>
      </c>
      <c r="Q975">
        <v>0.73</v>
      </c>
      <c r="R975" t="s">
        <v>17</v>
      </c>
      <c r="S975">
        <v>149.07000732421875</v>
      </c>
      <c r="T975" s="6">
        <f>tbSilv[[#This Row],[qtdRecurso]]*tbSilv[[#This Row],[areaOcupacao]]/10000</f>
        <v>3.6791999999999998E-2</v>
      </c>
      <c r="U975" s="1">
        <f>tbSilv[[#This Row],[qtdRecEspFaixa]]*tbSilv[[#This Row],[Preco]]</f>
        <v>5.4845837094726564</v>
      </c>
    </row>
    <row r="976" spans="1:21" hidden="1" x14ac:dyDescent="0.3">
      <c r="A976">
        <v>11688</v>
      </c>
      <c r="B976" t="s">
        <v>0</v>
      </c>
      <c r="C976" t="s">
        <v>1</v>
      </c>
      <c r="D976" t="s">
        <v>2</v>
      </c>
      <c r="E976" t="s">
        <v>3</v>
      </c>
      <c r="F976" t="s">
        <v>306</v>
      </c>
      <c r="G976" t="s">
        <v>4</v>
      </c>
      <c r="H976" t="s">
        <v>55</v>
      </c>
      <c r="I976">
        <v>504</v>
      </c>
      <c r="J976">
        <v>56</v>
      </c>
      <c r="K976" t="s">
        <v>316</v>
      </c>
      <c r="L976" t="s">
        <v>317</v>
      </c>
      <c r="M976" t="s">
        <v>309</v>
      </c>
      <c r="N976">
        <v>30</v>
      </c>
      <c r="O976" t="s">
        <v>310</v>
      </c>
      <c r="P976" t="s">
        <v>311</v>
      </c>
      <c r="Q976">
        <v>145.19999999999999</v>
      </c>
      <c r="R976" t="s">
        <v>12</v>
      </c>
      <c r="S976">
        <v>1.0999999999999999E-2</v>
      </c>
      <c r="T976" s="6">
        <f>tbSilv[[#This Row],[qtdRecurso]]*tbSilv[[#This Row],[areaOcupacao]]/10000</f>
        <v>7.3180799999999993</v>
      </c>
      <c r="U976" s="1">
        <f>tbSilv[[#This Row],[qtdRecEspFaixa]]*tbSilv[[#This Row],[Preco]]</f>
        <v>8.0498879999999981E-2</v>
      </c>
    </row>
    <row r="977" spans="1:21" hidden="1" x14ac:dyDescent="0.3">
      <c r="A977">
        <v>11688</v>
      </c>
      <c r="B977" t="s">
        <v>0</v>
      </c>
      <c r="C977" t="s">
        <v>1</v>
      </c>
      <c r="D977" t="s">
        <v>2</v>
      </c>
      <c r="E977" t="s">
        <v>3</v>
      </c>
      <c r="F977" t="s">
        <v>306</v>
      </c>
      <c r="G977" t="s">
        <v>4</v>
      </c>
      <c r="H977" t="s">
        <v>55</v>
      </c>
      <c r="I977">
        <v>504</v>
      </c>
      <c r="J977">
        <v>56</v>
      </c>
      <c r="K977" t="s">
        <v>316</v>
      </c>
      <c r="L977" t="s">
        <v>317</v>
      </c>
      <c r="M977" t="s">
        <v>309</v>
      </c>
      <c r="N977">
        <v>30</v>
      </c>
      <c r="O977" t="s">
        <v>310</v>
      </c>
      <c r="P977" t="s">
        <v>13</v>
      </c>
      <c r="Q977">
        <v>145.19999999999999</v>
      </c>
      <c r="R977" t="s">
        <v>12</v>
      </c>
      <c r="S977">
        <v>13.066685676574707</v>
      </c>
      <c r="T977" s="6">
        <f>tbSilv[[#This Row],[qtdRecurso]]*tbSilv[[#This Row],[areaOcupacao]]/10000</f>
        <v>7.3180799999999993</v>
      </c>
      <c r="U977" s="1">
        <f>tbSilv[[#This Row],[qtdRecEspFaixa]]*tbSilv[[#This Row],[Preco]]</f>
        <v>95.623051116027824</v>
      </c>
    </row>
    <row r="978" spans="1:21" hidden="1" x14ac:dyDescent="0.3">
      <c r="A978">
        <v>11688</v>
      </c>
      <c r="B978" t="s">
        <v>0</v>
      </c>
      <c r="C978" t="s">
        <v>1</v>
      </c>
      <c r="D978" t="s">
        <v>2</v>
      </c>
      <c r="E978" t="s">
        <v>3</v>
      </c>
      <c r="F978" t="s">
        <v>306</v>
      </c>
      <c r="G978" t="s">
        <v>4</v>
      </c>
      <c r="H978" t="s">
        <v>55</v>
      </c>
      <c r="I978">
        <v>504</v>
      </c>
      <c r="J978">
        <v>56</v>
      </c>
      <c r="K978" t="s">
        <v>316</v>
      </c>
      <c r="L978" t="s">
        <v>317</v>
      </c>
      <c r="M978" t="s">
        <v>309</v>
      </c>
      <c r="N978">
        <v>30</v>
      </c>
      <c r="O978" t="s">
        <v>312</v>
      </c>
      <c r="P978" t="s">
        <v>13</v>
      </c>
      <c r="Q978">
        <v>18.149999999999999</v>
      </c>
      <c r="R978" t="s">
        <v>12</v>
      </c>
      <c r="S978">
        <v>13.066685676574707</v>
      </c>
      <c r="T978" s="6">
        <f>tbSilv[[#This Row],[qtdRecurso]]*tbSilv[[#This Row],[areaOcupacao]]/10000</f>
        <v>0.91475999999999991</v>
      </c>
      <c r="U978" s="1">
        <f>tbSilv[[#This Row],[qtdRecEspFaixa]]*tbSilv[[#This Row],[Preco]]</f>
        <v>11.952881389503478</v>
      </c>
    </row>
    <row r="979" spans="1:21" hidden="1" x14ac:dyDescent="0.3">
      <c r="A979">
        <v>11688</v>
      </c>
      <c r="B979" t="s">
        <v>0</v>
      </c>
      <c r="C979" t="s">
        <v>1</v>
      </c>
      <c r="D979" t="s">
        <v>2</v>
      </c>
      <c r="E979" t="s">
        <v>3</v>
      </c>
      <c r="F979" t="s">
        <v>306</v>
      </c>
      <c r="G979" t="s">
        <v>4</v>
      </c>
      <c r="H979" t="s">
        <v>55</v>
      </c>
      <c r="I979">
        <v>504</v>
      </c>
      <c r="J979">
        <v>56</v>
      </c>
      <c r="K979" t="s">
        <v>316</v>
      </c>
      <c r="L979" t="s">
        <v>317</v>
      </c>
      <c r="M979" t="s">
        <v>309</v>
      </c>
      <c r="N979">
        <v>30</v>
      </c>
      <c r="O979" t="s">
        <v>313</v>
      </c>
      <c r="P979" t="s">
        <v>16</v>
      </c>
      <c r="Q979">
        <v>0.73</v>
      </c>
      <c r="R979" t="s">
        <v>17</v>
      </c>
      <c r="S979">
        <v>149.07000732421875</v>
      </c>
      <c r="T979" s="6">
        <f>tbSilv[[#This Row],[qtdRecurso]]*tbSilv[[#This Row],[areaOcupacao]]/10000</f>
        <v>3.6791999999999998E-2</v>
      </c>
      <c r="U979" s="1">
        <f>tbSilv[[#This Row],[qtdRecEspFaixa]]*tbSilv[[#This Row],[Preco]]</f>
        <v>5.4845837094726564</v>
      </c>
    </row>
    <row r="980" spans="1:21" hidden="1" x14ac:dyDescent="0.3">
      <c r="A980">
        <v>11688</v>
      </c>
      <c r="B980" t="s">
        <v>0</v>
      </c>
      <c r="C980" t="s">
        <v>1</v>
      </c>
      <c r="D980" t="s">
        <v>2</v>
      </c>
      <c r="E980" t="s">
        <v>3</v>
      </c>
      <c r="F980" t="s">
        <v>306</v>
      </c>
      <c r="G980" t="s">
        <v>4</v>
      </c>
      <c r="H980" t="s">
        <v>55</v>
      </c>
      <c r="I980">
        <v>504</v>
      </c>
      <c r="J980">
        <v>56</v>
      </c>
      <c r="K980" t="s">
        <v>316</v>
      </c>
      <c r="L980" t="s">
        <v>7</v>
      </c>
      <c r="M980" t="s">
        <v>8</v>
      </c>
      <c r="N980">
        <v>1</v>
      </c>
      <c r="O980" t="s">
        <v>9</v>
      </c>
      <c r="P980" t="s">
        <v>314</v>
      </c>
      <c r="Q980">
        <v>3.3</v>
      </c>
      <c r="R980" t="s">
        <v>10</v>
      </c>
      <c r="S980">
        <v>273.07998657226563</v>
      </c>
      <c r="T980" s="6">
        <f>tbSilv[[#This Row],[qtdRecurso]]*tbSilv[[#This Row],[areaOcupacao]]/10000</f>
        <v>0.16632</v>
      </c>
      <c r="U980" s="1">
        <f>tbSilv[[#This Row],[qtdRecEspFaixa]]*tbSilv[[#This Row],[Preco]]</f>
        <v>45.418663366699221</v>
      </c>
    </row>
    <row r="981" spans="1:21" hidden="1" x14ac:dyDescent="0.3">
      <c r="A981">
        <v>11688</v>
      </c>
      <c r="B981" t="s">
        <v>0</v>
      </c>
      <c r="C981" t="s">
        <v>1</v>
      </c>
      <c r="D981" t="s">
        <v>2</v>
      </c>
      <c r="E981" t="s">
        <v>3</v>
      </c>
      <c r="F981" t="s">
        <v>306</v>
      </c>
      <c r="G981" t="s">
        <v>4</v>
      </c>
      <c r="H981" t="s">
        <v>55</v>
      </c>
      <c r="I981">
        <v>504</v>
      </c>
      <c r="J981">
        <v>56</v>
      </c>
      <c r="K981" t="s">
        <v>316</v>
      </c>
      <c r="L981" t="s">
        <v>7</v>
      </c>
      <c r="M981" t="s">
        <v>8</v>
      </c>
      <c r="N981">
        <v>1</v>
      </c>
      <c r="O981" t="s">
        <v>9</v>
      </c>
      <c r="P981" t="s">
        <v>11</v>
      </c>
      <c r="Q981">
        <v>10.5</v>
      </c>
      <c r="R981" t="s">
        <v>12</v>
      </c>
      <c r="S981">
        <v>1.0999999999999999E-2</v>
      </c>
      <c r="T981" s="6">
        <f>tbSilv[[#This Row],[qtdRecurso]]*tbSilv[[#This Row],[areaOcupacao]]/10000</f>
        <v>0.5292</v>
      </c>
      <c r="U981" s="1">
        <f>tbSilv[[#This Row],[qtdRecEspFaixa]]*tbSilv[[#This Row],[Preco]]</f>
        <v>5.8211999999999995E-3</v>
      </c>
    </row>
    <row r="982" spans="1:21" hidden="1" x14ac:dyDescent="0.3">
      <c r="A982">
        <v>11688</v>
      </c>
      <c r="B982" t="s">
        <v>0</v>
      </c>
      <c r="C982" t="s">
        <v>1</v>
      </c>
      <c r="D982" t="s">
        <v>2</v>
      </c>
      <c r="E982" t="s">
        <v>3</v>
      </c>
      <c r="F982" t="s">
        <v>306</v>
      </c>
      <c r="G982" t="s">
        <v>4</v>
      </c>
      <c r="H982" t="s">
        <v>55</v>
      </c>
      <c r="I982">
        <v>504</v>
      </c>
      <c r="J982">
        <v>56</v>
      </c>
      <c r="K982" t="s">
        <v>316</v>
      </c>
      <c r="L982" t="s">
        <v>7</v>
      </c>
      <c r="M982" t="s">
        <v>8</v>
      </c>
      <c r="N982">
        <v>1</v>
      </c>
      <c r="O982" t="s">
        <v>9</v>
      </c>
      <c r="P982" t="s">
        <v>13</v>
      </c>
      <c r="Q982">
        <v>10.5</v>
      </c>
      <c r="R982" t="s">
        <v>12</v>
      </c>
      <c r="S982">
        <v>13.066685676574707</v>
      </c>
      <c r="T982" s="6">
        <f>tbSilv[[#This Row],[qtdRecurso]]*tbSilv[[#This Row],[areaOcupacao]]/10000</f>
        <v>0.5292</v>
      </c>
      <c r="U982" s="1">
        <f>tbSilv[[#This Row],[qtdRecEspFaixa]]*tbSilv[[#This Row],[Preco]]</f>
        <v>6.9148900600433354</v>
      </c>
    </row>
    <row r="983" spans="1:21" hidden="1" x14ac:dyDescent="0.3">
      <c r="A983">
        <v>11688</v>
      </c>
      <c r="B983" t="s">
        <v>0</v>
      </c>
      <c r="C983" t="s">
        <v>1</v>
      </c>
      <c r="D983" t="s">
        <v>2</v>
      </c>
      <c r="E983" t="s">
        <v>3</v>
      </c>
      <c r="F983" t="s">
        <v>306</v>
      </c>
      <c r="G983" t="s">
        <v>4</v>
      </c>
      <c r="H983" t="s">
        <v>55</v>
      </c>
      <c r="I983">
        <v>504</v>
      </c>
      <c r="J983">
        <v>56</v>
      </c>
      <c r="K983" t="s">
        <v>316</v>
      </c>
      <c r="L983" t="s">
        <v>7</v>
      </c>
      <c r="M983" t="s">
        <v>8</v>
      </c>
      <c r="N983">
        <v>1</v>
      </c>
      <c r="O983" t="s">
        <v>14</v>
      </c>
      <c r="P983" t="s">
        <v>315</v>
      </c>
      <c r="Q983">
        <v>3.3</v>
      </c>
      <c r="R983" t="s">
        <v>10</v>
      </c>
      <c r="S983">
        <v>200.47999572753906</v>
      </c>
      <c r="T983" s="6">
        <f>tbSilv[[#This Row],[qtdRecurso]]*tbSilv[[#This Row],[areaOcupacao]]/10000</f>
        <v>0.16632</v>
      </c>
      <c r="U983" s="1">
        <f>tbSilv[[#This Row],[qtdRecEspFaixa]]*tbSilv[[#This Row],[Preco]]</f>
        <v>33.343832889404297</v>
      </c>
    </row>
    <row r="984" spans="1:21" hidden="1" x14ac:dyDescent="0.3">
      <c r="A984">
        <v>11688</v>
      </c>
      <c r="B984" t="s">
        <v>0</v>
      </c>
      <c r="C984" t="s">
        <v>1</v>
      </c>
      <c r="D984" t="s">
        <v>2</v>
      </c>
      <c r="E984" t="s">
        <v>3</v>
      </c>
      <c r="F984" t="s">
        <v>306</v>
      </c>
      <c r="G984" t="s">
        <v>4</v>
      </c>
      <c r="H984" t="s">
        <v>55</v>
      </c>
      <c r="I984">
        <v>504</v>
      </c>
      <c r="J984">
        <v>56</v>
      </c>
      <c r="K984" t="s">
        <v>316</v>
      </c>
      <c r="L984" t="s">
        <v>7</v>
      </c>
      <c r="M984" t="s">
        <v>8</v>
      </c>
      <c r="N984">
        <v>1</v>
      </c>
      <c r="O984" t="s">
        <v>14</v>
      </c>
      <c r="P984" t="s">
        <v>15</v>
      </c>
      <c r="Q984">
        <v>12</v>
      </c>
      <c r="R984" t="s">
        <v>12</v>
      </c>
      <c r="S984">
        <v>7.9000000000000001E-2</v>
      </c>
      <c r="T984" s="6">
        <f>tbSilv[[#This Row],[qtdRecurso]]*tbSilv[[#This Row],[areaOcupacao]]/10000</f>
        <v>0.6048</v>
      </c>
      <c r="U984" s="1">
        <f>tbSilv[[#This Row],[qtdRecEspFaixa]]*tbSilv[[#This Row],[Preco]]</f>
        <v>4.7779200000000001E-2</v>
      </c>
    </row>
    <row r="985" spans="1:21" hidden="1" x14ac:dyDescent="0.3">
      <c r="A985">
        <v>11688</v>
      </c>
      <c r="B985" t="s">
        <v>0</v>
      </c>
      <c r="C985" t="s">
        <v>1</v>
      </c>
      <c r="D985" t="s">
        <v>2</v>
      </c>
      <c r="E985" t="s">
        <v>3</v>
      </c>
      <c r="F985" t="s">
        <v>306</v>
      </c>
      <c r="G985" t="s">
        <v>4</v>
      </c>
      <c r="H985" t="s">
        <v>55</v>
      </c>
      <c r="I985">
        <v>504</v>
      </c>
      <c r="J985">
        <v>56</v>
      </c>
      <c r="K985" t="s">
        <v>316</v>
      </c>
      <c r="L985" t="s">
        <v>7</v>
      </c>
      <c r="M985" t="s">
        <v>8</v>
      </c>
      <c r="N985">
        <v>1</v>
      </c>
      <c r="O985" t="s">
        <v>14</v>
      </c>
      <c r="P985" t="s">
        <v>13</v>
      </c>
      <c r="Q985">
        <v>12</v>
      </c>
      <c r="R985" t="s">
        <v>12</v>
      </c>
      <c r="S985">
        <v>13.066685676574707</v>
      </c>
      <c r="T985" s="6">
        <f>tbSilv[[#This Row],[qtdRecurso]]*tbSilv[[#This Row],[areaOcupacao]]/10000</f>
        <v>0.6048</v>
      </c>
      <c r="U985" s="1">
        <f>tbSilv[[#This Row],[qtdRecEspFaixa]]*tbSilv[[#This Row],[Preco]]</f>
        <v>7.9027314971923825</v>
      </c>
    </row>
    <row r="986" spans="1:21" hidden="1" x14ac:dyDescent="0.3">
      <c r="A986">
        <v>11688</v>
      </c>
      <c r="B986" t="s">
        <v>0</v>
      </c>
      <c r="C986" t="s">
        <v>1</v>
      </c>
      <c r="D986" t="s">
        <v>2</v>
      </c>
      <c r="E986" t="s">
        <v>3</v>
      </c>
      <c r="F986" t="s">
        <v>306</v>
      </c>
      <c r="G986" t="s">
        <v>4</v>
      </c>
      <c r="H986" t="s">
        <v>55</v>
      </c>
      <c r="I986">
        <v>504</v>
      </c>
      <c r="J986">
        <v>56</v>
      </c>
      <c r="K986" t="s">
        <v>316</v>
      </c>
      <c r="L986" t="s">
        <v>7</v>
      </c>
      <c r="M986" t="s">
        <v>8</v>
      </c>
      <c r="N986">
        <v>1</v>
      </c>
      <c r="O986" t="s">
        <v>14</v>
      </c>
      <c r="P986" t="s">
        <v>16</v>
      </c>
      <c r="Q986">
        <v>2</v>
      </c>
      <c r="R986" t="s">
        <v>17</v>
      </c>
      <c r="S986">
        <v>149.07000732421875</v>
      </c>
      <c r="T986" s="6">
        <f>tbSilv[[#This Row],[qtdRecurso]]*tbSilv[[#This Row],[areaOcupacao]]/10000</f>
        <v>0.1008</v>
      </c>
      <c r="U986" s="1">
        <f>tbSilv[[#This Row],[qtdRecEspFaixa]]*tbSilv[[#This Row],[Preco]]</f>
        <v>15.02625673828125</v>
      </c>
    </row>
    <row r="987" spans="1:21" hidden="1" x14ac:dyDescent="0.3">
      <c r="A987">
        <v>11688</v>
      </c>
      <c r="B987" t="s">
        <v>0</v>
      </c>
      <c r="C987" t="s">
        <v>1</v>
      </c>
      <c r="D987" t="s">
        <v>2</v>
      </c>
      <c r="E987" t="s">
        <v>3</v>
      </c>
      <c r="F987" t="s">
        <v>306</v>
      </c>
      <c r="G987" t="s">
        <v>4</v>
      </c>
      <c r="H987" t="s">
        <v>55</v>
      </c>
      <c r="I987">
        <v>504</v>
      </c>
      <c r="J987">
        <v>56</v>
      </c>
      <c r="K987" t="s">
        <v>316</v>
      </c>
      <c r="L987" t="s">
        <v>7</v>
      </c>
      <c r="M987" t="s">
        <v>8</v>
      </c>
      <c r="N987">
        <v>1</v>
      </c>
      <c r="O987" t="s">
        <v>18</v>
      </c>
      <c r="P987" t="s">
        <v>13</v>
      </c>
      <c r="Q987">
        <v>5</v>
      </c>
      <c r="R987" t="s">
        <v>12</v>
      </c>
      <c r="S987">
        <v>13.066685676574707</v>
      </c>
      <c r="T987" s="6">
        <f>tbSilv[[#This Row],[qtdRecurso]]*tbSilv[[#This Row],[areaOcupacao]]/10000</f>
        <v>0.252</v>
      </c>
      <c r="U987" s="1">
        <f>tbSilv[[#This Row],[qtdRecEspFaixa]]*tbSilv[[#This Row],[Preco]]</f>
        <v>3.2928047904968261</v>
      </c>
    </row>
    <row r="988" spans="1:21" hidden="1" x14ac:dyDescent="0.3">
      <c r="A988">
        <v>11688</v>
      </c>
      <c r="B988" t="s">
        <v>0</v>
      </c>
      <c r="C988" t="s">
        <v>1</v>
      </c>
      <c r="D988" t="s">
        <v>2</v>
      </c>
      <c r="E988" t="s">
        <v>3</v>
      </c>
      <c r="F988" t="s">
        <v>306</v>
      </c>
      <c r="G988" t="s">
        <v>4</v>
      </c>
      <c r="H988" t="s">
        <v>55</v>
      </c>
      <c r="I988">
        <v>504</v>
      </c>
      <c r="J988">
        <v>56</v>
      </c>
      <c r="K988" t="s">
        <v>316</v>
      </c>
      <c r="L988" t="s">
        <v>7</v>
      </c>
      <c r="M988" t="s">
        <v>8</v>
      </c>
      <c r="N988">
        <v>1</v>
      </c>
      <c r="O988" t="s">
        <v>18</v>
      </c>
      <c r="P988" t="s">
        <v>19</v>
      </c>
      <c r="Q988">
        <v>1</v>
      </c>
      <c r="R988" t="s">
        <v>17</v>
      </c>
      <c r="S988">
        <v>157.47999572753906</v>
      </c>
      <c r="T988" s="6">
        <f>tbSilv[[#This Row],[qtdRecurso]]*tbSilv[[#This Row],[areaOcupacao]]/10000</f>
        <v>5.04E-2</v>
      </c>
      <c r="U988" s="1">
        <f>tbSilv[[#This Row],[qtdRecEspFaixa]]*tbSilv[[#This Row],[Preco]]</f>
        <v>7.9369917846679687</v>
      </c>
    </row>
    <row r="989" spans="1:21" hidden="1" x14ac:dyDescent="0.3">
      <c r="A989">
        <v>11688</v>
      </c>
      <c r="B989" t="s">
        <v>0</v>
      </c>
      <c r="C989" t="s">
        <v>1</v>
      </c>
      <c r="D989" t="s">
        <v>2</v>
      </c>
      <c r="E989" t="s">
        <v>3</v>
      </c>
      <c r="F989" t="s">
        <v>306</v>
      </c>
      <c r="G989" t="s">
        <v>4</v>
      </c>
      <c r="H989" t="s">
        <v>55</v>
      </c>
      <c r="I989">
        <v>504</v>
      </c>
      <c r="J989">
        <v>56</v>
      </c>
      <c r="K989" t="s">
        <v>316</v>
      </c>
      <c r="L989" t="s">
        <v>7</v>
      </c>
      <c r="M989" t="s">
        <v>8</v>
      </c>
      <c r="N989">
        <v>1</v>
      </c>
      <c r="O989" t="s">
        <v>20</v>
      </c>
      <c r="P989" t="s">
        <v>21</v>
      </c>
      <c r="Q989">
        <v>5</v>
      </c>
      <c r="R989" t="s">
        <v>22</v>
      </c>
      <c r="S989">
        <v>25.84</v>
      </c>
      <c r="T989" s="6">
        <f>tbSilv[[#This Row],[qtdRecurso]]*tbSilv[[#This Row],[areaOcupacao]]/10000</f>
        <v>0.252</v>
      </c>
      <c r="U989" s="1">
        <f>tbSilv[[#This Row],[qtdRecEspFaixa]]*tbSilv[[#This Row],[Preco]]</f>
        <v>6.5116800000000001</v>
      </c>
    </row>
    <row r="990" spans="1:21" hidden="1" x14ac:dyDescent="0.3">
      <c r="A990">
        <v>11688</v>
      </c>
      <c r="B990" t="s">
        <v>0</v>
      </c>
      <c r="C990" t="s">
        <v>1</v>
      </c>
      <c r="D990" t="s">
        <v>2</v>
      </c>
      <c r="E990" t="s">
        <v>3</v>
      </c>
      <c r="F990" t="s">
        <v>306</v>
      </c>
      <c r="G990" t="s">
        <v>4</v>
      </c>
      <c r="H990" t="s">
        <v>55</v>
      </c>
      <c r="I990">
        <v>504</v>
      </c>
      <c r="J990">
        <v>56</v>
      </c>
      <c r="K990" t="s">
        <v>316</v>
      </c>
      <c r="L990" t="s">
        <v>7</v>
      </c>
      <c r="M990" t="s">
        <v>8</v>
      </c>
      <c r="N990">
        <v>1</v>
      </c>
      <c r="O990" t="s">
        <v>20</v>
      </c>
      <c r="P990" t="s">
        <v>13</v>
      </c>
      <c r="Q990">
        <v>12</v>
      </c>
      <c r="R990" t="s">
        <v>12</v>
      </c>
      <c r="S990">
        <v>13.066685676574707</v>
      </c>
      <c r="T990" s="6">
        <f>tbSilv[[#This Row],[qtdRecurso]]*tbSilv[[#This Row],[areaOcupacao]]/10000</f>
        <v>0.6048</v>
      </c>
      <c r="U990" s="1">
        <f>tbSilv[[#This Row],[qtdRecEspFaixa]]*tbSilv[[#This Row],[Preco]]</f>
        <v>7.9027314971923825</v>
      </c>
    </row>
    <row r="991" spans="1:21" hidden="1" x14ac:dyDescent="0.3">
      <c r="A991">
        <v>11688</v>
      </c>
      <c r="B991" t="s">
        <v>0</v>
      </c>
      <c r="C991" t="s">
        <v>1</v>
      </c>
      <c r="D991" t="s">
        <v>2</v>
      </c>
      <c r="E991" t="s">
        <v>3</v>
      </c>
      <c r="F991" t="s">
        <v>306</v>
      </c>
      <c r="G991" t="s">
        <v>4</v>
      </c>
      <c r="H991" t="s">
        <v>55</v>
      </c>
      <c r="I991">
        <v>504</v>
      </c>
      <c r="J991">
        <v>56</v>
      </c>
      <c r="K991" t="s">
        <v>316</v>
      </c>
      <c r="L991" t="s">
        <v>7</v>
      </c>
      <c r="M991" t="s">
        <v>8</v>
      </c>
      <c r="N991">
        <v>1</v>
      </c>
      <c r="O991" t="s">
        <v>20</v>
      </c>
      <c r="P991" t="s">
        <v>19</v>
      </c>
      <c r="Q991">
        <v>2</v>
      </c>
      <c r="R991" t="s">
        <v>17</v>
      </c>
      <c r="S991">
        <v>157.47999572753906</v>
      </c>
      <c r="T991" s="6">
        <f>tbSilv[[#This Row],[qtdRecurso]]*tbSilv[[#This Row],[areaOcupacao]]/10000</f>
        <v>0.1008</v>
      </c>
      <c r="U991" s="1">
        <f>tbSilv[[#This Row],[qtdRecEspFaixa]]*tbSilv[[#This Row],[Preco]]</f>
        <v>15.873983569335937</v>
      </c>
    </row>
    <row r="992" spans="1:21" hidden="1" x14ac:dyDescent="0.3">
      <c r="A992">
        <v>11688</v>
      </c>
      <c r="B992" t="s">
        <v>0</v>
      </c>
      <c r="C992" t="s">
        <v>1</v>
      </c>
      <c r="D992" t="s">
        <v>2</v>
      </c>
      <c r="E992" t="s">
        <v>3</v>
      </c>
      <c r="F992" t="s">
        <v>306</v>
      </c>
      <c r="G992" t="s">
        <v>4</v>
      </c>
      <c r="H992" t="s">
        <v>55</v>
      </c>
      <c r="I992">
        <v>504</v>
      </c>
      <c r="J992">
        <v>56</v>
      </c>
      <c r="K992" t="s">
        <v>316</v>
      </c>
      <c r="L992" t="s">
        <v>7</v>
      </c>
      <c r="M992" t="s">
        <v>8</v>
      </c>
      <c r="N992">
        <v>1</v>
      </c>
      <c r="O992" t="s">
        <v>23</v>
      </c>
      <c r="P992" t="s">
        <v>21</v>
      </c>
      <c r="Q992">
        <v>1</v>
      </c>
      <c r="R992" t="s">
        <v>22</v>
      </c>
      <c r="S992">
        <v>25.84</v>
      </c>
      <c r="T992" s="6">
        <f>tbSilv[[#This Row],[qtdRecurso]]*tbSilv[[#This Row],[areaOcupacao]]/10000</f>
        <v>5.04E-2</v>
      </c>
      <c r="U992" s="1">
        <f>tbSilv[[#This Row],[qtdRecEspFaixa]]*tbSilv[[#This Row],[Preco]]</f>
        <v>1.3023359999999999</v>
      </c>
    </row>
    <row r="993" spans="1:21" hidden="1" x14ac:dyDescent="0.3">
      <c r="A993">
        <v>11688</v>
      </c>
      <c r="B993" t="s">
        <v>0</v>
      </c>
      <c r="C993" t="s">
        <v>1</v>
      </c>
      <c r="D993" t="s">
        <v>2</v>
      </c>
      <c r="E993" t="s">
        <v>3</v>
      </c>
      <c r="F993" t="s">
        <v>306</v>
      </c>
      <c r="G993" t="s">
        <v>4</v>
      </c>
      <c r="H993" t="s">
        <v>55</v>
      </c>
      <c r="I993">
        <v>504</v>
      </c>
      <c r="J993">
        <v>56</v>
      </c>
      <c r="K993" t="s">
        <v>316</v>
      </c>
      <c r="L993" t="s">
        <v>7</v>
      </c>
      <c r="M993" t="s">
        <v>8</v>
      </c>
      <c r="N993">
        <v>1</v>
      </c>
      <c r="O993" t="s">
        <v>23</v>
      </c>
      <c r="P993" t="s">
        <v>24</v>
      </c>
      <c r="Q993">
        <v>109</v>
      </c>
      <c r="R993" t="s">
        <v>25</v>
      </c>
      <c r="S993">
        <v>2</v>
      </c>
      <c r="T993" s="6">
        <f>tbSilv[[#This Row],[qtdRecurso]]*tbSilv[[#This Row],[areaOcupacao]]/10000</f>
        <v>5.4935999999999998</v>
      </c>
      <c r="U993" s="1">
        <f>tbSilv[[#This Row],[qtdRecEspFaixa]]*tbSilv[[#This Row],[Preco]]</f>
        <v>10.9872</v>
      </c>
    </row>
    <row r="994" spans="1:21" hidden="1" x14ac:dyDescent="0.3">
      <c r="A994">
        <v>11688</v>
      </c>
      <c r="B994" t="s">
        <v>0</v>
      </c>
      <c r="C994" t="s">
        <v>1</v>
      </c>
      <c r="D994" t="s">
        <v>2</v>
      </c>
      <c r="E994" t="s">
        <v>3</v>
      </c>
      <c r="F994" t="s">
        <v>306</v>
      </c>
      <c r="G994" t="s">
        <v>4</v>
      </c>
      <c r="H994" t="s">
        <v>55</v>
      </c>
      <c r="I994">
        <v>504</v>
      </c>
      <c r="J994">
        <v>56</v>
      </c>
      <c r="K994" t="s">
        <v>316</v>
      </c>
      <c r="L994" t="s">
        <v>7</v>
      </c>
      <c r="M994" t="s">
        <v>8</v>
      </c>
      <c r="N994">
        <v>1</v>
      </c>
      <c r="O994" t="s">
        <v>23</v>
      </c>
      <c r="P994" t="s">
        <v>26</v>
      </c>
      <c r="Q994">
        <v>109</v>
      </c>
      <c r="R994" t="s">
        <v>25</v>
      </c>
      <c r="S994">
        <v>10</v>
      </c>
      <c r="T994" s="6">
        <f>tbSilv[[#This Row],[qtdRecurso]]*tbSilv[[#This Row],[areaOcupacao]]/10000</f>
        <v>5.4935999999999998</v>
      </c>
      <c r="U994" s="1">
        <f>tbSilv[[#This Row],[qtdRecEspFaixa]]*tbSilv[[#This Row],[Preco]]</f>
        <v>54.936</v>
      </c>
    </row>
    <row r="995" spans="1:21" hidden="1" x14ac:dyDescent="0.3">
      <c r="A995">
        <v>11688</v>
      </c>
      <c r="B995" t="s">
        <v>0</v>
      </c>
      <c r="C995" t="s">
        <v>1</v>
      </c>
      <c r="D995" t="s">
        <v>2</v>
      </c>
      <c r="E995" t="s">
        <v>3</v>
      </c>
      <c r="F995" t="s">
        <v>306</v>
      </c>
      <c r="G995" t="s">
        <v>4</v>
      </c>
      <c r="H995" t="s">
        <v>55</v>
      </c>
      <c r="I995">
        <v>504</v>
      </c>
      <c r="J995">
        <v>56</v>
      </c>
      <c r="K995" t="s">
        <v>316</v>
      </c>
      <c r="L995" t="s">
        <v>7</v>
      </c>
      <c r="M995" t="s">
        <v>8</v>
      </c>
      <c r="N995">
        <v>1</v>
      </c>
      <c r="O995" t="s">
        <v>23</v>
      </c>
      <c r="P995" t="s">
        <v>13</v>
      </c>
      <c r="Q995">
        <v>3.6</v>
      </c>
      <c r="R995" t="s">
        <v>12</v>
      </c>
      <c r="S995">
        <v>13.066685676574707</v>
      </c>
      <c r="T995" s="6">
        <f>tbSilv[[#This Row],[qtdRecurso]]*tbSilv[[#This Row],[areaOcupacao]]/10000</f>
        <v>0.18144000000000002</v>
      </c>
      <c r="U995" s="1">
        <f>tbSilv[[#This Row],[qtdRecEspFaixa]]*tbSilv[[#This Row],[Preco]]</f>
        <v>2.370819449157715</v>
      </c>
    </row>
    <row r="996" spans="1:21" hidden="1" x14ac:dyDescent="0.3">
      <c r="A996">
        <v>11688</v>
      </c>
      <c r="B996" t="s">
        <v>0</v>
      </c>
      <c r="C996" t="s">
        <v>1</v>
      </c>
      <c r="D996" t="s">
        <v>2</v>
      </c>
      <c r="E996" t="s">
        <v>3</v>
      </c>
      <c r="F996" t="s">
        <v>306</v>
      </c>
      <c r="G996" t="s">
        <v>4</v>
      </c>
      <c r="H996" t="s">
        <v>55</v>
      </c>
      <c r="I996">
        <v>504</v>
      </c>
      <c r="J996">
        <v>56</v>
      </c>
      <c r="K996" t="s">
        <v>316</v>
      </c>
      <c r="L996" t="s">
        <v>7</v>
      </c>
      <c r="M996" t="s">
        <v>8</v>
      </c>
      <c r="N996">
        <v>1</v>
      </c>
      <c r="O996" t="s">
        <v>27</v>
      </c>
      <c r="P996" t="s">
        <v>24</v>
      </c>
      <c r="Q996">
        <v>545</v>
      </c>
      <c r="R996" t="s">
        <v>25</v>
      </c>
      <c r="S996">
        <v>2</v>
      </c>
      <c r="T996" s="6">
        <f>tbSilv[[#This Row],[qtdRecurso]]*tbSilv[[#This Row],[areaOcupacao]]/10000</f>
        <v>27.468</v>
      </c>
      <c r="U996" s="1">
        <f>tbSilv[[#This Row],[qtdRecEspFaixa]]*tbSilv[[#This Row],[Preco]]</f>
        <v>54.936</v>
      </c>
    </row>
    <row r="997" spans="1:21" hidden="1" x14ac:dyDescent="0.3">
      <c r="A997">
        <v>11688</v>
      </c>
      <c r="B997" t="s">
        <v>0</v>
      </c>
      <c r="C997" t="s">
        <v>1</v>
      </c>
      <c r="D997" t="s">
        <v>2</v>
      </c>
      <c r="E997" t="s">
        <v>3</v>
      </c>
      <c r="F997" t="s">
        <v>306</v>
      </c>
      <c r="G997" t="s">
        <v>4</v>
      </c>
      <c r="H997" t="s">
        <v>55</v>
      </c>
      <c r="I997">
        <v>504</v>
      </c>
      <c r="J997">
        <v>56</v>
      </c>
      <c r="K997" t="s">
        <v>316</v>
      </c>
      <c r="L997" t="s">
        <v>7</v>
      </c>
      <c r="M997" t="s">
        <v>8</v>
      </c>
      <c r="N997">
        <v>1</v>
      </c>
      <c r="O997" t="s">
        <v>27</v>
      </c>
      <c r="P997" t="s">
        <v>13</v>
      </c>
      <c r="Q997">
        <v>9</v>
      </c>
      <c r="R997" t="s">
        <v>12</v>
      </c>
      <c r="S997">
        <v>13.066685676574707</v>
      </c>
      <c r="T997" s="6">
        <f>tbSilv[[#This Row],[qtdRecurso]]*tbSilv[[#This Row],[areaOcupacao]]/10000</f>
        <v>0.4536</v>
      </c>
      <c r="U997" s="1">
        <f>tbSilv[[#This Row],[qtdRecEspFaixa]]*tbSilv[[#This Row],[Preco]]</f>
        <v>5.9270486228942874</v>
      </c>
    </row>
    <row r="998" spans="1:21" hidden="1" x14ac:dyDescent="0.3">
      <c r="A998">
        <v>11688</v>
      </c>
      <c r="B998" t="s">
        <v>0</v>
      </c>
      <c r="C998" t="s">
        <v>1</v>
      </c>
      <c r="D998" t="s">
        <v>2</v>
      </c>
      <c r="E998" t="s">
        <v>3</v>
      </c>
      <c r="F998" t="s">
        <v>306</v>
      </c>
      <c r="G998" t="s">
        <v>4</v>
      </c>
      <c r="H998" t="s">
        <v>55</v>
      </c>
      <c r="I998">
        <v>504</v>
      </c>
      <c r="J998">
        <v>56</v>
      </c>
      <c r="K998" t="s">
        <v>316</v>
      </c>
      <c r="L998" t="s">
        <v>7</v>
      </c>
      <c r="M998" t="s">
        <v>8</v>
      </c>
      <c r="N998">
        <v>1</v>
      </c>
      <c r="O998" t="s">
        <v>27</v>
      </c>
      <c r="P998" t="s">
        <v>16</v>
      </c>
      <c r="Q998">
        <v>1.5</v>
      </c>
      <c r="R998" t="s">
        <v>17</v>
      </c>
      <c r="S998">
        <v>149.07000732421875</v>
      </c>
      <c r="T998" s="6">
        <f>tbSilv[[#This Row],[qtdRecurso]]*tbSilv[[#This Row],[areaOcupacao]]/10000</f>
        <v>7.5600000000000001E-2</v>
      </c>
      <c r="U998" s="1">
        <f>tbSilv[[#This Row],[qtdRecEspFaixa]]*tbSilv[[#This Row],[Preco]]</f>
        <v>11.269692553710938</v>
      </c>
    </row>
    <row r="999" spans="1:21" x14ac:dyDescent="0.3">
      <c r="A999">
        <v>11688</v>
      </c>
      <c r="B999" t="s">
        <v>0</v>
      </c>
      <c r="C999" t="s">
        <v>1</v>
      </c>
      <c r="D999" t="s">
        <v>2</v>
      </c>
      <c r="E999" t="s">
        <v>3</v>
      </c>
      <c r="F999" t="s">
        <v>306</v>
      </c>
      <c r="G999" t="s">
        <v>4</v>
      </c>
      <c r="H999" t="s">
        <v>55</v>
      </c>
      <c r="I999">
        <v>504</v>
      </c>
      <c r="J999">
        <v>56</v>
      </c>
      <c r="K999" t="s">
        <v>316</v>
      </c>
      <c r="L999" t="s">
        <v>7</v>
      </c>
      <c r="M999" t="s">
        <v>28</v>
      </c>
      <c r="N999">
        <v>2</v>
      </c>
      <c r="O999" t="s">
        <v>29</v>
      </c>
      <c r="P999" t="s">
        <v>30</v>
      </c>
      <c r="Q999">
        <v>2.6</v>
      </c>
      <c r="R999" t="s">
        <v>10</v>
      </c>
      <c r="S999">
        <v>268.25</v>
      </c>
      <c r="T999" s="6">
        <f>tbSilv[[#This Row],[qtdRecurso]]*tbSilv[[#This Row],[areaOcupacao]]/10000</f>
        <v>0.13104000000000002</v>
      </c>
      <c r="U999" s="1">
        <f>tbSilv[[#This Row],[qtdRecEspFaixa]]*tbSilv[[#This Row],[Preco]]</f>
        <v>35.151480000000006</v>
      </c>
    </row>
    <row r="1000" spans="1:21" x14ac:dyDescent="0.3">
      <c r="A1000">
        <v>11688</v>
      </c>
      <c r="B1000" t="s">
        <v>0</v>
      </c>
      <c r="C1000" t="s">
        <v>1</v>
      </c>
      <c r="D1000" t="s">
        <v>2</v>
      </c>
      <c r="E1000" t="s">
        <v>3</v>
      </c>
      <c r="F1000" t="s">
        <v>306</v>
      </c>
      <c r="G1000" t="s">
        <v>4</v>
      </c>
      <c r="H1000" t="s">
        <v>55</v>
      </c>
      <c r="I1000">
        <v>504</v>
      </c>
      <c r="J1000">
        <v>56</v>
      </c>
      <c r="K1000" t="s">
        <v>316</v>
      </c>
      <c r="L1000" t="s">
        <v>7</v>
      </c>
      <c r="M1000" t="s">
        <v>28</v>
      </c>
      <c r="N1000">
        <v>2</v>
      </c>
      <c r="O1000" t="s">
        <v>29</v>
      </c>
      <c r="P1000" t="s">
        <v>11</v>
      </c>
      <c r="Q1000">
        <v>8</v>
      </c>
      <c r="R1000" t="s">
        <v>12</v>
      </c>
      <c r="S1000">
        <v>1.0999999999999999E-2</v>
      </c>
      <c r="T1000" s="6">
        <f>tbSilv[[#This Row],[qtdRecurso]]*tbSilv[[#This Row],[areaOcupacao]]/10000</f>
        <v>0.4032</v>
      </c>
      <c r="U1000" s="1">
        <f>tbSilv[[#This Row],[qtdRecEspFaixa]]*tbSilv[[#This Row],[Preco]]</f>
        <v>4.4351999999999994E-3</v>
      </c>
    </row>
    <row r="1001" spans="1:21" x14ac:dyDescent="0.3">
      <c r="A1001">
        <v>11688</v>
      </c>
      <c r="B1001" t="s">
        <v>0</v>
      </c>
      <c r="C1001" t="s">
        <v>1</v>
      </c>
      <c r="D1001" t="s">
        <v>2</v>
      </c>
      <c r="E1001" t="s">
        <v>3</v>
      </c>
      <c r="F1001" t="s">
        <v>306</v>
      </c>
      <c r="G1001" t="s">
        <v>4</v>
      </c>
      <c r="H1001" t="s">
        <v>55</v>
      </c>
      <c r="I1001">
        <v>504</v>
      </c>
      <c r="J1001">
        <v>56</v>
      </c>
      <c r="K1001" t="s">
        <v>316</v>
      </c>
      <c r="L1001" t="s">
        <v>7</v>
      </c>
      <c r="M1001" t="s">
        <v>28</v>
      </c>
      <c r="N1001">
        <v>2</v>
      </c>
      <c r="O1001" t="s">
        <v>29</v>
      </c>
      <c r="P1001" t="s">
        <v>13</v>
      </c>
      <c r="Q1001">
        <v>8</v>
      </c>
      <c r="R1001" t="s">
        <v>12</v>
      </c>
      <c r="S1001">
        <v>13.066685676574707</v>
      </c>
      <c r="T1001" s="6">
        <f>tbSilv[[#This Row],[qtdRecurso]]*tbSilv[[#This Row],[areaOcupacao]]/10000</f>
        <v>0.4032</v>
      </c>
      <c r="U1001" s="1">
        <f>tbSilv[[#This Row],[qtdRecEspFaixa]]*tbSilv[[#This Row],[Preco]]</f>
        <v>5.2684876647949217</v>
      </c>
    </row>
    <row r="1002" spans="1:21" x14ac:dyDescent="0.3">
      <c r="A1002">
        <v>11688</v>
      </c>
      <c r="B1002" t="s">
        <v>0</v>
      </c>
      <c r="C1002" t="s">
        <v>1</v>
      </c>
      <c r="D1002" t="s">
        <v>2</v>
      </c>
      <c r="E1002" t="s">
        <v>3</v>
      </c>
      <c r="F1002" t="s">
        <v>306</v>
      </c>
      <c r="G1002" t="s">
        <v>4</v>
      </c>
      <c r="H1002" t="s">
        <v>55</v>
      </c>
      <c r="I1002">
        <v>504</v>
      </c>
      <c r="J1002">
        <v>56</v>
      </c>
      <c r="K1002" t="s">
        <v>316</v>
      </c>
      <c r="L1002" t="s">
        <v>7</v>
      </c>
      <c r="M1002" t="s">
        <v>28</v>
      </c>
      <c r="N1002">
        <v>2</v>
      </c>
      <c r="O1002" t="s">
        <v>29</v>
      </c>
      <c r="P1002" t="s">
        <v>16</v>
      </c>
      <c r="Q1002">
        <v>1</v>
      </c>
      <c r="R1002" t="s">
        <v>17</v>
      </c>
      <c r="S1002">
        <v>149.07000732421875</v>
      </c>
      <c r="T1002" s="6">
        <f>tbSilv[[#This Row],[qtdRecurso]]*tbSilv[[#This Row],[areaOcupacao]]/10000</f>
        <v>5.04E-2</v>
      </c>
      <c r="U1002" s="1">
        <f>tbSilv[[#This Row],[qtdRecEspFaixa]]*tbSilv[[#This Row],[Preco]]</f>
        <v>7.5131283691406248</v>
      </c>
    </row>
    <row r="1003" spans="1:21" x14ac:dyDescent="0.3">
      <c r="A1003">
        <v>11688</v>
      </c>
      <c r="B1003" t="s">
        <v>0</v>
      </c>
      <c r="C1003" t="s">
        <v>1</v>
      </c>
      <c r="D1003" t="s">
        <v>2</v>
      </c>
      <c r="E1003" t="s">
        <v>3</v>
      </c>
      <c r="F1003" t="s">
        <v>306</v>
      </c>
      <c r="G1003" t="s">
        <v>4</v>
      </c>
      <c r="H1003" t="s">
        <v>55</v>
      </c>
      <c r="I1003">
        <v>504</v>
      </c>
      <c r="J1003">
        <v>56</v>
      </c>
      <c r="K1003" t="s">
        <v>316</v>
      </c>
      <c r="L1003" t="s">
        <v>7</v>
      </c>
      <c r="M1003" t="s">
        <v>28</v>
      </c>
      <c r="N1003">
        <v>2</v>
      </c>
      <c r="O1003" t="s">
        <v>31</v>
      </c>
      <c r="P1003" t="s">
        <v>32</v>
      </c>
      <c r="Q1003">
        <v>32.700000000000003</v>
      </c>
      <c r="R1003" t="s">
        <v>12</v>
      </c>
      <c r="S1003">
        <v>1.6E-2</v>
      </c>
      <c r="T1003" s="6">
        <f>tbSilv[[#This Row],[qtdRecurso]]*tbSilv[[#This Row],[areaOcupacao]]/10000</f>
        <v>1.6480800000000002</v>
      </c>
      <c r="U1003" s="1">
        <f>tbSilv[[#This Row],[qtdRecEspFaixa]]*tbSilv[[#This Row],[Preco]]</f>
        <v>2.6369280000000005E-2</v>
      </c>
    </row>
    <row r="1004" spans="1:21" x14ac:dyDescent="0.3">
      <c r="A1004">
        <v>11688</v>
      </c>
      <c r="B1004" t="s">
        <v>0</v>
      </c>
      <c r="C1004" t="s">
        <v>1</v>
      </c>
      <c r="D1004" t="s">
        <v>2</v>
      </c>
      <c r="E1004" t="s">
        <v>3</v>
      </c>
      <c r="F1004" t="s">
        <v>306</v>
      </c>
      <c r="G1004" t="s">
        <v>4</v>
      </c>
      <c r="H1004" t="s">
        <v>55</v>
      </c>
      <c r="I1004">
        <v>504</v>
      </c>
      <c r="J1004">
        <v>56</v>
      </c>
      <c r="K1004" t="s">
        <v>316</v>
      </c>
      <c r="L1004" t="s">
        <v>7</v>
      </c>
      <c r="M1004" t="s">
        <v>28</v>
      </c>
      <c r="N1004">
        <v>2</v>
      </c>
      <c r="O1004" t="s">
        <v>31</v>
      </c>
      <c r="P1004" t="s">
        <v>13</v>
      </c>
      <c r="Q1004">
        <v>32.700000000000003</v>
      </c>
      <c r="R1004" t="s">
        <v>12</v>
      </c>
      <c r="S1004">
        <v>13.066685676574707</v>
      </c>
      <c r="T1004" s="6">
        <f>tbSilv[[#This Row],[qtdRecurso]]*tbSilv[[#This Row],[areaOcupacao]]/10000</f>
        <v>1.6480800000000002</v>
      </c>
      <c r="U1004" s="1">
        <f>tbSilv[[#This Row],[qtdRecEspFaixa]]*tbSilv[[#This Row],[Preco]]</f>
        <v>21.534943329849245</v>
      </c>
    </row>
    <row r="1005" spans="1:21" x14ac:dyDescent="0.3">
      <c r="A1005">
        <v>11688</v>
      </c>
      <c r="B1005" t="s">
        <v>0</v>
      </c>
      <c r="C1005" t="s">
        <v>1</v>
      </c>
      <c r="D1005" t="s">
        <v>2</v>
      </c>
      <c r="E1005" t="s">
        <v>3</v>
      </c>
      <c r="F1005" t="s">
        <v>306</v>
      </c>
      <c r="G1005" t="s">
        <v>4</v>
      </c>
      <c r="H1005" t="s">
        <v>55</v>
      </c>
      <c r="I1005">
        <v>504</v>
      </c>
      <c r="J1005">
        <v>56</v>
      </c>
      <c r="K1005" t="s">
        <v>316</v>
      </c>
      <c r="L1005" t="s">
        <v>7</v>
      </c>
      <c r="M1005" t="s">
        <v>28</v>
      </c>
      <c r="N1005">
        <v>2</v>
      </c>
      <c r="O1005" t="s">
        <v>33</v>
      </c>
      <c r="P1005" t="s">
        <v>34</v>
      </c>
      <c r="Q1005">
        <v>2</v>
      </c>
      <c r="R1005" t="s">
        <v>12</v>
      </c>
      <c r="S1005">
        <v>9.9000000000000005E-2</v>
      </c>
      <c r="T1005" s="6">
        <f>tbSilv[[#This Row],[qtdRecurso]]*tbSilv[[#This Row],[areaOcupacao]]/10000</f>
        <v>0.1008</v>
      </c>
      <c r="U1005" s="1">
        <f>tbSilv[[#This Row],[qtdRecEspFaixa]]*tbSilv[[#This Row],[Preco]]</f>
        <v>9.9792000000000006E-3</v>
      </c>
    </row>
    <row r="1006" spans="1:21" x14ac:dyDescent="0.3">
      <c r="A1006">
        <v>11688</v>
      </c>
      <c r="B1006" t="s">
        <v>0</v>
      </c>
      <c r="C1006" t="s">
        <v>1</v>
      </c>
      <c r="D1006" t="s">
        <v>2</v>
      </c>
      <c r="E1006" t="s">
        <v>3</v>
      </c>
      <c r="F1006" t="s">
        <v>306</v>
      </c>
      <c r="G1006" t="s">
        <v>4</v>
      </c>
      <c r="H1006" t="s">
        <v>55</v>
      </c>
      <c r="I1006">
        <v>504</v>
      </c>
      <c r="J1006">
        <v>56</v>
      </c>
      <c r="K1006" t="s">
        <v>316</v>
      </c>
      <c r="L1006" t="s">
        <v>7</v>
      </c>
      <c r="M1006" t="s">
        <v>28</v>
      </c>
      <c r="N1006">
        <v>2</v>
      </c>
      <c r="O1006" t="s">
        <v>33</v>
      </c>
      <c r="P1006" t="s">
        <v>35</v>
      </c>
      <c r="Q1006">
        <v>2</v>
      </c>
      <c r="R1006" t="s">
        <v>22</v>
      </c>
      <c r="S1006">
        <v>16.239999771118164</v>
      </c>
      <c r="T1006" s="6">
        <f>tbSilv[[#This Row],[qtdRecurso]]*tbSilv[[#This Row],[areaOcupacao]]/10000</f>
        <v>0.1008</v>
      </c>
      <c r="U1006" s="1">
        <f>tbSilv[[#This Row],[qtdRecEspFaixa]]*tbSilv[[#This Row],[Preco]]</f>
        <v>1.6369919769287109</v>
      </c>
    </row>
    <row r="1007" spans="1:21" x14ac:dyDescent="0.3">
      <c r="A1007">
        <v>11688</v>
      </c>
      <c r="B1007" t="s">
        <v>0</v>
      </c>
      <c r="C1007" t="s">
        <v>1</v>
      </c>
      <c r="D1007" t="s">
        <v>2</v>
      </c>
      <c r="E1007" t="s">
        <v>3</v>
      </c>
      <c r="F1007" t="s">
        <v>306</v>
      </c>
      <c r="G1007" t="s">
        <v>4</v>
      </c>
      <c r="H1007" t="s">
        <v>55</v>
      </c>
      <c r="I1007">
        <v>504</v>
      </c>
      <c r="J1007">
        <v>56</v>
      </c>
      <c r="K1007" t="s">
        <v>316</v>
      </c>
      <c r="L1007" t="s">
        <v>7</v>
      </c>
      <c r="M1007" t="s">
        <v>28</v>
      </c>
      <c r="N1007">
        <v>2</v>
      </c>
      <c r="O1007" t="s">
        <v>33</v>
      </c>
      <c r="P1007" t="s">
        <v>13</v>
      </c>
      <c r="Q1007">
        <v>2</v>
      </c>
      <c r="R1007" t="s">
        <v>12</v>
      </c>
      <c r="S1007">
        <v>13.066685676574707</v>
      </c>
      <c r="T1007" s="6">
        <f>tbSilv[[#This Row],[qtdRecurso]]*tbSilv[[#This Row],[areaOcupacao]]/10000</f>
        <v>0.1008</v>
      </c>
      <c r="U1007" s="1">
        <f>tbSilv[[#This Row],[qtdRecEspFaixa]]*tbSilv[[#This Row],[Preco]]</f>
        <v>1.3171219161987304</v>
      </c>
    </row>
    <row r="1008" spans="1:21" x14ac:dyDescent="0.3">
      <c r="A1008">
        <v>11688</v>
      </c>
      <c r="B1008" t="s">
        <v>0</v>
      </c>
      <c r="C1008" t="s">
        <v>1</v>
      </c>
      <c r="D1008" t="s">
        <v>2</v>
      </c>
      <c r="E1008" t="s">
        <v>3</v>
      </c>
      <c r="F1008" t="s">
        <v>306</v>
      </c>
      <c r="G1008" t="s">
        <v>4</v>
      </c>
      <c r="H1008" t="s">
        <v>55</v>
      </c>
      <c r="I1008">
        <v>504</v>
      </c>
      <c r="J1008">
        <v>56</v>
      </c>
      <c r="K1008" t="s">
        <v>316</v>
      </c>
      <c r="L1008" t="s">
        <v>7</v>
      </c>
      <c r="M1008" t="s">
        <v>28</v>
      </c>
      <c r="N1008">
        <v>2</v>
      </c>
      <c r="O1008" t="s">
        <v>36</v>
      </c>
      <c r="P1008" t="s">
        <v>13</v>
      </c>
      <c r="Q1008">
        <v>1</v>
      </c>
      <c r="R1008" t="s">
        <v>12</v>
      </c>
      <c r="S1008">
        <v>13.066685676574707</v>
      </c>
      <c r="T1008" s="6">
        <f>tbSilv[[#This Row],[qtdRecurso]]*tbSilv[[#This Row],[areaOcupacao]]/10000</f>
        <v>5.04E-2</v>
      </c>
      <c r="U1008" s="1">
        <f>tbSilv[[#This Row],[qtdRecEspFaixa]]*tbSilv[[#This Row],[Preco]]</f>
        <v>0.65856095809936521</v>
      </c>
    </row>
    <row r="1009" spans="1:21" x14ac:dyDescent="0.3">
      <c r="A1009">
        <v>11688</v>
      </c>
      <c r="B1009" t="s">
        <v>0</v>
      </c>
      <c r="C1009" t="s">
        <v>1</v>
      </c>
      <c r="D1009" t="s">
        <v>2</v>
      </c>
      <c r="E1009" t="s">
        <v>3</v>
      </c>
      <c r="F1009" t="s">
        <v>306</v>
      </c>
      <c r="G1009" t="s">
        <v>4</v>
      </c>
      <c r="H1009" t="s">
        <v>55</v>
      </c>
      <c r="I1009">
        <v>504</v>
      </c>
      <c r="J1009">
        <v>56</v>
      </c>
      <c r="K1009" t="s">
        <v>316</v>
      </c>
      <c r="L1009" t="s">
        <v>7</v>
      </c>
      <c r="M1009" t="s">
        <v>28</v>
      </c>
      <c r="N1009">
        <v>2</v>
      </c>
      <c r="O1009" t="s">
        <v>37</v>
      </c>
      <c r="P1009" t="s">
        <v>38</v>
      </c>
      <c r="Q1009">
        <v>12</v>
      </c>
      <c r="R1009" t="s">
        <v>12</v>
      </c>
      <c r="S1009">
        <v>6.4109999999999996</v>
      </c>
      <c r="T1009" s="6">
        <f>tbSilv[[#This Row],[qtdRecurso]]*tbSilv[[#This Row],[areaOcupacao]]/10000</f>
        <v>0.6048</v>
      </c>
      <c r="U1009" s="1">
        <f>tbSilv[[#This Row],[qtdRecEspFaixa]]*tbSilv[[#This Row],[Preco]]</f>
        <v>3.8773727999999998</v>
      </c>
    </row>
    <row r="1010" spans="1:21" x14ac:dyDescent="0.3">
      <c r="A1010">
        <v>11688</v>
      </c>
      <c r="B1010" t="s">
        <v>0</v>
      </c>
      <c r="C1010" t="s">
        <v>1</v>
      </c>
      <c r="D1010" t="s">
        <v>2</v>
      </c>
      <c r="E1010" t="s">
        <v>3</v>
      </c>
      <c r="F1010" t="s">
        <v>306</v>
      </c>
      <c r="G1010" t="s">
        <v>4</v>
      </c>
      <c r="H1010" t="s">
        <v>55</v>
      </c>
      <c r="I1010">
        <v>504</v>
      </c>
      <c r="J1010">
        <v>56</v>
      </c>
      <c r="K1010" t="s">
        <v>316</v>
      </c>
      <c r="L1010" t="s">
        <v>7</v>
      </c>
      <c r="M1010" t="s">
        <v>28</v>
      </c>
      <c r="N1010">
        <v>2</v>
      </c>
      <c r="O1010" t="s">
        <v>37</v>
      </c>
      <c r="P1010" t="s">
        <v>13</v>
      </c>
      <c r="Q1010">
        <v>12</v>
      </c>
      <c r="R1010" t="s">
        <v>12</v>
      </c>
      <c r="S1010">
        <v>13.066685676574707</v>
      </c>
      <c r="T1010" s="6">
        <f>tbSilv[[#This Row],[qtdRecurso]]*tbSilv[[#This Row],[areaOcupacao]]/10000</f>
        <v>0.6048</v>
      </c>
      <c r="U1010" s="1">
        <f>tbSilv[[#This Row],[qtdRecEspFaixa]]*tbSilv[[#This Row],[Preco]]</f>
        <v>7.9027314971923825</v>
      </c>
    </row>
    <row r="1011" spans="1:21" hidden="1" x14ac:dyDescent="0.3">
      <c r="A1011">
        <v>11688</v>
      </c>
      <c r="B1011" t="s">
        <v>0</v>
      </c>
      <c r="C1011" t="s">
        <v>1</v>
      </c>
      <c r="D1011" t="s">
        <v>2</v>
      </c>
      <c r="E1011" t="s">
        <v>3</v>
      </c>
      <c r="F1011" t="s">
        <v>306</v>
      </c>
      <c r="G1011" t="s">
        <v>4</v>
      </c>
      <c r="H1011" t="s">
        <v>55</v>
      </c>
      <c r="I1011">
        <v>504</v>
      </c>
      <c r="J1011">
        <v>56</v>
      </c>
      <c r="K1011" t="s">
        <v>316</v>
      </c>
      <c r="L1011" t="s">
        <v>7</v>
      </c>
      <c r="M1011" t="s">
        <v>28</v>
      </c>
      <c r="N1011">
        <v>3</v>
      </c>
      <c r="O1011" t="s">
        <v>39</v>
      </c>
      <c r="P1011" t="s">
        <v>30</v>
      </c>
      <c r="Q1011">
        <v>2.6</v>
      </c>
      <c r="R1011" t="s">
        <v>10</v>
      </c>
      <c r="S1011">
        <v>268.25</v>
      </c>
      <c r="T1011" s="6">
        <f>tbSilv[[#This Row],[qtdRecurso]]*tbSilv[[#This Row],[areaOcupacao]]/10000</f>
        <v>0.13104000000000002</v>
      </c>
      <c r="U1011" s="1">
        <f>tbSilv[[#This Row],[qtdRecEspFaixa]]*tbSilv[[#This Row],[Preco]]</f>
        <v>35.151480000000006</v>
      </c>
    </row>
    <row r="1012" spans="1:21" hidden="1" x14ac:dyDescent="0.3">
      <c r="A1012">
        <v>11688</v>
      </c>
      <c r="B1012" t="s">
        <v>0</v>
      </c>
      <c r="C1012" t="s">
        <v>1</v>
      </c>
      <c r="D1012" t="s">
        <v>2</v>
      </c>
      <c r="E1012" t="s">
        <v>3</v>
      </c>
      <c r="F1012" t="s">
        <v>306</v>
      </c>
      <c r="G1012" t="s">
        <v>4</v>
      </c>
      <c r="H1012" t="s">
        <v>55</v>
      </c>
      <c r="I1012">
        <v>504</v>
      </c>
      <c r="J1012">
        <v>56</v>
      </c>
      <c r="K1012" t="s">
        <v>316</v>
      </c>
      <c r="L1012" t="s">
        <v>7</v>
      </c>
      <c r="M1012" t="s">
        <v>28</v>
      </c>
      <c r="N1012">
        <v>3</v>
      </c>
      <c r="O1012" t="s">
        <v>39</v>
      </c>
      <c r="P1012" t="s">
        <v>11</v>
      </c>
      <c r="Q1012">
        <v>8</v>
      </c>
      <c r="R1012" t="s">
        <v>12</v>
      </c>
      <c r="S1012">
        <v>1.0999999999999999E-2</v>
      </c>
      <c r="T1012" s="6">
        <f>tbSilv[[#This Row],[qtdRecurso]]*tbSilv[[#This Row],[areaOcupacao]]/10000</f>
        <v>0.4032</v>
      </c>
      <c r="U1012" s="1">
        <f>tbSilv[[#This Row],[qtdRecEspFaixa]]*tbSilv[[#This Row],[Preco]]</f>
        <v>4.4351999999999994E-3</v>
      </c>
    </row>
    <row r="1013" spans="1:21" hidden="1" x14ac:dyDescent="0.3">
      <c r="A1013">
        <v>11688</v>
      </c>
      <c r="B1013" t="s">
        <v>0</v>
      </c>
      <c r="C1013" t="s">
        <v>1</v>
      </c>
      <c r="D1013" t="s">
        <v>2</v>
      </c>
      <c r="E1013" t="s">
        <v>3</v>
      </c>
      <c r="F1013" t="s">
        <v>306</v>
      </c>
      <c r="G1013" t="s">
        <v>4</v>
      </c>
      <c r="H1013" t="s">
        <v>55</v>
      </c>
      <c r="I1013">
        <v>504</v>
      </c>
      <c r="J1013">
        <v>56</v>
      </c>
      <c r="K1013" t="s">
        <v>316</v>
      </c>
      <c r="L1013" t="s">
        <v>7</v>
      </c>
      <c r="M1013" t="s">
        <v>28</v>
      </c>
      <c r="N1013">
        <v>3</v>
      </c>
      <c r="O1013" t="s">
        <v>39</v>
      </c>
      <c r="P1013" t="s">
        <v>13</v>
      </c>
      <c r="Q1013">
        <v>8</v>
      </c>
      <c r="R1013" t="s">
        <v>12</v>
      </c>
      <c r="S1013">
        <v>13.066685676574707</v>
      </c>
      <c r="T1013" s="6">
        <f>tbSilv[[#This Row],[qtdRecurso]]*tbSilv[[#This Row],[areaOcupacao]]/10000</f>
        <v>0.4032</v>
      </c>
      <c r="U1013" s="1">
        <f>tbSilv[[#This Row],[qtdRecEspFaixa]]*tbSilv[[#This Row],[Preco]]</f>
        <v>5.2684876647949217</v>
      </c>
    </row>
    <row r="1014" spans="1:21" hidden="1" x14ac:dyDescent="0.3">
      <c r="A1014">
        <v>11688</v>
      </c>
      <c r="B1014" t="s">
        <v>0</v>
      </c>
      <c r="C1014" t="s">
        <v>1</v>
      </c>
      <c r="D1014" t="s">
        <v>2</v>
      </c>
      <c r="E1014" t="s">
        <v>3</v>
      </c>
      <c r="F1014" t="s">
        <v>306</v>
      </c>
      <c r="G1014" t="s">
        <v>4</v>
      </c>
      <c r="H1014" t="s">
        <v>55</v>
      </c>
      <c r="I1014">
        <v>504</v>
      </c>
      <c r="J1014">
        <v>56</v>
      </c>
      <c r="K1014" t="s">
        <v>316</v>
      </c>
      <c r="L1014" t="s">
        <v>7</v>
      </c>
      <c r="M1014" t="s">
        <v>28</v>
      </c>
      <c r="N1014">
        <v>3</v>
      </c>
      <c r="O1014" t="s">
        <v>39</v>
      </c>
      <c r="P1014" t="s">
        <v>16</v>
      </c>
      <c r="Q1014">
        <v>1</v>
      </c>
      <c r="R1014" t="s">
        <v>17</v>
      </c>
      <c r="S1014">
        <v>149.07000732421875</v>
      </c>
      <c r="T1014" s="6">
        <f>tbSilv[[#This Row],[qtdRecurso]]*tbSilv[[#This Row],[areaOcupacao]]/10000</f>
        <v>5.04E-2</v>
      </c>
      <c r="U1014" s="1">
        <f>tbSilv[[#This Row],[qtdRecEspFaixa]]*tbSilv[[#This Row],[Preco]]</f>
        <v>7.5131283691406248</v>
      </c>
    </row>
    <row r="1015" spans="1:21" hidden="1" x14ac:dyDescent="0.3">
      <c r="A1015">
        <v>11688</v>
      </c>
      <c r="B1015" t="s">
        <v>0</v>
      </c>
      <c r="C1015" t="s">
        <v>1</v>
      </c>
      <c r="D1015" t="s">
        <v>2</v>
      </c>
      <c r="E1015" t="s">
        <v>3</v>
      </c>
      <c r="F1015" t="s">
        <v>306</v>
      </c>
      <c r="G1015" t="s">
        <v>4</v>
      </c>
      <c r="H1015" t="s">
        <v>55</v>
      </c>
      <c r="I1015">
        <v>504</v>
      </c>
      <c r="J1015">
        <v>56</v>
      </c>
      <c r="K1015" t="s">
        <v>316</v>
      </c>
      <c r="L1015" t="s">
        <v>7</v>
      </c>
      <c r="M1015" t="s">
        <v>28</v>
      </c>
      <c r="N1015">
        <v>3</v>
      </c>
      <c r="O1015" t="s">
        <v>33</v>
      </c>
      <c r="P1015" t="s">
        <v>34</v>
      </c>
      <c r="Q1015">
        <v>2</v>
      </c>
      <c r="R1015" t="s">
        <v>12</v>
      </c>
      <c r="S1015">
        <v>9.9000000000000005E-2</v>
      </c>
      <c r="T1015" s="6">
        <f>tbSilv[[#This Row],[qtdRecurso]]*tbSilv[[#This Row],[areaOcupacao]]/10000</f>
        <v>0.1008</v>
      </c>
      <c r="U1015" s="1">
        <f>tbSilv[[#This Row],[qtdRecEspFaixa]]*tbSilv[[#This Row],[Preco]]</f>
        <v>9.9792000000000006E-3</v>
      </c>
    </row>
    <row r="1016" spans="1:21" hidden="1" x14ac:dyDescent="0.3">
      <c r="A1016">
        <v>11688</v>
      </c>
      <c r="B1016" t="s">
        <v>0</v>
      </c>
      <c r="C1016" t="s">
        <v>1</v>
      </c>
      <c r="D1016" t="s">
        <v>2</v>
      </c>
      <c r="E1016" t="s">
        <v>3</v>
      </c>
      <c r="F1016" t="s">
        <v>306</v>
      </c>
      <c r="G1016" t="s">
        <v>4</v>
      </c>
      <c r="H1016" t="s">
        <v>55</v>
      </c>
      <c r="I1016">
        <v>504</v>
      </c>
      <c r="J1016">
        <v>56</v>
      </c>
      <c r="K1016" t="s">
        <v>316</v>
      </c>
      <c r="L1016" t="s">
        <v>7</v>
      </c>
      <c r="M1016" t="s">
        <v>28</v>
      </c>
      <c r="N1016">
        <v>3</v>
      </c>
      <c r="O1016" t="s">
        <v>33</v>
      </c>
      <c r="P1016" t="s">
        <v>35</v>
      </c>
      <c r="Q1016">
        <v>2</v>
      </c>
      <c r="R1016" t="s">
        <v>22</v>
      </c>
      <c r="S1016">
        <v>16.239999771118164</v>
      </c>
      <c r="T1016" s="6">
        <f>tbSilv[[#This Row],[qtdRecurso]]*tbSilv[[#This Row],[areaOcupacao]]/10000</f>
        <v>0.1008</v>
      </c>
      <c r="U1016" s="1">
        <f>tbSilv[[#This Row],[qtdRecEspFaixa]]*tbSilv[[#This Row],[Preco]]</f>
        <v>1.6369919769287109</v>
      </c>
    </row>
    <row r="1017" spans="1:21" hidden="1" x14ac:dyDescent="0.3">
      <c r="A1017">
        <v>11688</v>
      </c>
      <c r="B1017" t="s">
        <v>0</v>
      </c>
      <c r="C1017" t="s">
        <v>1</v>
      </c>
      <c r="D1017" t="s">
        <v>2</v>
      </c>
      <c r="E1017" t="s">
        <v>3</v>
      </c>
      <c r="F1017" t="s">
        <v>306</v>
      </c>
      <c r="G1017" t="s">
        <v>4</v>
      </c>
      <c r="H1017" t="s">
        <v>55</v>
      </c>
      <c r="I1017">
        <v>504</v>
      </c>
      <c r="J1017">
        <v>56</v>
      </c>
      <c r="K1017" t="s">
        <v>316</v>
      </c>
      <c r="L1017" t="s">
        <v>7</v>
      </c>
      <c r="M1017" t="s">
        <v>28</v>
      </c>
      <c r="N1017">
        <v>3</v>
      </c>
      <c r="O1017" t="s">
        <v>33</v>
      </c>
      <c r="P1017" t="s">
        <v>13</v>
      </c>
      <c r="Q1017">
        <v>2</v>
      </c>
      <c r="R1017" t="s">
        <v>12</v>
      </c>
      <c r="S1017">
        <v>13.066685676574707</v>
      </c>
      <c r="T1017" s="6">
        <f>tbSilv[[#This Row],[qtdRecurso]]*tbSilv[[#This Row],[areaOcupacao]]/10000</f>
        <v>0.1008</v>
      </c>
      <c r="U1017" s="1">
        <f>tbSilv[[#This Row],[qtdRecEspFaixa]]*tbSilv[[#This Row],[Preco]]</f>
        <v>1.3171219161987304</v>
      </c>
    </row>
    <row r="1018" spans="1:21" hidden="1" x14ac:dyDescent="0.3">
      <c r="A1018">
        <v>11688</v>
      </c>
      <c r="B1018" t="s">
        <v>0</v>
      </c>
      <c r="C1018" t="s">
        <v>1</v>
      </c>
      <c r="D1018" t="s">
        <v>2</v>
      </c>
      <c r="E1018" t="s">
        <v>3</v>
      </c>
      <c r="F1018" t="s">
        <v>306</v>
      </c>
      <c r="G1018" t="s">
        <v>4</v>
      </c>
      <c r="H1018" t="s">
        <v>55</v>
      </c>
      <c r="I1018">
        <v>504</v>
      </c>
      <c r="J1018">
        <v>56</v>
      </c>
      <c r="K1018" t="s">
        <v>316</v>
      </c>
      <c r="L1018" t="s">
        <v>7</v>
      </c>
      <c r="M1018" t="s">
        <v>28</v>
      </c>
      <c r="N1018">
        <v>3</v>
      </c>
      <c r="O1018" t="s">
        <v>40</v>
      </c>
      <c r="P1018" t="s">
        <v>41</v>
      </c>
      <c r="Q1018">
        <v>20</v>
      </c>
      <c r="R1018" t="s">
        <v>12</v>
      </c>
      <c r="S1018">
        <v>5.920964241027832</v>
      </c>
      <c r="T1018" s="6">
        <f>tbSilv[[#This Row],[qtdRecurso]]*tbSilv[[#This Row],[areaOcupacao]]/10000</f>
        <v>1.008</v>
      </c>
      <c r="U1018" s="1">
        <f>tbSilv[[#This Row],[qtdRecEspFaixa]]*tbSilv[[#This Row],[Preco]]</f>
        <v>5.9683319549560547</v>
      </c>
    </row>
    <row r="1019" spans="1:21" hidden="1" x14ac:dyDescent="0.3">
      <c r="A1019">
        <v>11688</v>
      </c>
      <c r="B1019" t="s">
        <v>0</v>
      </c>
      <c r="C1019" t="s">
        <v>1</v>
      </c>
      <c r="D1019" t="s">
        <v>2</v>
      </c>
      <c r="E1019" t="s">
        <v>3</v>
      </c>
      <c r="F1019" t="s">
        <v>306</v>
      </c>
      <c r="G1019" t="s">
        <v>4</v>
      </c>
      <c r="H1019" t="s">
        <v>55</v>
      </c>
      <c r="I1019">
        <v>504</v>
      </c>
      <c r="J1019">
        <v>56</v>
      </c>
      <c r="K1019" t="s">
        <v>316</v>
      </c>
      <c r="L1019" t="s">
        <v>7</v>
      </c>
      <c r="M1019" t="s">
        <v>28</v>
      </c>
      <c r="N1019">
        <v>3</v>
      </c>
      <c r="O1019" t="s">
        <v>36</v>
      </c>
      <c r="P1019" t="s">
        <v>13</v>
      </c>
      <c r="Q1019">
        <v>1</v>
      </c>
      <c r="R1019" t="s">
        <v>12</v>
      </c>
      <c r="S1019">
        <v>13.066685676574707</v>
      </c>
      <c r="T1019" s="6">
        <f>tbSilv[[#This Row],[qtdRecurso]]*tbSilv[[#This Row],[areaOcupacao]]/10000</f>
        <v>5.04E-2</v>
      </c>
      <c r="U1019" s="1">
        <f>tbSilv[[#This Row],[qtdRecEspFaixa]]*tbSilv[[#This Row],[Preco]]</f>
        <v>0.65856095809936521</v>
      </c>
    </row>
    <row r="1020" spans="1:21" hidden="1" x14ac:dyDescent="0.3">
      <c r="A1020">
        <v>11688</v>
      </c>
      <c r="B1020" t="s">
        <v>0</v>
      </c>
      <c r="C1020" t="s">
        <v>1</v>
      </c>
      <c r="D1020" t="s">
        <v>2</v>
      </c>
      <c r="E1020" t="s">
        <v>3</v>
      </c>
      <c r="F1020" t="s">
        <v>306</v>
      </c>
      <c r="G1020" t="s">
        <v>4</v>
      </c>
      <c r="H1020" t="s">
        <v>55</v>
      </c>
      <c r="I1020">
        <v>504</v>
      </c>
      <c r="J1020">
        <v>56</v>
      </c>
      <c r="K1020" t="s">
        <v>316</v>
      </c>
      <c r="L1020" t="s">
        <v>7</v>
      </c>
      <c r="M1020" t="s">
        <v>28</v>
      </c>
      <c r="N1020">
        <v>4</v>
      </c>
      <c r="O1020" t="s">
        <v>33</v>
      </c>
      <c r="P1020" t="s">
        <v>34</v>
      </c>
      <c r="Q1020">
        <v>2</v>
      </c>
      <c r="R1020" t="s">
        <v>12</v>
      </c>
      <c r="S1020">
        <v>9.9000000000000005E-2</v>
      </c>
      <c r="T1020" s="6">
        <f>tbSilv[[#This Row],[qtdRecurso]]*tbSilv[[#This Row],[areaOcupacao]]/10000</f>
        <v>0.1008</v>
      </c>
      <c r="U1020" s="1">
        <f>tbSilv[[#This Row],[qtdRecEspFaixa]]*tbSilv[[#This Row],[Preco]]</f>
        <v>9.9792000000000006E-3</v>
      </c>
    </row>
    <row r="1021" spans="1:21" hidden="1" x14ac:dyDescent="0.3">
      <c r="A1021">
        <v>11688</v>
      </c>
      <c r="B1021" t="s">
        <v>0</v>
      </c>
      <c r="C1021" t="s">
        <v>1</v>
      </c>
      <c r="D1021" t="s">
        <v>2</v>
      </c>
      <c r="E1021" t="s">
        <v>3</v>
      </c>
      <c r="F1021" t="s">
        <v>306</v>
      </c>
      <c r="G1021" t="s">
        <v>4</v>
      </c>
      <c r="H1021" t="s">
        <v>55</v>
      </c>
      <c r="I1021">
        <v>504</v>
      </c>
      <c r="J1021">
        <v>56</v>
      </c>
      <c r="K1021" t="s">
        <v>316</v>
      </c>
      <c r="L1021" t="s">
        <v>7</v>
      </c>
      <c r="M1021" t="s">
        <v>28</v>
      </c>
      <c r="N1021">
        <v>4</v>
      </c>
      <c r="O1021" t="s">
        <v>33</v>
      </c>
      <c r="P1021" t="s">
        <v>35</v>
      </c>
      <c r="Q1021">
        <v>2</v>
      </c>
      <c r="R1021" t="s">
        <v>22</v>
      </c>
      <c r="S1021">
        <v>16.239999771118164</v>
      </c>
      <c r="T1021" s="6">
        <f>tbSilv[[#This Row],[qtdRecurso]]*tbSilv[[#This Row],[areaOcupacao]]/10000</f>
        <v>0.1008</v>
      </c>
      <c r="U1021" s="1">
        <f>tbSilv[[#This Row],[qtdRecEspFaixa]]*tbSilv[[#This Row],[Preco]]</f>
        <v>1.6369919769287109</v>
      </c>
    </row>
    <row r="1022" spans="1:21" hidden="1" x14ac:dyDescent="0.3">
      <c r="A1022">
        <v>11688</v>
      </c>
      <c r="B1022" t="s">
        <v>0</v>
      </c>
      <c r="C1022" t="s">
        <v>1</v>
      </c>
      <c r="D1022" t="s">
        <v>2</v>
      </c>
      <c r="E1022" t="s">
        <v>3</v>
      </c>
      <c r="F1022" t="s">
        <v>306</v>
      </c>
      <c r="G1022" t="s">
        <v>4</v>
      </c>
      <c r="H1022" t="s">
        <v>55</v>
      </c>
      <c r="I1022">
        <v>504</v>
      </c>
      <c r="J1022">
        <v>56</v>
      </c>
      <c r="K1022" t="s">
        <v>316</v>
      </c>
      <c r="L1022" t="s">
        <v>7</v>
      </c>
      <c r="M1022" t="s">
        <v>28</v>
      </c>
      <c r="N1022">
        <v>4</v>
      </c>
      <c r="O1022" t="s">
        <v>33</v>
      </c>
      <c r="P1022" t="s">
        <v>13</v>
      </c>
      <c r="Q1022">
        <v>2</v>
      </c>
      <c r="R1022" t="s">
        <v>12</v>
      </c>
      <c r="S1022">
        <v>13.066685676574707</v>
      </c>
      <c r="T1022" s="6">
        <f>tbSilv[[#This Row],[qtdRecurso]]*tbSilv[[#This Row],[areaOcupacao]]/10000</f>
        <v>0.1008</v>
      </c>
      <c r="U1022" s="1">
        <f>tbSilv[[#This Row],[qtdRecEspFaixa]]*tbSilv[[#This Row],[Preco]]</f>
        <v>1.3171219161987304</v>
      </c>
    </row>
    <row r="1023" spans="1:21" hidden="1" x14ac:dyDescent="0.3">
      <c r="A1023">
        <v>11688</v>
      </c>
      <c r="B1023" t="s">
        <v>0</v>
      </c>
      <c r="C1023" t="s">
        <v>1</v>
      </c>
      <c r="D1023" t="s">
        <v>2</v>
      </c>
      <c r="E1023" t="s">
        <v>3</v>
      </c>
      <c r="F1023" t="s">
        <v>306</v>
      </c>
      <c r="G1023" t="s">
        <v>4</v>
      </c>
      <c r="H1023" t="s">
        <v>55</v>
      </c>
      <c r="I1023">
        <v>504</v>
      </c>
      <c r="J1023">
        <v>56</v>
      </c>
      <c r="K1023" t="s">
        <v>316</v>
      </c>
      <c r="L1023" t="s">
        <v>7</v>
      </c>
      <c r="M1023" t="s">
        <v>28</v>
      </c>
      <c r="N1023">
        <v>4</v>
      </c>
      <c r="O1023" t="s">
        <v>36</v>
      </c>
      <c r="P1023" t="s">
        <v>13</v>
      </c>
      <c r="Q1023">
        <v>1</v>
      </c>
      <c r="R1023" t="s">
        <v>12</v>
      </c>
      <c r="S1023">
        <v>13.066685676574707</v>
      </c>
      <c r="T1023" s="6">
        <f>tbSilv[[#This Row],[qtdRecurso]]*tbSilv[[#This Row],[areaOcupacao]]/10000</f>
        <v>5.04E-2</v>
      </c>
      <c r="U1023" s="1">
        <f>tbSilv[[#This Row],[qtdRecEspFaixa]]*tbSilv[[#This Row],[Preco]]</f>
        <v>0.65856095809936521</v>
      </c>
    </row>
    <row r="1024" spans="1:21" hidden="1" x14ac:dyDescent="0.3">
      <c r="A1024">
        <v>11688</v>
      </c>
      <c r="B1024" t="s">
        <v>0</v>
      </c>
      <c r="C1024" t="s">
        <v>1</v>
      </c>
      <c r="D1024" t="s">
        <v>2</v>
      </c>
      <c r="E1024" t="s">
        <v>3</v>
      </c>
      <c r="F1024" t="s">
        <v>306</v>
      </c>
      <c r="G1024" t="s">
        <v>4</v>
      </c>
      <c r="H1024" t="s">
        <v>55</v>
      </c>
      <c r="I1024">
        <v>504</v>
      </c>
      <c r="J1024">
        <v>56</v>
      </c>
      <c r="K1024" t="s">
        <v>316</v>
      </c>
      <c r="L1024" t="s">
        <v>7</v>
      </c>
      <c r="M1024" t="s">
        <v>28</v>
      </c>
      <c r="N1024">
        <v>5</v>
      </c>
      <c r="O1024" t="s">
        <v>33</v>
      </c>
      <c r="P1024" t="s">
        <v>34</v>
      </c>
      <c r="Q1024">
        <v>2</v>
      </c>
      <c r="R1024" t="s">
        <v>12</v>
      </c>
      <c r="S1024">
        <v>9.9000000000000005E-2</v>
      </c>
      <c r="T1024" s="6">
        <f>tbSilv[[#This Row],[qtdRecurso]]*tbSilv[[#This Row],[areaOcupacao]]/10000</f>
        <v>0.1008</v>
      </c>
      <c r="U1024" s="1">
        <f>tbSilv[[#This Row],[qtdRecEspFaixa]]*tbSilv[[#This Row],[Preco]]</f>
        <v>9.9792000000000006E-3</v>
      </c>
    </row>
    <row r="1025" spans="1:21" hidden="1" x14ac:dyDescent="0.3">
      <c r="A1025">
        <v>11688</v>
      </c>
      <c r="B1025" t="s">
        <v>0</v>
      </c>
      <c r="C1025" t="s">
        <v>1</v>
      </c>
      <c r="D1025" t="s">
        <v>2</v>
      </c>
      <c r="E1025" t="s">
        <v>3</v>
      </c>
      <c r="F1025" t="s">
        <v>306</v>
      </c>
      <c r="G1025" t="s">
        <v>4</v>
      </c>
      <c r="H1025" t="s">
        <v>55</v>
      </c>
      <c r="I1025">
        <v>504</v>
      </c>
      <c r="J1025">
        <v>56</v>
      </c>
      <c r="K1025" t="s">
        <v>316</v>
      </c>
      <c r="L1025" t="s">
        <v>7</v>
      </c>
      <c r="M1025" t="s">
        <v>28</v>
      </c>
      <c r="N1025">
        <v>5</v>
      </c>
      <c r="O1025" t="s">
        <v>33</v>
      </c>
      <c r="P1025" t="s">
        <v>35</v>
      </c>
      <c r="Q1025">
        <v>2</v>
      </c>
      <c r="R1025" t="s">
        <v>22</v>
      </c>
      <c r="S1025">
        <v>16.239999771118164</v>
      </c>
      <c r="T1025" s="6">
        <f>tbSilv[[#This Row],[qtdRecurso]]*tbSilv[[#This Row],[areaOcupacao]]/10000</f>
        <v>0.1008</v>
      </c>
      <c r="U1025" s="1">
        <f>tbSilv[[#This Row],[qtdRecEspFaixa]]*tbSilv[[#This Row],[Preco]]</f>
        <v>1.6369919769287109</v>
      </c>
    </row>
    <row r="1026" spans="1:21" hidden="1" x14ac:dyDescent="0.3">
      <c r="A1026">
        <v>11688</v>
      </c>
      <c r="B1026" t="s">
        <v>0</v>
      </c>
      <c r="C1026" t="s">
        <v>1</v>
      </c>
      <c r="D1026" t="s">
        <v>2</v>
      </c>
      <c r="E1026" t="s">
        <v>3</v>
      </c>
      <c r="F1026" t="s">
        <v>306</v>
      </c>
      <c r="G1026" t="s">
        <v>4</v>
      </c>
      <c r="H1026" t="s">
        <v>55</v>
      </c>
      <c r="I1026">
        <v>504</v>
      </c>
      <c r="J1026">
        <v>56</v>
      </c>
      <c r="K1026" t="s">
        <v>316</v>
      </c>
      <c r="L1026" t="s">
        <v>7</v>
      </c>
      <c r="M1026" t="s">
        <v>28</v>
      </c>
      <c r="N1026">
        <v>5</v>
      </c>
      <c r="O1026" t="s">
        <v>33</v>
      </c>
      <c r="P1026" t="s">
        <v>13</v>
      </c>
      <c r="Q1026">
        <v>2</v>
      </c>
      <c r="R1026" t="s">
        <v>12</v>
      </c>
      <c r="S1026">
        <v>13.066685676574707</v>
      </c>
      <c r="T1026" s="6">
        <f>tbSilv[[#This Row],[qtdRecurso]]*tbSilv[[#This Row],[areaOcupacao]]/10000</f>
        <v>0.1008</v>
      </c>
      <c r="U1026" s="1">
        <f>tbSilv[[#This Row],[qtdRecEspFaixa]]*tbSilv[[#This Row],[Preco]]</f>
        <v>1.3171219161987304</v>
      </c>
    </row>
    <row r="1027" spans="1:21" hidden="1" x14ac:dyDescent="0.3">
      <c r="A1027">
        <v>11688</v>
      </c>
      <c r="B1027" t="s">
        <v>0</v>
      </c>
      <c r="C1027" t="s">
        <v>1</v>
      </c>
      <c r="D1027" t="s">
        <v>2</v>
      </c>
      <c r="E1027" t="s">
        <v>3</v>
      </c>
      <c r="F1027" t="s">
        <v>306</v>
      </c>
      <c r="G1027" t="s">
        <v>4</v>
      </c>
      <c r="H1027" t="s">
        <v>55</v>
      </c>
      <c r="I1027">
        <v>504</v>
      </c>
      <c r="J1027">
        <v>56</v>
      </c>
      <c r="K1027" t="s">
        <v>316</v>
      </c>
      <c r="L1027" t="s">
        <v>7</v>
      </c>
      <c r="M1027" t="s">
        <v>28</v>
      </c>
      <c r="N1027">
        <v>5</v>
      </c>
      <c r="O1027" t="s">
        <v>40</v>
      </c>
      <c r="P1027" t="s">
        <v>41</v>
      </c>
      <c r="Q1027">
        <v>20</v>
      </c>
      <c r="R1027" t="s">
        <v>12</v>
      </c>
      <c r="S1027">
        <v>5.920964241027832</v>
      </c>
      <c r="T1027" s="6">
        <f>tbSilv[[#This Row],[qtdRecurso]]*tbSilv[[#This Row],[areaOcupacao]]/10000</f>
        <v>1.008</v>
      </c>
      <c r="U1027" s="1">
        <f>tbSilv[[#This Row],[qtdRecEspFaixa]]*tbSilv[[#This Row],[Preco]]</f>
        <v>5.9683319549560547</v>
      </c>
    </row>
    <row r="1028" spans="1:21" hidden="1" x14ac:dyDescent="0.3">
      <c r="A1028">
        <v>11688</v>
      </c>
      <c r="B1028" t="s">
        <v>0</v>
      </c>
      <c r="C1028" t="s">
        <v>1</v>
      </c>
      <c r="D1028" t="s">
        <v>2</v>
      </c>
      <c r="E1028" t="s">
        <v>3</v>
      </c>
      <c r="F1028" t="s">
        <v>306</v>
      </c>
      <c r="G1028" t="s">
        <v>4</v>
      </c>
      <c r="H1028" t="s">
        <v>55</v>
      </c>
      <c r="I1028">
        <v>504</v>
      </c>
      <c r="J1028">
        <v>56</v>
      </c>
      <c r="K1028" t="s">
        <v>316</v>
      </c>
      <c r="L1028" t="s">
        <v>7</v>
      </c>
      <c r="M1028" t="s">
        <v>28</v>
      </c>
      <c r="N1028">
        <v>5</v>
      </c>
      <c r="O1028" t="s">
        <v>36</v>
      </c>
      <c r="P1028" t="s">
        <v>13</v>
      </c>
      <c r="Q1028">
        <v>1</v>
      </c>
      <c r="R1028" t="s">
        <v>12</v>
      </c>
      <c r="S1028">
        <v>13.066685676574707</v>
      </c>
      <c r="T1028" s="6">
        <f>tbSilv[[#This Row],[qtdRecurso]]*tbSilv[[#This Row],[areaOcupacao]]/10000</f>
        <v>5.04E-2</v>
      </c>
      <c r="U1028" s="1">
        <f>tbSilv[[#This Row],[qtdRecEspFaixa]]*tbSilv[[#This Row],[Preco]]</f>
        <v>0.65856095809936521</v>
      </c>
    </row>
    <row r="1029" spans="1:21" hidden="1" x14ac:dyDescent="0.3">
      <c r="A1029">
        <v>11688</v>
      </c>
      <c r="B1029" t="s">
        <v>0</v>
      </c>
      <c r="C1029" t="s">
        <v>1</v>
      </c>
      <c r="D1029" t="s">
        <v>2</v>
      </c>
      <c r="E1029" t="s">
        <v>3</v>
      </c>
      <c r="F1029" t="s">
        <v>306</v>
      </c>
      <c r="G1029" t="s">
        <v>4</v>
      </c>
      <c r="H1029" t="s">
        <v>55</v>
      </c>
      <c r="I1029">
        <v>504</v>
      </c>
      <c r="J1029">
        <v>56</v>
      </c>
      <c r="K1029" t="s">
        <v>316</v>
      </c>
      <c r="L1029" t="s">
        <v>7</v>
      </c>
      <c r="M1029" t="s">
        <v>28</v>
      </c>
      <c r="N1029">
        <v>6</v>
      </c>
      <c r="O1029" t="s">
        <v>33</v>
      </c>
      <c r="P1029" t="s">
        <v>34</v>
      </c>
      <c r="Q1029">
        <v>2</v>
      </c>
      <c r="R1029" t="s">
        <v>12</v>
      </c>
      <c r="S1029">
        <v>9.9000000000000005E-2</v>
      </c>
      <c r="T1029" s="6">
        <f>tbSilv[[#This Row],[qtdRecurso]]*tbSilv[[#This Row],[areaOcupacao]]/10000</f>
        <v>0.1008</v>
      </c>
      <c r="U1029" s="1">
        <f>tbSilv[[#This Row],[qtdRecEspFaixa]]*tbSilv[[#This Row],[Preco]]</f>
        <v>9.9792000000000006E-3</v>
      </c>
    </row>
    <row r="1030" spans="1:21" hidden="1" x14ac:dyDescent="0.3">
      <c r="A1030">
        <v>11688</v>
      </c>
      <c r="B1030" t="s">
        <v>0</v>
      </c>
      <c r="C1030" t="s">
        <v>1</v>
      </c>
      <c r="D1030" t="s">
        <v>2</v>
      </c>
      <c r="E1030" t="s">
        <v>3</v>
      </c>
      <c r="F1030" t="s">
        <v>306</v>
      </c>
      <c r="G1030" t="s">
        <v>4</v>
      </c>
      <c r="H1030" t="s">
        <v>55</v>
      </c>
      <c r="I1030">
        <v>504</v>
      </c>
      <c r="J1030">
        <v>56</v>
      </c>
      <c r="K1030" t="s">
        <v>316</v>
      </c>
      <c r="L1030" t="s">
        <v>7</v>
      </c>
      <c r="M1030" t="s">
        <v>28</v>
      </c>
      <c r="N1030">
        <v>6</v>
      </c>
      <c r="O1030" t="s">
        <v>33</v>
      </c>
      <c r="P1030" t="s">
        <v>35</v>
      </c>
      <c r="Q1030">
        <v>2</v>
      </c>
      <c r="R1030" t="s">
        <v>22</v>
      </c>
      <c r="S1030">
        <v>16.239999771118164</v>
      </c>
      <c r="T1030" s="6">
        <f>tbSilv[[#This Row],[qtdRecurso]]*tbSilv[[#This Row],[areaOcupacao]]/10000</f>
        <v>0.1008</v>
      </c>
      <c r="U1030" s="1">
        <f>tbSilv[[#This Row],[qtdRecEspFaixa]]*tbSilv[[#This Row],[Preco]]</f>
        <v>1.6369919769287109</v>
      </c>
    </row>
    <row r="1031" spans="1:21" hidden="1" x14ac:dyDescent="0.3">
      <c r="A1031">
        <v>11688</v>
      </c>
      <c r="B1031" t="s">
        <v>0</v>
      </c>
      <c r="C1031" t="s">
        <v>1</v>
      </c>
      <c r="D1031" t="s">
        <v>2</v>
      </c>
      <c r="E1031" t="s">
        <v>3</v>
      </c>
      <c r="F1031" t="s">
        <v>306</v>
      </c>
      <c r="G1031" t="s">
        <v>4</v>
      </c>
      <c r="H1031" t="s">
        <v>55</v>
      </c>
      <c r="I1031">
        <v>504</v>
      </c>
      <c r="J1031">
        <v>56</v>
      </c>
      <c r="K1031" t="s">
        <v>316</v>
      </c>
      <c r="L1031" t="s">
        <v>7</v>
      </c>
      <c r="M1031" t="s">
        <v>28</v>
      </c>
      <c r="N1031">
        <v>6</v>
      </c>
      <c r="O1031" t="s">
        <v>33</v>
      </c>
      <c r="P1031" t="s">
        <v>13</v>
      </c>
      <c r="Q1031">
        <v>2</v>
      </c>
      <c r="R1031" t="s">
        <v>12</v>
      </c>
      <c r="S1031">
        <v>13.066685676574707</v>
      </c>
      <c r="T1031" s="6">
        <f>tbSilv[[#This Row],[qtdRecurso]]*tbSilv[[#This Row],[areaOcupacao]]/10000</f>
        <v>0.1008</v>
      </c>
      <c r="U1031" s="1">
        <f>tbSilv[[#This Row],[qtdRecEspFaixa]]*tbSilv[[#This Row],[Preco]]</f>
        <v>1.3171219161987304</v>
      </c>
    </row>
    <row r="1032" spans="1:21" hidden="1" x14ac:dyDescent="0.3">
      <c r="A1032">
        <v>11688</v>
      </c>
      <c r="B1032" t="s">
        <v>0</v>
      </c>
      <c r="C1032" t="s">
        <v>1</v>
      </c>
      <c r="D1032" t="s">
        <v>2</v>
      </c>
      <c r="E1032" t="s">
        <v>3</v>
      </c>
      <c r="F1032" t="s">
        <v>306</v>
      </c>
      <c r="G1032" t="s">
        <v>4</v>
      </c>
      <c r="H1032" t="s">
        <v>55</v>
      </c>
      <c r="I1032">
        <v>504</v>
      </c>
      <c r="J1032">
        <v>56</v>
      </c>
      <c r="K1032" t="s">
        <v>316</v>
      </c>
      <c r="L1032" t="s">
        <v>7</v>
      </c>
      <c r="M1032" t="s">
        <v>28</v>
      </c>
      <c r="N1032">
        <v>6</v>
      </c>
      <c r="O1032" t="s">
        <v>36</v>
      </c>
      <c r="P1032" t="s">
        <v>13</v>
      </c>
      <c r="Q1032">
        <v>1</v>
      </c>
      <c r="R1032" t="s">
        <v>12</v>
      </c>
      <c r="S1032">
        <v>13.066685676574707</v>
      </c>
      <c r="T1032" s="6">
        <f>tbSilv[[#This Row],[qtdRecurso]]*tbSilv[[#This Row],[areaOcupacao]]/10000</f>
        <v>5.04E-2</v>
      </c>
      <c r="U1032" s="1">
        <f>tbSilv[[#This Row],[qtdRecEspFaixa]]*tbSilv[[#This Row],[Preco]]</f>
        <v>0.65856095809936521</v>
      </c>
    </row>
    <row r="1033" spans="1:21" hidden="1" x14ac:dyDescent="0.3">
      <c r="A1033">
        <v>11688</v>
      </c>
      <c r="B1033" t="s">
        <v>0</v>
      </c>
      <c r="C1033" t="s">
        <v>1</v>
      </c>
      <c r="D1033" t="s">
        <v>2</v>
      </c>
      <c r="E1033" t="s">
        <v>3</v>
      </c>
      <c r="F1033" t="s">
        <v>306</v>
      </c>
      <c r="G1033" t="s">
        <v>4</v>
      </c>
      <c r="H1033" t="s">
        <v>55</v>
      </c>
      <c r="I1033">
        <v>504</v>
      </c>
      <c r="J1033">
        <v>56</v>
      </c>
      <c r="K1033" t="s">
        <v>316</v>
      </c>
      <c r="L1033" t="s">
        <v>7</v>
      </c>
      <c r="M1033" t="s">
        <v>28</v>
      </c>
      <c r="N1033">
        <v>7</v>
      </c>
      <c r="O1033" t="s">
        <v>33</v>
      </c>
      <c r="P1033" t="s">
        <v>34</v>
      </c>
      <c r="Q1033">
        <v>2</v>
      </c>
      <c r="R1033" t="s">
        <v>12</v>
      </c>
      <c r="S1033">
        <v>9.9000000000000005E-2</v>
      </c>
      <c r="T1033" s="6">
        <f>tbSilv[[#This Row],[qtdRecurso]]*tbSilv[[#This Row],[areaOcupacao]]/10000</f>
        <v>0.1008</v>
      </c>
      <c r="U1033" s="1">
        <f>tbSilv[[#This Row],[qtdRecEspFaixa]]*tbSilv[[#This Row],[Preco]]</f>
        <v>9.9792000000000006E-3</v>
      </c>
    </row>
    <row r="1034" spans="1:21" hidden="1" x14ac:dyDescent="0.3">
      <c r="A1034">
        <v>11688</v>
      </c>
      <c r="B1034" t="s">
        <v>0</v>
      </c>
      <c r="C1034" t="s">
        <v>1</v>
      </c>
      <c r="D1034" t="s">
        <v>2</v>
      </c>
      <c r="E1034" t="s">
        <v>3</v>
      </c>
      <c r="F1034" t="s">
        <v>306</v>
      </c>
      <c r="G1034" t="s">
        <v>4</v>
      </c>
      <c r="H1034" t="s">
        <v>55</v>
      </c>
      <c r="I1034">
        <v>504</v>
      </c>
      <c r="J1034">
        <v>56</v>
      </c>
      <c r="K1034" t="s">
        <v>316</v>
      </c>
      <c r="L1034" t="s">
        <v>7</v>
      </c>
      <c r="M1034" t="s">
        <v>28</v>
      </c>
      <c r="N1034">
        <v>7</v>
      </c>
      <c r="O1034" t="s">
        <v>33</v>
      </c>
      <c r="P1034" t="s">
        <v>35</v>
      </c>
      <c r="Q1034">
        <v>2</v>
      </c>
      <c r="R1034" t="s">
        <v>22</v>
      </c>
      <c r="S1034">
        <v>16.239999771118164</v>
      </c>
      <c r="T1034" s="6">
        <f>tbSilv[[#This Row],[qtdRecurso]]*tbSilv[[#This Row],[areaOcupacao]]/10000</f>
        <v>0.1008</v>
      </c>
      <c r="U1034" s="1">
        <f>tbSilv[[#This Row],[qtdRecEspFaixa]]*tbSilv[[#This Row],[Preco]]</f>
        <v>1.6369919769287109</v>
      </c>
    </row>
    <row r="1035" spans="1:21" hidden="1" x14ac:dyDescent="0.3">
      <c r="A1035">
        <v>11688</v>
      </c>
      <c r="B1035" t="s">
        <v>0</v>
      </c>
      <c r="C1035" t="s">
        <v>1</v>
      </c>
      <c r="D1035" t="s">
        <v>2</v>
      </c>
      <c r="E1035" t="s">
        <v>3</v>
      </c>
      <c r="F1035" t="s">
        <v>306</v>
      </c>
      <c r="G1035" t="s">
        <v>4</v>
      </c>
      <c r="H1035" t="s">
        <v>55</v>
      </c>
      <c r="I1035">
        <v>504</v>
      </c>
      <c r="J1035">
        <v>56</v>
      </c>
      <c r="K1035" t="s">
        <v>316</v>
      </c>
      <c r="L1035" t="s">
        <v>7</v>
      </c>
      <c r="M1035" t="s">
        <v>28</v>
      </c>
      <c r="N1035">
        <v>7</v>
      </c>
      <c r="O1035" t="s">
        <v>33</v>
      </c>
      <c r="P1035" t="s">
        <v>13</v>
      </c>
      <c r="Q1035">
        <v>2</v>
      </c>
      <c r="R1035" t="s">
        <v>12</v>
      </c>
      <c r="S1035">
        <v>13.066685676574707</v>
      </c>
      <c r="T1035" s="6">
        <f>tbSilv[[#This Row],[qtdRecurso]]*tbSilv[[#This Row],[areaOcupacao]]/10000</f>
        <v>0.1008</v>
      </c>
      <c r="U1035" s="1">
        <f>tbSilv[[#This Row],[qtdRecEspFaixa]]*tbSilv[[#This Row],[Preco]]</f>
        <v>1.3171219161987304</v>
      </c>
    </row>
    <row r="1036" spans="1:21" hidden="1" x14ac:dyDescent="0.3">
      <c r="A1036">
        <v>11688</v>
      </c>
      <c r="B1036" t="s">
        <v>0</v>
      </c>
      <c r="C1036" t="s">
        <v>1</v>
      </c>
      <c r="D1036" t="s">
        <v>2</v>
      </c>
      <c r="E1036" t="s">
        <v>3</v>
      </c>
      <c r="F1036" t="s">
        <v>306</v>
      </c>
      <c r="G1036" t="s">
        <v>4</v>
      </c>
      <c r="H1036" t="s">
        <v>55</v>
      </c>
      <c r="I1036">
        <v>504</v>
      </c>
      <c r="J1036">
        <v>56</v>
      </c>
      <c r="K1036" t="s">
        <v>316</v>
      </c>
      <c r="L1036" t="s">
        <v>7</v>
      </c>
      <c r="M1036" t="s">
        <v>28</v>
      </c>
      <c r="N1036">
        <v>7</v>
      </c>
      <c r="O1036" t="s">
        <v>36</v>
      </c>
      <c r="P1036" t="s">
        <v>13</v>
      </c>
      <c r="Q1036">
        <v>1</v>
      </c>
      <c r="R1036" t="s">
        <v>12</v>
      </c>
      <c r="S1036">
        <v>13.066685676574707</v>
      </c>
      <c r="T1036" s="6">
        <f>tbSilv[[#This Row],[qtdRecurso]]*tbSilv[[#This Row],[areaOcupacao]]/10000</f>
        <v>5.04E-2</v>
      </c>
      <c r="U1036" s="1">
        <f>tbSilv[[#This Row],[qtdRecEspFaixa]]*tbSilv[[#This Row],[Preco]]</f>
        <v>0.65856095809936521</v>
      </c>
    </row>
    <row r="1037" spans="1:21" hidden="1" x14ac:dyDescent="0.3">
      <c r="A1037">
        <v>11688</v>
      </c>
      <c r="B1037" t="s">
        <v>0</v>
      </c>
      <c r="C1037" t="s">
        <v>1</v>
      </c>
      <c r="D1037" t="s">
        <v>2</v>
      </c>
      <c r="E1037" t="s">
        <v>3</v>
      </c>
      <c r="F1037" t="s">
        <v>306</v>
      </c>
      <c r="G1037" t="s">
        <v>4</v>
      </c>
      <c r="H1037" t="s">
        <v>55</v>
      </c>
      <c r="I1037">
        <v>504</v>
      </c>
      <c r="J1037">
        <v>56</v>
      </c>
      <c r="K1037" t="s">
        <v>316</v>
      </c>
      <c r="L1037" t="s">
        <v>7</v>
      </c>
      <c r="M1037" t="s">
        <v>28</v>
      </c>
      <c r="N1037">
        <v>8</v>
      </c>
      <c r="O1037" t="s">
        <v>33</v>
      </c>
      <c r="P1037" t="s">
        <v>34</v>
      </c>
      <c r="Q1037">
        <v>2</v>
      </c>
      <c r="R1037" t="s">
        <v>12</v>
      </c>
      <c r="S1037">
        <v>9.9000000000000005E-2</v>
      </c>
      <c r="T1037" s="6">
        <f>tbSilv[[#This Row],[qtdRecurso]]*tbSilv[[#This Row],[areaOcupacao]]/10000</f>
        <v>0.1008</v>
      </c>
      <c r="U1037" s="1">
        <f>tbSilv[[#This Row],[qtdRecEspFaixa]]*tbSilv[[#This Row],[Preco]]</f>
        <v>9.9792000000000006E-3</v>
      </c>
    </row>
    <row r="1038" spans="1:21" hidden="1" x14ac:dyDescent="0.3">
      <c r="A1038">
        <v>11688</v>
      </c>
      <c r="B1038" t="s">
        <v>0</v>
      </c>
      <c r="C1038" t="s">
        <v>1</v>
      </c>
      <c r="D1038" t="s">
        <v>2</v>
      </c>
      <c r="E1038" t="s">
        <v>3</v>
      </c>
      <c r="F1038" t="s">
        <v>306</v>
      </c>
      <c r="G1038" t="s">
        <v>4</v>
      </c>
      <c r="H1038" t="s">
        <v>55</v>
      </c>
      <c r="I1038">
        <v>504</v>
      </c>
      <c r="J1038">
        <v>56</v>
      </c>
      <c r="K1038" t="s">
        <v>316</v>
      </c>
      <c r="L1038" t="s">
        <v>7</v>
      </c>
      <c r="M1038" t="s">
        <v>28</v>
      </c>
      <c r="N1038">
        <v>8</v>
      </c>
      <c r="O1038" t="s">
        <v>33</v>
      </c>
      <c r="P1038" t="s">
        <v>35</v>
      </c>
      <c r="Q1038">
        <v>2</v>
      </c>
      <c r="R1038" t="s">
        <v>22</v>
      </c>
      <c r="S1038">
        <v>16.239999771118164</v>
      </c>
      <c r="T1038" s="6">
        <f>tbSilv[[#This Row],[qtdRecurso]]*tbSilv[[#This Row],[areaOcupacao]]/10000</f>
        <v>0.1008</v>
      </c>
      <c r="U1038" s="1">
        <f>tbSilv[[#This Row],[qtdRecEspFaixa]]*tbSilv[[#This Row],[Preco]]</f>
        <v>1.6369919769287109</v>
      </c>
    </row>
    <row r="1039" spans="1:21" hidden="1" x14ac:dyDescent="0.3">
      <c r="A1039">
        <v>11688</v>
      </c>
      <c r="B1039" t="s">
        <v>0</v>
      </c>
      <c r="C1039" t="s">
        <v>1</v>
      </c>
      <c r="D1039" t="s">
        <v>2</v>
      </c>
      <c r="E1039" t="s">
        <v>3</v>
      </c>
      <c r="F1039" t="s">
        <v>306</v>
      </c>
      <c r="G1039" t="s">
        <v>4</v>
      </c>
      <c r="H1039" t="s">
        <v>55</v>
      </c>
      <c r="I1039">
        <v>504</v>
      </c>
      <c r="J1039">
        <v>56</v>
      </c>
      <c r="K1039" t="s">
        <v>316</v>
      </c>
      <c r="L1039" t="s">
        <v>7</v>
      </c>
      <c r="M1039" t="s">
        <v>28</v>
      </c>
      <c r="N1039">
        <v>8</v>
      </c>
      <c r="O1039" t="s">
        <v>33</v>
      </c>
      <c r="P1039" t="s">
        <v>13</v>
      </c>
      <c r="Q1039">
        <v>2</v>
      </c>
      <c r="R1039" t="s">
        <v>12</v>
      </c>
      <c r="S1039">
        <v>13.066685676574707</v>
      </c>
      <c r="T1039" s="6">
        <f>tbSilv[[#This Row],[qtdRecurso]]*tbSilv[[#This Row],[areaOcupacao]]/10000</f>
        <v>0.1008</v>
      </c>
      <c r="U1039" s="1">
        <f>tbSilv[[#This Row],[qtdRecEspFaixa]]*tbSilv[[#This Row],[Preco]]</f>
        <v>1.3171219161987304</v>
      </c>
    </row>
    <row r="1040" spans="1:21" hidden="1" x14ac:dyDescent="0.3">
      <c r="A1040">
        <v>11688</v>
      </c>
      <c r="B1040" t="s">
        <v>0</v>
      </c>
      <c r="C1040" t="s">
        <v>1</v>
      </c>
      <c r="D1040" t="s">
        <v>2</v>
      </c>
      <c r="E1040" t="s">
        <v>3</v>
      </c>
      <c r="F1040" t="s">
        <v>306</v>
      </c>
      <c r="G1040" t="s">
        <v>4</v>
      </c>
      <c r="H1040" t="s">
        <v>55</v>
      </c>
      <c r="I1040">
        <v>504</v>
      </c>
      <c r="J1040">
        <v>56</v>
      </c>
      <c r="K1040" t="s">
        <v>316</v>
      </c>
      <c r="L1040" t="s">
        <v>7</v>
      </c>
      <c r="M1040" t="s">
        <v>28</v>
      </c>
      <c r="N1040">
        <v>8</v>
      </c>
      <c r="O1040" t="s">
        <v>36</v>
      </c>
      <c r="P1040" t="s">
        <v>13</v>
      </c>
      <c r="Q1040">
        <v>1</v>
      </c>
      <c r="R1040" t="s">
        <v>12</v>
      </c>
      <c r="S1040">
        <v>13.066685676574707</v>
      </c>
      <c r="T1040" s="6">
        <f>tbSilv[[#This Row],[qtdRecurso]]*tbSilv[[#This Row],[areaOcupacao]]/10000</f>
        <v>5.04E-2</v>
      </c>
      <c r="U1040" s="1">
        <f>tbSilv[[#This Row],[qtdRecEspFaixa]]*tbSilv[[#This Row],[Preco]]</f>
        <v>0.65856095809936521</v>
      </c>
    </row>
    <row r="1041" spans="1:21" hidden="1" x14ac:dyDescent="0.3">
      <c r="A1041">
        <v>11688</v>
      </c>
      <c r="B1041" t="s">
        <v>0</v>
      </c>
      <c r="C1041" t="s">
        <v>1</v>
      </c>
      <c r="D1041" t="s">
        <v>2</v>
      </c>
      <c r="E1041" t="s">
        <v>3</v>
      </c>
      <c r="F1041" t="s">
        <v>306</v>
      </c>
      <c r="G1041" t="s">
        <v>4</v>
      </c>
      <c r="H1041" t="s">
        <v>55</v>
      </c>
      <c r="I1041">
        <v>504</v>
      </c>
      <c r="J1041">
        <v>56</v>
      </c>
      <c r="K1041" t="s">
        <v>316</v>
      </c>
      <c r="L1041" t="s">
        <v>7</v>
      </c>
      <c r="M1041" t="s">
        <v>28</v>
      </c>
      <c r="N1041">
        <v>9</v>
      </c>
      <c r="O1041" t="s">
        <v>33</v>
      </c>
      <c r="P1041" t="s">
        <v>34</v>
      </c>
      <c r="Q1041">
        <v>2</v>
      </c>
      <c r="R1041" t="s">
        <v>12</v>
      </c>
      <c r="S1041">
        <v>9.9000000000000005E-2</v>
      </c>
      <c r="T1041" s="6">
        <f>tbSilv[[#This Row],[qtdRecurso]]*tbSilv[[#This Row],[areaOcupacao]]/10000</f>
        <v>0.1008</v>
      </c>
      <c r="U1041" s="1">
        <f>tbSilv[[#This Row],[qtdRecEspFaixa]]*tbSilv[[#This Row],[Preco]]</f>
        <v>9.9792000000000006E-3</v>
      </c>
    </row>
    <row r="1042" spans="1:21" hidden="1" x14ac:dyDescent="0.3">
      <c r="A1042">
        <v>11688</v>
      </c>
      <c r="B1042" t="s">
        <v>0</v>
      </c>
      <c r="C1042" t="s">
        <v>1</v>
      </c>
      <c r="D1042" t="s">
        <v>2</v>
      </c>
      <c r="E1042" t="s">
        <v>3</v>
      </c>
      <c r="F1042" t="s">
        <v>306</v>
      </c>
      <c r="G1042" t="s">
        <v>4</v>
      </c>
      <c r="H1042" t="s">
        <v>55</v>
      </c>
      <c r="I1042">
        <v>504</v>
      </c>
      <c r="J1042">
        <v>56</v>
      </c>
      <c r="K1042" t="s">
        <v>316</v>
      </c>
      <c r="L1042" t="s">
        <v>7</v>
      </c>
      <c r="M1042" t="s">
        <v>28</v>
      </c>
      <c r="N1042">
        <v>9</v>
      </c>
      <c r="O1042" t="s">
        <v>33</v>
      </c>
      <c r="P1042" t="s">
        <v>35</v>
      </c>
      <c r="Q1042">
        <v>2</v>
      </c>
      <c r="R1042" t="s">
        <v>22</v>
      </c>
      <c r="S1042">
        <v>16.239999771118164</v>
      </c>
      <c r="T1042" s="6">
        <f>tbSilv[[#This Row],[qtdRecurso]]*tbSilv[[#This Row],[areaOcupacao]]/10000</f>
        <v>0.1008</v>
      </c>
      <c r="U1042" s="1">
        <f>tbSilv[[#This Row],[qtdRecEspFaixa]]*tbSilv[[#This Row],[Preco]]</f>
        <v>1.6369919769287109</v>
      </c>
    </row>
    <row r="1043" spans="1:21" hidden="1" x14ac:dyDescent="0.3">
      <c r="A1043">
        <v>11688</v>
      </c>
      <c r="B1043" t="s">
        <v>0</v>
      </c>
      <c r="C1043" t="s">
        <v>1</v>
      </c>
      <c r="D1043" t="s">
        <v>2</v>
      </c>
      <c r="E1043" t="s">
        <v>3</v>
      </c>
      <c r="F1043" t="s">
        <v>306</v>
      </c>
      <c r="G1043" t="s">
        <v>4</v>
      </c>
      <c r="H1043" t="s">
        <v>55</v>
      </c>
      <c r="I1043">
        <v>504</v>
      </c>
      <c r="J1043">
        <v>56</v>
      </c>
      <c r="K1043" t="s">
        <v>316</v>
      </c>
      <c r="L1043" t="s">
        <v>7</v>
      </c>
      <c r="M1043" t="s">
        <v>28</v>
      </c>
      <c r="N1043">
        <v>9</v>
      </c>
      <c r="O1043" t="s">
        <v>33</v>
      </c>
      <c r="P1043" t="s">
        <v>13</v>
      </c>
      <c r="Q1043">
        <v>2</v>
      </c>
      <c r="R1043" t="s">
        <v>12</v>
      </c>
      <c r="S1043">
        <v>13.066685676574707</v>
      </c>
      <c r="T1043" s="6">
        <f>tbSilv[[#This Row],[qtdRecurso]]*tbSilv[[#This Row],[areaOcupacao]]/10000</f>
        <v>0.1008</v>
      </c>
      <c r="U1043" s="1">
        <f>tbSilv[[#This Row],[qtdRecEspFaixa]]*tbSilv[[#This Row],[Preco]]</f>
        <v>1.3171219161987304</v>
      </c>
    </row>
    <row r="1044" spans="1:21" hidden="1" x14ac:dyDescent="0.3">
      <c r="A1044">
        <v>11688</v>
      </c>
      <c r="B1044" t="s">
        <v>0</v>
      </c>
      <c r="C1044" t="s">
        <v>1</v>
      </c>
      <c r="D1044" t="s">
        <v>2</v>
      </c>
      <c r="E1044" t="s">
        <v>3</v>
      </c>
      <c r="F1044" t="s">
        <v>306</v>
      </c>
      <c r="G1044" t="s">
        <v>4</v>
      </c>
      <c r="H1044" t="s">
        <v>55</v>
      </c>
      <c r="I1044">
        <v>504</v>
      </c>
      <c r="J1044">
        <v>56</v>
      </c>
      <c r="K1044" t="s">
        <v>316</v>
      </c>
      <c r="L1044" t="s">
        <v>7</v>
      </c>
      <c r="M1044" t="s">
        <v>28</v>
      </c>
      <c r="N1044">
        <v>9</v>
      </c>
      <c r="O1044" t="s">
        <v>36</v>
      </c>
      <c r="P1044" t="s">
        <v>13</v>
      </c>
      <c r="Q1044">
        <v>1</v>
      </c>
      <c r="R1044" t="s">
        <v>12</v>
      </c>
      <c r="S1044">
        <v>13.066685676574707</v>
      </c>
      <c r="T1044" s="6">
        <f>tbSilv[[#This Row],[qtdRecurso]]*tbSilv[[#This Row],[areaOcupacao]]/10000</f>
        <v>5.04E-2</v>
      </c>
      <c r="U1044" s="1">
        <f>tbSilv[[#This Row],[qtdRecEspFaixa]]*tbSilv[[#This Row],[Preco]]</f>
        <v>0.65856095809936521</v>
      </c>
    </row>
    <row r="1045" spans="1:21" hidden="1" x14ac:dyDescent="0.3">
      <c r="A1045">
        <v>11688</v>
      </c>
      <c r="B1045" t="s">
        <v>0</v>
      </c>
      <c r="C1045" t="s">
        <v>1</v>
      </c>
      <c r="D1045" t="s">
        <v>2</v>
      </c>
      <c r="E1045" t="s">
        <v>3</v>
      </c>
      <c r="F1045" t="s">
        <v>306</v>
      </c>
      <c r="G1045" t="s">
        <v>4</v>
      </c>
      <c r="H1045" t="s">
        <v>55</v>
      </c>
      <c r="I1045">
        <v>504</v>
      </c>
      <c r="J1045">
        <v>56</v>
      </c>
      <c r="K1045" t="s">
        <v>316</v>
      </c>
      <c r="L1045" t="s">
        <v>7</v>
      </c>
      <c r="M1045" t="s">
        <v>28</v>
      </c>
      <c r="N1045">
        <v>10</v>
      </c>
      <c r="O1045" t="s">
        <v>33</v>
      </c>
      <c r="P1045" t="s">
        <v>34</v>
      </c>
      <c r="Q1045">
        <v>2</v>
      </c>
      <c r="R1045" t="s">
        <v>12</v>
      </c>
      <c r="S1045">
        <v>9.9000000000000005E-2</v>
      </c>
      <c r="T1045" s="6">
        <f>tbSilv[[#This Row],[qtdRecurso]]*tbSilv[[#This Row],[areaOcupacao]]/10000</f>
        <v>0.1008</v>
      </c>
      <c r="U1045" s="1">
        <f>tbSilv[[#This Row],[qtdRecEspFaixa]]*tbSilv[[#This Row],[Preco]]</f>
        <v>9.9792000000000006E-3</v>
      </c>
    </row>
    <row r="1046" spans="1:21" hidden="1" x14ac:dyDescent="0.3">
      <c r="A1046">
        <v>11688</v>
      </c>
      <c r="B1046" t="s">
        <v>0</v>
      </c>
      <c r="C1046" t="s">
        <v>1</v>
      </c>
      <c r="D1046" t="s">
        <v>2</v>
      </c>
      <c r="E1046" t="s">
        <v>3</v>
      </c>
      <c r="F1046" t="s">
        <v>306</v>
      </c>
      <c r="G1046" t="s">
        <v>4</v>
      </c>
      <c r="H1046" t="s">
        <v>55</v>
      </c>
      <c r="I1046">
        <v>504</v>
      </c>
      <c r="J1046">
        <v>56</v>
      </c>
      <c r="K1046" t="s">
        <v>316</v>
      </c>
      <c r="L1046" t="s">
        <v>7</v>
      </c>
      <c r="M1046" t="s">
        <v>28</v>
      </c>
      <c r="N1046">
        <v>10</v>
      </c>
      <c r="O1046" t="s">
        <v>33</v>
      </c>
      <c r="P1046" t="s">
        <v>35</v>
      </c>
      <c r="Q1046">
        <v>2</v>
      </c>
      <c r="R1046" t="s">
        <v>22</v>
      </c>
      <c r="S1046">
        <v>16.239999771118164</v>
      </c>
      <c r="T1046" s="6">
        <f>tbSilv[[#This Row],[qtdRecurso]]*tbSilv[[#This Row],[areaOcupacao]]/10000</f>
        <v>0.1008</v>
      </c>
      <c r="U1046" s="1">
        <f>tbSilv[[#This Row],[qtdRecEspFaixa]]*tbSilv[[#This Row],[Preco]]</f>
        <v>1.6369919769287109</v>
      </c>
    </row>
    <row r="1047" spans="1:21" hidden="1" x14ac:dyDescent="0.3">
      <c r="A1047">
        <v>11688</v>
      </c>
      <c r="B1047" t="s">
        <v>0</v>
      </c>
      <c r="C1047" t="s">
        <v>1</v>
      </c>
      <c r="D1047" t="s">
        <v>2</v>
      </c>
      <c r="E1047" t="s">
        <v>3</v>
      </c>
      <c r="F1047" t="s">
        <v>306</v>
      </c>
      <c r="G1047" t="s">
        <v>4</v>
      </c>
      <c r="H1047" t="s">
        <v>55</v>
      </c>
      <c r="I1047">
        <v>504</v>
      </c>
      <c r="J1047">
        <v>56</v>
      </c>
      <c r="K1047" t="s">
        <v>316</v>
      </c>
      <c r="L1047" t="s">
        <v>7</v>
      </c>
      <c r="M1047" t="s">
        <v>28</v>
      </c>
      <c r="N1047">
        <v>10</v>
      </c>
      <c r="O1047" t="s">
        <v>33</v>
      </c>
      <c r="P1047" t="s">
        <v>13</v>
      </c>
      <c r="Q1047">
        <v>2</v>
      </c>
      <c r="R1047" t="s">
        <v>12</v>
      </c>
      <c r="S1047">
        <v>13.066685676574707</v>
      </c>
      <c r="T1047" s="6">
        <f>tbSilv[[#This Row],[qtdRecurso]]*tbSilv[[#This Row],[areaOcupacao]]/10000</f>
        <v>0.1008</v>
      </c>
      <c r="U1047" s="1">
        <f>tbSilv[[#This Row],[qtdRecEspFaixa]]*tbSilv[[#This Row],[Preco]]</f>
        <v>1.3171219161987304</v>
      </c>
    </row>
    <row r="1048" spans="1:21" hidden="1" x14ac:dyDescent="0.3">
      <c r="A1048">
        <v>11688</v>
      </c>
      <c r="B1048" t="s">
        <v>0</v>
      </c>
      <c r="C1048" t="s">
        <v>1</v>
      </c>
      <c r="D1048" t="s">
        <v>2</v>
      </c>
      <c r="E1048" t="s">
        <v>3</v>
      </c>
      <c r="F1048" t="s">
        <v>306</v>
      </c>
      <c r="G1048" t="s">
        <v>4</v>
      </c>
      <c r="H1048" t="s">
        <v>55</v>
      </c>
      <c r="I1048">
        <v>504</v>
      </c>
      <c r="J1048">
        <v>56</v>
      </c>
      <c r="K1048" t="s">
        <v>316</v>
      </c>
      <c r="L1048" t="s">
        <v>7</v>
      </c>
      <c r="M1048" t="s">
        <v>28</v>
      </c>
      <c r="N1048">
        <v>10</v>
      </c>
      <c r="O1048" t="s">
        <v>40</v>
      </c>
      <c r="P1048" t="s">
        <v>41</v>
      </c>
      <c r="Q1048">
        <v>20</v>
      </c>
      <c r="R1048" t="s">
        <v>12</v>
      </c>
      <c r="S1048">
        <v>5.920964241027832</v>
      </c>
      <c r="T1048" s="6">
        <f>tbSilv[[#This Row],[qtdRecurso]]*tbSilv[[#This Row],[areaOcupacao]]/10000</f>
        <v>1.008</v>
      </c>
      <c r="U1048" s="1">
        <f>tbSilv[[#This Row],[qtdRecEspFaixa]]*tbSilv[[#This Row],[Preco]]</f>
        <v>5.9683319549560547</v>
      </c>
    </row>
    <row r="1049" spans="1:21" hidden="1" x14ac:dyDescent="0.3">
      <c r="A1049">
        <v>11688</v>
      </c>
      <c r="B1049" t="s">
        <v>0</v>
      </c>
      <c r="C1049" t="s">
        <v>1</v>
      </c>
      <c r="D1049" t="s">
        <v>2</v>
      </c>
      <c r="E1049" t="s">
        <v>3</v>
      </c>
      <c r="F1049" t="s">
        <v>306</v>
      </c>
      <c r="G1049" t="s">
        <v>4</v>
      </c>
      <c r="H1049" t="s">
        <v>55</v>
      </c>
      <c r="I1049">
        <v>504</v>
      </c>
      <c r="J1049">
        <v>56</v>
      </c>
      <c r="K1049" t="s">
        <v>316</v>
      </c>
      <c r="L1049" t="s">
        <v>7</v>
      </c>
      <c r="M1049" t="s">
        <v>28</v>
      </c>
      <c r="N1049">
        <v>10</v>
      </c>
      <c r="O1049" t="s">
        <v>36</v>
      </c>
      <c r="P1049" t="s">
        <v>13</v>
      </c>
      <c r="Q1049">
        <v>1</v>
      </c>
      <c r="R1049" t="s">
        <v>12</v>
      </c>
      <c r="S1049">
        <v>13.066685676574707</v>
      </c>
      <c r="T1049" s="6">
        <f>tbSilv[[#This Row],[qtdRecurso]]*tbSilv[[#This Row],[areaOcupacao]]/10000</f>
        <v>5.04E-2</v>
      </c>
      <c r="U1049" s="1">
        <f>tbSilv[[#This Row],[qtdRecEspFaixa]]*tbSilv[[#This Row],[Preco]]</f>
        <v>0.65856095809936521</v>
      </c>
    </row>
    <row r="1050" spans="1:21" hidden="1" x14ac:dyDescent="0.3">
      <c r="A1050">
        <v>11688</v>
      </c>
      <c r="B1050" t="s">
        <v>0</v>
      </c>
      <c r="C1050" t="s">
        <v>1</v>
      </c>
      <c r="D1050" t="s">
        <v>2</v>
      </c>
      <c r="E1050" t="s">
        <v>3</v>
      </c>
      <c r="F1050" t="s">
        <v>306</v>
      </c>
      <c r="G1050" t="s">
        <v>4</v>
      </c>
      <c r="H1050" t="s">
        <v>55</v>
      </c>
      <c r="I1050">
        <v>504</v>
      </c>
      <c r="J1050">
        <v>56</v>
      </c>
      <c r="K1050" t="s">
        <v>316</v>
      </c>
      <c r="L1050" t="s">
        <v>7</v>
      </c>
      <c r="M1050" t="s">
        <v>28</v>
      </c>
      <c r="N1050">
        <v>11</v>
      </c>
      <c r="O1050" t="s">
        <v>33</v>
      </c>
      <c r="P1050" t="s">
        <v>34</v>
      </c>
      <c r="Q1050">
        <v>2</v>
      </c>
      <c r="R1050" t="s">
        <v>12</v>
      </c>
      <c r="S1050">
        <v>9.9000000000000005E-2</v>
      </c>
      <c r="T1050" s="6">
        <f>tbSilv[[#This Row],[qtdRecurso]]*tbSilv[[#This Row],[areaOcupacao]]/10000</f>
        <v>0.1008</v>
      </c>
      <c r="U1050" s="1">
        <f>tbSilv[[#This Row],[qtdRecEspFaixa]]*tbSilv[[#This Row],[Preco]]</f>
        <v>9.9792000000000006E-3</v>
      </c>
    </row>
    <row r="1051" spans="1:21" hidden="1" x14ac:dyDescent="0.3">
      <c r="A1051">
        <v>11688</v>
      </c>
      <c r="B1051" t="s">
        <v>0</v>
      </c>
      <c r="C1051" t="s">
        <v>1</v>
      </c>
      <c r="D1051" t="s">
        <v>2</v>
      </c>
      <c r="E1051" t="s">
        <v>3</v>
      </c>
      <c r="F1051" t="s">
        <v>306</v>
      </c>
      <c r="G1051" t="s">
        <v>4</v>
      </c>
      <c r="H1051" t="s">
        <v>55</v>
      </c>
      <c r="I1051">
        <v>504</v>
      </c>
      <c r="J1051">
        <v>56</v>
      </c>
      <c r="K1051" t="s">
        <v>316</v>
      </c>
      <c r="L1051" t="s">
        <v>7</v>
      </c>
      <c r="M1051" t="s">
        <v>28</v>
      </c>
      <c r="N1051">
        <v>11</v>
      </c>
      <c r="O1051" t="s">
        <v>33</v>
      </c>
      <c r="P1051" t="s">
        <v>35</v>
      </c>
      <c r="Q1051">
        <v>2</v>
      </c>
      <c r="R1051" t="s">
        <v>22</v>
      </c>
      <c r="S1051">
        <v>16.239999771118164</v>
      </c>
      <c r="T1051" s="6">
        <f>tbSilv[[#This Row],[qtdRecurso]]*tbSilv[[#This Row],[areaOcupacao]]/10000</f>
        <v>0.1008</v>
      </c>
      <c r="U1051" s="1">
        <f>tbSilv[[#This Row],[qtdRecEspFaixa]]*tbSilv[[#This Row],[Preco]]</f>
        <v>1.6369919769287109</v>
      </c>
    </row>
    <row r="1052" spans="1:21" hidden="1" x14ac:dyDescent="0.3">
      <c r="A1052">
        <v>11688</v>
      </c>
      <c r="B1052" t="s">
        <v>0</v>
      </c>
      <c r="C1052" t="s">
        <v>1</v>
      </c>
      <c r="D1052" t="s">
        <v>2</v>
      </c>
      <c r="E1052" t="s">
        <v>3</v>
      </c>
      <c r="F1052" t="s">
        <v>306</v>
      </c>
      <c r="G1052" t="s">
        <v>4</v>
      </c>
      <c r="H1052" t="s">
        <v>55</v>
      </c>
      <c r="I1052">
        <v>504</v>
      </c>
      <c r="J1052">
        <v>56</v>
      </c>
      <c r="K1052" t="s">
        <v>316</v>
      </c>
      <c r="L1052" t="s">
        <v>7</v>
      </c>
      <c r="M1052" t="s">
        <v>28</v>
      </c>
      <c r="N1052">
        <v>11</v>
      </c>
      <c r="O1052" t="s">
        <v>33</v>
      </c>
      <c r="P1052" t="s">
        <v>13</v>
      </c>
      <c r="Q1052">
        <v>2</v>
      </c>
      <c r="R1052" t="s">
        <v>12</v>
      </c>
      <c r="S1052">
        <v>13.066685676574707</v>
      </c>
      <c r="T1052" s="6">
        <f>tbSilv[[#This Row],[qtdRecurso]]*tbSilv[[#This Row],[areaOcupacao]]/10000</f>
        <v>0.1008</v>
      </c>
      <c r="U1052" s="1">
        <f>tbSilv[[#This Row],[qtdRecEspFaixa]]*tbSilv[[#This Row],[Preco]]</f>
        <v>1.3171219161987304</v>
      </c>
    </row>
    <row r="1053" spans="1:21" hidden="1" x14ac:dyDescent="0.3">
      <c r="A1053">
        <v>11688</v>
      </c>
      <c r="B1053" t="s">
        <v>0</v>
      </c>
      <c r="C1053" t="s">
        <v>1</v>
      </c>
      <c r="D1053" t="s">
        <v>2</v>
      </c>
      <c r="E1053" t="s">
        <v>3</v>
      </c>
      <c r="F1053" t="s">
        <v>306</v>
      </c>
      <c r="G1053" t="s">
        <v>4</v>
      </c>
      <c r="H1053" t="s">
        <v>55</v>
      </c>
      <c r="I1053">
        <v>504</v>
      </c>
      <c r="J1053">
        <v>56</v>
      </c>
      <c r="K1053" t="s">
        <v>316</v>
      </c>
      <c r="L1053" t="s">
        <v>7</v>
      </c>
      <c r="M1053" t="s">
        <v>28</v>
      </c>
      <c r="N1053">
        <v>11</v>
      </c>
      <c r="O1053" t="s">
        <v>36</v>
      </c>
      <c r="P1053" t="s">
        <v>13</v>
      </c>
      <c r="Q1053">
        <v>1</v>
      </c>
      <c r="R1053" t="s">
        <v>12</v>
      </c>
      <c r="S1053">
        <v>13.066685676574707</v>
      </c>
      <c r="T1053" s="6">
        <f>tbSilv[[#This Row],[qtdRecurso]]*tbSilv[[#This Row],[areaOcupacao]]/10000</f>
        <v>5.04E-2</v>
      </c>
      <c r="U1053" s="1">
        <f>tbSilv[[#This Row],[qtdRecEspFaixa]]*tbSilv[[#This Row],[Preco]]</f>
        <v>0.65856095809936521</v>
      </c>
    </row>
    <row r="1054" spans="1:21" hidden="1" x14ac:dyDescent="0.3">
      <c r="A1054">
        <v>11688</v>
      </c>
      <c r="B1054" t="s">
        <v>0</v>
      </c>
      <c r="C1054" t="s">
        <v>1</v>
      </c>
      <c r="D1054" t="s">
        <v>2</v>
      </c>
      <c r="E1054" t="s">
        <v>3</v>
      </c>
      <c r="F1054" t="s">
        <v>306</v>
      </c>
      <c r="G1054" t="s">
        <v>4</v>
      </c>
      <c r="H1054" t="s">
        <v>55</v>
      </c>
      <c r="I1054">
        <v>504</v>
      </c>
      <c r="J1054">
        <v>56</v>
      </c>
      <c r="K1054" t="s">
        <v>316</v>
      </c>
      <c r="L1054" t="s">
        <v>7</v>
      </c>
      <c r="M1054" t="s">
        <v>28</v>
      </c>
      <c r="N1054">
        <v>12</v>
      </c>
      <c r="O1054" t="s">
        <v>33</v>
      </c>
      <c r="P1054" t="s">
        <v>34</v>
      </c>
      <c r="Q1054">
        <v>2</v>
      </c>
      <c r="R1054" t="s">
        <v>12</v>
      </c>
      <c r="S1054">
        <v>9.9000000000000005E-2</v>
      </c>
      <c r="T1054" s="6">
        <f>tbSilv[[#This Row],[qtdRecurso]]*tbSilv[[#This Row],[areaOcupacao]]/10000</f>
        <v>0.1008</v>
      </c>
      <c r="U1054" s="1">
        <f>tbSilv[[#This Row],[qtdRecEspFaixa]]*tbSilv[[#This Row],[Preco]]</f>
        <v>9.9792000000000006E-3</v>
      </c>
    </row>
    <row r="1055" spans="1:21" hidden="1" x14ac:dyDescent="0.3">
      <c r="A1055">
        <v>11688</v>
      </c>
      <c r="B1055" t="s">
        <v>0</v>
      </c>
      <c r="C1055" t="s">
        <v>1</v>
      </c>
      <c r="D1055" t="s">
        <v>2</v>
      </c>
      <c r="E1055" t="s">
        <v>3</v>
      </c>
      <c r="F1055" t="s">
        <v>306</v>
      </c>
      <c r="G1055" t="s">
        <v>4</v>
      </c>
      <c r="H1055" t="s">
        <v>55</v>
      </c>
      <c r="I1055">
        <v>504</v>
      </c>
      <c r="J1055">
        <v>56</v>
      </c>
      <c r="K1055" t="s">
        <v>316</v>
      </c>
      <c r="L1055" t="s">
        <v>7</v>
      </c>
      <c r="M1055" t="s">
        <v>28</v>
      </c>
      <c r="N1055">
        <v>12</v>
      </c>
      <c r="O1055" t="s">
        <v>33</v>
      </c>
      <c r="P1055" t="s">
        <v>35</v>
      </c>
      <c r="Q1055">
        <v>2</v>
      </c>
      <c r="R1055" t="s">
        <v>22</v>
      </c>
      <c r="S1055">
        <v>16.239999771118164</v>
      </c>
      <c r="T1055" s="6">
        <f>tbSilv[[#This Row],[qtdRecurso]]*tbSilv[[#This Row],[areaOcupacao]]/10000</f>
        <v>0.1008</v>
      </c>
      <c r="U1055" s="1">
        <f>tbSilv[[#This Row],[qtdRecEspFaixa]]*tbSilv[[#This Row],[Preco]]</f>
        <v>1.6369919769287109</v>
      </c>
    </row>
    <row r="1056" spans="1:21" hidden="1" x14ac:dyDescent="0.3">
      <c r="A1056">
        <v>11688</v>
      </c>
      <c r="B1056" t="s">
        <v>0</v>
      </c>
      <c r="C1056" t="s">
        <v>1</v>
      </c>
      <c r="D1056" t="s">
        <v>2</v>
      </c>
      <c r="E1056" t="s">
        <v>3</v>
      </c>
      <c r="F1056" t="s">
        <v>306</v>
      </c>
      <c r="G1056" t="s">
        <v>4</v>
      </c>
      <c r="H1056" t="s">
        <v>55</v>
      </c>
      <c r="I1056">
        <v>504</v>
      </c>
      <c r="J1056">
        <v>56</v>
      </c>
      <c r="K1056" t="s">
        <v>316</v>
      </c>
      <c r="L1056" t="s">
        <v>7</v>
      </c>
      <c r="M1056" t="s">
        <v>28</v>
      </c>
      <c r="N1056">
        <v>12</v>
      </c>
      <c r="O1056" t="s">
        <v>33</v>
      </c>
      <c r="P1056" t="s">
        <v>13</v>
      </c>
      <c r="Q1056">
        <v>2</v>
      </c>
      <c r="R1056" t="s">
        <v>12</v>
      </c>
      <c r="S1056">
        <v>13.066685676574707</v>
      </c>
      <c r="T1056" s="6">
        <f>tbSilv[[#This Row],[qtdRecurso]]*tbSilv[[#This Row],[areaOcupacao]]/10000</f>
        <v>0.1008</v>
      </c>
      <c r="U1056" s="1">
        <f>tbSilv[[#This Row],[qtdRecEspFaixa]]*tbSilv[[#This Row],[Preco]]</f>
        <v>1.3171219161987304</v>
      </c>
    </row>
    <row r="1057" spans="1:21" hidden="1" x14ac:dyDescent="0.3">
      <c r="A1057">
        <v>11688</v>
      </c>
      <c r="B1057" t="s">
        <v>0</v>
      </c>
      <c r="C1057" t="s">
        <v>1</v>
      </c>
      <c r="D1057" t="s">
        <v>2</v>
      </c>
      <c r="E1057" t="s">
        <v>3</v>
      </c>
      <c r="F1057" t="s">
        <v>306</v>
      </c>
      <c r="G1057" t="s">
        <v>4</v>
      </c>
      <c r="H1057" t="s">
        <v>55</v>
      </c>
      <c r="I1057">
        <v>504</v>
      </c>
      <c r="J1057">
        <v>56</v>
      </c>
      <c r="K1057" t="s">
        <v>316</v>
      </c>
      <c r="L1057" t="s">
        <v>7</v>
      </c>
      <c r="M1057" t="s">
        <v>28</v>
      </c>
      <c r="N1057">
        <v>12</v>
      </c>
      <c r="O1057" t="s">
        <v>36</v>
      </c>
      <c r="P1057" t="s">
        <v>13</v>
      </c>
      <c r="Q1057">
        <v>1</v>
      </c>
      <c r="R1057" t="s">
        <v>12</v>
      </c>
      <c r="S1057">
        <v>13.066685676574707</v>
      </c>
      <c r="T1057" s="6">
        <f>tbSilv[[#This Row],[qtdRecurso]]*tbSilv[[#This Row],[areaOcupacao]]/10000</f>
        <v>5.04E-2</v>
      </c>
      <c r="U1057" s="1">
        <f>tbSilv[[#This Row],[qtdRecEspFaixa]]*tbSilv[[#This Row],[Preco]]</f>
        <v>0.65856095809936521</v>
      </c>
    </row>
    <row r="1058" spans="1:21" hidden="1" x14ac:dyDescent="0.3">
      <c r="A1058">
        <v>11688</v>
      </c>
      <c r="B1058" t="s">
        <v>0</v>
      </c>
      <c r="C1058" t="s">
        <v>1</v>
      </c>
      <c r="D1058" t="s">
        <v>2</v>
      </c>
      <c r="E1058" t="s">
        <v>3</v>
      </c>
      <c r="F1058" t="s">
        <v>306</v>
      </c>
      <c r="G1058" t="s">
        <v>4</v>
      </c>
      <c r="H1058" t="s">
        <v>55</v>
      </c>
      <c r="I1058">
        <v>504</v>
      </c>
      <c r="J1058">
        <v>56</v>
      </c>
      <c r="K1058" t="s">
        <v>316</v>
      </c>
      <c r="L1058" t="s">
        <v>7</v>
      </c>
      <c r="M1058" t="s">
        <v>28</v>
      </c>
      <c r="N1058">
        <v>13</v>
      </c>
      <c r="O1058" t="s">
        <v>33</v>
      </c>
      <c r="P1058" t="s">
        <v>34</v>
      </c>
      <c r="Q1058">
        <v>2</v>
      </c>
      <c r="R1058" t="s">
        <v>12</v>
      </c>
      <c r="S1058">
        <v>9.9000000000000005E-2</v>
      </c>
      <c r="T1058" s="6">
        <f>tbSilv[[#This Row],[qtdRecurso]]*tbSilv[[#This Row],[areaOcupacao]]/10000</f>
        <v>0.1008</v>
      </c>
      <c r="U1058" s="1">
        <f>tbSilv[[#This Row],[qtdRecEspFaixa]]*tbSilv[[#This Row],[Preco]]</f>
        <v>9.9792000000000006E-3</v>
      </c>
    </row>
    <row r="1059" spans="1:21" hidden="1" x14ac:dyDescent="0.3">
      <c r="A1059">
        <v>11688</v>
      </c>
      <c r="B1059" t="s">
        <v>0</v>
      </c>
      <c r="C1059" t="s">
        <v>1</v>
      </c>
      <c r="D1059" t="s">
        <v>2</v>
      </c>
      <c r="E1059" t="s">
        <v>3</v>
      </c>
      <c r="F1059" t="s">
        <v>306</v>
      </c>
      <c r="G1059" t="s">
        <v>4</v>
      </c>
      <c r="H1059" t="s">
        <v>55</v>
      </c>
      <c r="I1059">
        <v>504</v>
      </c>
      <c r="J1059">
        <v>56</v>
      </c>
      <c r="K1059" t="s">
        <v>316</v>
      </c>
      <c r="L1059" t="s">
        <v>7</v>
      </c>
      <c r="M1059" t="s">
        <v>28</v>
      </c>
      <c r="N1059">
        <v>13</v>
      </c>
      <c r="O1059" t="s">
        <v>33</v>
      </c>
      <c r="P1059" t="s">
        <v>35</v>
      </c>
      <c r="Q1059">
        <v>2</v>
      </c>
      <c r="R1059" t="s">
        <v>22</v>
      </c>
      <c r="S1059">
        <v>16.239999771118164</v>
      </c>
      <c r="T1059" s="6">
        <f>tbSilv[[#This Row],[qtdRecurso]]*tbSilv[[#This Row],[areaOcupacao]]/10000</f>
        <v>0.1008</v>
      </c>
      <c r="U1059" s="1">
        <f>tbSilv[[#This Row],[qtdRecEspFaixa]]*tbSilv[[#This Row],[Preco]]</f>
        <v>1.6369919769287109</v>
      </c>
    </row>
    <row r="1060" spans="1:21" hidden="1" x14ac:dyDescent="0.3">
      <c r="A1060">
        <v>11688</v>
      </c>
      <c r="B1060" t="s">
        <v>0</v>
      </c>
      <c r="C1060" t="s">
        <v>1</v>
      </c>
      <c r="D1060" t="s">
        <v>2</v>
      </c>
      <c r="E1060" t="s">
        <v>3</v>
      </c>
      <c r="F1060" t="s">
        <v>306</v>
      </c>
      <c r="G1060" t="s">
        <v>4</v>
      </c>
      <c r="H1060" t="s">
        <v>55</v>
      </c>
      <c r="I1060">
        <v>504</v>
      </c>
      <c r="J1060">
        <v>56</v>
      </c>
      <c r="K1060" t="s">
        <v>316</v>
      </c>
      <c r="L1060" t="s">
        <v>7</v>
      </c>
      <c r="M1060" t="s">
        <v>28</v>
      </c>
      <c r="N1060">
        <v>13</v>
      </c>
      <c r="O1060" t="s">
        <v>33</v>
      </c>
      <c r="P1060" t="s">
        <v>13</v>
      </c>
      <c r="Q1060">
        <v>2</v>
      </c>
      <c r="R1060" t="s">
        <v>12</v>
      </c>
      <c r="S1060">
        <v>13.066685676574707</v>
      </c>
      <c r="T1060" s="6">
        <f>tbSilv[[#This Row],[qtdRecurso]]*tbSilv[[#This Row],[areaOcupacao]]/10000</f>
        <v>0.1008</v>
      </c>
      <c r="U1060" s="1">
        <f>tbSilv[[#This Row],[qtdRecEspFaixa]]*tbSilv[[#This Row],[Preco]]</f>
        <v>1.3171219161987304</v>
      </c>
    </row>
    <row r="1061" spans="1:21" hidden="1" x14ac:dyDescent="0.3">
      <c r="A1061">
        <v>11688</v>
      </c>
      <c r="B1061" t="s">
        <v>0</v>
      </c>
      <c r="C1061" t="s">
        <v>1</v>
      </c>
      <c r="D1061" t="s">
        <v>2</v>
      </c>
      <c r="E1061" t="s">
        <v>3</v>
      </c>
      <c r="F1061" t="s">
        <v>306</v>
      </c>
      <c r="G1061" t="s">
        <v>4</v>
      </c>
      <c r="H1061" t="s">
        <v>55</v>
      </c>
      <c r="I1061">
        <v>504</v>
      </c>
      <c r="J1061">
        <v>56</v>
      </c>
      <c r="K1061" t="s">
        <v>316</v>
      </c>
      <c r="L1061" t="s">
        <v>7</v>
      </c>
      <c r="M1061" t="s">
        <v>28</v>
      </c>
      <c r="N1061">
        <v>13</v>
      </c>
      <c r="O1061" t="s">
        <v>36</v>
      </c>
      <c r="P1061" t="s">
        <v>13</v>
      </c>
      <c r="Q1061">
        <v>1</v>
      </c>
      <c r="R1061" t="s">
        <v>12</v>
      </c>
      <c r="S1061">
        <v>13.066685676574707</v>
      </c>
      <c r="T1061" s="6">
        <f>tbSilv[[#This Row],[qtdRecurso]]*tbSilv[[#This Row],[areaOcupacao]]/10000</f>
        <v>5.04E-2</v>
      </c>
      <c r="U1061" s="1">
        <f>tbSilv[[#This Row],[qtdRecEspFaixa]]*tbSilv[[#This Row],[Preco]]</f>
        <v>0.65856095809936521</v>
      </c>
    </row>
    <row r="1062" spans="1:21" hidden="1" x14ac:dyDescent="0.3">
      <c r="A1062">
        <v>11688</v>
      </c>
      <c r="B1062" t="s">
        <v>0</v>
      </c>
      <c r="C1062" t="s">
        <v>1</v>
      </c>
      <c r="D1062" t="s">
        <v>2</v>
      </c>
      <c r="E1062" t="s">
        <v>3</v>
      </c>
      <c r="F1062" t="s">
        <v>306</v>
      </c>
      <c r="G1062" t="s">
        <v>4</v>
      </c>
      <c r="H1062" t="s">
        <v>55</v>
      </c>
      <c r="I1062">
        <v>504</v>
      </c>
      <c r="J1062">
        <v>56</v>
      </c>
      <c r="K1062" t="s">
        <v>316</v>
      </c>
      <c r="L1062" t="s">
        <v>7</v>
      </c>
      <c r="M1062" t="s">
        <v>28</v>
      </c>
      <c r="N1062">
        <v>14</v>
      </c>
      <c r="O1062" t="s">
        <v>33</v>
      </c>
      <c r="P1062" t="s">
        <v>34</v>
      </c>
      <c r="Q1062">
        <v>2</v>
      </c>
      <c r="R1062" t="s">
        <v>12</v>
      </c>
      <c r="S1062">
        <v>9.9000000000000005E-2</v>
      </c>
      <c r="T1062" s="6">
        <f>tbSilv[[#This Row],[qtdRecurso]]*tbSilv[[#This Row],[areaOcupacao]]/10000</f>
        <v>0.1008</v>
      </c>
      <c r="U1062" s="1">
        <f>tbSilv[[#This Row],[qtdRecEspFaixa]]*tbSilv[[#This Row],[Preco]]</f>
        <v>9.9792000000000006E-3</v>
      </c>
    </row>
    <row r="1063" spans="1:21" hidden="1" x14ac:dyDescent="0.3">
      <c r="A1063">
        <v>11688</v>
      </c>
      <c r="B1063" t="s">
        <v>0</v>
      </c>
      <c r="C1063" t="s">
        <v>1</v>
      </c>
      <c r="D1063" t="s">
        <v>2</v>
      </c>
      <c r="E1063" t="s">
        <v>3</v>
      </c>
      <c r="F1063" t="s">
        <v>306</v>
      </c>
      <c r="G1063" t="s">
        <v>4</v>
      </c>
      <c r="H1063" t="s">
        <v>55</v>
      </c>
      <c r="I1063">
        <v>504</v>
      </c>
      <c r="J1063">
        <v>56</v>
      </c>
      <c r="K1063" t="s">
        <v>316</v>
      </c>
      <c r="L1063" t="s">
        <v>7</v>
      </c>
      <c r="M1063" t="s">
        <v>28</v>
      </c>
      <c r="N1063">
        <v>14</v>
      </c>
      <c r="O1063" t="s">
        <v>33</v>
      </c>
      <c r="P1063" t="s">
        <v>35</v>
      </c>
      <c r="Q1063">
        <v>2</v>
      </c>
      <c r="R1063" t="s">
        <v>22</v>
      </c>
      <c r="S1063">
        <v>16.239999771118164</v>
      </c>
      <c r="T1063" s="6">
        <f>tbSilv[[#This Row],[qtdRecurso]]*tbSilv[[#This Row],[areaOcupacao]]/10000</f>
        <v>0.1008</v>
      </c>
      <c r="U1063" s="1">
        <f>tbSilv[[#This Row],[qtdRecEspFaixa]]*tbSilv[[#This Row],[Preco]]</f>
        <v>1.6369919769287109</v>
      </c>
    </row>
    <row r="1064" spans="1:21" hidden="1" x14ac:dyDescent="0.3">
      <c r="A1064">
        <v>11688</v>
      </c>
      <c r="B1064" t="s">
        <v>0</v>
      </c>
      <c r="C1064" t="s">
        <v>1</v>
      </c>
      <c r="D1064" t="s">
        <v>2</v>
      </c>
      <c r="E1064" t="s">
        <v>3</v>
      </c>
      <c r="F1064" t="s">
        <v>306</v>
      </c>
      <c r="G1064" t="s">
        <v>4</v>
      </c>
      <c r="H1064" t="s">
        <v>55</v>
      </c>
      <c r="I1064">
        <v>504</v>
      </c>
      <c r="J1064">
        <v>56</v>
      </c>
      <c r="K1064" t="s">
        <v>316</v>
      </c>
      <c r="L1064" t="s">
        <v>7</v>
      </c>
      <c r="M1064" t="s">
        <v>28</v>
      </c>
      <c r="N1064">
        <v>14</v>
      </c>
      <c r="O1064" t="s">
        <v>33</v>
      </c>
      <c r="P1064" t="s">
        <v>13</v>
      </c>
      <c r="Q1064">
        <v>2</v>
      </c>
      <c r="R1064" t="s">
        <v>12</v>
      </c>
      <c r="S1064">
        <v>13.066685676574707</v>
      </c>
      <c r="T1064" s="6">
        <f>tbSilv[[#This Row],[qtdRecurso]]*tbSilv[[#This Row],[areaOcupacao]]/10000</f>
        <v>0.1008</v>
      </c>
      <c r="U1064" s="1">
        <f>tbSilv[[#This Row],[qtdRecEspFaixa]]*tbSilv[[#This Row],[Preco]]</f>
        <v>1.3171219161987304</v>
      </c>
    </row>
    <row r="1065" spans="1:21" hidden="1" x14ac:dyDescent="0.3">
      <c r="A1065">
        <v>11688</v>
      </c>
      <c r="B1065" t="s">
        <v>0</v>
      </c>
      <c r="C1065" t="s">
        <v>1</v>
      </c>
      <c r="D1065" t="s">
        <v>2</v>
      </c>
      <c r="E1065" t="s">
        <v>3</v>
      </c>
      <c r="F1065" t="s">
        <v>306</v>
      </c>
      <c r="G1065" t="s">
        <v>4</v>
      </c>
      <c r="H1065" t="s">
        <v>55</v>
      </c>
      <c r="I1065">
        <v>504</v>
      </c>
      <c r="J1065">
        <v>56</v>
      </c>
      <c r="K1065" t="s">
        <v>316</v>
      </c>
      <c r="L1065" t="s">
        <v>7</v>
      </c>
      <c r="M1065" t="s">
        <v>28</v>
      </c>
      <c r="N1065">
        <v>14</v>
      </c>
      <c r="O1065" t="s">
        <v>36</v>
      </c>
      <c r="P1065" t="s">
        <v>13</v>
      </c>
      <c r="Q1065">
        <v>1</v>
      </c>
      <c r="R1065" t="s">
        <v>12</v>
      </c>
      <c r="S1065">
        <v>13.066685676574707</v>
      </c>
      <c r="T1065" s="6">
        <f>tbSilv[[#This Row],[qtdRecurso]]*tbSilv[[#This Row],[areaOcupacao]]/10000</f>
        <v>5.04E-2</v>
      </c>
      <c r="U1065" s="1">
        <f>tbSilv[[#This Row],[qtdRecEspFaixa]]*tbSilv[[#This Row],[Preco]]</f>
        <v>0.65856095809936521</v>
      </c>
    </row>
    <row r="1066" spans="1:21" hidden="1" x14ac:dyDescent="0.3">
      <c r="A1066">
        <v>11688</v>
      </c>
      <c r="B1066" t="s">
        <v>0</v>
      </c>
      <c r="C1066" t="s">
        <v>1</v>
      </c>
      <c r="D1066" t="s">
        <v>2</v>
      </c>
      <c r="E1066" t="s">
        <v>3</v>
      </c>
      <c r="F1066" t="s">
        <v>306</v>
      </c>
      <c r="G1066" t="s">
        <v>4</v>
      </c>
      <c r="H1066" t="s">
        <v>55</v>
      </c>
      <c r="I1066">
        <v>504</v>
      </c>
      <c r="J1066">
        <v>56</v>
      </c>
      <c r="K1066" t="s">
        <v>316</v>
      </c>
      <c r="L1066" t="s">
        <v>7</v>
      </c>
      <c r="M1066" t="s">
        <v>28</v>
      </c>
      <c r="N1066">
        <v>15</v>
      </c>
      <c r="O1066" t="s">
        <v>33</v>
      </c>
      <c r="P1066" t="s">
        <v>34</v>
      </c>
      <c r="Q1066">
        <v>2</v>
      </c>
      <c r="R1066" t="s">
        <v>12</v>
      </c>
      <c r="S1066">
        <v>9.9000000000000005E-2</v>
      </c>
      <c r="T1066" s="6">
        <f>tbSilv[[#This Row],[qtdRecurso]]*tbSilv[[#This Row],[areaOcupacao]]/10000</f>
        <v>0.1008</v>
      </c>
      <c r="U1066" s="1">
        <f>tbSilv[[#This Row],[qtdRecEspFaixa]]*tbSilv[[#This Row],[Preco]]</f>
        <v>9.9792000000000006E-3</v>
      </c>
    </row>
    <row r="1067" spans="1:21" hidden="1" x14ac:dyDescent="0.3">
      <c r="A1067">
        <v>11688</v>
      </c>
      <c r="B1067" t="s">
        <v>0</v>
      </c>
      <c r="C1067" t="s">
        <v>1</v>
      </c>
      <c r="D1067" t="s">
        <v>2</v>
      </c>
      <c r="E1067" t="s">
        <v>3</v>
      </c>
      <c r="F1067" t="s">
        <v>306</v>
      </c>
      <c r="G1067" t="s">
        <v>4</v>
      </c>
      <c r="H1067" t="s">
        <v>55</v>
      </c>
      <c r="I1067">
        <v>504</v>
      </c>
      <c r="J1067">
        <v>56</v>
      </c>
      <c r="K1067" t="s">
        <v>316</v>
      </c>
      <c r="L1067" t="s">
        <v>7</v>
      </c>
      <c r="M1067" t="s">
        <v>28</v>
      </c>
      <c r="N1067">
        <v>15</v>
      </c>
      <c r="O1067" t="s">
        <v>33</v>
      </c>
      <c r="P1067" t="s">
        <v>35</v>
      </c>
      <c r="Q1067">
        <v>2</v>
      </c>
      <c r="R1067" t="s">
        <v>22</v>
      </c>
      <c r="S1067">
        <v>16.239999771118164</v>
      </c>
      <c r="T1067" s="6">
        <f>tbSilv[[#This Row],[qtdRecurso]]*tbSilv[[#This Row],[areaOcupacao]]/10000</f>
        <v>0.1008</v>
      </c>
      <c r="U1067" s="1">
        <f>tbSilv[[#This Row],[qtdRecEspFaixa]]*tbSilv[[#This Row],[Preco]]</f>
        <v>1.6369919769287109</v>
      </c>
    </row>
    <row r="1068" spans="1:21" hidden="1" x14ac:dyDescent="0.3">
      <c r="A1068">
        <v>11688</v>
      </c>
      <c r="B1068" t="s">
        <v>0</v>
      </c>
      <c r="C1068" t="s">
        <v>1</v>
      </c>
      <c r="D1068" t="s">
        <v>2</v>
      </c>
      <c r="E1068" t="s">
        <v>3</v>
      </c>
      <c r="F1068" t="s">
        <v>306</v>
      </c>
      <c r="G1068" t="s">
        <v>4</v>
      </c>
      <c r="H1068" t="s">
        <v>55</v>
      </c>
      <c r="I1068">
        <v>504</v>
      </c>
      <c r="J1068">
        <v>56</v>
      </c>
      <c r="K1068" t="s">
        <v>316</v>
      </c>
      <c r="L1068" t="s">
        <v>7</v>
      </c>
      <c r="M1068" t="s">
        <v>28</v>
      </c>
      <c r="N1068">
        <v>15</v>
      </c>
      <c r="O1068" t="s">
        <v>33</v>
      </c>
      <c r="P1068" t="s">
        <v>13</v>
      </c>
      <c r="Q1068">
        <v>2</v>
      </c>
      <c r="R1068" t="s">
        <v>12</v>
      </c>
      <c r="S1068">
        <v>13.066685676574707</v>
      </c>
      <c r="T1068" s="6">
        <f>tbSilv[[#This Row],[qtdRecurso]]*tbSilv[[#This Row],[areaOcupacao]]/10000</f>
        <v>0.1008</v>
      </c>
      <c r="U1068" s="1">
        <f>tbSilv[[#This Row],[qtdRecEspFaixa]]*tbSilv[[#This Row],[Preco]]</f>
        <v>1.3171219161987304</v>
      </c>
    </row>
    <row r="1069" spans="1:21" hidden="1" x14ac:dyDescent="0.3">
      <c r="A1069">
        <v>11688</v>
      </c>
      <c r="B1069" t="s">
        <v>0</v>
      </c>
      <c r="C1069" t="s">
        <v>1</v>
      </c>
      <c r="D1069" t="s">
        <v>2</v>
      </c>
      <c r="E1069" t="s">
        <v>3</v>
      </c>
      <c r="F1069" t="s">
        <v>306</v>
      </c>
      <c r="G1069" t="s">
        <v>4</v>
      </c>
      <c r="H1069" t="s">
        <v>55</v>
      </c>
      <c r="I1069">
        <v>504</v>
      </c>
      <c r="J1069">
        <v>56</v>
      </c>
      <c r="K1069" t="s">
        <v>316</v>
      </c>
      <c r="L1069" t="s">
        <v>7</v>
      </c>
      <c r="M1069" t="s">
        <v>28</v>
      </c>
      <c r="N1069">
        <v>15</v>
      </c>
      <c r="O1069" t="s">
        <v>40</v>
      </c>
      <c r="P1069" t="s">
        <v>41</v>
      </c>
      <c r="Q1069">
        <v>20</v>
      </c>
      <c r="R1069" t="s">
        <v>12</v>
      </c>
      <c r="S1069">
        <v>5.920964241027832</v>
      </c>
      <c r="T1069" s="6">
        <f>tbSilv[[#This Row],[qtdRecurso]]*tbSilv[[#This Row],[areaOcupacao]]/10000</f>
        <v>1.008</v>
      </c>
      <c r="U1069" s="1">
        <f>tbSilv[[#This Row],[qtdRecEspFaixa]]*tbSilv[[#This Row],[Preco]]</f>
        <v>5.9683319549560547</v>
      </c>
    </row>
    <row r="1070" spans="1:21" hidden="1" x14ac:dyDescent="0.3">
      <c r="A1070">
        <v>11688</v>
      </c>
      <c r="B1070" t="s">
        <v>0</v>
      </c>
      <c r="C1070" t="s">
        <v>1</v>
      </c>
      <c r="D1070" t="s">
        <v>2</v>
      </c>
      <c r="E1070" t="s">
        <v>3</v>
      </c>
      <c r="F1070" t="s">
        <v>306</v>
      </c>
      <c r="G1070" t="s">
        <v>4</v>
      </c>
      <c r="H1070" t="s">
        <v>55</v>
      </c>
      <c r="I1070">
        <v>504</v>
      </c>
      <c r="J1070">
        <v>56</v>
      </c>
      <c r="K1070" t="s">
        <v>316</v>
      </c>
      <c r="L1070" t="s">
        <v>7</v>
      </c>
      <c r="M1070" t="s">
        <v>28</v>
      </c>
      <c r="N1070">
        <v>15</v>
      </c>
      <c r="O1070" t="s">
        <v>36</v>
      </c>
      <c r="P1070" t="s">
        <v>13</v>
      </c>
      <c r="Q1070">
        <v>1</v>
      </c>
      <c r="R1070" t="s">
        <v>12</v>
      </c>
      <c r="S1070">
        <v>13.066685676574707</v>
      </c>
      <c r="T1070" s="6">
        <f>tbSilv[[#This Row],[qtdRecurso]]*tbSilv[[#This Row],[areaOcupacao]]/10000</f>
        <v>5.04E-2</v>
      </c>
      <c r="U1070" s="1">
        <f>tbSilv[[#This Row],[qtdRecEspFaixa]]*tbSilv[[#This Row],[Preco]]</f>
        <v>0.65856095809936521</v>
      </c>
    </row>
    <row r="1071" spans="1:21" hidden="1" x14ac:dyDescent="0.3">
      <c r="A1071">
        <v>11688</v>
      </c>
      <c r="B1071" t="s">
        <v>0</v>
      </c>
      <c r="C1071" t="s">
        <v>1</v>
      </c>
      <c r="D1071" t="s">
        <v>2</v>
      </c>
      <c r="E1071" t="s">
        <v>3</v>
      </c>
      <c r="F1071" t="s">
        <v>306</v>
      </c>
      <c r="G1071" t="s">
        <v>4</v>
      </c>
      <c r="H1071" t="s">
        <v>55</v>
      </c>
      <c r="I1071">
        <v>504</v>
      </c>
      <c r="J1071">
        <v>56</v>
      </c>
      <c r="K1071" t="s">
        <v>316</v>
      </c>
      <c r="L1071" t="s">
        <v>7</v>
      </c>
      <c r="M1071" t="s">
        <v>28</v>
      </c>
      <c r="N1071">
        <v>16</v>
      </c>
      <c r="O1071" t="s">
        <v>33</v>
      </c>
      <c r="P1071" t="s">
        <v>34</v>
      </c>
      <c r="Q1071">
        <v>2</v>
      </c>
      <c r="R1071" t="s">
        <v>12</v>
      </c>
      <c r="S1071">
        <v>9.9000000000000005E-2</v>
      </c>
      <c r="T1071" s="6">
        <f>tbSilv[[#This Row],[qtdRecurso]]*tbSilv[[#This Row],[areaOcupacao]]/10000</f>
        <v>0.1008</v>
      </c>
      <c r="U1071" s="1">
        <f>tbSilv[[#This Row],[qtdRecEspFaixa]]*tbSilv[[#This Row],[Preco]]</f>
        <v>9.9792000000000006E-3</v>
      </c>
    </row>
    <row r="1072" spans="1:21" hidden="1" x14ac:dyDescent="0.3">
      <c r="A1072">
        <v>11688</v>
      </c>
      <c r="B1072" t="s">
        <v>0</v>
      </c>
      <c r="C1072" t="s">
        <v>1</v>
      </c>
      <c r="D1072" t="s">
        <v>2</v>
      </c>
      <c r="E1072" t="s">
        <v>3</v>
      </c>
      <c r="F1072" t="s">
        <v>306</v>
      </c>
      <c r="G1072" t="s">
        <v>4</v>
      </c>
      <c r="H1072" t="s">
        <v>55</v>
      </c>
      <c r="I1072">
        <v>504</v>
      </c>
      <c r="J1072">
        <v>56</v>
      </c>
      <c r="K1072" t="s">
        <v>316</v>
      </c>
      <c r="L1072" t="s">
        <v>7</v>
      </c>
      <c r="M1072" t="s">
        <v>28</v>
      </c>
      <c r="N1072">
        <v>16</v>
      </c>
      <c r="O1072" t="s">
        <v>33</v>
      </c>
      <c r="P1072" t="s">
        <v>35</v>
      </c>
      <c r="Q1072">
        <v>2</v>
      </c>
      <c r="R1072" t="s">
        <v>22</v>
      </c>
      <c r="S1072">
        <v>16.239999771118164</v>
      </c>
      <c r="T1072" s="6">
        <f>tbSilv[[#This Row],[qtdRecurso]]*tbSilv[[#This Row],[areaOcupacao]]/10000</f>
        <v>0.1008</v>
      </c>
      <c r="U1072" s="1">
        <f>tbSilv[[#This Row],[qtdRecEspFaixa]]*tbSilv[[#This Row],[Preco]]</f>
        <v>1.6369919769287109</v>
      </c>
    </row>
    <row r="1073" spans="1:21" hidden="1" x14ac:dyDescent="0.3">
      <c r="A1073">
        <v>11688</v>
      </c>
      <c r="B1073" t="s">
        <v>0</v>
      </c>
      <c r="C1073" t="s">
        <v>1</v>
      </c>
      <c r="D1073" t="s">
        <v>2</v>
      </c>
      <c r="E1073" t="s">
        <v>3</v>
      </c>
      <c r="F1073" t="s">
        <v>306</v>
      </c>
      <c r="G1073" t="s">
        <v>4</v>
      </c>
      <c r="H1073" t="s">
        <v>55</v>
      </c>
      <c r="I1073">
        <v>504</v>
      </c>
      <c r="J1073">
        <v>56</v>
      </c>
      <c r="K1073" t="s">
        <v>316</v>
      </c>
      <c r="L1073" t="s">
        <v>7</v>
      </c>
      <c r="M1073" t="s">
        <v>28</v>
      </c>
      <c r="N1073">
        <v>16</v>
      </c>
      <c r="O1073" t="s">
        <v>33</v>
      </c>
      <c r="P1073" t="s">
        <v>13</v>
      </c>
      <c r="Q1073">
        <v>2</v>
      </c>
      <c r="R1073" t="s">
        <v>12</v>
      </c>
      <c r="S1073">
        <v>13.066685676574707</v>
      </c>
      <c r="T1073" s="6">
        <f>tbSilv[[#This Row],[qtdRecurso]]*tbSilv[[#This Row],[areaOcupacao]]/10000</f>
        <v>0.1008</v>
      </c>
      <c r="U1073" s="1">
        <f>tbSilv[[#This Row],[qtdRecEspFaixa]]*tbSilv[[#This Row],[Preco]]</f>
        <v>1.3171219161987304</v>
      </c>
    </row>
    <row r="1074" spans="1:21" hidden="1" x14ac:dyDescent="0.3">
      <c r="A1074">
        <v>11688</v>
      </c>
      <c r="B1074" t="s">
        <v>0</v>
      </c>
      <c r="C1074" t="s">
        <v>1</v>
      </c>
      <c r="D1074" t="s">
        <v>2</v>
      </c>
      <c r="E1074" t="s">
        <v>3</v>
      </c>
      <c r="F1074" t="s">
        <v>306</v>
      </c>
      <c r="G1074" t="s">
        <v>4</v>
      </c>
      <c r="H1074" t="s">
        <v>55</v>
      </c>
      <c r="I1074">
        <v>504</v>
      </c>
      <c r="J1074">
        <v>56</v>
      </c>
      <c r="K1074" t="s">
        <v>316</v>
      </c>
      <c r="L1074" t="s">
        <v>7</v>
      </c>
      <c r="M1074" t="s">
        <v>28</v>
      </c>
      <c r="N1074">
        <v>16</v>
      </c>
      <c r="O1074" t="s">
        <v>36</v>
      </c>
      <c r="P1074" t="s">
        <v>13</v>
      </c>
      <c r="Q1074">
        <v>1</v>
      </c>
      <c r="R1074" t="s">
        <v>12</v>
      </c>
      <c r="S1074">
        <v>13.066685676574707</v>
      </c>
      <c r="T1074" s="6">
        <f>tbSilv[[#This Row],[qtdRecurso]]*tbSilv[[#This Row],[areaOcupacao]]/10000</f>
        <v>5.04E-2</v>
      </c>
      <c r="U1074" s="1">
        <f>tbSilv[[#This Row],[qtdRecEspFaixa]]*tbSilv[[#This Row],[Preco]]</f>
        <v>0.65856095809936521</v>
      </c>
    </row>
    <row r="1075" spans="1:21" hidden="1" x14ac:dyDescent="0.3">
      <c r="A1075">
        <v>11688</v>
      </c>
      <c r="B1075" t="s">
        <v>0</v>
      </c>
      <c r="C1075" t="s">
        <v>1</v>
      </c>
      <c r="D1075" t="s">
        <v>2</v>
      </c>
      <c r="E1075" t="s">
        <v>3</v>
      </c>
      <c r="F1075" t="s">
        <v>306</v>
      </c>
      <c r="G1075" t="s">
        <v>4</v>
      </c>
      <c r="H1075" t="s">
        <v>55</v>
      </c>
      <c r="I1075">
        <v>504</v>
      </c>
      <c r="J1075">
        <v>56</v>
      </c>
      <c r="K1075" t="s">
        <v>316</v>
      </c>
      <c r="L1075" t="s">
        <v>7</v>
      </c>
      <c r="M1075" t="s">
        <v>28</v>
      </c>
      <c r="N1075">
        <v>17</v>
      </c>
      <c r="O1075" t="s">
        <v>33</v>
      </c>
      <c r="P1075" t="s">
        <v>34</v>
      </c>
      <c r="Q1075">
        <v>2</v>
      </c>
      <c r="R1075" t="s">
        <v>12</v>
      </c>
      <c r="S1075">
        <v>9.9000000000000005E-2</v>
      </c>
      <c r="T1075" s="6">
        <f>tbSilv[[#This Row],[qtdRecurso]]*tbSilv[[#This Row],[areaOcupacao]]/10000</f>
        <v>0.1008</v>
      </c>
      <c r="U1075" s="1">
        <f>tbSilv[[#This Row],[qtdRecEspFaixa]]*tbSilv[[#This Row],[Preco]]</f>
        <v>9.9792000000000006E-3</v>
      </c>
    </row>
    <row r="1076" spans="1:21" hidden="1" x14ac:dyDescent="0.3">
      <c r="A1076">
        <v>11688</v>
      </c>
      <c r="B1076" t="s">
        <v>0</v>
      </c>
      <c r="C1076" t="s">
        <v>1</v>
      </c>
      <c r="D1076" t="s">
        <v>2</v>
      </c>
      <c r="E1076" t="s">
        <v>3</v>
      </c>
      <c r="F1076" t="s">
        <v>306</v>
      </c>
      <c r="G1076" t="s">
        <v>4</v>
      </c>
      <c r="H1076" t="s">
        <v>55</v>
      </c>
      <c r="I1076">
        <v>504</v>
      </c>
      <c r="J1076">
        <v>56</v>
      </c>
      <c r="K1076" t="s">
        <v>316</v>
      </c>
      <c r="L1076" t="s">
        <v>7</v>
      </c>
      <c r="M1076" t="s">
        <v>28</v>
      </c>
      <c r="N1076">
        <v>17</v>
      </c>
      <c r="O1076" t="s">
        <v>33</v>
      </c>
      <c r="P1076" t="s">
        <v>35</v>
      </c>
      <c r="Q1076">
        <v>2</v>
      </c>
      <c r="R1076" t="s">
        <v>22</v>
      </c>
      <c r="S1076">
        <v>16.239999771118164</v>
      </c>
      <c r="T1076" s="6">
        <f>tbSilv[[#This Row],[qtdRecurso]]*tbSilv[[#This Row],[areaOcupacao]]/10000</f>
        <v>0.1008</v>
      </c>
      <c r="U1076" s="1">
        <f>tbSilv[[#This Row],[qtdRecEspFaixa]]*tbSilv[[#This Row],[Preco]]</f>
        <v>1.6369919769287109</v>
      </c>
    </row>
    <row r="1077" spans="1:21" hidden="1" x14ac:dyDescent="0.3">
      <c r="A1077">
        <v>11688</v>
      </c>
      <c r="B1077" t="s">
        <v>0</v>
      </c>
      <c r="C1077" t="s">
        <v>1</v>
      </c>
      <c r="D1077" t="s">
        <v>2</v>
      </c>
      <c r="E1077" t="s">
        <v>3</v>
      </c>
      <c r="F1077" t="s">
        <v>306</v>
      </c>
      <c r="G1077" t="s">
        <v>4</v>
      </c>
      <c r="H1077" t="s">
        <v>55</v>
      </c>
      <c r="I1077">
        <v>504</v>
      </c>
      <c r="J1077">
        <v>56</v>
      </c>
      <c r="K1077" t="s">
        <v>316</v>
      </c>
      <c r="L1077" t="s">
        <v>7</v>
      </c>
      <c r="M1077" t="s">
        <v>28</v>
      </c>
      <c r="N1077">
        <v>17</v>
      </c>
      <c r="O1077" t="s">
        <v>33</v>
      </c>
      <c r="P1077" t="s">
        <v>13</v>
      </c>
      <c r="Q1077">
        <v>2</v>
      </c>
      <c r="R1077" t="s">
        <v>12</v>
      </c>
      <c r="S1077">
        <v>13.066685676574707</v>
      </c>
      <c r="T1077" s="6">
        <f>tbSilv[[#This Row],[qtdRecurso]]*tbSilv[[#This Row],[areaOcupacao]]/10000</f>
        <v>0.1008</v>
      </c>
      <c r="U1077" s="1">
        <f>tbSilv[[#This Row],[qtdRecEspFaixa]]*tbSilv[[#This Row],[Preco]]</f>
        <v>1.3171219161987304</v>
      </c>
    </row>
    <row r="1078" spans="1:21" hidden="1" x14ac:dyDescent="0.3">
      <c r="A1078">
        <v>11688</v>
      </c>
      <c r="B1078" t="s">
        <v>0</v>
      </c>
      <c r="C1078" t="s">
        <v>1</v>
      </c>
      <c r="D1078" t="s">
        <v>2</v>
      </c>
      <c r="E1078" t="s">
        <v>3</v>
      </c>
      <c r="F1078" t="s">
        <v>306</v>
      </c>
      <c r="G1078" t="s">
        <v>4</v>
      </c>
      <c r="H1078" t="s">
        <v>55</v>
      </c>
      <c r="I1078">
        <v>504</v>
      </c>
      <c r="J1078">
        <v>56</v>
      </c>
      <c r="K1078" t="s">
        <v>316</v>
      </c>
      <c r="L1078" t="s">
        <v>7</v>
      </c>
      <c r="M1078" t="s">
        <v>28</v>
      </c>
      <c r="N1078">
        <v>17</v>
      </c>
      <c r="O1078" t="s">
        <v>36</v>
      </c>
      <c r="P1078" t="s">
        <v>13</v>
      </c>
      <c r="Q1078">
        <v>1</v>
      </c>
      <c r="R1078" t="s">
        <v>12</v>
      </c>
      <c r="S1078">
        <v>13.066685676574707</v>
      </c>
      <c r="T1078" s="6">
        <f>tbSilv[[#This Row],[qtdRecurso]]*tbSilv[[#This Row],[areaOcupacao]]/10000</f>
        <v>5.04E-2</v>
      </c>
      <c r="U1078" s="1">
        <f>tbSilv[[#This Row],[qtdRecEspFaixa]]*tbSilv[[#This Row],[Preco]]</f>
        <v>0.65856095809936521</v>
      </c>
    </row>
    <row r="1079" spans="1:21" hidden="1" x14ac:dyDescent="0.3">
      <c r="A1079">
        <v>11688</v>
      </c>
      <c r="B1079" t="s">
        <v>0</v>
      </c>
      <c r="C1079" t="s">
        <v>1</v>
      </c>
      <c r="D1079" t="s">
        <v>2</v>
      </c>
      <c r="E1079" t="s">
        <v>3</v>
      </c>
      <c r="F1079" t="s">
        <v>306</v>
      </c>
      <c r="G1079" t="s">
        <v>4</v>
      </c>
      <c r="H1079" t="s">
        <v>55</v>
      </c>
      <c r="I1079">
        <v>504</v>
      </c>
      <c r="J1079">
        <v>56</v>
      </c>
      <c r="K1079" t="s">
        <v>316</v>
      </c>
      <c r="L1079" t="s">
        <v>7</v>
      </c>
      <c r="M1079" t="s">
        <v>28</v>
      </c>
      <c r="N1079">
        <v>18</v>
      </c>
      <c r="O1079" t="s">
        <v>33</v>
      </c>
      <c r="P1079" t="s">
        <v>34</v>
      </c>
      <c r="Q1079">
        <v>2</v>
      </c>
      <c r="R1079" t="s">
        <v>12</v>
      </c>
      <c r="S1079">
        <v>9.9000000000000005E-2</v>
      </c>
      <c r="T1079" s="6">
        <f>tbSilv[[#This Row],[qtdRecurso]]*tbSilv[[#This Row],[areaOcupacao]]/10000</f>
        <v>0.1008</v>
      </c>
      <c r="U1079" s="1">
        <f>tbSilv[[#This Row],[qtdRecEspFaixa]]*tbSilv[[#This Row],[Preco]]</f>
        <v>9.9792000000000006E-3</v>
      </c>
    </row>
    <row r="1080" spans="1:21" hidden="1" x14ac:dyDescent="0.3">
      <c r="A1080">
        <v>11688</v>
      </c>
      <c r="B1080" t="s">
        <v>0</v>
      </c>
      <c r="C1080" t="s">
        <v>1</v>
      </c>
      <c r="D1080" t="s">
        <v>2</v>
      </c>
      <c r="E1080" t="s">
        <v>3</v>
      </c>
      <c r="F1080" t="s">
        <v>306</v>
      </c>
      <c r="G1080" t="s">
        <v>4</v>
      </c>
      <c r="H1080" t="s">
        <v>55</v>
      </c>
      <c r="I1080">
        <v>504</v>
      </c>
      <c r="J1080">
        <v>56</v>
      </c>
      <c r="K1080" t="s">
        <v>316</v>
      </c>
      <c r="L1080" t="s">
        <v>7</v>
      </c>
      <c r="M1080" t="s">
        <v>28</v>
      </c>
      <c r="N1080">
        <v>18</v>
      </c>
      <c r="O1080" t="s">
        <v>33</v>
      </c>
      <c r="P1080" t="s">
        <v>35</v>
      </c>
      <c r="Q1080">
        <v>2</v>
      </c>
      <c r="R1080" t="s">
        <v>22</v>
      </c>
      <c r="S1080">
        <v>16.239999771118164</v>
      </c>
      <c r="T1080" s="6">
        <f>tbSilv[[#This Row],[qtdRecurso]]*tbSilv[[#This Row],[areaOcupacao]]/10000</f>
        <v>0.1008</v>
      </c>
      <c r="U1080" s="1">
        <f>tbSilv[[#This Row],[qtdRecEspFaixa]]*tbSilv[[#This Row],[Preco]]</f>
        <v>1.6369919769287109</v>
      </c>
    </row>
    <row r="1081" spans="1:21" hidden="1" x14ac:dyDescent="0.3">
      <c r="A1081">
        <v>11688</v>
      </c>
      <c r="B1081" t="s">
        <v>0</v>
      </c>
      <c r="C1081" t="s">
        <v>1</v>
      </c>
      <c r="D1081" t="s">
        <v>2</v>
      </c>
      <c r="E1081" t="s">
        <v>3</v>
      </c>
      <c r="F1081" t="s">
        <v>306</v>
      </c>
      <c r="G1081" t="s">
        <v>4</v>
      </c>
      <c r="H1081" t="s">
        <v>55</v>
      </c>
      <c r="I1081">
        <v>504</v>
      </c>
      <c r="J1081">
        <v>56</v>
      </c>
      <c r="K1081" t="s">
        <v>316</v>
      </c>
      <c r="L1081" t="s">
        <v>7</v>
      </c>
      <c r="M1081" t="s">
        <v>28</v>
      </c>
      <c r="N1081">
        <v>18</v>
      </c>
      <c r="O1081" t="s">
        <v>33</v>
      </c>
      <c r="P1081" t="s">
        <v>13</v>
      </c>
      <c r="Q1081">
        <v>2</v>
      </c>
      <c r="R1081" t="s">
        <v>12</v>
      </c>
      <c r="S1081">
        <v>13.066685676574707</v>
      </c>
      <c r="T1081" s="6">
        <f>tbSilv[[#This Row],[qtdRecurso]]*tbSilv[[#This Row],[areaOcupacao]]/10000</f>
        <v>0.1008</v>
      </c>
      <c r="U1081" s="1">
        <f>tbSilv[[#This Row],[qtdRecEspFaixa]]*tbSilv[[#This Row],[Preco]]</f>
        <v>1.3171219161987304</v>
      </c>
    </row>
    <row r="1082" spans="1:21" hidden="1" x14ac:dyDescent="0.3">
      <c r="A1082">
        <v>11688</v>
      </c>
      <c r="B1082" t="s">
        <v>0</v>
      </c>
      <c r="C1082" t="s">
        <v>1</v>
      </c>
      <c r="D1082" t="s">
        <v>2</v>
      </c>
      <c r="E1082" t="s">
        <v>3</v>
      </c>
      <c r="F1082" t="s">
        <v>306</v>
      </c>
      <c r="G1082" t="s">
        <v>4</v>
      </c>
      <c r="H1082" t="s">
        <v>55</v>
      </c>
      <c r="I1082">
        <v>504</v>
      </c>
      <c r="J1082">
        <v>56</v>
      </c>
      <c r="K1082" t="s">
        <v>316</v>
      </c>
      <c r="L1082" t="s">
        <v>7</v>
      </c>
      <c r="M1082" t="s">
        <v>28</v>
      </c>
      <c r="N1082">
        <v>18</v>
      </c>
      <c r="O1082" t="s">
        <v>36</v>
      </c>
      <c r="P1082" t="s">
        <v>13</v>
      </c>
      <c r="Q1082">
        <v>1</v>
      </c>
      <c r="R1082" t="s">
        <v>12</v>
      </c>
      <c r="S1082">
        <v>13.066685676574707</v>
      </c>
      <c r="T1082" s="6">
        <f>tbSilv[[#This Row],[qtdRecurso]]*tbSilv[[#This Row],[areaOcupacao]]/10000</f>
        <v>5.04E-2</v>
      </c>
      <c r="U1082" s="1">
        <f>tbSilv[[#This Row],[qtdRecEspFaixa]]*tbSilv[[#This Row],[Preco]]</f>
        <v>0.65856095809936521</v>
      </c>
    </row>
    <row r="1083" spans="1:21" hidden="1" x14ac:dyDescent="0.3">
      <c r="A1083">
        <v>11688</v>
      </c>
      <c r="B1083" t="s">
        <v>0</v>
      </c>
      <c r="C1083" t="s">
        <v>1</v>
      </c>
      <c r="D1083" t="s">
        <v>2</v>
      </c>
      <c r="E1083" t="s">
        <v>3</v>
      </c>
      <c r="F1083" t="s">
        <v>306</v>
      </c>
      <c r="G1083" t="s">
        <v>4</v>
      </c>
      <c r="H1083" t="s">
        <v>55</v>
      </c>
      <c r="I1083">
        <v>504</v>
      </c>
      <c r="J1083">
        <v>56</v>
      </c>
      <c r="K1083" t="s">
        <v>316</v>
      </c>
      <c r="L1083" t="s">
        <v>7</v>
      </c>
      <c r="M1083" t="s">
        <v>28</v>
      </c>
      <c r="N1083">
        <v>19</v>
      </c>
      <c r="O1083" t="s">
        <v>33</v>
      </c>
      <c r="P1083" t="s">
        <v>34</v>
      </c>
      <c r="Q1083">
        <v>2</v>
      </c>
      <c r="R1083" t="s">
        <v>12</v>
      </c>
      <c r="S1083">
        <v>9.9000000000000005E-2</v>
      </c>
      <c r="T1083" s="6">
        <f>tbSilv[[#This Row],[qtdRecurso]]*tbSilv[[#This Row],[areaOcupacao]]/10000</f>
        <v>0.1008</v>
      </c>
      <c r="U1083" s="1">
        <f>tbSilv[[#This Row],[qtdRecEspFaixa]]*tbSilv[[#This Row],[Preco]]</f>
        <v>9.9792000000000006E-3</v>
      </c>
    </row>
    <row r="1084" spans="1:21" hidden="1" x14ac:dyDescent="0.3">
      <c r="A1084">
        <v>11688</v>
      </c>
      <c r="B1084" t="s">
        <v>0</v>
      </c>
      <c r="C1084" t="s">
        <v>1</v>
      </c>
      <c r="D1084" t="s">
        <v>2</v>
      </c>
      <c r="E1084" t="s">
        <v>3</v>
      </c>
      <c r="F1084" t="s">
        <v>306</v>
      </c>
      <c r="G1084" t="s">
        <v>4</v>
      </c>
      <c r="H1084" t="s">
        <v>55</v>
      </c>
      <c r="I1084">
        <v>504</v>
      </c>
      <c r="J1084">
        <v>56</v>
      </c>
      <c r="K1084" t="s">
        <v>316</v>
      </c>
      <c r="L1084" t="s">
        <v>7</v>
      </c>
      <c r="M1084" t="s">
        <v>28</v>
      </c>
      <c r="N1084">
        <v>19</v>
      </c>
      <c r="O1084" t="s">
        <v>33</v>
      </c>
      <c r="P1084" t="s">
        <v>35</v>
      </c>
      <c r="Q1084">
        <v>2</v>
      </c>
      <c r="R1084" t="s">
        <v>22</v>
      </c>
      <c r="S1084">
        <v>16.239999771118164</v>
      </c>
      <c r="T1084" s="6">
        <f>tbSilv[[#This Row],[qtdRecurso]]*tbSilv[[#This Row],[areaOcupacao]]/10000</f>
        <v>0.1008</v>
      </c>
      <c r="U1084" s="1">
        <f>tbSilv[[#This Row],[qtdRecEspFaixa]]*tbSilv[[#This Row],[Preco]]</f>
        <v>1.6369919769287109</v>
      </c>
    </row>
    <row r="1085" spans="1:21" hidden="1" x14ac:dyDescent="0.3">
      <c r="A1085">
        <v>11688</v>
      </c>
      <c r="B1085" t="s">
        <v>0</v>
      </c>
      <c r="C1085" t="s">
        <v>1</v>
      </c>
      <c r="D1085" t="s">
        <v>2</v>
      </c>
      <c r="E1085" t="s">
        <v>3</v>
      </c>
      <c r="F1085" t="s">
        <v>306</v>
      </c>
      <c r="G1085" t="s">
        <v>4</v>
      </c>
      <c r="H1085" t="s">
        <v>55</v>
      </c>
      <c r="I1085">
        <v>504</v>
      </c>
      <c r="J1085">
        <v>56</v>
      </c>
      <c r="K1085" t="s">
        <v>316</v>
      </c>
      <c r="L1085" t="s">
        <v>7</v>
      </c>
      <c r="M1085" t="s">
        <v>28</v>
      </c>
      <c r="N1085">
        <v>19</v>
      </c>
      <c r="O1085" t="s">
        <v>33</v>
      </c>
      <c r="P1085" t="s">
        <v>13</v>
      </c>
      <c r="Q1085">
        <v>2</v>
      </c>
      <c r="R1085" t="s">
        <v>12</v>
      </c>
      <c r="S1085">
        <v>13.066685676574707</v>
      </c>
      <c r="T1085" s="6">
        <f>tbSilv[[#This Row],[qtdRecurso]]*tbSilv[[#This Row],[areaOcupacao]]/10000</f>
        <v>0.1008</v>
      </c>
      <c r="U1085" s="1">
        <f>tbSilv[[#This Row],[qtdRecEspFaixa]]*tbSilv[[#This Row],[Preco]]</f>
        <v>1.3171219161987304</v>
      </c>
    </row>
    <row r="1086" spans="1:21" hidden="1" x14ac:dyDescent="0.3">
      <c r="A1086">
        <v>11688</v>
      </c>
      <c r="B1086" t="s">
        <v>0</v>
      </c>
      <c r="C1086" t="s">
        <v>1</v>
      </c>
      <c r="D1086" t="s">
        <v>2</v>
      </c>
      <c r="E1086" t="s">
        <v>3</v>
      </c>
      <c r="F1086" t="s">
        <v>306</v>
      </c>
      <c r="G1086" t="s">
        <v>4</v>
      </c>
      <c r="H1086" t="s">
        <v>55</v>
      </c>
      <c r="I1086">
        <v>504</v>
      </c>
      <c r="J1086">
        <v>56</v>
      </c>
      <c r="K1086" t="s">
        <v>316</v>
      </c>
      <c r="L1086" t="s">
        <v>7</v>
      </c>
      <c r="M1086" t="s">
        <v>28</v>
      </c>
      <c r="N1086">
        <v>19</v>
      </c>
      <c r="O1086" t="s">
        <v>36</v>
      </c>
      <c r="P1086" t="s">
        <v>13</v>
      </c>
      <c r="Q1086">
        <v>1</v>
      </c>
      <c r="R1086" t="s">
        <v>12</v>
      </c>
      <c r="S1086">
        <v>13.066685676574707</v>
      </c>
      <c r="T1086" s="6">
        <f>tbSilv[[#This Row],[qtdRecurso]]*tbSilv[[#This Row],[areaOcupacao]]/10000</f>
        <v>5.04E-2</v>
      </c>
      <c r="U1086" s="1">
        <f>tbSilv[[#This Row],[qtdRecEspFaixa]]*tbSilv[[#This Row],[Preco]]</f>
        <v>0.65856095809936521</v>
      </c>
    </row>
    <row r="1087" spans="1:21" hidden="1" x14ac:dyDescent="0.3">
      <c r="A1087">
        <v>11688</v>
      </c>
      <c r="B1087" t="s">
        <v>0</v>
      </c>
      <c r="C1087" t="s">
        <v>1</v>
      </c>
      <c r="D1087" t="s">
        <v>2</v>
      </c>
      <c r="E1087" t="s">
        <v>3</v>
      </c>
      <c r="F1087" t="s">
        <v>306</v>
      </c>
      <c r="G1087" t="s">
        <v>4</v>
      </c>
      <c r="H1087" t="s">
        <v>55</v>
      </c>
      <c r="I1087">
        <v>504</v>
      </c>
      <c r="J1087">
        <v>56</v>
      </c>
      <c r="K1087" t="s">
        <v>316</v>
      </c>
      <c r="L1087" t="s">
        <v>7</v>
      </c>
      <c r="M1087" t="s">
        <v>28</v>
      </c>
      <c r="N1087">
        <v>20</v>
      </c>
      <c r="O1087" t="s">
        <v>33</v>
      </c>
      <c r="P1087" t="s">
        <v>34</v>
      </c>
      <c r="Q1087">
        <v>2</v>
      </c>
      <c r="R1087" t="s">
        <v>12</v>
      </c>
      <c r="S1087">
        <v>9.9000000000000005E-2</v>
      </c>
      <c r="T1087" s="6">
        <f>tbSilv[[#This Row],[qtdRecurso]]*tbSilv[[#This Row],[areaOcupacao]]/10000</f>
        <v>0.1008</v>
      </c>
      <c r="U1087" s="1">
        <f>tbSilv[[#This Row],[qtdRecEspFaixa]]*tbSilv[[#This Row],[Preco]]</f>
        <v>9.9792000000000006E-3</v>
      </c>
    </row>
    <row r="1088" spans="1:21" hidden="1" x14ac:dyDescent="0.3">
      <c r="A1088">
        <v>11688</v>
      </c>
      <c r="B1088" t="s">
        <v>0</v>
      </c>
      <c r="C1088" t="s">
        <v>1</v>
      </c>
      <c r="D1088" t="s">
        <v>2</v>
      </c>
      <c r="E1088" t="s">
        <v>3</v>
      </c>
      <c r="F1088" t="s">
        <v>306</v>
      </c>
      <c r="G1088" t="s">
        <v>4</v>
      </c>
      <c r="H1088" t="s">
        <v>55</v>
      </c>
      <c r="I1088">
        <v>504</v>
      </c>
      <c r="J1088">
        <v>56</v>
      </c>
      <c r="K1088" t="s">
        <v>316</v>
      </c>
      <c r="L1088" t="s">
        <v>7</v>
      </c>
      <c r="M1088" t="s">
        <v>28</v>
      </c>
      <c r="N1088">
        <v>20</v>
      </c>
      <c r="O1088" t="s">
        <v>33</v>
      </c>
      <c r="P1088" t="s">
        <v>35</v>
      </c>
      <c r="Q1088">
        <v>2</v>
      </c>
      <c r="R1088" t="s">
        <v>22</v>
      </c>
      <c r="S1088">
        <v>16.239999771118164</v>
      </c>
      <c r="T1088" s="6">
        <f>tbSilv[[#This Row],[qtdRecurso]]*tbSilv[[#This Row],[areaOcupacao]]/10000</f>
        <v>0.1008</v>
      </c>
      <c r="U1088" s="1">
        <f>tbSilv[[#This Row],[qtdRecEspFaixa]]*tbSilv[[#This Row],[Preco]]</f>
        <v>1.6369919769287109</v>
      </c>
    </row>
    <row r="1089" spans="1:21" hidden="1" x14ac:dyDescent="0.3">
      <c r="A1089">
        <v>11688</v>
      </c>
      <c r="B1089" t="s">
        <v>0</v>
      </c>
      <c r="C1089" t="s">
        <v>1</v>
      </c>
      <c r="D1089" t="s">
        <v>2</v>
      </c>
      <c r="E1089" t="s">
        <v>3</v>
      </c>
      <c r="F1089" t="s">
        <v>306</v>
      </c>
      <c r="G1089" t="s">
        <v>4</v>
      </c>
      <c r="H1089" t="s">
        <v>55</v>
      </c>
      <c r="I1089">
        <v>504</v>
      </c>
      <c r="J1089">
        <v>56</v>
      </c>
      <c r="K1089" t="s">
        <v>316</v>
      </c>
      <c r="L1089" t="s">
        <v>7</v>
      </c>
      <c r="M1089" t="s">
        <v>28</v>
      </c>
      <c r="N1089">
        <v>20</v>
      </c>
      <c r="O1089" t="s">
        <v>33</v>
      </c>
      <c r="P1089" t="s">
        <v>13</v>
      </c>
      <c r="Q1089">
        <v>2</v>
      </c>
      <c r="R1089" t="s">
        <v>12</v>
      </c>
      <c r="S1089">
        <v>13.066685676574707</v>
      </c>
      <c r="T1089" s="6">
        <f>tbSilv[[#This Row],[qtdRecurso]]*tbSilv[[#This Row],[areaOcupacao]]/10000</f>
        <v>0.1008</v>
      </c>
      <c r="U1089" s="1">
        <f>tbSilv[[#This Row],[qtdRecEspFaixa]]*tbSilv[[#This Row],[Preco]]</f>
        <v>1.3171219161987304</v>
      </c>
    </row>
    <row r="1090" spans="1:21" hidden="1" x14ac:dyDescent="0.3">
      <c r="A1090">
        <v>11688</v>
      </c>
      <c r="B1090" t="s">
        <v>0</v>
      </c>
      <c r="C1090" t="s">
        <v>1</v>
      </c>
      <c r="D1090" t="s">
        <v>2</v>
      </c>
      <c r="E1090" t="s">
        <v>3</v>
      </c>
      <c r="F1090" t="s">
        <v>306</v>
      </c>
      <c r="G1090" t="s">
        <v>4</v>
      </c>
      <c r="H1090" t="s">
        <v>55</v>
      </c>
      <c r="I1090">
        <v>504</v>
      </c>
      <c r="J1090">
        <v>56</v>
      </c>
      <c r="K1090" t="s">
        <v>316</v>
      </c>
      <c r="L1090" t="s">
        <v>7</v>
      </c>
      <c r="M1090" t="s">
        <v>28</v>
      </c>
      <c r="N1090">
        <v>20</v>
      </c>
      <c r="O1090" t="s">
        <v>40</v>
      </c>
      <c r="P1090" t="s">
        <v>41</v>
      </c>
      <c r="Q1090">
        <v>20</v>
      </c>
      <c r="R1090" t="s">
        <v>12</v>
      </c>
      <c r="S1090">
        <v>5.920964241027832</v>
      </c>
      <c r="T1090" s="6">
        <f>tbSilv[[#This Row],[qtdRecurso]]*tbSilv[[#This Row],[areaOcupacao]]/10000</f>
        <v>1.008</v>
      </c>
      <c r="U1090" s="1">
        <f>tbSilv[[#This Row],[qtdRecEspFaixa]]*tbSilv[[#This Row],[Preco]]</f>
        <v>5.9683319549560547</v>
      </c>
    </row>
    <row r="1091" spans="1:21" hidden="1" x14ac:dyDescent="0.3">
      <c r="A1091">
        <v>11688</v>
      </c>
      <c r="B1091" t="s">
        <v>0</v>
      </c>
      <c r="C1091" t="s">
        <v>1</v>
      </c>
      <c r="D1091" t="s">
        <v>2</v>
      </c>
      <c r="E1091" t="s">
        <v>3</v>
      </c>
      <c r="F1091" t="s">
        <v>306</v>
      </c>
      <c r="G1091" t="s">
        <v>4</v>
      </c>
      <c r="H1091" t="s">
        <v>55</v>
      </c>
      <c r="I1091">
        <v>504</v>
      </c>
      <c r="J1091">
        <v>56</v>
      </c>
      <c r="K1091" t="s">
        <v>316</v>
      </c>
      <c r="L1091" t="s">
        <v>7</v>
      </c>
      <c r="M1091" t="s">
        <v>28</v>
      </c>
      <c r="N1091">
        <v>20</v>
      </c>
      <c r="O1091" t="s">
        <v>36</v>
      </c>
      <c r="P1091" t="s">
        <v>13</v>
      </c>
      <c r="Q1091">
        <v>1</v>
      </c>
      <c r="R1091" t="s">
        <v>12</v>
      </c>
      <c r="S1091">
        <v>13.066685676574707</v>
      </c>
      <c r="T1091" s="6">
        <f>tbSilv[[#This Row],[qtdRecurso]]*tbSilv[[#This Row],[areaOcupacao]]/10000</f>
        <v>5.04E-2</v>
      </c>
      <c r="U1091" s="1">
        <f>tbSilv[[#This Row],[qtdRecEspFaixa]]*tbSilv[[#This Row],[Preco]]</f>
        <v>0.65856095809936521</v>
      </c>
    </row>
    <row r="1092" spans="1:21" hidden="1" x14ac:dyDescent="0.3">
      <c r="A1092">
        <v>11688</v>
      </c>
      <c r="B1092" t="s">
        <v>0</v>
      </c>
      <c r="C1092" t="s">
        <v>1</v>
      </c>
      <c r="D1092" t="s">
        <v>2</v>
      </c>
      <c r="E1092" t="s">
        <v>3</v>
      </c>
      <c r="F1092" t="s">
        <v>306</v>
      </c>
      <c r="G1092" t="s">
        <v>4</v>
      </c>
      <c r="H1092" t="s">
        <v>55</v>
      </c>
      <c r="I1092">
        <v>504</v>
      </c>
      <c r="J1092">
        <v>56</v>
      </c>
      <c r="K1092" t="s">
        <v>316</v>
      </c>
      <c r="L1092" t="s">
        <v>7</v>
      </c>
      <c r="M1092" t="s">
        <v>28</v>
      </c>
      <c r="N1092">
        <v>21</v>
      </c>
      <c r="O1092" t="s">
        <v>33</v>
      </c>
      <c r="P1092" t="s">
        <v>34</v>
      </c>
      <c r="Q1092">
        <v>2</v>
      </c>
      <c r="R1092" t="s">
        <v>12</v>
      </c>
      <c r="S1092">
        <v>9.9000000000000005E-2</v>
      </c>
      <c r="T1092" s="6">
        <f>tbSilv[[#This Row],[qtdRecurso]]*tbSilv[[#This Row],[areaOcupacao]]/10000</f>
        <v>0.1008</v>
      </c>
      <c r="U1092" s="1">
        <f>tbSilv[[#This Row],[qtdRecEspFaixa]]*tbSilv[[#This Row],[Preco]]</f>
        <v>9.9792000000000006E-3</v>
      </c>
    </row>
    <row r="1093" spans="1:21" hidden="1" x14ac:dyDescent="0.3">
      <c r="A1093">
        <v>11688</v>
      </c>
      <c r="B1093" t="s">
        <v>0</v>
      </c>
      <c r="C1093" t="s">
        <v>1</v>
      </c>
      <c r="D1093" t="s">
        <v>2</v>
      </c>
      <c r="E1093" t="s">
        <v>3</v>
      </c>
      <c r="F1093" t="s">
        <v>306</v>
      </c>
      <c r="G1093" t="s">
        <v>4</v>
      </c>
      <c r="H1093" t="s">
        <v>55</v>
      </c>
      <c r="I1093">
        <v>504</v>
      </c>
      <c r="J1093">
        <v>56</v>
      </c>
      <c r="K1093" t="s">
        <v>316</v>
      </c>
      <c r="L1093" t="s">
        <v>7</v>
      </c>
      <c r="M1093" t="s">
        <v>28</v>
      </c>
      <c r="N1093">
        <v>21</v>
      </c>
      <c r="O1093" t="s">
        <v>33</v>
      </c>
      <c r="P1093" t="s">
        <v>35</v>
      </c>
      <c r="Q1093">
        <v>2</v>
      </c>
      <c r="R1093" t="s">
        <v>22</v>
      </c>
      <c r="S1093">
        <v>16.239999771118164</v>
      </c>
      <c r="T1093" s="6">
        <f>tbSilv[[#This Row],[qtdRecurso]]*tbSilv[[#This Row],[areaOcupacao]]/10000</f>
        <v>0.1008</v>
      </c>
      <c r="U1093" s="1">
        <f>tbSilv[[#This Row],[qtdRecEspFaixa]]*tbSilv[[#This Row],[Preco]]</f>
        <v>1.6369919769287109</v>
      </c>
    </row>
    <row r="1094" spans="1:21" hidden="1" x14ac:dyDescent="0.3">
      <c r="A1094">
        <v>11688</v>
      </c>
      <c r="B1094" t="s">
        <v>0</v>
      </c>
      <c r="C1094" t="s">
        <v>1</v>
      </c>
      <c r="D1094" t="s">
        <v>2</v>
      </c>
      <c r="E1094" t="s">
        <v>3</v>
      </c>
      <c r="F1094" t="s">
        <v>306</v>
      </c>
      <c r="G1094" t="s">
        <v>4</v>
      </c>
      <c r="H1094" t="s">
        <v>55</v>
      </c>
      <c r="I1094">
        <v>504</v>
      </c>
      <c r="J1094">
        <v>56</v>
      </c>
      <c r="K1094" t="s">
        <v>316</v>
      </c>
      <c r="L1094" t="s">
        <v>7</v>
      </c>
      <c r="M1094" t="s">
        <v>28</v>
      </c>
      <c r="N1094">
        <v>21</v>
      </c>
      <c r="O1094" t="s">
        <v>33</v>
      </c>
      <c r="P1094" t="s">
        <v>13</v>
      </c>
      <c r="Q1094">
        <v>2</v>
      </c>
      <c r="R1094" t="s">
        <v>12</v>
      </c>
      <c r="S1094">
        <v>13.066685676574707</v>
      </c>
      <c r="T1094" s="6">
        <f>tbSilv[[#This Row],[qtdRecurso]]*tbSilv[[#This Row],[areaOcupacao]]/10000</f>
        <v>0.1008</v>
      </c>
      <c r="U1094" s="1">
        <f>tbSilv[[#This Row],[qtdRecEspFaixa]]*tbSilv[[#This Row],[Preco]]</f>
        <v>1.3171219161987304</v>
      </c>
    </row>
    <row r="1095" spans="1:21" hidden="1" x14ac:dyDescent="0.3">
      <c r="A1095">
        <v>11688</v>
      </c>
      <c r="B1095" t="s">
        <v>0</v>
      </c>
      <c r="C1095" t="s">
        <v>1</v>
      </c>
      <c r="D1095" t="s">
        <v>2</v>
      </c>
      <c r="E1095" t="s">
        <v>3</v>
      </c>
      <c r="F1095" t="s">
        <v>306</v>
      </c>
      <c r="G1095" t="s">
        <v>4</v>
      </c>
      <c r="H1095" t="s">
        <v>55</v>
      </c>
      <c r="I1095">
        <v>504</v>
      </c>
      <c r="J1095">
        <v>56</v>
      </c>
      <c r="K1095" t="s">
        <v>316</v>
      </c>
      <c r="L1095" t="s">
        <v>7</v>
      </c>
      <c r="M1095" t="s">
        <v>28</v>
      </c>
      <c r="N1095">
        <v>21</v>
      </c>
      <c r="O1095" t="s">
        <v>36</v>
      </c>
      <c r="P1095" t="s">
        <v>13</v>
      </c>
      <c r="Q1095">
        <v>1</v>
      </c>
      <c r="R1095" t="s">
        <v>12</v>
      </c>
      <c r="S1095">
        <v>13.066685676574707</v>
      </c>
      <c r="T1095" s="6">
        <f>tbSilv[[#This Row],[qtdRecurso]]*tbSilv[[#This Row],[areaOcupacao]]/10000</f>
        <v>5.04E-2</v>
      </c>
      <c r="U1095" s="1">
        <f>tbSilv[[#This Row],[qtdRecEspFaixa]]*tbSilv[[#This Row],[Preco]]</f>
        <v>0.65856095809936521</v>
      </c>
    </row>
    <row r="1096" spans="1:21" hidden="1" x14ac:dyDescent="0.3">
      <c r="A1096">
        <v>11688</v>
      </c>
      <c r="B1096" t="s">
        <v>0</v>
      </c>
      <c r="C1096" t="s">
        <v>1</v>
      </c>
      <c r="D1096" t="s">
        <v>2</v>
      </c>
      <c r="E1096" t="s">
        <v>3</v>
      </c>
      <c r="F1096" t="s">
        <v>306</v>
      </c>
      <c r="G1096" t="s">
        <v>4</v>
      </c>
      <c r="H1096" t="s">
        <v>55</v>
      </c>
      <c r="I1096">
        <v>504</v>
      </c>
      <c r="J1096">
        <v>56</v>
      </c>
      <c r="K1096" t="s">
        <v>316</v>
      </c>
      <c r="L1096" t="s">
        <v>7</v>
      </c>
      <c r="M1096" t="s">
        <v>28</v>
      </c>
      <c r="N1096">
        <v>22</v>
      </c>
      <c r="O1096" t="s">
        <v>33</v>
      </c>
      <c r="P1096" t="s">
        <v>34</v>
      </c>
      <c r="Q1096">
        <v>2</v>
      </c>
      <c r="R1096" t="s">
        <v>12</v>
      </c>
      <c r="S1096">
        <v>9.9000000000000005E-2</v>
      </c>
      <c r="T1096" s="6">
        <f>tbSilv[[#This Row],[qtdRecurso]]*tbSilv[[#This Row],[areaOcupacao]]/10000</f>
        <v>0.1008</v>
      </c>
      <c r="U1096" s="1">
        <f>tbSilv[[#This Row],[qtdRecEspFaixa]]*tbSilv[[#This Row],[Preco]]</f>
        <v>9.9792000000000006E-3</v>
      </c>
    </row>
    <row r="1097" spans="1:21" hidden="1" x14ac:dyDescent="0.3">
      <c r="A1097">
        <v>11688</v>
      </c>
      <c r="B1097" t="s">
        <v>0</v>
      </c>
      <c r="C1097" t="s">
        <v>1</v>
      </c>
      <c r="D1097" t="s">
        <v>2</v>
      </c>
      <c r="E1097" t="s">
        <v>3</v>
      </c>
      <c r="F1097" t="s">
        <v>306</v>
      </c>
      <c r="G1097" t="s">
        <v>4</v>
      </c>
      <c r="H1097" t="s">
        <v>55</v>
      </c>
      <c r="I1097">
        <v>504</v>
      </c>
      <c r="J1097">
        <v>56</v>
      </c>
      <c r="K1097" t="s">
        <v>316</v>
      </c>
      <c r="L1097" t="s">
        <v>7</v>
      </c>
      <c r="M1097" t="s">
        <v>28</v>
      </c>
      <c r="N1097">
        <v>22</v>
      </c>
      <c r="O1097" t="s">
        <v>33</v>
      </c>
      <c r="P1097" t="s">
        <v>35</v>
      </c>
      <c r="Q1097">
        <v>2</v>
      </c>
      <c r="R1097" t="s">
        <v>22</v>
      </c>
      <c r="S1097">
        <v>16.239999771118164</v>
      </c>
      <c r="T1097" s="6">
        <f>tbSilv[[#This Row],[qtdRecurso]]*tbSilv[[#This Row],[areaOcupacao]]/10000</f>
        <v>0.1008</v>
      </c>
      <c r="U1097" s="1">
        <f>tbSilv[[#This Row],[qtdRecEspFaixa]]*tbSilv[[#This Row],[Preco]]</f>
        <v>1.6369919769287109</v>
      </c>
    </row>
    <row r="1098" spans="1:21" hidden="1" x14ac:dyDescent="0.3">
      <c r="A1098">
        <v>11688</v>
      </c>
      <c r="B1098" t="s">
        <v>0</v>
      </c>
      <c r="C1098" t="s">
        <v>1</v>
      </c>
      <c r="D1098" t="s">
        <v>2</v>
      </c>
      <c r="E1098" t="s">
        <v>3</v>
      </c>
      <c r="F1098" t="s">
        <v>306</v>
      </c>
      <c r="G1098" t="s">
        <v>4</v>
      </c>
      <c r="H1098" t="s">
        <v>55</v>
      </c>
      <c r="I1098">
        <v>504</v>
      </c>
      <c r="J1098">
        <v>56</v>
      </c>
      <c r="K1098" t="s">
        <v>316</v>
      </c>
      <c r="L1098" t="s">
        <v>7</v>
      </c>
      <c r="M1098" t="s">
        <v>28</v>
      </c>
      <c r="N1098">
        <v>22</v>
      </c>
      <c r="O1098" t="s">
        <v>33</v>
      </c>
      <c r="P1098" t="s">
        <v>13</v>
      </c>
      <c r="Q1098">
        <v>2</v>
      </c>
      <c r="R1098" t="s">
        <v>12</v>
      </c>
      <c r="S1098">
        <v>13.066685676574707</v>
      </c>
      <c r="T1098" s="6">
        <f>tbSilv[[#This Row],[qtdRecurso]]*tbSilv[[#This Row],[areaOcupacao]]/10000</f>
        <v>0.1008</v>
      </c>
      <c r="U1098" s="1">
        <f>tbSilv[[#This Row],[qtdRecEspFaixa]]*tbSilv[[#This Row],[Preco]]</f>
        <v>1.3171219161987304</v>
      </c>
    </row>
    <row r="1099" spans="1:21" hidden="1" x14ac:dyDescent="0.3">
      <c r="A1099">
        <v>11688</v>
      </c>
      <c r="B1099" t="s">
        <v>0</v>
      </c>
      <c r="C1099" t="s">
        <v>1</v>
      </c>
      <c r="D1099" t="s">
        <v>2</v>
      </c>
      <c r="E1099" t="s">
        <v>3</v>
      </c>
      <c r="F1099" t="s">
        <v>306</v>
      </c>
      <c r="G1099" t="s">
        <v>4</v>
      </c>
      <c r="H1099" t="s">
        <v>55</v>
      </c>
      <c r="I1099">
        <v>504</v>
      </c>
      <c r="J1099">
        <v>56</v>
      </c>
      <c r="K1099" t="s">
        <v>316</v>
      </c>
      <c r="L1099" t="s">
        <v>7</v>
      </c>
      <c r="M1099" t="s">
        <v>28</v>
      </c>
      <c r="N1099">
        <v>22</v>
      </c>
      <c r="O1099" t="s">
        <v>36</v>
      </c>
      <c r="P1099" t="s">
        <v>13</v>
      </c>
      <c r="Q1099">
        <v>1</v>
      </c>
      <c r="R1099" t="s">
        <v>12</v>
      </c>
      <c r="S1099">
        <v>13.066685676574707</v>
      </c>
      <c r="T1099" s="6">
        <f>tbSilv[[#This Row],[qtdRecurso]]*tbSilv[[#This Row],[areaOcupacao]]/10000</f>
        <v>5.04E-2</v>
      </c>
      <c r="U1099" s="1">
        <f>tbSilv[[#This Row],[qtdRecEspFaixa]]*tbSilv[[#This Row],[Preco]]</f>
        <v>0.65856095809936521</v>
      </c>
    </row>
    <row r="1100" spans="1:21" hidden="1" x14ac:dyDescent="0.3">
      <c r="A1100">
        <v>11688</v>
      </c>
      <c r="B1100" t="s">
        <v>0</v>
      </c>
      <c r="C1100" t="s">
        <v>1</v>
      </c>
      <c r="D1100" t="s">
        <v>2</v>
      </c>
      <c r="E1100" t="s">
        <v>3</v>
      </c>
      <c r="F1100" t="s">
        <v>306</v>
      </c>
      <c r="G1100" t="s">
        <v>4</v>
      </c>
      <c r="H1100" t="s">
        <v>55</v>
      </c>
      <c r="I1100">
        <v>504</v>
      </c>
      <c r="J1100">
        <v>56</v>
      </c>
      <c r="K1100" t="s">
        <v>316</v>
      </c>
      <c r="L1100" t="s">
        <v>7</v>
      </c>
      <c r="M1100" t="s">
        <v>28</v>
      </c>
      <c r="N1100">
        <v>23</v>
      </c>
      <c r="O1100" t="s">
        <v>33</v>
      </c>
      <c r="P1100" t="s">
        <v>34</v>
      </c>
      <c r="Q1100">
        <v>2</v>
      </c>
      <c r="R1100" t="s">
        <v>12</v>
      </c>
      <c r="S1100">
        <v>9.9000000000000005E-2</v>
      </c>
      <c r="T1100" s="6">
        <f>tbSilv[[#This Row],[qtdRecurso]]*tbSilv[[#This Row],[areaOcupacao]]/10000</f>
        <v>0.1008</v>
      </c>
      <c r="U1100" s="1">
        <f>tbSilv[[#This Row],[qtdRecEspFaixa]]*tbSilv[[#This Row],[Preco]]</f>
        <v>9.9792000000000006E-3</v>
      </c>
    </row>
    <row r="1101" spans="1:21" hidden="1" x14ac:dyDescent="0.3">
      <c r="A1101">
        <v>11688</v>
      </c>
      <c r="B1101" t="s">
        <v>0</v>
      </c>
      <c r="C1101" t="s">
        <v>1</v>
      </c>
      <c r="D1101" t="s">
        <v>2</v>
      </c>
      <c r="E1101" t="s">
        <v>3</v>
      </c>
      <c r="F1101" t="s">
        <v>306</v>
      </c>
      <c r="G1101" t="s">
        <v>4</v>
      </c>
      <c r="H1101" t="s">
        <v>55</v>
      </c>
      <c r="I1101">
        <v>504</v>
      </c>
      <c r="J1101">
        <v>56</v>
      </c>
      <c r="K1101" t="s">
        <v>316</v>
      </c>
      <c r="L1101" t="s">
        <v>7</v>
      </c>
      <c r="M1101" t="s">
        <v>28</v>
      </c>
      <c r="N1101">
        <v>23</v>
      </c>
      <c r="O1101" t="s">
        <v>33</v>
      </c>
      <c r="P1101" t="s">
        <v>35</v>
      </c>
      <c r="Q1101">
        <v>2</v>
      </c>
      <c r="R1101" t="s">
        <v>22</v>
      </c>
      <c r="S1101">
        <v>16.239999771118164</v>
      </c>
      <c r="T1101" s="6">
        <f>tbSilv[[#This Row],[qtdRecurso]]*tbSilv[[#This Row],[areaOcupacao]]/10000</f>
        <v>0.1008</v>
      </c>
      <c r="U1101" s="1">
        <f>tbSilv[[#This Row],[qtdRecEspFaixa]]*tbSilv[[#This Row],[Preco]]</f>
        <v>1.6369919769287109</v>
      </c>
    </row>
    <row r="1102" spans="1:21" hidden="1" x14ac:dyDescent="0.3">
      <c r="A1102">
        <v>11688</v>
      </c>
      <c r="B1102" t="s">
        <v>0</v>
      </c>
      <c r="C1102" t="s">
        <v>1</v>
      </c>
      <c r="D1102" t="s">
        <v>2</v>
      </c>
      <c r="E1102" t="s">
        <v>3</v>
      </c>
      <c r="F1102" t="s">
        <v>306</v>
      </c>
      <c r="G1102" t="s">
        <v>4</v>
      </c>
      <c r="H1102" t="s">
        <v>55</v>
      </c>
      <c r="I1102">
        <v>504</v>
      </c>
      <c r="J1102">
        <v>56</v>
      </c>
      <c r="K1102" t="s">
        <v>316</v>
      </c>
      <c r="L1102" t="s">
        <v>7</v>
      </c>
      <c r="M1102" t="s">
        <v>28</v>
      </c>
      <c r="N1102">
        <v>23</v>
      </c>
      <c r="O1102" t="s">
        <v>33</v>
      </c>
      <c r="P1102" t="s">
        <v>13</v>
      </c>
      <c r="Q1102">
        <v>2</v>
      </c>
      <c r="R1102" t="s">
        <v>12</v>
      </c>
      <c r="S1102">
        <v>13.066685676574707</v>
      </c>
      <c r="T1102" s="6">
        <f>tbSilv[[#This Row],[qtdRecurso]]*tbSilv[[#This Row],[areaOcupacao]]/10000</f>
        <v>0.1008</v>
      </c>
      <c r="U1102" s="1">
        <f>tbSilv[[#This Row],[qtdRecEspFaixa]]*tbSilv[[#This Row],[Preco]]</f>
        <v>1.3171219161987304</v>
      </c>
    </row>
    <row r="1103" spans="1:21" hidden="1" x14ac:dyDescent="0.3">
      <c r="A1103">
        <v>11688</v>
      </c>
      <c r="B1103" t="s">
        <v>0</v>
      </c>
      <c r="C1103" t="s">
        <v>1</v>
      </c>
      <c r="D1103" t="s">
        <v>2</v>
      </c>
      <c r="E1103" t="s">
        <v>3</v>
      </c>
      <c r="F1103" t="s">
        <v>306</v>
      </c>
      <c r="G1103" t="s">
        <v>4</v>
      </c>
      <c r="H1103" t="s">
        <v>55</v>
      </c>
      <c r="I1103">
        <v>504</v>
      </c>
      <c r="J1103">
        <v>56</v>
      </c>
      <c r="K1103" t="s">
        <v>316</v>
      </c>
      <c r="L1103" t="s">
        <v>7</v>
      </c>
      <c r="M1103" t="s">
        <v>28</v>
      </c>
      <c r="N1103">
        <v>23</v>
      </c>
      <c r="O1103" t="s">
        <v>36</v>
      </c>
      <c r="P1103" t="s">
        <v>13</v>
      </c>
      <c r="Q1103">
        <v>1</v>
      </c>
      <c r="R1103" t="s">
        <v>12</v>
      </c>
      <c r="S1103">
        <v>13.066685676574707</v>
      </c>
      <c r="T1103" s="6">
        <f>tbSilv[[#This Row],[qtdRecurso]]*tbSilv[[#This Row],[areaOcupacao]]/10000</f>
        <v>5.04E-2</v>
      </c>
      <c r="U1103" s="1">
        <f>tbSilv[[#This Row],[qtdRecEspFaixa]]*tbSilv[[#This Row],[Preco]]</f>
        <v>0.65856095809936521</v>
      </c>
    </row>
    <row r="1104" spans="1:21" hidden="1" x14ac:dyDescent="0.3">
      <c r="A1104">
        <v>11688</v>
      </c>
      <c r="B1104" t="s">
        <v>0</v>
      </c>
      <c r="C1104" t="s">
        <v>1</v>
      </c>
      <c r="D1104" t="s">
        <v>2</v>
      </c>
      <c r="E1104" t="s">
        <v>3</v>
      </c>
      <c r="F1104" t="s">
        <v>306</v>
      </c>
      <c r="G1104" t="s">
        <v>4</v>
      </c>
      <c r="H1104" t="s">
        <v>55</v>
      </c>
      <c r="I1104">
        <v>504</v>
      </c>
      <c r="J1104">
        <v>56</v>
      </c>
      <c r="K1104" t="s">
        <v>316</v>
      </c>
      <c r="L1104" t="s">
        <v>7</v>
      </c>
      <c r="M1104" t="s">
        <v>28</v>
      </c>
      <c r="N1104">
        <v>24</v>
      </c>
      <c r="O1104" t="s">
        <v>33</v>
      </c>
      <c r="P1104" t="s">
        <v>34</v>
      </c>
      <c r="Q1104">
        <v>2</v>
      </c>
      <c r="R1104" t="s">
        <v>12</v>
      </c>
      <c r="S1104">
        <v>9.9000000000000005E-2</v>
      </c>
      <c r="T1104" s="6">
        <f>tbSilv[[#This Row],[qtdRecurso]]*tbSilv[[#This Row],[areaOcupacao]]/10000</f>
        <v>0.1008</v>
      </c>
      <c r="U1104" s="1">
        <f>tbSilv[[#This Row],[qtdRecEspFaixa]]*tbSilv[[#This Row],[Preco]]</f>
        <v>9.9792000000000006E-3</v>
      </c>
    </row>
    <row r="1105" spans="1:21" hidden="1" x14ac:dyDescent="0.3">
      <c r="A1105">
        <v>11688</v>
      </c>
      <c r="B1105" t="s">
        <v>0</v>
      </c>
      <c r="C1105" t="s">
        <v>1</v>
      </c>
      <c r="D1105" t="s">
        <v>2</v>
      </c>
      <c r="E1105" t="s">
        <v>3</v>
      </c>
      <c r="F1105" t="s">
        <v>306</v>
      </c>
      <c r="G1105" t="s">
        <v>4</v>
      </c>
      <c r="H1105" t="s">
        <v>55</v>
      </c>
      <c r="I1105">
        <v>504</v>
      </c>
      <c r="J1105">
        <v>56</v>
      </c>
      <c r="K1105" t="s">
        <v>316</v>
      </c>
      <c r="L1105" t="s">
        <v>7</v>
      </c>
      <c r="M1105" t="s">
        <v>28</v>
      </c>
      <c r="N1105">
        <v>24</v>
      </c>
      <c r="O1105" t="s">
        <v>33</v>
      </c>
      <c r="P1105" t="s">
        <v>35</v>
      </c>
      <c r="Q1105">
        <v>2</v>
      </c>
      <c r="R1105" t="s">
        <v>22</v>
      </c>
      <c r="S1105">
        <v>16.239999771118164</v>
      </c>
      <c r="T1105" s="6">
        <f>tbSilv[[#This Row],[qtdRecurso]]*tbSilv[[#This Row],[areaOcupacao]]/10000</f>
        <v>0.1008</v>
      </c>
      <c r="U1105" s="1">
        <f>tbSilv[[#This Row],[qtdRecEspFaixa]]*tbSilv[[#This Row],[Preco]]</f>
        <v>1.6369919769287109</v>
      </c>
    </row>
    <row r="1106" spans="1:21" hidden="1" x14ac:dyDescent="0.3">
      <c r="A1106">
        <v>11688</v>
      </c>
      <c r="B1106" t="s">
        <v>0</v>
      </c>
      <c r="C1106" t="s">
        <v>1</v>
      </c>
      <c r="D1106" t="s">
        <v>2</v>
      </c>
      <c r="E1106" t="s">
        <v>3</v>
      </c>
      <c r="F1106" t="s">
        <v>306</v>
      </c>
      <c r="G1106" t="s">
        <v>4</v>
      </c>
      <c r="H1106" t="s">
        <v>55</v>
      </c>
      <c r="I1106">
        <v>504</v>
      </c>
      <c r="J1106">
        <v>56</v>
      </c>
      <c r="K1106" t="s">
        <v>316</v>
      </c>
      <c r="L1106" t="s">
        <v>7</v>
      </c>
      <c r="M1106" t="s">
        <v>28</v>
      </c>
      <c r="N1106">
        <v>24</v>
      </c>
      <c r="O1106" t="s">
        <v>33</v>
      </c>
      <c r="P1106" t="s">
        <v>13</v>
      </c>
      <c r="Q1106">
        <v>2</v>
      </c>
      <c r="R1106" t="s">
        <v>12</v>
      </c>
      <c r="S1106">
        <v>13.066685676574707</v>
      </c>
      <c r="T1106" s="6">
        <f>tbSilv[[#This Row],[qtdRecurso]]*tbSilv[[#This Row],[areaOcupacao]]/10000</f>
        <v>0.1008</v>
      </c>
      <c r="U1106" s="1">
        <f>tbSilv[[#This Row],[qtdRecEspFaixa]]*tbSilv[[#This Row],[Preco]]</f>
        <v>1.3171219161987304</v>
      </c>
    </row>
    <row r="1107" spans="1:21" hidden="1" x14ac:dyDescent="0.3">
      <c r="A1107">
        <v>11688</v>
      </c>
      <c r="B1107" t="s">
        <v>0</v>
      </c>
      <c r="C1107" t="s">
        <v>1</v>
      </c>
      <c r="D1107" t="s">
        <v>2</v>
      </c>
      <c r="E1107" t="s">
        <v>3</v>
      </c>
      <c r="F1107" t="s">
        <v>306</v>
      </c>
      <c r="G1107" t="s">
        <v>4</v>
      </c>
      <c r="H1107" t="s">
        <v>55</v>
      </c>
      <c r="I1107">
        <v>504</v>
      </c>
      <c r="J1107">
        <v>56</v>
      </c>
      <c r="K1107" t="s">
        <v>316</v>
      </c>
      <c r="L1107" t="s">
        <v>7</v>
      </c>
      <c r="M1107" t="s">
        <v>28</v>
      </c>
      <c r="N1107">
        <v>24</v>
      </c>
      <c r="O1107" t="s">
        <v>36</v>
      </c>
      <c r="P1107" t="s">
        <v>13</v>
      </c>
      <c r="Q1107">
        <v>1</v>
      </c>
      <c r="R1107" t="s">
        <v>12</v>
      </c>
      <c r="S1107">
        <v>13.066685676574707</v>
      </c>
      <c r="T1107" s="6">
        <f>tbSilv[[#This Row],[qtdRecurso]]*tbSilv[[#This Row],[areaOcupacao]]/10000</f>
        <v>5.04E-2</v>
      </c>
      <c r="U1107" s="1">
        <f>tbSilv[[#This Row],[qtdRecEspFaixa]]*tbSilv[[#This Row],[Preco]]</f>
        <v>0.65856095809936521</v>
      </c>
    </row>
    <row r="1108" spans="1:21" hidden="1" x14ac:dyDescent="0.3">
      <c r="A1108">
        <v>11688</v>
      </c>
      <c r="B1108" t="s">
        <v>0</v>
      </c>
      <c r="C1108" t="s">
        <v>1</v>
      </c>
      <c r="D1108" t="s">
        <v>2</v>
      </c>
      <c r="E1108" t="s">
        <v>3</v>
      </c>
      <c r="F1108" t="s">
        <v>306</v>
      </c>
      <c r="G1108" t="s">
        <v>4</v>
      </c>
      <c r="H1108" t="s">
        <v>55</v>
      </c>
      <c r="I1108">
        <v>504</v>
      </c>
      <c r="J1108">
        <v>56</v>
      </c>
      <c r="K1108" t="s">
        <v>316</v>
      </c>
      <c r="L1108" t="s">
        <v>7</v>
      </c>
      <c r="M1108" t="s">
        <v>28</v>
      </c>
      <c r="N1108">
        <v>25</v>
      </c>
      <c r="O1108" t="s">
        <v>33</v>
      </c>
      <c r="P1108" t="s">
        <v>34</v>
      </c>
      <c r="Q1108">
        <v>2</v>
      </c>
      <c r="R1108" t="s">
        <v>12</v>
      </c>
      <c r="S1108">
        <v>9.9000000000000005E-2</v>
      </c>
      <c r="T1108" s="6">
        <f>tbSilv[[#This Row],[qtdRecurso]]*tbSilv[[#This Row],[areaOcupacao]]/10000</f>
        <v>0.1008</v>
      </c>
      <c r="U1108" s="1">
        <f>tbSilv[[#This Row],[qtdRecEspFaixa]]*tbSilv[[#This Row],[Preco]]</f>
        <v>9.9792000000000006E-3</v>
      </c>
    </row>
    <row r="1109" spans="1:21" hidden="1" x14ac:dyDescent="0.3">
      <c r="A1109">
        <v>11688</v>
      </c>
      <c r="B1109" t="s">
        <v>0</v>
      </c>
      <c r="C1109" t="s">
        <v>1</v>
      </c>
      <c r="D1109" t="s">
        <v>2</v>
      </c>
      <c r="E1109" t="s">
        <v>3</v>
      </c>
      <c r="F1109" t="s">
        <v>306</v>
      </c>
      <c r="G1109" t="s">
        <v>4</v>
      </c>
      <c r="H1109" t="s">
        <v>55</v>
      </c>
      <c r="I1109">
        <v>504</v>
      </c>
      <c r="J1109">
        <v>56</v>
      </c>
      <c r="K1109" t="s">
        <v>316</v>
      </c>
      <c r="L1109" t="s">
        <v>7</v>
      </c>
      <c r="M1109" t="s">
        <v>28</v>
      </c>
      <c r="N1109">
        <v>25</v>
      </c>
      <c r="O1109" t="s">
        <v>33</v>
      </c>
      <c r="P1109" t="s">
        <v>35</v>
      </c>
      <c r="Q1109">
        <v>2</v>
      </c>
      <c r="R1109" t="s">
        <v>22</v>
      </c>
      <c r="S1109">
        <v>16.239999771118164</v>
      </c>
      <c r="T1109" s="6">
        <f>tbSilv[[#This Row],[qtdRecurso]]*tbSilv[[#This Row],[areaOcupacao]]/10000</f>
        <v>0.1008</v>
      </c>
      <c r="U1109" s="1">
        <f>tbSilv[[#This Row],[qtdRecEspFaixa]]*tbSilv[[#This Row],[Preco]]</f>
        <v>1.6369919769287109</v>
      </c>
    </row>
    <row r="1110" spans="1:21" hidden="1" x14ac:dyDescent="0.3">
      <c r="A1110">
        <v>11688</v>
      </c>
      <c r="B1110" t="s">
        <v>0</v>
      </c>
      <c r="C1110" t="s">
        <v>1</v>
      </c>
      <c r="D1110" t="s">
        <v>2</v>
      </c>
      <c r="E1110" t="s">
        <v>3</v>
      </c>
      <c r="F1110" t="s">
        <v>306</v>
      </c>
      <c r="G1110" t="s">
        <v>4</v>
      </c>
      <c r="H1110" t="s">
        <v>55</v>
      </c>
      <c r="I1110">
        <v>504</v>
      </c>
      <c r="J1110">
        <v>56</v>
      </c>
      <c r="K1110" t="s">
        <v>316</v>
      </c>
      <c r="L1110" t="s">
        <v>7</v>
      </c>
      <c r="M1110" t="s">
        <v>28</v>
      </c>
      <c r="N1110">
        <v>25</v>
      </c>
      <c r="O1110" t="s">
        <v>33</v>
      </c>
      <c r="P1110" t="s">
        <v>13</v>
      </c>
      <c r="Q1110">
        <v>2</v>
      </c>
      <c r="R1110" t="s">
        <v>12</v>
      </c>
      <c r="S1110">
        <v>13.066685676574707</v>
      </c>
      <c r="T1110" s="6">
        <f>tbSilv[[#This Row],[qtdRecurso]]*tbSilv[[#This Row],[areaOcupacao]]/10000</f>
        <v>0.1008</v>
      </c>
      <c r="U1110" s="1">
        <f>tbSilv[[#This Row],[qtdRecEspFaixa]]*tbSilv[[#This Row],[Preco]]</f>
        <v>1.3171219161987304</v>
      </c>
    </row>
    <row r="1111" spans="1:21" hidden="1" x14ac:dyDescent="0.3">
      <c r="A1111">
        <v>11688</v>
      </c>
      <c r="B1111" t="s">
        <v>0</v>
      </c>
      <c r="C1111" t="s">
        <v>1</v>
      </c>
      <c r="D1111" t="s">
        <v>2</v>
      </c>
      <c r="E1111" t="s">
        <v>3</v>
      </c>
      <c r="F1111" t="s">
        <v>306</v>
      </c>
      <c r="G1111" t="s">
        <v>4</v>
      </c>
      <c r="H1111" t="s">
        <v>55</v>
      </c>
      <c r="I1111">
        <v>504</v>
      </c>
      <c r="J1111">
        <v>56</v>
      </c>
      <c r="K1111" t="s">
        <v>316</v>
      </c>
      <c r="L1111" t="s">
        <v>7</v>
      </c>
      <c r="M1111" t="s">
        <v>28</v>
      </c>
      <c r="N1111">
        <v>25</v>
      </c>
      <c r="O1111" t="s">
        <v>36</v>
      </c>
      <c r="P1111" t="s">
        <v>13</v>
      </c>
      <c r="Q1111">
        <v>1</v>
      </c>
      <c r="R1111" t="s">
        <v>12</v>
      </c>
      <c r="S1111">
        <v>13.066685676574707</v>
      </c>
      <c r="T1111" s="6">
        <f>tbSilv[[#This Row],[qtdRecurso]]*tbSilv[[#This Row],[areaOcupacao]]/10000</f>
        <v>5.04E-2</v>
      </c>
      <c r="U1111" s="1">
        <f>tbSilv[[#This Row],[qtdRecEspFaixa]]*tbSilv[[#This Row],[Preco]]</f>
        <v>0.65856095809936521</v>
      </c>
    </row>
    <row r="1112" spans="1:21" hidden="1" x14ac:dyDescent="0.3">
      <c r="A1112">
        <v>11688</v>
      </c>
      <c r="B1112" t="s">
        <v>0</v>
      </c>
      <c r="C1112" t="s">
        <v>1</v>
      </c>
      <c r="D1112" t="s">
        <v>2</v>
      </c>
      <c r="E1112" t="s">
        <v>3</v>
      </c>
      <c r="F1112" t="s">
        <v>306</v>
      </c>
      <c r="G1112" t="s">
        <v>4</v>
      </c>
      <c r="H1112" t="s">
        <v>55</v>
      </c>
      <c r="I1112">
        <v>504</v>
      </c>
      <c r="J1112">
        <v>56</v>
      </c>
      <c r="K1112" t="s">
        <v>316</v>
      </c>
      <c r="L1112" t="s">
        <v>7</v>
      </c>
      <c r="M1112" t="s">
        <v>28</v>
      </c>
      <c r="N1112">
        <v>26</v>
      </c>
      <c r="O1112" t="s">
        <v>33</v>
      </c>
      <c r="P1112" t="s">
        <v>34</v>
      </c>
      <c r="Q1112">
        <v>2</v>
      </c>
      <c r="R1112" t="s">
        <v>12</v>
      </c>
      <c r="S1112">
        <v>9.9000000000000005E-2</v>
      </c>
      <c r="T1112" s="6">
        <f>tbSilv[[#This Row],[qtdRecurso]]*tbSilv[[#This Row],[areaOcupacao]]/10000</f>
        <v>0.1008</v>
      </c>
      <c r="U1112" s="1">
        <f>tbSilv[[#This Row],[qtdRecEspFaixa]]*tbSilv[[#This Row],[Preco]]</f>
        <v>9.9792000000000006E-3</v>
      </c>
    </row>
    <row r="1113" spans="1:21" hidden="1" x14ac:dyDescent="0.3">
      <c r="A1113">
        <v>11688</v>
      </c>
      <c r="B1113" t="s">
        <v>0</v>
      </c>
      <c r="C1113" t="s">
        <v>1</v>
      </c>
      <c r="D1113" t="s">
        <v>2</v>
      </c>
      <c r="E1113" t="s">
        <v>3</v>
      </c>
      <c r="F1113" t="s">
        <v>306</v>
      </c>
      <c r="G1113" t="s">
        <v>4</v>
      </c>
      <c r="H1113" t="s">
        <v>55</v>
      </c>
      <c r="I1113">
        <v>504</v>
      </c>
      <c r="J1113">
        <v>56</v>
      </c>
      <c r="K1113" t="s">
        <v>316</v>
      </c>
      <c r="L1113" t="s">
        <v>7</v>
      </c>
      <c r="M1113" t="s">
        <v>28</v>
      </c>
      <c r="N1113">
        <v>26</v>
      </c>
      <c r="O1113" t="s">
        <v>33</v>
      </c>
      <c r="P1113" t="s">
        <v>35</v>
      </c>
      <c r="Q1113">
        <v>2</v>
      </c>
      <c r="R1113" t="s">
        <v>22</v>
      </c>
      <c r="S1113">
        <v>16.239999771118164</v>
      </c>
      <c r="T1113" s="6">
        <f>tbSilv[[#This Row],[qtdRecurso]]*tbSilv[[#This Row],[areaOcupacao]]/10000</f>
        <v>0.1008</v>
      </c>
      <c r="U1113" s="1">
        <f>tbSilv[[#This Row],[qtdRecEspFaixa]]*tbSilv[[#This Row],[Preco]]</f>
        <v>1.6369919769287109</v>
      </c>
    </row>
    <row r="1114" spans="1:21" hidden="1" x14ac:dyDescent="0.3">
      <c r="A1114">
        <v>11688</v>
      </c>
      <c r="B1114" t="s">
        <v>0</v>
      </c>
      <c r="C1114" t="s">
        <v>1</v>
      </c>
      <c r="D1114" t="s">
        <v>2</v>
      </c>
      <c r="E1114" t="s">
        <v>3</v>
      </c>
      <c r="F1114" t="s">
        <v>306</v>
      </c>
      <c r="G1114" t="s">
        <v>4</v>
      </c>
      <c r="H1114" t="s">
        <v>55</v>
      </c>
      <c r="I1114">
        <v>504</v>
      </c>
      <c r="J1114">
        <v>56</v>
      </c>
      <c r="K1114" t="s">
        <v>316</v>
      </c>
      <c r="L1114" t="s">
        <v>7</v>
      </c>
      <c r="M1114" t="s">
        <v>28</v>
      </c>
      <c r="N1114">
        <v>26</v>
      </c>
      <c r="O1114" t="s">
        <v>33</v>
      </c>
      <c r="P1114" t="s">
        <v>13</v>
      </c>
      <c r="Q1114">
        <v>2</v>
      </c>
      <c r="R1114" t="s">
        <v>12</v>
      </c>
      <c r="S1114">
        <v>13.066685676574707</v>
      </c>
      <c r="T1114" s="6">
        <f>tbSilv[[#This Row],[qtdRecurso]]*tbSilv[[#This Row],[areaOcupacao]]/10000</f>
        <v>0.1008</v>
      </c>
      <c r="U1114" s="1">
        <f>tbSilv[[#This Row],[qtdRecEspFaixa]]*tbSilv[[#This Row],[Preco]]</f>
        <v>1.3171219161987304</v>
      </c>
    </row>
    <row r="1115" spans="1:21" hidden="1" x14ac:dyDescent="0.3">
      <c r="A1115">
        <v>11688</v>
      </c>
      <c r="B1115" t="s">
        <v>0</v>
      </c>
      <c r="C1115" t="s">
        <v>1</v>
      </c>
      <c r="D1115" t="s">
        <v>2</v>
      </c>
      <c r="E1115" t="s">
        <v>3</v>
      </c>
      <c r="F1115" t="s">
        <v>306</v>
      </c>
      <c r="G1115" t="s">
        <v>4</v>
      </c>
      <c r="H1115" t="s">
        <v>55</v>
      </c>
      <c r="I1115">
        <v>504</v>
      </c>
      <c r="J1115">
        <v>56</v>
      </c>
      <c r="K1115" t="s">
        <v>316</v>
      </c>
      <c r="L1115" t="s">
        <v>7</v>
      </c>
      <c r="M1115" t="s">
        <v>28</v>
      </c>
      <c r="N1115">
        <v>26</v>
      </c>
      <c r="O1115" t="s">
        <v>36</v>
      </c>
      <c r="P1115" t="s">
        <v>13</v>
      </c>
      <c r="Q1115">
        <v>1</v>
      </c>
      <c r="R1115" t="s">
        <v>12</v>
      </c>
      <c r="S1115">
        <v>13.066685676574707</v>
      </c>
      <c r="T1115" s="6">
        <f>tbSilv[[#This Row],[qtdRecurso]]*tbSilv[[#This Row],[areaOcupacao]]/10000</f>
        <v>5.04E-2</v>
      </c>
      <c r="U1115" s="1">
        <f>tbSilv[[#This Row],[qtdRecEspFaixa]]*tbSilv[[#This Row],[Preco]]</f>
        <v>0.65856095809936521</v>
      </c>
    </row>
    <row r="1116" spans="1:21" hidden="1" x14ac:dyDescent="0.3">
      <c r="A1116">
        <v>11688</v>
      </c>
      <c r="B1116" t="s">
        <v>0</v>
      </c>
      <c r="C1116" t="s">
        <v>1</v>
      </c>
      <c r="D1116" t="s">
        <v>2</v>
      </c>
      <c r="E1116" t="s">
        <v>3</v>
      </c>
      <c r="F1116" t="s">
        <v>306</v>
      </c>
      <c r="G1116" t="s">
        <v>4</v>
      </c>
      <c r="H1116" t="s">
        <v>55</v>
      </c>
      <c r="I1116">
        <v>504</v>
      </c>
      <c r="J1116">
        <v>56</v>
      </c>
      <c r="K1116" t="s">
        <v>316</v>
      </c>
      <c r="L1116" t="s">
        <v>7</v>
      </c>
      <c r="M1116" t="s">
        <v>28</v>
      </c>
      <c r="N1116">
        <v>27</v>
      </c>
      <c r="O1116" t="s">
        <v>33</v>
      </c>
      <c r="P1116" t="s">
        <v>34</v>
      </c>
      <c r="Q1116">
        <v>2</v>
      </c>
      <c r="R1116" t="s">
        <v>12</v>
      </c>
      <c r="S1116">
        <v>9.9000000000000005E-2</v>
      </c>
      <c r="T1116" s="6">
        <f>tbSilv[[#This Row],[qtdRecurso]]*tbSilv[[#This Row],[areaOcupacao]]/10000</f>
        <v>0.1008</v>
      </c>
      <c r="U1116" s="1">
        <f>tbSilv[[#This Row],[qtdRecEspFaixa]]*tbSilv[[#This Row],[Preco]]</f>
        <v>9.9792000000000006E-3</v>
      </c>
    </row>
    <row r="1117" spans="1:21" hidden="1" x14ac:dyDescent="0.3">
      <c r="A1117">
        <v>11688</v>
      </c>
      <c r="B1117" t="s">
        <v>0</v>
      </c>
      <c r="C1117" t="s">
        <v>1</v>
      </c>
      <c r="D1117" t="s">
        <v>2</v>
      </c>
      <c r="E1117" t="s">
        <v>3</v>
      </c>
      <c r="F1117" t="s">
        <v>306</v>
      </c>
      <c r="G1117" t="s">
        <v>4</v>
      </c>
      <c r="H1117" t="s">
        <v>55</v>
      </c>
      <c r="I1117">
        <v>504</v>
      </c>
      <c r="J1117">
        <v>56</v>
      </c>
      <c r="K1117" t="s">
        <v>316</v>
      </c>
      <c r="L1117" t="s">
        <v>7</v>
      </c>
      <c r="M1117" t="s">
        <v>28</v>
      </c>
      <c r="N1117">
        <v>27</v>
      </c>
      <c r="O1117" t="s">
        <v>33</v>
      </c>
      <c r="P1117" t="s">
        <v>35</v>
      </c>
      <c r="Q1117">
        <v>2</v>
      </c>
      <c r="R1117" t="s">
        <v>22</v>
      </c>
      <c r="S1117">
        <v>16.239999771118164</v>
      </c>
      <c r="T1117" s="6">
        <f>tbSilv[[#This Row],[qtdRecurso]]*tbSilv[[#This Row],[areaOcupacao]]/10000</f>
        <v>0.1008</v>
      </c>
      <c r="U1117" s="1">
        <f>tbSilv[[#This Row],[qtdRecEspFaixa]]*tbSilv[[#This Row],[Preco]]</f>
        <v>1.6369919769287109</v>
      </c>
    </row>
    <row r="1118" spans="1:21" hidden="1" x14ac:dyDescent="0.3">
      <c r="A1118">
        <v>11688</v>
      </c>
      <c r="B1118" t="s">
        <v>0</v>
      </c>
      <c r="C1118" t="s">
        <v>1</v>
      </c>
      <c r="D1118" t="s">
        <v>2</v>
      </c>
      <c r="E1118" t="s">
        <v>3</v>
      </c>
      <c r="F1118" t="s">
        <v>306</v>
      </c>
      <c r="G1118" t="s">
        <v>4</v>
      </c>
      <c r="H1118" t="s">
        <v>55</v>
      </c>
      <c r="I1118">
        <v>504</v>
      </c>
      <c r="J1118">
        <v>56</v>
      </c>
      <c r="K1118" t="s">
        <v>316</v>
      </c>
      <c r="L1118" t="s">
        <v>7</v>
      </c>
      <c r="M1118" t="s">
        <v>28</v>
      </c>
      <c r="N1118">
        <v>27</v>
      </c>
      <c r="O1118" t="s">
        <v>33</v>
      </c>
      <c r="P1118" t="s">
        <v>13</v>
      </c>
      <c r="Q1118">
        <v>2</v>
      </c>
      <c r="R1118" t="s">
        <v>12</v>
      </c>
      <c r="S1118">
        <v>13.066685676574707</v>
      </c>
      <c r="T1118" s="6">
        <f>tbSilv[[#This Row],[qtdRecurso]]*tbSilv[[#This Row],[areaOcupacao]]/10000</f>
        <v>0.1008</v>
      </c>
      <c r="U1118" s="1">
        <f>tbSilv[[#This Row],[qtdRecEspFaixa]]*tbSilv[[#This Row],[Preco]]</f>
        <v>1.3171219161987304</v>
      </c>
    </row>
    <row r="1119" spans="1:21" hidden="1" x14ac:dyDescent="0.3">
      <c r="A1119">
        <v>11688</v>
      </c>
      <c r="B1119" t="s">
        <v>0</v>
      </c>
      <c r="C1119" t="s">
        <v>1</v>
      </c>
      <c r="D1119" t="s">
        <v>2</v>
      </c>
      <c r="E1119" t="s">
        <v>3</v>
      </c>
      <c r="F1119" t="s">
        <v>306</v>
      </c>
      <c r="G1119" t="s">
        <v>4</v>
      </c>
      <c r="H1119" t="s">
        <v>55</v>
      </c>
      <c r="I1119">
        <v>504</v>
      </c>
      <c r="J1119">
        <v>56</v>
      </c>
      <c r="K1119" t="s">
        <v>316</v>
      </c>
      <c r="L1119" t="s">
        <v>7</v>
      </c>
      <c r="M1119" t="s">
        <v>28</v>
      </c>
      <c r="N1119">
        <v>27</v>
      </c>
      <c r="O1119" t="s">
        <v>36</v>
      </c>
      <c r="P1119" t="s">
        <v>13</v>
      </c>
      <c r="Q1119">
        <v>1</v>
      </c>
      <c r="R1119" t="s">
        <v>12</v>
      </c>
      <c r="S1119">
        <v>13.066685676574707</v>
      </c>
      <c r="T1119" s="6">
        <f>tbSilv[[#This Row],[qtdRecurso]]*tbSilv[[#This Row],[areaOcupacao]]/10000</f>
        <v>5.04E-2</v>
      </c>
      <c r="U1119" s="1">
        <f>tbSilv[[#This Row],[qtdRecEspFaixa]]*tbSilv[[#This Row],[Preco]]</f>
        <v>0.65856095809936521</v>
      </c>
    </row>
    <row r="1120" spans="1:21" hidden="1" x14ac:dyDescent="0.3">
      <c r="A1120">
        <v>11688</v>
      </c>
      <c r="B1120" t="s">
        <v>0</v>
      </c>
      <c r="C1120" t="s">
        <v>1</v>
      </c>
      <c r="D1120" t="s">
        <v>2</v>
      </c>
      <c r="E1120" t="s">
        <v>3</v>
      </c>
      <c r="F1120" t="s">
        <v>306</v>
      </c>
      <c r="G1120" t="s">
        <v>4</v>
      </c>
      <c r="H1120" t="s">
        <v>55</v>
      </c>
      <c r="I1120">
        <v>504</v>
      </c>
      <c r="J1120">
        <v>56</v>
      </c>
      <c r="K1120" t="s">
        <v>316</v>
      </c>
      <c r="L1120" t="s">
        <v>7</v>
      </c>
      <c r="M1120" t="s">
        <v>28</v>
      </c>
      <c r="N1120">
        <v>28</v>
      </c>
      <c r="O1120" t="s">
        <v>33</v>
      </c>
      <c r="P1120" t="s">
        <v>34</v>
      </c>
      <c r="Q1120">
        <v>2</v>
      </c>
      <c r="R1120" t="s">
        <v>12</v>
      </c>
      <c r="S1120">
        <v>9.9000000000000005E-2</v>
      </c>
      <c r="T1120" s="6">
        <f>tbSilv[[#This Row],[qtdRecurso]]*tbSilv[[#This Row],[areaOcupacao]]/10000</f>
        <v>0.1008</v>
      </c>
      <c r="U1120" s="1">
        <f>tbSilv[[#This Row],[qtdRecEspFaixa]]*tbSilv[[#This Row],[Preco]]</f>
        <v>9.9792000000000006E-3</v>
      </c>
    </row>
    <row r="1121" spans="1:21" hidden="1" x14ac:dyDescent="0.3">
      <c r="A1121">
        <v>11688</v>
      </c>
      <c r="B1121" t="s">
        <v>0</v>
      </c>
      <c r="C1121" t="s">
        <v>1</v>
      </c>
      <c r="D1121" t="s">
        <v>2</v>
      </c>
      <c r="E1121" t="s">
        <v>3</v>
      </c>
      <c r="F1121" t="s">
        <v>306</v>
      </c>
      <c r="G1121" t="s">
        <v>4</v>
      </c>
      <c r="H1121" t="s">
        <v>55</v>
      </c>
      <c r="I1121">
        <v>504</v>
      </c>
      <c r="J1121">
        <v>56</v>
      </c>
      <c r="K1121" t="s">
        <v>316</v>
      </c>
      <c r="L1121" t="s">
        <v>7</v>
      </c>
      <c r="M1121" t="s">
        <v>28</v>
      </c>
      <c r="N1121">
        <v>28</v>
      </c>
      <c r="O1121" t="s">
        <v>33</v>
      </c>
      <c r="P1121" t="s">
        <v>35</v>
      </c>
      <c r="Q1121">
        <v>2</v>
      </c>
      <c r="R1121" t="s">
        <v>22</v>
      </c>
      <c r="S1121">
        <v>16.239999771118164</v>
      </c>
      <c r="T1121" s="6">
        <f>tbSilv[[#This Row],[qtdRecurso]]*tbSilv[[#This Row],[areaOcupacao]]/10000</f>
        <v>0.1008</v>
      </c>
      <c r="U1121" s="1">
        <f>tbSilv[[#This Row],[qtdRecEspFaixa]]*tbSilv[[#This Row],[Preco]]</f>
        <v>1.6369919769287109</v>
      </c>
    </row>
    <row r="1122" spans="1:21" hidden="1" x14ac:dyDescent="0.3">
      <c r="A1122">
        <v>11688</v>
      </c>
      <c r="B1122" t="s">
        <v>0</v>
      </c>
      <c r="C1122" t="s">
        <v>1</v>
      </c>
      <c r="D1122" t="s">
        <v>2</v>
      </c>
      <c r="E1122" t="s">
        <v>3</v>
      </c>
      <c r="F1122" t="s">
        <v>306</v>
      </c>
      <c r="G1122" t="s">
        <v>4</v>
      </c>
      <c r="H1122" t="s">
        <v>55</v>
      </c>
      <c r="I1122">
        <v>504</v>
      </c>
      <c r="J1122">
        <v>56</v>
      </c>
      <c r="K1122" t="s">
        <v>316</v>
      </c>
      <c r="L1122" t="s">
        <v>7</v>
      </c>
      <c r="M1122" t="s">
        <v>28</v>
      </c>
      <c r="N1122">
        <v>28</v>
      </c>
      <c r="O1122" t="s">
        <v>33</v>
      </c>
      <c r="P1122" t="s">
        <v>13</v>
      </c>
      <c r="Q1122">
        <v>2</v>
      </c>
      <c r="R1122" t="s">
        <v>12</v>
      </c>
      <c r="S1122">
        <v>13.066685676574707</v>
      </c>
      <c r="T1122" s="6">
        <f>tbSilv[[#This Row],[qtdRecurso]]*tbSilv[[#This Row],[areaOcupacao]]/10000</f>
        <v>0.1008</v>
      </c>
      <c r="U1122" s="1">
        <f>tbSilv[[#This Row],[qtdRecEspFaixa]]*tbSilv[[#This Row],[Preco]]</f>
        <v>1.3171219161987304</v>
      </c>
    </row>
    <row r="1123" spans="1:21" hidden="1" x14ac:dyDescent="0.3">
      <c r="A1123">
        <v>11688</v>
      </c>
      <c r="B1123" t="s">
        <v>0</v>
      </c>
      <c r="C1123" t="s">
        <v>1</v>
      </c>
      <c r="D1123" t="s">
        <v>2</v>
      </c>
      <c r="E1123" t="s">
        <v>3</v>
      </c>
      <c r="F1123" t="s">
        <v>306</v>
      </c>
      <c r="G1123" t="s">
        <v>4</v>
      </c>
      <c r="H1123" t="s">
        <v>55</v>
      </c>
      <c r="I1123">
        <v>504</v>
      </c>
      <c r="J1123">
        <v>56</v>
      </c>
      <c r="K1123" t="s">
        <v>316</v>
      </c>
      <c r="L1123" t="s">
        <v>7</v>
      </c>
      <c r="M1123" t="s">
        <v>28</v>
      </c>
      <c r="N1123">
        <v>28</v>
      </c>
      <c r="O1123" t="s">
        <v>36</v>
      </c>
      <c r="P1123" t="s">
        <v>13</v>
      </c>
      <c r="Q1123">
        <v>1</v>
      </c>
      <c r="R1123" t="s">
        <v>12</v>
      </c>
      <c r="S1123">
        <v>13.066685676574707</v>
      </c>
      <c r="T1123" s="6">
        <f>tbSilv[[#This Row],[qtdRecurso]]*tbSilv[[#This Row],[areaOcupacao]]/10000</f>
        <v>5.04E-2</v>
      </c>
      <c r="U1123" s="1">
        <f>tbSilv[[#This Row],[qtdRecEspFaixa]]*tbSilv[[#This Row],[Preco]]</f>
        <v>0.65856095809936521</v>
      </c>
    </row>
    <row r="1124" spans="1:21" hidden="1" x14ac:dyDescent="0.3">
      <c r="A1124">
        <v>11688</v>
      </c>
      <c r="B1124" t="s">
        <v>0</v>
      </c>
      <c r="C1124" t="s">
        <v>1</v>
      </c>
      <c r="D1124" t="s">
        <v>2</v>
      </c>
      <c r="E1124" t="s">
        <v>3</v>
      </c>
      <c r="F1124" t="s">
        <v>306</v>
      </c>
      <c r="G1124" t="s">
        <v>4</v>
      </c>
      <c r="H1124" t="s">
        <v>55</v>
      </c>
      <c r="I1124">
        <v>504</v>
      </c>
      <c r="J1124">
        <v>56</v>
      </c>
      <c r="K1124" t="s">
        <v>316</v>
      </c>
      <c r="L1124" t="s">
        <v>7</v>
      </c>
      <c r="M1124" t="s">
        <v>28</v>
      </c>
      <c r="N1124">
        <v>29</v>
      </c>
      <c r="O1124" t="s">
        <v>33</v>
      </c>
      <c r="P1124" t="s">
        <v>34</v>
      </c>
      <c r="Q1124">
        <v>2</v>
      </c>
      <c r="R1124" t="s">
        <v>12</v>
      </c>
      <c r="S1124">
        <v>9.9000000000000005E-2</v>
      </c>
      <c r="T1124" s="6">
        <f>tbSilv[[#This Row],[qtdRecurso]]*tbSilv[[#This Row],[areaOcupacao]]/10000</f>
        <v>0.1008</v>
      </c>
      <c r="U1124" s="1">
        <f>tbSilv[[#This Row],[qtdRecEspFaixa]]*tbSilv[[#This Row],[Preco]]</f>
        <v>9.9792000000000006E-3</v>
      </c>
    </row>
    <row r="1125" spans="1:21" hidden="1" x14ac:dyDescent="0.3">
      <c r="A1125">
        <v>11688</v>
      </c>
      <c r="B1125" t="s">
        <v>0</v>
      </c>
      <c r="C1125" t="s">
        <v>1</v>
      </c>
      <c r="D1125" t="s">
        <v>2</v>
      </c>
      <c r="E1125" t="s">
        <v>3</v>
      </c>
      <c r="F1125" t="s">
        <v>306</v>
      </c>
      <c r="G1125" t="s">
        <v>4</v>
      </c>
      <c r="H1125" t="s">
        <v>55</v>
      </c>
      <c r="I1125">
        <v>504</v>
      </c>
      <c r="J1125">
        <v>56</v>
      </c>
      <c r="K1125" t="s">
        <v>316</v>
      </c>
      <c r="L1125" t="s">
        <v>7</v>
      </c>
      <c r="M1125" t="s">
        <v>28</v>
      </c>
      <c r="N1125">
        <v>29</v>
      </c>
      <c r="O1125" t="s">
        <v>33</v>
      </c>
      <c r="P1125" t="s">
        <v>35</v>
      </c>
      <c r="Q1125">
        <v>2</v>
      </c>
      <c r="R1125" t="s">
        <v>22</v>
      </c>
      <c r="S1125">
        <v>16.239999771118164</v>
      </c>
      <c r="T1125" s="6">
        <f>tbSilv[[#This Row],[qtdRecurso]]*tbSilv[[#This Row],[areaOcupacao]]/10000</f>
        <v>0.1008</v>
      </c>
      <c r="U1125" s="1">
        <f>tbSilv[[#This Row],[qtdRecEspFaixa]]*tbSilv[[#This Row],[Preco]]</f>
        <v>1.6369919769287109</v>
      </c>
    </row>
    <row r="1126" spans="1:21" hidden="1" x14ac:dyDescent="0.3">
      <c r="A1126">
        <v>11688</v>
      </c>
      <c r="B1126" t="s">
        <v>0</v>
      </c>
      <c r="C1126" t="s">
        <v>1</v>
      </c>
      <c r="D1126" t="s">
        <v>2</v>
      </c>
      <c r="E1126" t="s">
        <v>3</v>
      </c>
      <c r="F1126" t="s">
        <v>306</v>
      </c>
      <c r="G1126" t="s">
        <v>4</v>
      </c>
      <c r="H1126" t="s">
        <v>55</v>
      </c>
      <c r="I1126">
        <v>504</v>
      </c>
      <c r="J1126">
        <v>56</v>
      </c>
      <c r="K1126" t="s">
        <v>316</v>
      </c>
      <c r="L1126" t="s">
        <v>7</v>
      </c>
      <c r="M1126" t="s">
        <v>28</v>
      </c>
      <c r="N1126">
        <v>29</v>
      </c>
      <c r="O1126" t="s">
        <v>33</v>
      </c>
      <c r="P1126" t="s">
        <v>13</v>
      </c>
      <c r="Q1126">
        <v>2</v>
      </c>
      <c r="R1126" t="s">
        <v>12</v>
      </c>
      <c r="S1126">
        <v>13.066685676574707</v>
      </c>
      <c r="T1126" s="6">
        <f>tbSilv[[#This Row],[qtdRecurso]]*tbSilv[[#This Row],[areaOcupacao]]/10000</f>
        <v>0.1008</v>
      </c>
      <c r="U1126" s="1">
        <f>tbSilv[[#This Row],[qtdRecEspFaixa]]*tbSilv[[#This Row],[Preco]]</f>
        <v>1.3171219161987304</v>
      </c>
    </row>
    <row r="1127" spans="1:21" hidden="1" x14ac:dyDescent="0.3">
      <c r="A1127">
        <v>11688</v>
      </c>
      <c r="B1127" t="s">
        <v>0</v>
      </c>
      <c r="C1127" t="s">
        <v>1</v>
      </c>
      <c r="D1127" t="s">
        <v>2</v>
      </c>
      <c r="E1127" t="s">
        <v>3</v>
      </c>
      <c r="F1127" t="s">
        <v>306</v>
      </c>
      <c r="G1127" t="s">
        <v>4</v>
      </c>
      <c r="H1127" t="s">
        <v>55</v>
      </c>
      <c r="I1127">
        <v>504</v>
      </c>
      <c r="J1127">
        <v>56</v>
      </c>
      <c r="K1127" t="s">
        <v>316</v>
      </c>
      <c r="L1127" t="s">
        <v>7</v>
      </c>
      <c r="M1127" t="s">
        <v>28</v>
      </c>
      <c r="N1127">
        <v>29</v>
      </c>
      <c r="O1127" t="s">
        <v>36</v>
      </c>
      <c r="P1127" t="s">
        <v>13</v>
      </c>
      <c r="Q1127">
        <v>1</v>
      </c>
      <c r="R1127" t="s">
        <v>12</v>
      </c>
      <c r="S1127">
        <v>13.066685676574707</v>
      </c>
      <c r="T1127" s="6">
        <f>tbSilv[[#This Row],[qtdRecurso]]*tbSilv[[#This Row],[areaOcupacao]]/10000</f>
        <v>5.04E-2</v>
      </c>
      <c r="U1127" s="1">
        <f>tbSilv[[#This Row],[qtdRecEspFaixa]]*tbSilv[[#This Row],[Preco]]</f>
        <v>0.65856095809936521</v>
      </c>
    </row>
    <row r="1128" spans="1:21" hidden="1" x14ac:dyDescent="0.3">
      <c r="A1128">
        <v>11688</v>
      </c>
      <c r="B1128" t="s">
        <v>0</v>
      </c>
      <c r="C1128" t="s">
        <v>1</v>
      </c>
      <c r="D1128" t="s">
        <v>2</v>
      </c>
      <c r="E1128" t="s">
        <v>3</v>
      </c>
      <c r="F1128" t="s">
        <v>306</v>
      </c>
      <c r="G1128" t="s">
        <v>4</v>
      </c>
      <c r="H1128" t="s">
        <v>55</v>
      </c>
      <c r="I1128">
        <v>504</v>
      </c>
      <c r="J1128">
        <v>56</v>
      </c>
      <c r="K1128" t="s">
        <v>316</v>
      </c>
      <c r="L1128" t="s">
        <v>7</v>
      </c>
      <c r="M1128" t="s">
        <v>28</v>
      </c>
      <c r="N1128">
        <v>30</v>
      </c>
      <c r="O1128" t="s">
        <v>33</v>
      </c>
      <c r="P1128" t="s">
        <v>34</v>
      </c>
      <c r="Q1128">
        <v>2</v>
      </c>
      <c r="R1128" t="s">
        <v>12</v>
      </c>
      <c r="S1128">
        <v>9.9000000000000005E-2</v>
      </c>
      <c r="T1128" s="6">
        <f>tbSilv[[#This Row],[qtdRecurso]]*tbSilv[[#This Row],[areaOcupacao]]/10000</f>
        <v>0.1008</v>
      </c>
      <c r="U1128" s="1">
        <f>tbSilv[[#This Row],[qtdRecEspFaixa]]*tbSilv[[#This Row],[Preco]]</f>
        <v>9.9792000000000006E-3</v>
      </c>
    </row>
    <row r="1129" spans="1:21" hidden="1" x14ac:dyDescent="0.3">
      <c r="A1129">
        <v>11688</v>
      </c>
      <c r="B1129" t="s">
        <v>0</v>
      </c>
      <c r="C1129" t="s">
        <v>1</v>
      </c>
      <c r="D1129" t="s">
        <v>2</v>
      </c>
      <c r="E1129" t="s">
        <v>3</v>
      </c>
      <c r="F1129" t="s">
        <v>306</v>
      </c>
      <c r="G1129" t="s">
        <v>4</v>
      </c>
      <c r="H1129" t="s">
        <v>55</v>
      </c>
      <c r="I1129">
        <v>504</v>
      </c>
      <c r="J1129">
        <v>56</v>
      </c>
      <c r="K1129" t="s">
        <v>316</v>
      </c>
      <c r="L1129" t="s">
        <v>7</v>
      </c>
      <c r="M1129" t="s">
        <v>28</v>
      </c>
      <c r="N1129">
        <v>30</v>
      </c>
      <c r="O1129" t="s">
        <v>33</v>
      </c>
      <c r="P1129" t="s">
        <v>35</v>
      </c>
      <c r="Q1129">
        <v>2</v>
      </c>
      <c r="R1129" t="s">
        <v>22</v>
      </c>
      <c r="S1129">
        <v>16.239999771118164</v>
      </c>
      <c r="T1129" s="6">
        <f>tbSilv[[#This Row],[qtdRecurso]]*tbSilv[[#This Row],[areaOcupacao]]/10000</f>
        <v>0.1008</v>
      </c>
      <c r="U1129" s="1">
        <f>tbSilv[[#This Row],[qtdRecEspFaixa]]*tbSilv[[#This Row],[Preco]]</f>
        <v>1.6369919769287109</v>
      </c>
    </row>
    <row r="1130" spans="1:21" hidden="1" x14ac:dyDescent="0.3">
      <c r="A1130">
        <v>11688</v>
      </c>
      <c r="B1130" t="s">
        <v>0</v>
      </c>
      <c r="C1130" t="s">
        <v>1</v>
      </c>
      <c r="D1130" t="s">
        <v>2</v>
      </c>
      <c r="E1130" t="s">
        <v>3</v>
      </c>
      <c r="F1130" t="s">
        <v>306</v>
      </c>
      <c r="G1130" t="s">
        <v>4</v>
      </c>
      <c r="H1130" t="s">
        <v>55</v>
      </c>
      <c r="I1130">
        <v>504</v>
      </c>
      <c r="J1130">
        <v>56</v>
      </c>
      <c r="K1130" t="s">
        <v>316</v>
      </c>
      <c r="L1130" t="s">
        <v>7</v>
      </c>
      <c r="M1130" t="s">
        <v>28</v>
      </c>
      <c r="N1130">
        <v>30</v>
      </c>
      <c r="O1130" t="s">
        <v>33</v>
      </c>
      <c r="P1130" t="s">
        <v>13</v>
      </c>
      <c r="Q1130">
        <v>2</v>
      </c>
      <c r="R1130" t="s">
        <v>12</v>
      </c>
      <c r="S1130">
        <v>13.066685676574707</v>
      </c>
      <c r="T1130" s="6">
        <f>tbSilv[[#This Row],[qtdRecurso]]*tbSilv[[#This Row],[areaOcupacao]]/10000</f>
        <v>0.1008</v>
      </c>
      <c r="U1130" s="1">
        <f>tbSilv[[#This Row],[qtdRecEspFaixa]]*tbSilv[[#This Row],[Preco]]</f>
        <v>1.3171219161987304</v>
      </c>
    </row>
    <row r="1131" spans="1:21" hidden="1" x14ac:dyDescent="0.3">
      <c r="A1131">
        <v>11688</v>
      </c>
      <c r="B1131" t="s">
        <v>0</v>
      </c>
      <c r="C1131" t="s">
        <v>1</v>
      </c>
      <c r="D1131" t="s">
        <v>2</v>
      </c>
      <c r="E1131" t="s">
        <v>3</v>
      </c>
      <c r="F1131" t="s">
        <v>306</v>
      </c>
      <c r="G1131" t="s">
        <v>4</v>
      </c>
      <c r="H1131" t="s">
        <v>55</v>
      </c>
      <c r="I1131">
        <v>504</v>
      </c>
      <c r="J1131">
        <v>56</v>
      </c>
      <c r="K1131" t="s">
        <v>316</v>
      </c>
      <c r="L1131" t="s">
        <v>7</v>
      </c>
      <c r="M1131" t="s">
        <v>28</v>
      </c>
      <c r="N1131">
        <v>30</v>
      </c>
      <c r="O1131" t="s">
        <v>36</v>
      </c>
      <c r="P1131" t="s">
        <v>13</v>
      </c>
      <c r="Q1131">
        <v>1</v>
      </c>
      <c r="R1131" t="s">
        <v>12</v>
      </c>
      <c r="S1131">
        <v>13.066685676574707</v>
      </c>
      <c r="T1131" s="6">
        <f>tbSilv[[#This Row],[qtdRecurso]]*tbSilv[[#This Row],[areaOcupacao]]/10000</f>
        <v>5.04E-2</v>
      </c>
      <c r="U1131" s="1">
        <f>tbSilv[[#This Row],[qtdRecEspFaixa]]*tbSilv[[#This Row],[Preco]]</f>
        <v>0.65856095809936521</v>
      </c>
    </row>
    <row r="1132" spans="1:21" hidden="1" x14ac:dyDescent="0.3">
      <c r="A1132">
        <v>11688</v>
      </c>
      <c r="B1132" t="s">
        <v>0</v>
      </c>
      <c r="C1132" t="s">
        <v>1</v>
      </c>
      <c r="D1132" t="s">
        <v>2</v>
      </c>
      <c r="E1132" t="s">
        <v>3</v>
      </c>
      <c r="F1132" t="s">
        <v>306</v>
      </c>
      <c r="G1132" t="s">
        <v>4</v>
      </c>
      <c r="H1132" t="s">
        <v>55</v>
      </c>
      <c r="I1132">
        <v>504</v>
      </c>
      <c r="J1132">
        <v>56</v>
      </c>
      <c r="K1132" t="s">
        <v>316</v>
      </c>
      <c r="L1132" t="s">
        <v>7</v>
      </c>
      <c r="M1132" t="s">
        <v>42</v>
      </c>
      <c r="N1132">
        <v>1</v>
      </c>
      <c r="O1132" t="s">
        <v>31</v>
      </c>
      <c r="P1132" t="s">
        <v>32</v>
      </c>
      <c r="Q1132">
        <v>32.700000000000003</v>
      </c>
      <c r="R1132" t="s">
        <v>12</v>
      </c>
      <c r="S1132">
        <v>1.6E-2</v>
      </c>
      <c r="T1132" s="6">
        <f>tbSilv[[#This Row],[qtdRecurso]]*tbSilv[[#This Row],[areaOcupacao]]/10000</f>
        <v>1.6480800000000002</v>
      </c>
      <c r="U1132" s="1">
        <f>tbSilv[[#This Row],[qtdRecEspFaixa]]*tbSilv[[#This Row],[Preco]]</f>
        <v>2.6369280000000005E-2</v>
      </c>
    </row>
    <row r="1133" spans="1:21" hidden="1" x14ac:dyDescent="0.3">
      <c r="A1133">
        <v>11688</v>
      </c>
      <c r="B1133" t="s">
        <v>0</v>
      </c>
      <c r="C1133" t="s">
        <v>1</v>
      </c>
      <c r="D1133" t="s">
        <v>2</v>
      </c>
      <c r="E1133" t="s">
        <v>3</v>
      </c>
      <c r="F1133" t="s">
        <v>306</v>
      </c>
      <c r="G1133" t="s">
        <v>4</v>
      </c>
      <c r="H1133" t="s">
        <v>55</v>
      </c>
      <c r="I1133">
        <v>504</v>
      </c>
      <c r="J1133">
        <v>56</v>
      </c>
      <c r="K1133" t="s">
        <v>316</v>
      </c>
      <c r="L1133" t="s">
        <v>7</v>
      </c>
      <c r="M1133" t="s">
        <v>42</v>
      </c>
      <c r="N1133">
        <v>1</v>
      </c>
      <c r="O1133" t="s">
        <v>31</v>
      </c>
      <c r="P1133" t="s">
        <v>13</v>
      </c>
      <c r="Q1133">
        <v>32.700000000000003</v>
      </c>
      <c r="R1133" t="s">
        <v>12</v>
      </c>
      <c r="S1133">
        <v>13.066685676574707</v>
      </c>
      <c r="T1133" s="6">
        <f>tbSilv[[#This Row],[qtdRecurso]]*tbSilv[[#This Row],[areaOcupacao]]/10000</f>
        <v>1.6480800000000002</v>
      </c>
      <c r="U1133" s="1">
        <f>tbSilv[[#This Row],[qtdRecEspFaixa]]*tbSilv[[#This Row],[Preco]]</f>
        <v>21.534943329849245</v>
      </c>
    </row>
    <row r="1134" spans="1:21" hidden="1" x14ac:dyDescent="0.3">
      <c r="A1134">
        <v>11688</v>
      </c>
      <c r="B1134" t="s">
        <v>0</v>
      </c>
      <c r="C1134" t="s">
        <v>1</v>
      </c>
      <c r="D1134" t="s">
        <v>2</v>
      </c>
      <c r="E1134" t="s">
        <v>3</v>
      </c>
      <c r="F1134" t="s">
        <v>306</v>
      </c>
      <c r="G1134" t="s">
        <v>4</v>
      </c>
      <c r="H1134" t="s">
        <v>55</v>
      </c>
      <c r="I1134">
        <v>504</v>
      </c>
      <c r="J1134">
        <v>56</v>
      </c>
      <c r="K1134" t="s">
        <v>316</v>
      </c>
      <c r="L1134" t="s">
        <v>7</v>
      </c>
      <c r="M1134" t="s">
        <v>42</v>
      </c>
      <c r="N1134">
        <v>1</v>
      </c>
      <c r="O1134" t="s">
        <v>33</v>
      </c>
      <c r="P1134" t="s">
        <v>34</v>
      </c>
      <c r="Q1134">
        <v>2</v>
      </c>
      <c r="R1134" t="s">
        <v>12</v>
      </c>
      <c r="S1134">
        <v>9.9000000000000005E-2</v>
      </c>
      <c r="T1134" s="6">
        <f>tbSilv[[#This Row],[qtdRecurso]]*tbSilv[[#This Row],[areaOcupacao]]/10000</f>
        <v>0.1008</v>
      </c>
      <c r="U1134" s="1">
        <f>tbSilv[[#This Row],[qtdRecEspFaixa]]*tbSilv[[#This Row],[Preco]]</f>
        <v>9.9792000000000006E-3</v>
      </c>
    </row>
    <row r="1135" spans="1:21" hidden="1" x14ac:dyDescent="0.3">
      <c r="A1135">
        <v>11688</v>
      </c>
      <c r="B1135" t="s">
        <v>0</v>
      </c>
      <c r="C1135" t="s">
        <v>1</v>
      </c>
      <c r="D1135" t="s">
        <v>2</v>
      </c>
      <c r="E1135" t="s">
        <v>3</v>
      </c>
      <c r="F1135" t="s">
        <v>306</v>
      </c>
      <c r="G1135" t="s">
        <v>4</v>
      </c>
      <c r="H1135" t="s">
        <v>55</v>
      </c>
      <c r="I1135">
        <v>504</v>
      </c>
      <c r="J1135">
        <v>56</v>
      </c>
      <c r="K1135" t="s">
        <v>316</v>
      </c>
      <c r="L1135" t="s">
        <v>7</v>
      </c>
      <c r="M1135" t="s">
        <v>42</v>
      </c>
      <c r="N1135">
        <v>1</v>
      </c>
      <c r="O1135" t="s">
        <v>33</v>
      </c>
      <c r="P1135" t="s">
        <v>35</v>
      </c>
      <c r="Q1135">
        <v>2</v>
      </c>
      <c r="R1135" t="s">
        <v>22</v>
      </c>
      <c r="S1135">
        <v>16.239999771118164</v>
      </c>
      <c r="T1135" s="6">
        <f>tbSilv[[#This Row],[qtdRecurso]]*tbSilv[[#This Row],[areaOcupacao]]/10000</f>
        <v>0.1008</v>
      </c>
      <c r="U1135" s="1">
        <f>tbSilv[[#This Row],[qtdRecEspFaixa]]*tbSilv[[#This Row],[Preco]]</f>
        <v>1.6369919769287109</v>
      </c>
    </row>
    <row r="1136" spans="1:21" hidden="1" x14ac:dyDescent="0.3">
      <c r="A1136">
        <v>11688</v>
      </c>
      <c r="B1136" t="s">
        <v>0</v>
      </c>
      <c r="C1136" t="s">
        <v>1</v>
      </c>
      <c r="D1136" t="s">
        <v>2</v>
      </c>
      <c r="E1136" t="s">
        <v>3</v>
      </c>
      <c r="F1136" t="s">
        <v>306</v>
      </c>
      <c r="G1136" t="s">
        <v>4</v>
      </c>
      <c r="H1136" t="s">
        <v>55</v>
      </c>
      <c r="I1136">
        <v>504</v>
      </c>
      <c r="J1136">
        <v>56</v>
      </c>
      <c r="K1136" t="s">
        <v>316</v>
      </c>
      <c r="L1136" t="s">
        <v>7</v>
      </c>
      <c r="M1136" t="s">
        <v>42</v>
      </c>
      <c r="N1136">
        <v>1</v>
      </c>
      <c r="O1136" t="s">
        <v>33</v>
      </c>
      <c r="P1136" t="s">
        <v>13</v>
      </c>
      <c r="Q1136">
        <v>2</v>
      </c>
      <c r="R1136" t="s">
        <v>12</v>
      </c>
      <c r="S1136">
        <v>13.066685676574707</v>
      </c>
      <c r="T1136" s="6">
        <f>tbSilv[[#This Row],[qtdRecurso]]*tbSilv[[#This Row],[areaOcupacao]]/10000</f>
        <v>0.1008</v>
      </c>
      <c r="U1136" s="1">
        <f>tbSilv[[#This Row],[qtdRecEspFaixa]]*tbSilv[[#This Row],[Preco]]</f>
        <v>1.3171219161987304</v>
      </c>
    </row>
    <row r="1137" spans="1:21" hidden="1" x14ac:dyDescent="0.3">
      <c r="A1137">
        <v>11688</v>
      </c>
      <c r="B1137" t="s">
        <v>0</v>
      </c>
      <c r="C1137" t="s">
        <v>1</v>
      </c>
      <c r="D1137" t="s">
        <v>2</v>
      </c>
      <c r="E1137" t="s">
        <v>3</v>
      </c>
      <c r="F1137" t="s">
        <v>306</v>
      </c>
      <c r="G1137" t="s">
        <v>4</v>
      </c>
      <c r="H1137" t="s">
        <v>55</v>
      </c>
      <c r="I1137">
        <v>504</v>
      </c>
      <c r="J1137">
        <v>56</v>
      </c>
      <c r="K1137" t="s">
        <v>316</v>
      </c>
      <c r="L1137" t="s">
        <v>7</v>
      </c>
      <c r="M1137" t="s">
        <v>42</v>
      </c>
      <c r="N1137">
        <v>1</v>
      </c>
      <c r="O1137" t="s">
        <v>36</v>
      </c>
      <c r="P1137" t="s">
        <v>13</v>
      </c>
      <c r="Q1137">
        <v>1</v>
      </c>
      <c r="R1137" t="s">
        <v>12</v>
      </c>
      <c r="S1137">
        <v>13.066685676574707</v>
      </c>
      <c r="T1137" s="6">
        <f>tbSilv[[#This Row],[qtdRecurso]]*tbSilv[[#This Row],[areaOcupacao]]/10000</f>
        <v>5.04E-2</v>
      </c>
      <c r="U1137" s="1">
        <f>tbSilv[[#This Row],[qtdRecEspFaixa]]*tbSilv[[#This Row],[Preco]]</f>
        <v>0.65856095809936521</v>
      </c>
    </row>
    <row r="1138" spans="1:21" hidden="1" x14ac:dyDescent="0.3">
      <c r="A1138">
        <v>11688</v>
      </c>
      <c r="B1138" t="s">
        <v>0</v>
      </c>
      <c r="C1138" t="s">
        <v>1</v>
      </c>
      <c r="D1138" t="s">
        <v>2</v>
      </c>
      <c r="E1138" t="s">
        <v>3</v>
      </c>
      <c r="F1138" t="s">
        <v>306</v>
      </c>
      <c r="G1138" t="s">
        <v>4</v>
      </c>
      <c r="H1138" t="s">
        <v>55</v>
      </c>
      <c r="I1138">
        <v>504</v>
      </c>
      <c r="J1138">
        <v>56</v>
      </c>
      <c r="K1138" t="s">
        <v>316</v>
      </c>
      <c r="L1138" t="s">
        <v>7</v>
      </c>
      <c r="M1138" t="s">
        <v>43</v>
      </c>
      <c r="N1138">
        <v>1</v>
      </c>
      <c r="O1138" t="s">
        <v>9</v>
      </c>
      <c r="P1138" t="s">
        <v>16</v>
      </c>
      <c r="Q1138">
        <v>1.75</v>
      </c>
      <c r="R1138" t="s">
        <v>17</v>
      </c>
      <c r="S1138">
        <v>149.07000732421875</v>
      </c>
      <c r="T1138" s="6">
        <f>tbSilv[[#This Row],[qtdRecurso]]*tbSilv[[#This Row],[areaOcupacao]]/10000</f>
        <v>8.8200000000000001E-2</v>
      </c>
      <c r="U1138" s="1">
        <f>tbSilv[[#This Row],[qtdRecEspFaixa]]*tbSilv[[#This Row],[Preco]]</f>
        <v>13.147974645996094</v>
      </c>
    </row>
    <row r="1139" spans="1:21" hidden="1" x14ac:dyDescent="0.3">
      <c r="A1139">
        <v>11688</v>
      </c>
      <c r="B1139" t="s">
        <v>0</v>
      </c>
      <c r="C1139" t="s">
        <v>1</v>
      </c>
      <c r="D1139" t="s">
        <v>2</v>
      </c>
      <c r="E1139" t="s">
        <v>3</v>
      </c>
      <c r="F1139" t="s">
        <v>306</v>
      </c>
      <c r="G1139" t="s">
        <v>4</v>
      </c>
      <c r="H1139" t="s">
        <v>55</v>
      </c>
      <c r="I1139">
        <v>504</v>
      </c>
      <c r="J1139">
        <v>56</v>
      </c>
      <c r="K1139" t="s">
        <v>316</v>
      </c>
      <c r="L1139" t="s">
        <v>7</v>
      </c>
      <c r="M1139" t="s">
        <v>43</v>
      </c>
      <c r="N1139">
        <v>1</v>
      </c>
      <c r="O1139" t="s">
        <v>44</v>
      </c>
      <c r="P1139" t="s">
        <v>45</v>
      </c>
      <c r="Q1139">
        <v>24</v>
      </c>
      <c r="R1139" t="s">
        <v>12</v>
      </c>
      <c r="S1139">
        <v>1.0999999999999999E-2</v>
      </c>
      <c r="T1139" s="6">
        <f>tbSilv[[#This Row],[qtdRecurso]]*tbSilv[[#This Row],[areaOcupacao]]/10000</f>
        <v>1.2096</v>
      </c>
      <c r="U1139" s="1">
        <f>tbSilv[[#This Row],[qtdRecEspFaixa]]*tbSilv[[#This Row],[Preco]]</f>
        <v>1.3305599999999999E-2</v>
      </c>
    </row>
    <row r="1140" spans="1:21" hidden="1" x14ac:dyDescent="0.3">
      <c r="A1140">
        <v>11688</v>
      </c>
      <c r="B1140" t="s">
        <v>0</v>
      </c>
      <c r="C1140" t="s">
        <v>1</v>
      </c>
      <c r="D1140" t="s">
        <v>2</v>
      </c>
      <c r="E1140" t="s">
        <v>3</v>
      </c>
      <c r="F1140" t="s">
        <v>306</v>
      </c>
      <c r="G1140" t="s">
        <v>4</v>
      </c>
      <c r="H1140" t="s">
        <v>55</v>
      </c>
      <c r="I1140">
        <v>504</v>
      </c>
      <c r="J1140">
        <v>56</v>
      </c>
      <c r="K1140" t="s">
        <v>316</v>
      </c>
      <c r="L1140" t="s">
        <v>7</v>
      </c>
      <c r="M1140" t="s">
        <v>43</v>
      </c>
      <c r="N1140">
        <v>1</v>
      </c>
      <c r="O1140" t="s">
        <v>44</v>
      </c>
      <c r="P1140" t="s">
        <v>13</v>
      </c>
      <c r="Q1140">
        <v>24</v>
      </c>
      <c r="R1140" t="s">
        <v>12</v>
      </c>
      <c r="S1140">
        <v>13.066685676574707</v>
      </c>
      <c r="T1140" s="6">
        <f>tbSilv[[#This Row],[qtdRecurso]]*tbSilv[[#This Row],[areaOcupacao]]/10000</f>
        <v>1.2096</v>
      </c>
      <c r="U1140" s="1">
        <f>tbSilv[[#This Row],[qtdRecEspFaixa]]*tbSilv[[#This Row],[Preco]]</f>
        <v>15.805462994384765</v>
      </c>
    </row>
    <row r="1141" spans="1:21" hidden="1" x14ac:dyDescent="0.3">
      <c r="A1141">
        <v>11688</v>
      </c>
      <c r="B1141" t="s">
        <v>0</v>
      </c>
      <c r="C1141" t="s">
        <v>1</v>
      </c>
      <c r="D1141" t="s">
        <v>2</v>
      </c>
      <c r="E1141" t="s">
        <v>3</v>
      </c>
      <c r="F1141" t="s">
        <v>306</v>
      </c>
      <c r="G1141" t="s">
        <v>4</v>
      </c>
      <c r="H1141" t="s">
        <v>55</v>
      </c>
      <c r="I1141">
        <v>504</v>
      </c>
      <c r="J1141">
        <v>56</v>
      </c>
      <c r="K1141" t="s">
        <v>316</v>
      </c>
      <c r="L1141" t="s">
        <v>7</v>
      </c>
      <c r="M1141" t="s">
        <v>43</v>
      </c>
      <c r="N1141">
        <v>1</v>
      </c>
      <c r="O1141" t="s">
        <v>46</v>
      </c>
      <c r="P1141" t="s">
        <v>47</v>
      </c>
      <c r="Q1141">
        <v>0.5</v>
      </c>
      <c r="R1141" t="s">
        <v>48</v>
      </c>
      <c r="S1141">
        <v>206.16999816894531</v>
      </c>
      <c r="T1141" s="6">
        <f>tbSilv[[#This Row],[qtdRecurso]]*tbSilv[[#This Row],[areaOcupacao]]/10000</f>
        <v>2.52E-2</v>
      </c>
      <c r="U1141" s="1">
        <f>tbSilv[[#This Row],[qtdRecEspFaixa]]*tbSilv[[#This Row],[Preco]]</f>
        <v>5.1954839538574218</v>
      </c>
    </row>
    <row r="1142" spans="1:21" hidden="1" x14ac:dyDescent="0.3">
      <c r="A1142">
        <v>11688</v>
      </c>
      <c r="B1142" t="s">
        <v>0</v>
      </c>
      <c r="C1142" t="s">
        <v>1</v>
      </c>
      <c r="D1142" t="s">
        <v>2</v>
      </c>
      <c r="E1142" t="s">
        <v>3</v>
      </c>
      <c r="F1142" t="s">
        <v>306</v>
      </c>
      <c r="G1142" t="s">
        <v>4</v>
      </c>
      <c r="H1142" t="s">
        <v>55</v>
      </c>
      <c r="I1142">
        <v>504</v>
      </c>
      <c r="J1142">
        <v>56</v>
      </c>
      <c r="K1142" t="s">
        <v>316</v>
      </c>
      <c r="L1142" t="s">
        <v>7</v>
      </c>
      <c r="M1142" t="s">
        <v>43</v>
      </c>
      <c r="N1142">
        <v>1</v>
      </c>
      <c r="O1142" t="s">
        <v>46</v>
      </c>
      <c r="P1142" t="s">
        <v>13</v>
      </c>
      <c r="Q1142">
        <v>10</v>
      </c>
      <c r="R1142" t="s">
        <v>12</v>
      </c>
      <c r="S1142">
        <v>13.066685676574707</v>
      </c>
      <c r="T1142" s="6">
        <f>tbSilv[[#This Row],[qtdRecurso]]*tbSilv[[#This Row],[areaOcupacao]]/10000</f>
        <v>0.504</v>
      </c>
      <c r="U1142" s="1">
        <f>tbSilv[[#This Row],[qtdRecEspFaixa]]*tbSilv[[#This Row],[Preco]]</f>
        <v>6.5856095809936521</v>
      </c>
    </row>
    <row r="1143" spans="1:21" hidden="1" x14ac:dyDescent="0.3">
      <c r="A1143">
        <v>11688</v>
      </c>
      <c r="B1143" t="s">
        <v>0</v>
      </c>
      <c r="C1143" t="s">
        <v>1</v>
      </c>
      <c r="D1143" t="s">
        <v>2</v>
      </c>
      <c r="E1143" t="s">
        <v>3</v>
      </c>
      <c r="F1143" t="s">
        <v>306</v>
      </c>
      <c r="G1143" t="s">
        <v>4</v>
      </c>
      <c r="H1143" t="s">
        <v>55</v>
      </c>
      <c r="I1143">
        <v>504</v>
      </c>
      <c r="J1143">
        <v>56</v>
      </c>
      <c r="K1143" t="s">
        <v>316</v>
      </c>
      <c r="L1143" t="s">
        <v>7</v>
      </c>
      <c r="M1143" t="s">
        <v>43</v>
      </c>
      <c r="N1143">
        <v>1</v>
      </c>
      <c r="O1143" t="s">
        <v>46</v>
      </c>
      <c r="P1143" t="s">
        <v>16</v>
      </c>
      <c r="Q1143">
        <v>1.65</v>
      </c>
      <c r="R1143" t="s">
        <v>17</v>
      </c>
      <c r="S1143">
        <v>149.07000732421875</v>
      </c>
      <c r="T1143" s="6">
        <f>tbSilv[[#This Row],[qtdRecurso]]*tbSilv[[#This Row],[areaOcupacao]]/10000</f>
        <v>8.3159999999999998E-2</v>
      </c>
      <c r="U1143" s="1">
        <f>tbSilv[[#This Row],[qtdRecEspFaixa]]*tbSilv[[#This Row],[Preco]]</f>
        <v>12.396661809082032</v>
      </c>
    </row>
    <row r="1144" spans="1:21" hidden="1" x14ac:dyDescent="0.3">
      <c r="A1144">
        <v>11688</v>
      </c>
      <c r="B1144" t="s">
        <v>0</v>
      </c>
      <c r="C1144" t="s">
        <v>1</v>
      </c>
      <c r="D1144" t="s">
        <v>2</v>
      </c>
      <c r="E1144" t="s">
        <v>3</v>
      </c>
      <c r="F1144" t="s">
        <v>306</v>
      </c>
      <c r="G1144" t="s">
        <v>4</v>
      </c>
      <c r="H1144" t="s">
        <v>55</v>
      </c>
      <c r="I1144">
        <v>504</v>
      </c>
      <c r="J1144">
        <v>56</v>
      </c>
      <c r="K1144" t="s">
        <v>316</v>
      </c>
      <c r="L1144" t="s">
        <v>7</v>
      </c>
      <c r="M1144" t="s">
        <v>43</v>
      </c>
      <c r="N1144">
        <v>1</v>
      </c>
      <c r="O1144" t="s">
        <v>33</v>
      </c>
      <c r="P1144" t="s">
        <v>34</v>
      </c>
      <c r="Q1144">
        <v>4</v>
      </c>
      <c r="R1144" t="s">
        <v>12</v>
      </c>
      <c r="S1144">
        <v>9.9000000000000005E-2</v>
      </c>
      <c r="T1144" s="6">
        <f>tbSilv[[#This Row],[qtdRecurso]]*tbSilv[[#This Row],[areaOcupacao]]/10000</f>
        <v>0.2016</v>
      </c>
      <c r="U1144" s="1">
        <f>tbSilv[[#This Row],[qtdRecEspFaixa]]*tbSilv[[#This Row],[Preco]]</f>
        <v>1.9958400000000001E-2</v>
      </c>
    </row>
    <row r="1145" spans="1:21" hidden="1" x14ac:dyDescent="0.3">
      <c r="A1145">
        <v>11688</v>
      </c>
      <c r="B1145" t="s">
        <v>0</v>
      </c>
      <c r="C1145" t="s">
        <v>1</v>
      </c>
      <c r="D1145" t="s">
        <v>2</v>
      </c>
      <c r="E1145" t="s">
        <v>3</v>
      </c>
      <c r="F1145" t="s">
        <v>306</v>
      </c>
      <c r="G1145" t="s">
        <v>4</v>
      </c>
      <c r="H1145" t="s">
        <v>55</v>
      </c>
      <c r="I1145">
        <v>504</v>
      </c>
      <c r="J1145">
        <v>56</v>
      </c>
      <c r="K1145" t="s">
        <v>316</v>
      </c>
      <c r="L1145" t="s">
        <v>7</v>
      </c>
      <c r="M1145" t="s">
        <v>43</v>
      </c>
      <c r="N1145">
        <v>1</v>
      </c>
      <c r="O1145" t="s">
        <v>33</v>
      </c>
      <c r="P1145" t="s">
        <v>35</v>
      </c>
      <c r="Q1145">
        <v>3.5</v>
      </c>
      <c r="R1145" t="s">
        <v>22</v>
      </c>
      <c r="S1145">
        <v>16.239999771118164</v>
      </c>
      <c r="T1145" s="6">
        <f>tbSilv[[#This Row],[qtdRecurso]]*tbSilv[[#This Row],[areaOcupacao]]/10000</f>
        <v>0.1764</v>
      </c>
      <c r="U1145" s="1">
        <f>tbSilv[[#This Row],[qtdRecEspFaixa]]*tbSilv[[#This Row],[Preco]]</f>
        <v>2.8647359596252442</v>
      </c>
    </row>
    <row r="1146" spans="1:21" hidden="1" x14ac:dyDescent="0.3">
      <c r="A1146">
        <v>11688</v>
      </c>
      <c r="B1146" t="s">
        <v>0</v>
      </c>
      <c r="C1146" t="s">
        <v>1</v>
      </c>
      <c r="D1146" t="s">
        <v>2</v>
      </c>
      <c r="E1146" t="s">
        <v>3</v>
      </c>
      <c r="F1146" t="s">
        <v>306</v>
      </c>
      <c r="G1146" t="s">
        <v>4</v>
      </c>
      <c r="H1146" t="s">
        <v>55</v>
      </c>
      <c r="I1146">
        <v>504</v>
      </c>
      <c r="J1146">
        <v>56</v>
      </c>
      <c r="K1146" t="s">
        <v>316</v>
      </c>
      <c r="L1146" t="s">
        <v>7</v>
      </c>
      <c r="M1146" t="s">
        <v>43</v>
      </c>
      <c r="N1146">
        <v>1</v>
      </c>
      <c r="O1146" t="s">
        <v>33</v>
      </c>
      <c r="P1146" t="s">
        <v>13</v>
      </c>
      <c r="Q1146">
        <v>4</v>
      </c>
      <c r="R1146" t="s">
        <v>12</v>
      </c>
      <c r="S1146">
        <v>13.066685676574707</v>
      </c>
      <c r="T1146" s="6">
        <f>tbSilv[[#This Row],[qtdRecurso]]*tbSilv[[#This Row],[areaOcupacao]]/10000</f>
        <v>0.2016</v>
      </c>
      <c r="U1146" s="1">
        <f>tbSilv[[#This Row],[qtdRecEspFaixa]]*tbSilv[[#This Row],[Preco]]</f>
        <v>2.6342438323974608</v>
      </c>
    </row>
    <row r="1147" spans="1:21" hidden="1" x14ac:dyDescent="0.3">
      <c r="A1147">
        <v>11688</v>
      </c>
      <c r="B1147" t="s">
        <v>0</v>
      </c>
      <c r="C1147" t="s">
        <v>1</v>
      </c>
      <c r="D1147" t="s">
        <v>2</v>
      </c>
      <c r="E1147" t="s">
        <v>3</v>
      </c>
      <c r="F1147" t="s">
        <v>306</v>
      </c>
      <c r="G1147" t="s">
        <v>4</v>
      </c>
      <c r="H1147" t="s">
        <v>55</v>
      </c>
      <c r="I1147">
        <v>504</v>
      </c>
      <c r="J1147">
        <v>56</v>
      </c>
      <c r="K1147" t="s">
        <v>316</v>
      </c>
      <c r="L1147" t="s">
        <v>7</v>
      </c>
      <c r="M1147" t="s">
        <v>43</v>
      </c>
      <c r="N1147">
        <v>1</v>
      </c>
      <c r="O1147" t="s">
        <v>49</v>
      </c>
      <c r="P1147" t="s">
        <v>50</v>
      </c>
      <c r="Q1147">
        <v>24</v>
      </c>
      <c r="R1147" t="s">
        <v>12</v>
      </c>
      <c r="S1147">
        <v>6.0519999999999996</v>
      </c>
      <c r="T1147" s="6">
        <f>tbSilv[[#This Row],[qtdRecurso]]*tbSilv[[#This Row],[areaOcupacao]]/10000</f>
        <v>1.2096</v>
      </c>
      <c r="U1147" s="1">
        <f>tbSilv[[#This Row],[qtdRecEspFaixa]]*tbSilv[[#This Row],[Preco]]</f>
        <v>7.3204991999999995</v>
      </c>
    </row>
    <row r="1148" spans="1:21" hidden="1" x14ac:dyDescent="0.3">
      <c r="A1148">
        <v>11688</v>
      </c>
      <c r="B1148" t="s">
        <v>0</v>
      </c>
      <c r="C1148" t="s">
        <v>1</v>
      </c>
      <c r="D1148" t="s">
        <v>2</v>
      </c>
      <c r="E1148" t="s">
        <v>3</v>
      </c>
      <c r="F1148" t="s">
        <v>306</v>
      </c>
      <c r="G1148" t="s">
        <v>4</v>
      </c>
      <c r="H1148" t="s">
        <v>55</v>
      </c>
      <c r="I1148">
        <v>504</v>
      </c>
      <c r="J1148">
        <v>56</v>
      </c>
      <c r="K1148" t="s">
        <v>316</v>
      </c>
      <c r="L1148" t="s">
        <v>7</v>
      </c>
      <c r="M1148" t="s">
        <v>43</v>
      </c>
      <c r="N1148">
        <v>1</v>
      </c>
      <c r="O1148" t="s">
        <v>49</v>
      </c>
      <c r="P1148" t="s">
        <v>13</v>
      </c>
      <c r="Q1148">
        <v>24</v>
      </c>
      <c r="R1148" t="s">
        <v>12</v>
      </c>
      <c r="S1148">
        <v>13.066685676574707</v>
      </c>
      <c r="T1148" s="6">
        <f>tbSilv[[#This Row],[qtdRecurso]]*tbSilv[[#This Row],[areaOcupacao]]/10000</f>
        <v>1.2096</v>
      </c>
      <c r="U1148" s="1">
        <f>tbSilv[[#This Row],[qtdRecEspFaixa]]*tbSilv[[#This Row],[Preco]]</f>
        <v>15.805462994384765</v>
      </c>
    </row>
    <row r="1149" spans="1:21" hidden="1" x14ac:dyDescent="0.3">
      <c r="A1149">
        <v>11688</v>
      </c>
      <c r="B1149" t="s">
        <v>0</v>
      </c>
      <c r="C1149" t="s">
        <v>1</v>
      </c>
      <c r="D1149" t="s">
        <v>2</v>
      </c>
      <c r="E1149" t="s">
        <v>3</v>
      </c>
      <c r="F1149" t="s">
        <v>306</v>
      </c>
      <c r="G1149" t="s">
        <v>4</v>
      </c>
      <c r="H1149" t="s">
        <v>55</v>
      </c>
      <c r="I1149">
        <v>504</v>
      </c>
      <c r="J1149">
        <v>56</v>
      </c>
      <c r="K1149" t="s">
        <v>316</v>
      </c>
      <c r="L1149" t="s">
        <v>7</v>
      </c>
      <c r="M1149" t="s">
        <v>43</v>
      </c>
      <c r="N1149">
        <v>1</v>
      </c>
      <c r="O1149" t="s">
        <v>51</v>
      </c>
      <c r="P1149" t="s">
        <v>38</v>
      </c>
      <c r="Q1149">
        <v>20</v>
      </c>
      <c r="R1149" t="s">
        <v>12</v>
      </c>
      <c r="S1149">
        <v>6.4109999999999996</v>
      </c>
      <c r="T1149" s="6">
        <f>tbSilv[[#This Row],[qtdRecurso]]*tbSilv[[#This Row],[areaOcupacao]]/10000</f>
        <v>1.008</v>
      </c>
      <c r="U1149" s="1">
        <f>tbSilv[[#This Row],[qtdRecEspFaixa]]*tbSilv[[#This Row],[Preco]]</f>
        <v>6.462288</v>
      </c>
    </row>
    <row r="1150" spans="1:21" hidden="1" x14ac:dyDescent="0.3">
      <c r="A1150">
        <v>11688</v>
      </c>
      <c r="B1150" t="s">
        <v>0</v>
      </c>
      <c r="C1150" t="s">
        <v>1</v>
      </c>
      <c r="D1150" t="s">
        <v>2</v>
      </c>
      <c r="E1150" t="s">
        <v>3</v>
      </c>
      <c r="F1150" t="s">
        <v>306</v>
      </c>
      <c r="G1150" t="s">
        <v>4</v>
      </c>
      <c r="H1150" t="s">
        <v>55</v>
      </c>
      <c r="I1150">
        <v>504</v>
      </c>
      <c r="J1150">
        <v>56</v>
      </c>
      <c r="K1150" t="s">
        <v>316</v>
      </c>
      <c r="L1150" t="s">
        <v>7</v>
      </c>
      <c r="M1150" t="s">
        <v>43</v>
      </c>
      <c r="N1150">
        <v>1</v>
      </c>
      <c r="O1150" t="s">
        <v>51</v>
      </c>
      <c r="P1150" t="s">
        <v>13</v>
      </c>
      <c r="Q1150">
        <v>20</v>
      </c>
      <c r="R1150" t="s">
        <v>12</v>
      </c>
      <c r="S1150">
        <v>13.066685676574707</v>
      </c>
      <c r="T1150" s="6">
        <f>tbSilv[[#This Row],[qtdRecurso]]*tbSilv[[#This Row],[areaOcupacao]]/10000</f>
        <v>1.008</v>
      </c>
      <c r="U1150" s="1">
        <f>tbSilv[[#This Row],[qtdRecEspFaixa]]*tbSilv[[#This Row],[Preco]]</f>
        <v>13.171219161987304</v>
      </c>
    </row>
    <row r="1151" spans="1:21" hidden="1" x14ac:dyDescent="0.3">
      <c r="A1151">
        <v>11688</v>
      </c>
      <c r="B1151" t="s">
        <v>0</v>
      </c>
      <c r="C1151" t="s">
        <v>1</v>
      </c>
      <c r="D1151" t="s">
        <v>2</v>
      </c>
      <c r="E1151" t="s">
        <v>3</v>
      </c>
      <c r="F1151" t="s">
        <v>306</v>
      </c>
      <c r="G1151" t="s">
        <v>4</v>
      </c>
      <c r="H1151" t="s">
        <v>56</v>
      </c>
      <c r="I1151">
        <v>655</v>
      </c>
      <c r="J1151">
        <v>72</v>
      </c>
      <c r="K1151" t="s">
        <v>318</v>
      </c>
      <c r="L1151" t="s">
        <v>7</v>
      </c>
      <c r="M1151" t="s">
        <v>8</v>
      </c>
      <c r="N1151">
        <v>1</v>
      </c>
      <c r="O1151" t="s">
        <v>9</v>
      </c>
      <c r="P1151" t="s">
        <v>314</v>
      </c>
      <c r="Q1151">
        <v>3.3</v>
      </c>
      <c r="R1151" t="s">
        <v>10</v>
      </c>
      <c r="S1151">
        <v>273.07998657226563</v>
      </c>
      <c r="T1151" s="6">
        <f>tbSilv[[#This Row],[qtdRecurso]]*tbSilv[[#This Row],[areaOcupacao]]/10000</f>
        <v>0.21615000000000001</v>
      </c>
      <c r="U1151" s="1">
        <f>tbSilv[[#This Row],[qtdRecEspFaixa]]*tbSilv[[#This Row],[Preco]]</f>
        <v>59.026239097595216</v>
      </c>
    </row>
    <row r="1152" spans="1:21" hidden="1" x14ac:dyDescent="0.3">
      <c r="A1152">
        <v>11688</v>
      </c>
      <c r="B1152" t="s">
        <v>0</v>
      </c>
      <c r="C1152" t="s">
        <v>1</v>
      </c>
      <c r="D1152" t="s">
        <v>2</v>
      </c>
      <c r="E1152" t="s">
        <v>3</v>
      </c>
      <c r="F1152" t="s">
        <v>306</v>
      </c>
      <c r="G1152" t="s">
        <v>4</v>
      </c>
      <c r="H1152" t="s">
        <v>56</v>
      </c>
      <c r="I1152">
        <v>655</v>
      </c>
      <c r="J1152">
        <v>72</v>
      </c>
      <c r="K1152" t="s">
        <v>318</v>
      </c>
      <c r="L1152" t="s">
        <v>7</v>
      </c>
      <c r="M1152" t="s">
        <v>8</v>
      </c>
      <c r="N1152">
        <v>1</v>
      </c>
      <c r="O1152" t="s">
        <v>9</v>
      </c>
      <c r="P1152" t="s">
        <v>11</v>
      </c>
      <c r="Q1152">
        <v>10.5</v>
      </c>
      <c r="R1152" t="s">
        <v>12</v>
      </c>
      <c r="S1152">
        <v>1.0999999999999999E-2</v>
      </c>
      <c r="T1152" s="6">
        <f>tbSilv[[#This Row],[qtdRecurso]]*tbSilv[[#This Row],[areaOcupacao]]/10000</f>
        <v>0.68774999999999997</v>
      </c>
      <c r="U1152" s="1">
        <f>tbSilv[[#This Row],[qtdRecEspFaixa]]*tbSilv[[#This Row],[Preco]]</f>
        <v>7.5652499999999991E-3</v>
      </c>
    </row>
    <row r="1153" spans="1:21" hidden="1" x14ac:dyDescent="0.3">
      <c r="A1153">
        <v>11688</v>
      </c>
      <c r="B1153" t="s">
        <v>0</v>
      </c>
      <c r="C1153" t="s">
        <v>1</v>
      </c>
      <c r="D1153" t="s">
        <v>2</v>
      </c>
      <c r="E1153" t="s">
        <v>3</v>
      </c>
      <c r="F1153" t="s">
        <v>306</v>
      </c>
      <c r="G1153" t="s">
        <v>4</v>
      </c>
      <c r="H1153" t="s">
        <v>56</v>
      </c>
      <c r="I1153">
        <v>655</v>
      </c>
      <c r="J1153">
        <v>72</v>
      </c>
      <c r="K1153" t="s">
        <v>318</v>
      </c>
      <c r="L1153" t="s">
        <v>7</v>
      </c>
      <c r="M1153" t="s">
        <v>8</v>
      </c>
      <c r="N1153">
        <v>1</v>
      </c>
      <c r="O1153" t="s">
        <v>9</v>
      </c>
      <c r="P1153" t="s">
        <v>13</v>
      </c>
      <c r="Q1153">
        <v>10.5</v>
      </c>
      <c r="R1153" t="s">
        <v>12</v>
      </c>
      <c r="S1153">
        <v>13.066685676574707</v>
      </c>
      <c r="T1153" s="6">
        <f>tbSilv[[#This Row],[qtdRecurso]]*tbSilv[[#This Row],[areaOcupacao]]/10000</f>
        <v>0.68774999999999997</v>
      </c>
      <c r="U1153" s="1">
        <f>tbSilv[[#This Row],[qtdRecEspFaixa]]*tbSilv[[#This Row],[Preco]]</f>
        <v>8.9866130740642536</v>
      </c>
    </row>
    <row r="1154" spans="1:21" hidden="1" x14ac:dyDescent="0.3">
      <c r="A1154">
        <v>11688</v>
      </c>
      <c r="B1154" t="s">
        <v>0</v>
      </c>
      <c r="C1154" t="s">
        <v>1</v>
      </c>
      <c r="D1154" t="s">
        <v>2</v>
      </c>
      <c r="E1154" t="s">
        <v>3</v>
      </c>
      <c r="F1154" t="s">
        <v>306</v>
      </c>
      <c r="G1154" t="s">
        <v>4</v>
      </c>
      <c r="H1154" t="s">
        <v>56</v>
      </c>
      <c r="I1154">
        <v>655</v>
      </c>
      <c r="J1154">
        <v>72</v>
      </c>
      <c r="K1154" t="s">
        <v>318</v>
      </c>
      <c r="L1154" t="s">
        <v>7</v>
      </c>
      <c r="M1154" t="s">
        <v>8</v>
      </c>
      <c r="N1154">
        <v>1</v>
      </c>
      <c r="O1154" t="s">
        <v>14</v>
      </c>
      <c r="P1154" t="s">
        <v>315</v>
      </c>
      <c r="Q1154">
        <v>3.3</v>
      </c>
      <c r="R1154" t="s">
        <v>10</v>
      </c>
      <c r="S1154">
        <v>200.47999572753906</v>
      </c>
      <c r="T1154" s="6">
        <f>tbSilv[[#This Row],[qtdRecurso]]*tbSilv[[#This Row],[areaOcupacao]]/10000</f>
        <v>0.21615000000000001</v>
      </c>
      <c r="U1154" s="1">
        <f>tbSilv[[#This Row],[qtdRecEspFaixa]]*tbSilv[[#This Row],[Preco]]</f>
        <v>43.333751076507568</v>
      </c>
    </row>
    <row r="1155" spans="1:21" hidden="1" x14ac:dyDescent="0.3">
      <c r="A1155">
        <v>11688</v>
      </c>
      <c r="B1155" t="s">
        <v>0</v>
      </c>
      <c r="C1155" t="s">
        <v>1</v>
      </c>
      <c r="D1155" t="s">
        <v>2</v>
      </c>
      <c r="E1155" t="s">
        <v>3</v>
      </c>
      <c r="F1155" t="s">
        <v>306</v>
      </c>
      <c r="G1155" t="s">
        <v>4</v>
      </c>
      <c r="H1155" t="s">
        <v>56</v>
      </c>
      <c r="I1155">
        <v>655</v>
      </c>
      <c r="J1155">
        <v>72</v>
      </c>
      <c r="K1155" t="s">
        <v>318</v>
      </c>
      <c r="L1155" t="s">
        <v>7</v>
      </c>
      <c r="M1155" t="s">
        <v>8</v>
      </c>
      <c r="N1155">
        <v>1</v>
      </c>
      <c r="O1155" t="s">
        <v>14</v>
      </c>
      <c r="P1155" t="s">
        <v>15</v>
      </c>
      <c r="Q1155">
        <v>12</v>
      </c>
      <c r="R1155" t="s">
        <v>12</v>
      </c>
      <c r="S1155">
        <v>7.9000000000000001E-2</v>
      </c>
      <c r="T1155" s="6">
        <f>tbSilv[[#This Row],[qtdRecurso]]*tbSilv[[#This Row],[areaOcupacao]]/10000</f>
        <v>0.78600000000000003</v>
      </c>
      <c r="U1155" s="1">
        <f>tbSilv[[#This Row],[qtdRecEspFaixa]]*tbSilv[[#This Row],[Preco]]</f>
        <v>6.2094000000000003E-2</v>
      </c>
    </row>
    <row r="1156" spans="1:21" hidden="1" x14ac:dyDescent="0.3">
      <c r="A1156">
        <v>11688</v>
      </c>
      <c r="B1156" t="s">
        <v>0</v>
      </c>
      <c r="C1156" t="s">
        <v>1</v>
      </c>
      <c r="D1156" t="s">
        <v>2</v>
      </c>
      <c r="E1156" t="s">
        <v>3</v>
      </c>
      <c r="F1156" t="s">
        <v>306</v>
      </c>
      <c r="G1156" t="s">
        <v>4</v>
      </c>
      <c r="H1156" t="s">
        <v>56</v>
      </c>
      <c r="I1156">
        <v>655</v>
      </c>
      <c r="J1156">
        <v>72</v>
      </c>
      <c r="K1156" t="s">
        <v>318</v>
      </c>
      <c r="L1156" t="s">
        <v>7</v>
      </c>
      <c r="M1156" t="s">
        <v>8</v>
      </c>
      <c r="N1156">
        <v>1</v>
      </c>
      <c r="O1156" t="s">
        <v>14</v>
      </c>
      <c r="P1156" t="s">
        <v>13</v>
      </c>
      <c r="Q1156">
        <v>12</v>
      </c>
      <c r="R1156" t="s">
        <v>12</v>
      </c>
      <c r="S1156">
        <v>13.066685676574707</v>
      </c>
      <c r="T1156" s="6">
        <f>tbSilv[[#This Row],[qtdRecurso]]*tbSilv[[#This Row],[areaOcupacao]]/10000</f>
        <v>0.78600000000000003</v>
      </c>
      <c r="U1156" s="1">
        <f>tbSilv[[#This Row],[qtdRecEspFaixa]]*tbSilv[[#This Row],[Preco]]</f>
        <v>10.27041494178772</v>
      </c>
    </row>
    <row r="1157" spans="1:21" hidden="1" x14ac:dyDescent="0.3">
      <c r="A1157">
        <v>11688</v>
      </c>
      <c r="B1157" t="s">
        <v>0</v>
      </c>
      <c r="C1157" t="s">
        <v>1</v>
      </c>
      <c r="D1157" t="s">
        <v>2</v>
      </c>
      <c r="E1157" t="s">
        <v>3</v>
      </c>
      <c r="F1157" t="s">
        <v>306</v>
      </c>
      <c r="G1157" t="s">
        <v>4</v>
      </c>
      <c r="H1157" t="s">
        <v>56</v>
      </c>
      <c r="I1157">
        <v>655</v>
      </c>
      <c r="J1157">
        <v>72</v>
      </c>
      <c r="K1157" t="s">
        <v>318</v>
      </c>
      <c r="L1157" t="s">
        <v>7</v>
      </c>
      <c r="M1157" t="s">
        <v>8</v>
      </c>
      <c r="N1157">
        <v>1</v>
      </c>
      <c r="O1157" t="s">
        <v>14</v>
      </c>
      <c r="P1157" t="s">
        <v>16</v>
      </c>
      <c r="Q1157">
        <v>2</v>
      </c>
      <c r="R1157" t="s">
        <v>17</v>
      </c>
      <c r="S1157">
        <v>149.07000732421875</v>
      </c>
      <c r="T1157" s="6">
        <f>tbSilv[[#This Row],[qtdRecurso]]*tbSilv[[#This Row],[areaOcupacao]]/10000</f>
        <v>0.13100000000000001</v>
      </c>
      <c r="U1157" s="1">
        <f>tbSilv[[#This Row],[qtdRecEspFaixa]]*tbSilv[[#This Row],[Preco]]</f>
        <v>19.528170959472657</v>
      </c>
    </row>
    <row r="1158" spans="1:21" hidden="1" x14ac:dyDescent="0.3">
      <c r="A1158">
        <v>11688</v>
      </c>
      <c r="B1158" t="s">
        <v>0</v>
      </c>
      <c r="C1158" t="s">
        <v>1</v>
      </c>
      <c r="D1158" t="s">
        <v>2</v>
      </c>
      <c r="E1158" t="s">
        <v>3</v>
      </c>
      <c r="F1158" t="s">
        <v>306</v>
      </c>
      <c r="G1158" t="s">
        <v>4</v>
      </c>
      <c r="H1158" t="s">
        <v>56</v>
      </c>
      <c r="I1158">
        <v>655</v>
      </c>
      <c r="J1158">
        <v>72</v>
      </c>
      <c r="K1158" t="s">
        <v>318</v>
      </c>
      <c r="L1158" t="s">
        <v>7</v>
      </c>
      <c r="M1158" t="s">
        <v>8</v>
      </c>
      <c r="N1158">
        <v>1</v>
      </c>
      <c r="O1158" t="s">
        <v>18</v>
      </c>
      <c r="P1158" t="s">
        <v>13</v>
      </c>
      <c r="Q1158">
        <v>5</v>
      </c>
      <c r="R1158" t="s">
        <v>12</v>
      </c>
      <c r="S1158">
        <v>13.066685676574707</v>
      </c>
      <c r="T1158" s="6">
        <f>tbSilv[[#This Row],[qtdRecurso]]*tbSilv[[#This Row],[areaOcupacao]]/10000</f>
        <v>0.32750000000000001</v>
      </c>
      <c r="U1158" s="1">
        <f>tbSilv[[#This Row],[qtdRecEspFaixa]]*tbSilv[[#This Row],[Preco]]</f>
        <v>4.2793395590782168</v>
      </c>
    </row>
    <row r="1159" spans="1:21" hidden="1" x14ac:dyDescent="0.3">
      <c r="A1159">
        <v>11688</v>
      </c>
      <c r="B1159" t="s">
        <v>0</v>
      </c>
      <c r="C1159" t="s">
        <v>1</v>
      </c>
      <c r="D1159" t="s">
        <v>2</v>
      </c>
      <c r="E1159" t="s">
        <v>3</v>
      </c>
      <c r="F1159" t="s">
        <v>306</v>
      </c>
      <c r="G1159" t="s">
        <v>4</v>
      </c>
      <c r="H1159" t="s">
        <v>56</v>
      </c>
      <c r="I1159">
        <v>655</v>
      </c>
      <c r="J1159">
        <v>72</v>
      </c>
      <c r="K1159" t="s">
        <v>318</v>
      </c>
      <c r="L1159" t="s">
        <v>7</v>
      </c>
      <c r="M1159" t="s">
        <v>8</v>
      </c>
      <c r="N1159">
        <v>1</v>
      </c>
      <c r="O1159" t="s">
        <v>18</v>
      </c>
      <c r="P1159" t="s">
        <v>19</v>
      </c>
      <c r="Q1159">
        <v>1</v>
      </c>
      <c r="R1159" t="s">
        <v>17</v>
      </c>
      <c r="S1159">
        <v>157.47999572753906</v>
      </c>
      <c r="T1159" s="6">
        <f>tbSilv[[#This Row],[qtdRecurso]]*tbSilv[[#This Row],[areaOcupacao]]/10000</f>
        <v>6.5500000000000003E-2</v>
      </c>
      <c r="U1159" s="1">
        <f>tbSilv[[#This Row],[qtdRecEspFaixa]]*tbSilv[[#This Row],[Preco]]</f>
        <v>10.314939720153809</v>
      </c>
    </row>
    <row r="1160" spans="1:21" hidden="1" x14ac:dyDescent="0.3">
      <c r="A1160">
        <v>11688</v>
      </c>
      <c r="B1160" t="s">
        <v>0</v>
      </c>
      <c r="C1160" t="s">
        <v>1</v>
      </c>
      <c r="D1160" t="s">
        <v>2</v>
      </c>
      <c r="E1160" t="s">
        <v>3</v>
      </c>
      <c r="F1160" t="s">
        <v>306</v>
      </c>
      <c r="G1160" t="s">
        <v>4</v>
      </c>
      <c r="H1160" t="s">
        <v>56</v>
      </c>
      <c r="I1160">
        <v>655</v>
      </c>
      <c r="J1160">
        <v>72</v>
      </c>
      <c r="K1160" t="s">
        <v>318</v>
      </c>
      <c r="L1160" t="s">
        <v>7</v>
      </c>
      <c r="M1160" t="s">
        <v>8</v>
      </c>
      <c r="N1160">
        <v>1</v>
      </c>
      <c r="O1160" t="s">
        <v>20</v>
      </c>
      <c r="P1160" t="s">
        <v>21</v>
      </c>
      <c r="Q1160">
        <v>5</v>
      </c>
      <c r="R1160" t="s">
        <v>22</v>
      </c>
      <c r="S1160">
        <v>25.84</v>
      </c>
      <c r="T1160" s="6">
        <f>tbSilv[[#This Row],[qtdRecurso]]*tbSilv[[#This Row],[areaOcupacao]]/10000</f>
        <v>0.32750000000000001</v>
      </c>
      <c r="U1160" s="1">
        <f>tbSilv[[#This Row],[qtdRecEspFaixa]]*tbSilv[[#This Row],[Preco]]</f>
        <v>8.4626000000000001</v>
      </c>
    </row>
    <row r="1161" spans="1:21" hidden="1" x14ac:dyDescent="0.3">
      <c r="A1161">
        <v>11688</v>
      </c>
      <c r="B1161" t="s">
        <v>0</v>
      </c>
      <c r="C1161" t="s">
        <v>1</v>
      </c>
      <c r="D1161" t="s">
        <v>2</v>
      </c>
      <c r="E1161" t="s">
        <v>3</v>
      </c>
      <c r="F1161" t="s">
        <v>306</v>
      </c>
      <c r="G1161" t="s">
        <v>4</v>
      </c>
      <c r="H1161" t="s">
        <v>56</v>
      </c>
      <c r="I1161">
        <v>655</v>
      </c>
      <c r="J1161">
        <v>72</v>
      </c>
      <c r="K1161" t="s">
        <v>318</v>
      </c>
      <c r="L1161" t="s">
        <v>7</v>
      </c>
      <c r="M1161" t="s">
        <v>8</v>
      </c>
      <c r="N1161">
        <v>1</v>
      </c>
      <c r="O1161" t="s">
        <v>20</v>
      </c>
      <c r="P1161" t="s">
        <v>13</v>
      </c>
      <c r="Q1161">
        <v>12</v>
      </c>
      <c r="R1161" t="s">
        <v>12</v>
      </c>
      <c r="S1161">
        <v>13.066685676574707</v>
      </c>
      <c r="T1161" s="6">
        <f>tbSilv[[#This Row],[qtdRecurso]]*tbSilv[[#This Row],[areaOcupacao]]/10000</f>
        <v>0.78600000000000003</v>
      </c>
      <c r="U1161" s="1">
        <f>tbSilv[[#This Row],[qtdRecEspFaixa]]*tbSilv[[#This Row],[Preco]]</f>
        <v>10.27041494178772</v>
      </c>
    </row>
    <row r="1162" spans="1:21" hidden="1" x14ac:dyDescent="0.3">
      <c r="A1162">
        <v>11688</v>
      </c>
      <c r="B1162" t="s">
        <v>0</v>
      </c>
      <c r="C1162" t="s">
        <v>1</v>
      </c>
      <c r="D1162" t="s">
        <v>2</v>
      </c>
      <c r="E1162" t="s">
        <v>3</v>
      </c>
      <c r="F1162" t="s">
        <v>306</v>
      </c>
      <c r="G1162" t="s">
        <v>4</v>
      </c>
      <c r="H1162" t="s">
        <v>56</v>
      </c>
      <c r="I1162">
        <v>655</v>
      </c>
      <c r="J1162">
        <v>72</v>
      </c>
      <c r="K1162" t="s">
        <v>318</v>
      </c>
      <c r="L1162" t="s">
        <v>7</v>
      </c>
      <c r="M1162" t="s">
        <v>8</v>
      </c>
      <c r="N1162">
        <v>1</v>
      </c>
      <c r="O1162" t="s">
        <v>20</v>
      </c>
      <c r="P1162" t="s">
        <v>19</v>
      </c>
      <c r="Q1162">
        <v>2</v>
      </c>
      <c r="R1162" t="s">
        <v>17</v>
      </c>
      <c r="S1162">
        <v>157.47999572753906</v>
      </c>
      <c r="T1162" s="6">
        <f>tbSilv[[#This Row],[qtdRecurso]]*tbSilv[[#This Row],[areaOcupacao]]/10000</f>
        <v>0.13100000000000001</v>
      </c>
      <c r="U1162" s="1">
        <f>tbSilv[[#This Row],[qtdRecEspFaixa]]*tbSilv[[#This Row],[Preco]]</f>
        <v>20.629879440307619</v>
      </c>
    </row>
    <row r="1163" spans="1:21" hidden="1" x14ac:dyDescent="0.3">
      <c r="A1163">
        <v>11688</v>
      </c>
      <c r="B1163" t="s">
        <v>0</v>
      </c>
      <c r="C1163" t="s">
        <v>1</v>
      </c>
      <c r="D1163" t="s">
        <v>2</v>
      </c>
      <c r="E1163" t="s">
        <v>3</v>
      </c>
      <c r="F1163" t="s">
        <v>306</v>
      </c>
      <c r="G1163" t="s">
        <v>4</v>
      </c>
      <c r="H1163" t="s">
        <v>56</v>
      </c>
      <c r="I1163">
        <v>655</v>
      </c>
      <c r="J1163">
        <v>72</v>
      </c>
      <c r="K1163" t="s">
        <v>318</v>
      </c>
      <c r="L1163" t="s">
        <v>7</v>
      </c>
      <c r="M1163" t="s">
        <v>8</v>
      </c>
      <c r="N1163">
        <v>1</v>
      </c>
      <c r="O1163" t="s">
        <v>23</v>
      </c>
      <c r="P1163" t="s">
        <v>21</v>
      </c>
      <c r="Q1163">
        <v>1</v>
      </c>
      <c r="R1163" t="s">
        <v>22</v>
      </c>
      <c r="S1163">
        <v>25.84</v>
      </c>
      <c r="T1163" s="6">
        <f>tbSilv[[#This Row],[qtdRecurso]]*tbSilv[[#This Row],[areaOcupacao]]/10000</f>
        <v>6.5500000000000003E-2</v>
      </c>
      <c r="U1163" s="1">
        <f>tbSilv[[#This Row],[qtdRecEspFaixa]]*tbSilv[[#This Row],[Preco]]</f>
        <v>1.69252</v>
      </c>
    </row>
    <row r="1164" spans="1:21" hidden="1" x14ac:dyDescent="0.3">
      <c r="A1164">
        <v>11688</v>
      </c>
      <c r="B1164" t="s">
        <v>0</v>
      </c>
      <c r="C1164" t="s">
        <v>1</v>
      </c>
      <c r="D1164" t="s">
        <v>2</v>
      </c>
      <c r="E1164" t="s">
        <v>3</v>
      </c>
      <c r="F1164" t="s">
        <v>306</v>
      </c>
      <c r="G1164" t="s">
        <v>4</v>
      </c>
      <c r="H1164" t="s">
        <v>56</v>
      </c>
      <c r="I1164">
        <v>655</v>
      </c>
      <c r="J1164">
        <v>72</v>
      </c>
      <c r="K1164" t="s">
        <v>318</v>
      </c>
      <c r="L1164" t="s">
        <v>7</v>
      </c>
      <c r="M1164" t="s">
        <v>8</v>
      </c>
      <c r="N1164">
        <v>1</v>
      </c>
      <c r="O1164" t="s">
        <v>23</v>
      </c>
      <c r="P1164" t="s">
        <v>24</v>
      </c>
      <c r="Q1164">
        <v>109</v>
      </c>
      <c r="R1164" t="s">
        <v>25</v>
      </c>
      <c r="S1164">
        <v>2</v>
      </c>
      <c r="T1164" s="6">
        <f>tbSilv[[#This Row],[qtdRecurso]]*tbSilv[[#This Row],[areaOcupacao]]/10000</f>
        <v>7.1395</v>
      </c>
      <c r="U1164" s="1">
        <f>tbSilv[[#This Row],[qtdRecEspFaixa]]*tbSilv[[#This Row],[Preco]]</f>
        <v>14.279</v>
      </c>
    </row>
    <row r="1165" spans="1:21" hidden="1" x14ac:dyDescent="0.3">
      <c r="A1165">
        <v>11688</v>
      </c>
      <c r="B1165" t="s">
        <v>0</v>
      </c>
      <c r="C1165" t="s">
        <v>1</v>
      </c>
      <c r="D1165" t="s">
        <v>2</v>
      </c>
      <c r="E1165" t="s">
        <v>3</v>
      </c>
      <c r="F1165" t="s">
        <v>306</v>
      </c>
      <c r="G1165" t="s">
        <v>4</v>
      </c>
      <c r="H1165" t="s">
        <v>56</v>
      </c>
      <c r="I1165">
        <v>655</v>
      </c>
      <c r="J1165">
        <v>72</v>
      </c>
      <c r="K1165" t="s">
        <v>318</v>
      </c>
      <c r="L1165" t="s">
        <v>7</v>
      </c>
      <c r="M1165" t="s">
        <v>8</v>
      </c>
      <c r="N1165">
        <v>1</v>
      </c>
      <c r="O1165" t="s">
        <v>23</v>
      </c>
      <c r="P1165" t="s">
        <v>26</v>
      </c>
      <c r="Q1165">
        <v>109</v>
      </c>
      <c r="R1165" t="s">
        <v>25</v>
      </c>
      <c r="S1165">
        <v>10</v>
      </c>
      <c r="T1165" s="6">
        <f>tbSilv[[#This Row],[qtdRecurso]]*tbSilv[[#This Row],[areaOcupacao]]/10000</f>
        <v>7.1395</v>
      </c>
      <c r="U1165" s="1">
        <f>tbSilv[[#This Row],[qtdRecEspFaixa]]*tbSilv[[#This Row],[Preco]]</f>
        <v>71.394999999999996</v>
      </c>
    </row>
    <row r="1166" spans="1:21" hidden="1" x14ac:dyDescent="0.3">
      <c r="A1166">
        <v>11688</v>
      </c>
      <c r="B1166" t="s">
        <v>0</v>
      </c>
      <c r="C1166" t="s">
        <v>1</v>
      </c>
      <c r="D1166" t="s">
        <v>2</v>
      </c>
      <c r="E1166" t="s">
        <v>3</v>
      </c>
      <c r="F1166" t="s">
        <v>306</v>
      </c>
      <c r="G1166" t="s">
        <v>4</v>
      </c>
      <c r="H1166" t="s">
        <v>56</v>
      </c>
      <c r="I1166">
        <v>655</v>
      </c>
      <c r="J1166">
        <v>72</v>
      </c>
      <c r="K1166" t="s">
        <v>318</v>
      </c>
      <c r="L1166" t="s">
        <v>7</v>
      </c>
      <c r="M1166" t="s">
        <v>8</v>
      </c>
      <c r="N1166">
        <v>1</v>
      </c>
      <c r="O1166" t="s">
        <v>23</v>
      </c>
      <c r="P1166" t="s">
        <v>13</v>
      </c>
      <c r="Q1166">
        <v>3.6</v>
      </c>
      <c r="R1166" t="s">
        <v>12</v>
      </c>
      <c r="S1166">
        <v>13.066685676574707</v>
      </c>
      <c r="T1166" s="6">
        <f>tbSilv[[#This Row],[qtdRecurso]]*tbSilv[[#This Row],[areaOcupacao]]/10000</f>
        <v>0.23580000000000001</v>
      </c>
      <c r="U1166" s="1">
        <f>tbSilv[[#This Row],[qtdRecEspFaixa]]*tbSilv[[#This Row],[Preco]]</f>
        <v>3.0811244825363162</v>
      </c>
    </row>
    <row r="1167" spans="1:21" hidden="1" x14ac:dyDescent="0.3">
      <c r="A1167">
        <v>11688</v>
      </c>
      <c r="B1167" t="s">
        <v>0</v>
      </c>
      <c r="C1167" t="s">
        <v>1</v>
      </c>
      <c r="D1167" t="s">
        <v>2</v>
      </c>
      <c r="E1167" t="s">
        <v>3</v>
      </c>
      <c r="F1167" t="s">
        <v>306</v>
      </c>
      <c r="G1167" t="s">
        <v>4</v>
      </c>
      <c r="H1167" t="s">
        <v>56</v>
      </c>
      <c r="I1167">
        <v>655</v>
      </c>
      <c r="J1167">
        <v>72</v>
      </c>
      <c r="K1167" t="s">
        <v>318</v>
      </c>
      <c r="L1167" t="s">
        <v>7</v>
      </c>
      <c r="M1167" t="s">
        <v>8</v>
      </c>
      <c r="N1167">
        <v>1</v>
      </c>
      <c r="O1167" t="s">
        <v>27</v>
      </c>
      <c r="P1167" t="s">
        <v>24</v>
      </c>
      <c r="Q1167">
        <v>545</v>
      </c>
      <c r="R1167" t="s">
        <v>25</v>
      </c>
      <c r="S1167">
        <v>2</v>
      </c>
      <c r="T1167" s="6">
        <f>tbSilv[[#This Row],[qtdRecurso]]*tbSilv[[#This Row],[areaOcupacao]]/10000</f>
        <v>35.697499999999998</v>
      </c>
      <c r="U1167" s="1">
        <f>tbSilv[[#This Row],[qtdRecEspFaixa]]*tbSilv[[#This Row],[Preco]]</f>
        <v>71.394999999999996</v>
      </c>
    </row>
    <row r="1168" spans="1:21" hidden="1" x14ac:dyDescent="0.3">
      <c r="A1168">
        <v>11688</v>
      </c>
      <c r="B1168" t="s">
        <v>0</v>
      </c>
      <c r="C1168" t="s">
        <v>1</v>
      </c>
      <c r="D1168" t="s">
        <v>2</v>
      </c>
      <c r="E1168" t="s">
        <v>3</v>
      </c>
      <c r="F1168" t="s">
        <v>306</v>
      </c>
      <c r="G1168" t="s">
        <v>4</v>
      </c>
      <c r="H1168" t="s">
        <v>56</v>
      </c>
      <c r="I1168">
        <v>655</v>
      </c>
      <c r="J1168">
        <v>72</v>
      </c>
      <c r="K1168" t="s">
        <v>318</v>
      </c>
      <c r="L1168" t="s">
        <v>7</v>
      </c>
      <c r="M1168" t="s">
        <v>8</v>
      </c>
      <c r="N1168">
        <v>1</v>
      </c>
      <c r="O1168" t="s">
        <v>27</v>
      </c>
      <c r="P1168" t="s">
        <v>13</v>
      </c>
      <c r="Q1168">
        <v>9</v>
      </c>
      <c r="R1168" t="s">
        <v>12</v>
      </c>
      <c r="S1168">
        <v>13.066685676574707</v>
      </c>
      <c r="T1168" s="6">
        <f>tbSilv[[#This Row],[qtdRecurso]]*tbSilv[[#This Row],[areaOcupacao]]/10000</f>
        <v>0.58950000000000002</v>
      </c>
      <c r="U1168" s="1">
        <f>tbSilv[[#This Row],[qtdRecEspFaixa]]*tbSilv[[#This Row],[Preco]]</f>
        <v>7.7028112063407903</v>
      </c>
    </row>
    <row r="1169" spans="1:21" hidden="1" x14ac:dyDescent="0.3">
      <c r="A1169">
        <v>11688</v>
      </c>
      <c r="B1169" t="s">
        <v>0</v>
      </c>
      <c r="C1169" t="s">
        <v>1</v>
      </c>
      <c r="D1169" t="s">
        <v>2</v>
      </c>
      <c r="E1169" t="s">
        <v>3</v>
      </c>
      <c r="F1169" t="s">
        <v>306</v>
      </c>
      <c r="G1169" t="s">
        <v>4</v>
      </c>
      <c r="H1169" t="s">
        <v>56</v>
      </c>
      <c r="I1169">
        <v>655</v>
      </c>
      <c r="J1169">
        <v>72</v>
      </c>
      <c r="K1169" t="s">
        <v>318</v>
      </c>
      <c r="L1169" t="s">
        <v>7</v>
      </c>
      <c r="M1169" t="s">
        <v>8</v>
      </c>
      <c r="N1169">
        <v>1</v>
      </c>
      <c r="O1169" t="s">
        <v>27</v>
      </c>
      <c r="P1169" t="s">
        <v>16</v>
      </c>
      <c r="Q1169">
        <v>1.5</v>
      </c>
      <c r="R1169" t="s">
        <v>17</v>
      </c>
      <c r="S1169">
        <v>149.07000732421875</v>
      </c>
      <c r="T1169" s="6">
        <f>tbSilv[[#This Row],[qtdRecurso]]*tbSilv[[#This Row],[areaOcupacao]]/10000</f>
        <v>9.8250000000000004E-2</v>
      </c>
      <c r="U1169" s="1">
        <f>tbSilv[[#This Row],[qtdRecEspFaixa]]*tbSilv[[#This Row],[Preco]]</f>
        <v>14.646128219604492</v>
      </c>
    </row>
    <row r="1170" spans="1:21" x14ac:dyDescent="0.3">
      <c r="A1170">
        <v>11688</v>
      </c>
      <c r="B1170" t="s">
        <v>0</v>
      </c>
      <c r="C1170" t="s">
        <v>1</v>
      </c>
      <c r="D1170" t="s">
        <v>2</v>
      </c>
      <c r="E1170" t="s">
        <v>3</v>
      </c>
      <c r="F1170" t="s">
        <v>306</v>
      </c>
      <c r="G1170" t="s">
        <v>4</v>
      </c>
      <c r="H1170" t="s">
        <v>56</v>
      </c>
      <c r="I1170">
        <v>655</v>
      </c>
      <c r="J1170">
        <v>72</v>
      </c>
      <c r="K1170" t="s">
        <v>318</v>
      </c>
      <c r="L1170" t="s">
        <v>7</v>
      </c>
      <c r="M1170" t="s">
        <v>28</v>
      </c>
      <c r="N1170">
        <v>2</v>
      </c>
      <c r="O1170" t="s">
        <v>29</v>
      </c>
      <c r="P1170" t="s">
        <v>30</v>
      </c>
      <c r="Q1170">
        <v>2.6</v>
      </c>
      <c r="R1170" t="s">
        <v>10</v>
      </c>
      <c r="S1170">
        <v>268.25</v>
      </c>
      <c r="T1170" s="6">
        <f>tbSilv[[#This Row],[qtdRecurso]]*tbSilv[[#This Row],[areaOcupacao]]/10000</f>
        <v>0.17030000000000001</v>
      </c>
      <c r="U1170" s="1">
        <f>tbSilv[[#This Row],[qtdRecEspFaixa]]*tbSilv[[#This Row],[Preco]]</f>
        <v>45.682974999999999</v>
      </c>
    </row>
    <row r="1171" spans="1:21" x14ac:dyDescent="0.3">
      <c r="A1171">
        <v>11688</v>
      </c>
      <c r="B1171" t="s">
        <v>0</v>
      </c>
      <c r="C1171" t="s">
        <v>1</v>
      </c>
      <c r="D1171" t="s">
        <v>2</v>
      </c>
      <c r="E1171" t="s">
        <v>3</v>
      </c>
      <c r="F1171" t="s">
        <v>306</v>
      </c>
      <c r="G1171" t="s">
        <v>4</v>
      </c>
      <c r="H1171" t="s">
        <v>56</v>
      </c>
      <c r="I1171">
        <v>655</v>
      </c>
      <c r="J1171">
        <v>72</v>
      </c>
      <c r="K1171" t="s">
        <v>318</v>
      </c>
      <c r="L1171" t="s">
        <v>7</v>
      </c>
      <c r="M1171" t="s">
        <v>28</v>
      </c>
      <c r="N1171">
        <v>2</v>
      </c>
      <c r="O1171" t="s">
        <v>29</v>
      </c>
      <c r="P1171" t="s">
        <v>11</v>
      </c>
      <c r="Q1171">
        <v>8</v>
      </c>
      <c r="R1171" t="s">
        <v>12</v>
      </c>
      <c r="S1171">
        <v>1.0999999999999999E-2</v>
      </c>
      <c r="T1171" s="6">
        <f>tbSilv[[#This Row],[qtdRecurso]]*tbSilv[[#This Row],[areaOcupacao]]/10000</f>
        <v>0.52400000000000002</v>
      </c>
      <c r="U1171" s="1">
        <f>tbSilv[[#This Row],[qtdRecEspFaixa]]*tbSilv[[#This Row],[Preco]]</f>
        <v>5.764E-3</v>
      </c>
    </row>
    <row r="1172" spans="1:21" x14ac:dyDescent="0.3">
      <c r="A1172">
        <v>11688</v>
      </c>
      <c r="B1172" t="s">
        <v>0</v>
      </c>
      <c r="C1172" t="s">
        <v>1</v>
      </c>
      <c r="D1172" t="s">
        <v>2</v>
      </c>
      <c r="E1172" t="s">
        <v>3</v>
      </c>
      <c r="F1172" t="s">
        <v>306</v>
      </c>
      <c r="G1172" t="s">
        <v>4</v>
      </c>
      <c r="H1172" t="s">
        <v>56</v>
      </c>
      <c r="I1172">
        <v>655</v>
      </c>
      <c r="J1172">
        <v>72</v>
      </c>
      <c r="K1172" t="s">
        <v>318</v>
      </c>
      <c r="L1172" t="s">
        <v>7</v>
      </c>
      <c r="M1172" t="s">
        <v>28</v>
      </c>
      <c r="N1172">
        <v>2</v>
      </c>
      <c r="O1172" t="s">
        <v>29</v>
      </c>
      <c r="P1172" t="s">
        <v>13</v>
      </c>
      <c r="Q1172">
        <v>8</v>
      </c>
      <c r="R1172" t="s">
        <v>12</v>
      </c>
      <c r="S1172">
        <v>13.066685676574707</v>
      </c>
      <c r="T1172" s="6">
        <f>tbSilv[[#This Row],[qtdRecurso]]*tbSilv[[#This Row],[areaOcupacao]]/10000</f>
        <v>0.52400000000000002</v>
      </c>
      <c r="U1172" s="1">
        <f>tbSilv[[#This Row],[qtdRecEspFaixa]]*tbSilv[[#This Row],[Preco]]</f>
        <v>6.8469432945251469</v>
      </c>
    </row>
    <row r="1173" spans="1:21" x14ac:dyDescent="0.3">
      <c r="A1173">
        <v>11688</v>
      </c>
      <c r="B1173" t="s">
        <v>0</v>
      </c>
      <c r="C1173" t="s">
        <v>1</v>
      </c>
      <c r="D1173" t="s">
        <v>2</v>
      </c>
      <c r="E1173" t="s">
        <v>3</v>
      </c>
      <c r="F1173" t="s">
        <v>306</v>
      </c>
      <c r="G1173" t="s">
        <v>4</v>
      </c>
      <c r="H1173" t="s">
        <v>56</v>
      </c>
      <c r="I1173">
        <v>655</v>
      </c>
      <c r="J1173">
        <v>72</v>
      </c>
      <c r="K1173" t="s">
        <v>318</v>
      </c>
      <c r="L1173" t="s">
        <v>7</v>
      </c>
      <c r="M1173" t="s">
        <v>28</v>
      </c>
      <c r="N1173">
        <v>2</v>
      </c>
      <c r="O1173" t="s">
        <v>29</v>
      </c>
      <c r="P1173" t="s">
        <v>16</v>
      </c>
      <c r="Q1173">
        <v>1</v>
      </c>
      <c r="R1173" t="s">
        <v>17</v>
      </c>
      <c r="S1173">
        <v>149.07000732421875</v>
      </c>
      <c r="T1173" s="6">
        <f>tbSilv[[#This Row],[qtdRecurso]]*tbSilv[[#This Row],[areaOcupacao]]/10000</f>
        <v>6.5500000000000003E-2</v>
      </c>
      <c r="U1173" s="1">
        <f>tbSilv[[#This Row],[qtdRecEspFaixa]]*tbSilv[[#This Row],[Preco]]</f>
        <v>9.7640854797363286</v>
      </c>
    </row>
    <row r="1174" spans="1:21" x14ac:dyDescent="0.3">
      <c r="A1174">
        <v>11688</v>
      </c>
      <c r="B1174" t="s">
        <v>0</v>
      </c>
      <c r="C1174" t="s">
        <v>1</v>
      </c>
      <c r="D1174" t="s">
        <v>2</v>
      </c>
      <c r="E1174" t="s">
        <v>3</v>
      </c>
      <c r="F1174" t="s">
        <v>306</v>
      </c>
      <c r="G1174" t="s">
        <v>4</v>
      </c>
      <c r="H1174" t="s">
        <v>56</v>
      </c>
      <c r="I1174">
        <v>655</v>
      </c>
      <c r="J1174">
        <v>72</v>
      </c>
      <c r="K1174" t="s">
        <v>318</v>
      </c>
      <c r="L1174" t="s">
        <v>7</v>
      </c>
      <c r="M1174" t="s">
        <v>28</v>
      </c>
      <c r="N1174">
        <v>2</v>
      </c>
      <c r="O1174" t="s">
        <v>31</v>
      </c>
      <c r="P1174" t="s">
        <v>32</v>
      </c>
      <c r="Q1174">
        <v>32.700000000000003</v>
      </c>
      <c r="R1174" t="s">
        <v>12</v>
      </c>
      <c r="S1174">
        <v>1.6E-2</v>
      </c>
      <c r="T1174" s="6">
        <f>tbSilv[[#This Row],[qtdRecurso]]*tbSilv[[#This Row],[areaOcupacao]]/10000</f>
        <v>2.1418500000000003</v>
      </c>
      <c r="U1174" s="1">
        <f>tbSilv[[#This Row],[qtdRecEspFaixa]]*tbSilv[[#This Row],[Preco]]</f>
        <v>3.4269600000000004E-2</v>
      </c>
    </row>
    <row r="1175" spans="1:21" x14ac:dyDescent="0.3">
      <c r="A1175">
        <v>11688</v>
      </c>
      <c r="B1175" t="s">
        <v>0</v>
      </c>
      <c r="C1175" t="s">
        <v>1</v>
      </c>
      <c r="D1175" t="s">
        <v>2</v>
      </c>
      <c r="E1175" t="s">
        <v>3</v>
      </c>
      <c r="F1175" t="s">
        <v>306</v>
      </c>
      <c r="G1175" t="s">
        <v>4</v>
      </c>
      <c r="H1175" t="s">
        <v>56</v>
      </c>
      <c r="I1175">
        <v>655</v>
      </c>
      <c r="J1175">
        <v>72</v>
      </c>
      <c r="K1175" t="s">
        <v>318</v>
      </c>
      <c r="L1175" t="s">
        <v>7</v>
      </c>
      <c r="M1175" t="s">
        <v>28</v>
      </c>
      <c r="N1175">
        <v>2</v>
      </c>
      <c r="O1175" t="s">
        <v>31</v>
      </c>
      <c r="P1175" t="s">
        <v>13</v>
      </c>
      <c r="Q1175">
        <v>32.700000000000003</v>
      </c>
      <c r="R1175" t="s">
        <v>12</v>
      </c>
      <c r="S1175">
        <v>13.066685676574707</v>
      </c>
      <c r="T1175" s="6">
        <f>tbSilv[[#This Row],[qtdRecurso]]*tbSilv[[#This Row],[areaOcupacao]]/10000</f>
        <v>2.1418500000000003</v>
      </c>
      <c r="U1175" s="1">
        <f>tbSilv[[#This Row],[qtdRecEspFaixa]]*tbSilv[[#This Row],[Preco]]</f>
        <v>27.986880716371541</v>
      </c>
    </row>
    <row r="1176" spans="1:21" x14ac:dyDescent="0.3">
      <c r="A1176">
        <v>11688</v>
      </c>
      <c r="B1176" t="s">
        <v>0</v>
      </c>
      <c r="C1176" t="s">
        <v>1</v>
      </c>
      <c r="D1176" t="s">
        <v>2</v>
      </c>
      <c r="E1176" t="s">
        <v>3</v>
      </c>
      <c r="F1176" t="s">
        <v>306</v>
      </c>
      <c r="G1176" t="s">
        <v>4</v>
      </c>
      <c r="H1176" t="s">
        <v>56</v>
      </c>
      <c r="I1176">
        <v>655</v>
      </c>
      <c r="J1176">
        <v>72</v>
      </c>
      <c r="K1176" t="s">
        <v>318</v>
      </c>
      <c r="L1176" t="s">
        <v>7</v>
      </c>
      <c r="M1176" t="s">
        <v>28</v>
      </c>
      <c r="N1176">
        <v>2</v>
      </c>
      <c r="O1176" t="s">
        <v>33</v>
      </c>
      <c r="P1176" t="s">
        <v>34</v>
      </c>
      <c r="Q1176">
        <v>2</v>
      </c>
      <c r="R1176" t="s">
        <v>12</v>
      </c>
      <c r="S1176">
        <v>9.9000000000000005E-2</v>
      </c>
      <c r="T1176" s="6">
        <f>tbSilv[[#This Row],[qtdRecurso]]*tbSilv[[#This Row],[areaOcupacao]]/10000</f>
        <v>0.13100000000000001</v>
      </c>
      <c r="U1176" s="1">
        <f>tbSilv[[#This Row],[qtdRecEspFaixa]]*tbSilv[[#This Row],[Preco]]</f>
        <v>1.2969000000000001E-2</v>
      </c>
    </row>
    <row r="1177" spans="1:21" x14ac:dyDescent="0.3">
      <c r="A1177">
        <v>11688</v>
      </c>
      <c r="B1177" t="s">
        <v>0</v>
      </c>
      <c r="C1177" t="s">
        <v>1</v>
      </c>
      <c r="D1177" t="s">
        <v>2</v>
      </c>
      <c r="E1177" t="s">
        <v>3</v>
      </c>
      <c r="F1177" t="s">
        <v>306</v>
      </c>
      <c r="G1177" t="s">
        <v>4</v>
      </c>
      <c r="H1177" t="s">
        <v>56</v>
      </c>
      <c r="I1177">
        <v>655</v>
      </c>
      <c r="J1177">
        <v>72</v>
      </c>
      <c r="K1177" t="s">
        <v>318</v>
      </c>
      <c r="L1177" t="s">
        <v>7</v>
      </c>
      <c r="M1177" t="s">
        <v>28</v>
      </c>
      <c r="N1177">
        <v>2</v>
      </c>
      <c r="O1177" t="s">
        <v>33</v>
      </c>
      <c r="P1177" t="s">
        <v>35</v>
      </c>
      <c r="Q1177">
        <v>2</v>
      </c>
      <c r="R1177" t="s">
        <v>22</v>
      </c>
      <c r="S1177">
        <v>16.239999771118164</v>
      </c>
      <c r="T1177" s="6">
        <f>tbSilv[[#This Row],[qtdRecurso]]*tbSilv[[#This Row],[areaOcupacao]]/10000</f>
        <v>0.13100000000000001</v>
      </c>
      <c r="U1177" s="1">
        <f>tbSilv[[#This Row],[qtdRecEspFaixa]]*tbSilv[[#This Row],[Preco]]</f>
        <v>2.1274399700164794</v>
      </c>
    </row>
    <row r="1178" spans="1:21" x14ac:dyDescent="0.3">
      <c r="A1178">
        <v>11688</v>
      </c>
      <c r="B1178" t="s">
        <v>0</v>
      </c>
      <c r="C1178" t="s">
        <v>1</v>
      </c>
      <c r="D1178" t="s">
        <v>2</v>
      </c>
      <c r="E1178" t="s">
        <v>3</v>
      </c>
      <c r="F1178" t="s">
        <v>306</v>
      </c>
      <c r="G1178" t="s">
        <v>4</v>
      </c>
      <c r="H1178" t="s">
        <v>56</v>
      </c>
      <c r="I1178">
        <v>655</v>
      </c>
      <c r="J1178">
        <v>72</v>
      </c>
      <c r="K1178" t="s">
        <v>318</v>
      </c>
      <c r="L1178" t="s">
        <v>7</v>
      </c>
      <c r="M1178" t="s">
        <v>28</v>
      </c>
      <c r="N1178">
        <v>2</v>
      </c>
      <c r="O1178" t="s">
        <v>33</v>
      </c>
      <c r="P1178" t="s">
        <v>13</v>
      </c>
      <c r="Q1178">
        <v>2</v>
      </c>
      <c r="R1178" t="s">
        <v>12</v>
      </c>
      <c r="S1178">
        <v>13.066685676574707</v>
      </c>
      <c r="T1178" s="6">
        <f>tbSilv[[#This Row],[qtdRecurso]]*tbSilv[[#This Row],[areaOcupacao]]/10000</f>
        <v>0.13100000000000001</v>
      </c>
      <c r="U1178" s="1">
        <f>tbSilv[[#This Row],[qtdRecEspFaixa]]*tbSilv[[#This Row],[Preco]]</f>
        <v>1.7117358236312867</v>
      </c>
    </row>
    <row r="1179" spans="1:21" x14ac:dyDescent="0.3">
      <c r="A1179">
        <v>11688</v>
      </c>
      <c r="B1179" t="s">
        <v>0</v>
      </c>
      <c r="C1179" t="s">
        <v>1</v>
      </c>
      <c r="D1179" t="s">
        <v>2</v>
      </c>
      <c r="E1179" t="s">
        <v>3</v>
      </c>
      <c r="F1179" t="s">
        <v>306</v>
      </c>
      <c r="G1179" t="s">
        <v>4</v>
      </c>
      <c r="H1179" t="s">
        <v>56</v>
      </c>
      <c r="I1179">
        <v>655</v>
      </c>
      <c r="J1179">
        <v>72</v>
      </c>
      <c r="K1179" t="s">
        <v>318</v>
      </c>
      <c r="L1179" t="s">
        <v>7</v>
      </c>
      <c r="M1179" t="s">
        <v>28</v>
      </c>
      <c r="N1179">
        <v>2</v>
      </c>
      <c r="O1179" t="s">
        <v>36</v>
      </c>
      <c r="P1179" t="s">
        <v>13</v>
      </c>
      <c r="Q1179">
        <v>1</v>
      </c>
      <c r="R1179" t="s">
        <v>12</v>
      </c>
      <c r="S1179">
        <v>13.066685676574707</v>
      </c>
      <c r="T1179" s="6">
        <f>tbSilv[[#This Row],[qtdRecurso]]*tbSilv[[#This Row],[areaOcupacao]]/10000</f>
        <v>6.5500000000000003E-2</v>
      </c>
      <c r="U1179" s="1">
        <f>tbSilv[[#This Row],[qtdRecEspFaixa]]*tbSilv[[#This Row],[Preco]]</f>
        <v>0.85586791181564337</v>
      </c>
    </row>
    <row r="1180" spans="1:21" x14ac:dyDescent="0.3">
      <c r="A1180">
        <v>11688</v>
      </c>
      <c r="B1180" t="s">
        <v>0</v>
      </c>
      <c r="C1180" t="s">
        <v>1</v>
      </c>
      <c r="D1180" t="s">
        <v>2</v>
      </c>
      <c r="E1180" t="s">
        <v>3</v>
      </c>
      <c r="F1180" t="s">
        <v>306</v>
      </c>
      <c r="G1180" t="s">
        <v>4</v>
      </c>
      <c r="H1180" t="s">
        <v>56</v>
      </c>
      <c r="I1180">
        <v>655</v>
      </c>
      <c r="J1180">
        <v>72</v>
      </c>
      <c r="K1180" t="s">
        <v>318</v>
      </c>
      <c r="L1180" t="s">
        <v>7</v>
      </c>
      <c r="M1180" t="s">
        <v>28</v>
      </c>
      <c r="N1180">
        <v>2</v>
      </c>
      <c r="O1180" t="s">
        <v>37</v>
      </c>
      <c r="P1180" t="s">
        <v>38</v>
      </c>
      <c r="Q1180">
        <v>12</v>
      </c>
      <c r="R1180" t="s">
        <v>12</v>
      </c>
      <c r="S1180">
        <v>6.4109999999999996</v>
      </c>
      <c r="T1180" s="6">
        <f>tbSilv[[#This Row],[qtdRecurso]]*tbSilv[[#This Row],[areaOcupacao]]/10000</f>
        <v>0.78600000000000003</v>
      </c>
      <c r="U1180" s="1">
        <f>tbSilv[[#This Row],[qtdRecEspFaixa]]*tbSilv[[#This Row],[Preco]]</f>
        <v>5.0390459999999999</v>
      </c>
    </row>
    <row r="1181" spans="1:21" x14ac:dyDescent="0.3">
      <c r="A1181">
        <v>11688</v>
      </c>
      <c r="B1181" t="s">
        <v>0</v>
      </c>
      <c r="C1181" t="s">
        <v>1</v>
      </c>
      <c r="D1181" t="s">
        <v>2</v>
      </c>
      <c r="E1181" t="s">
        <v>3</v>
      </c>
      <c r="F1181" t="s">
        <v>306</v>
      </c>
      <c r="G1181" t="s">
        <v>4</v>
      </c>
      <c r="H1181" t="s">
        <v>56</v>
      </c>
      <c r="I1181">
        <v>655</v>
      </c>
      <c r="J1181">
        <v>72</v>
      </c>
      <c r="K1181" t="s">
        <v>318</v>
      </c>
      <c r="L1181" t="s">
        <v>7</v>
      </c>
      <c r="M1181" t="s">
        <v>28</v>
      </c>
      <c r="N1181">
        <v>2</v>
      </c>
      <c r="O1181" t="s">
        <v>37</v>
      </c>
      <c r="P1181" t="s">
        <v>13</v>
      </c>
      <c r="Q1181">
        <v>12</v>
      </c>
      <c r="R1181" t="s">
        <v>12</v>
      </c>
      <c r="S1181">
        <v>13.066685676574707</v>
      </c>
      <c r="T1181" s="6">
        <f>tbSilv[[#This Row],[qtdRecurso]]*tbSilv[[#This Row],[areaOcupacao]]/10000</f>
        <v>0.78600000000000003</v>
      </c>
      <c r="U1181" s="1">
        <f>tbSilv[[#This Row],[qtdRecEspFaixa]]*tbSilv[[#This Row],[Preco]]</f>
        <v>10.27041494178772</v>
      </c>
    </row>
    <row r="1182" spans="1:21" hidden="1" x14ac:dyDescent="0.3">
      <c r="A1182">
        <v>11688</v>
      </c>
      <c r="B1182" t="s">
        <v>0</v>
      </c>
      <c r="C1182" t="s">
        <v>1</v>
      </c>
      <c r="D1182" t="s">
        <v>2</v>
      </c>
      <c r="E1182" t="s">
        <v>3</v>
      </c>
      <c r="F1182" t="s">
        <v>306</v>
      </c>
      <c r="G1182" t="s">
        <v>4</v>
      </c>
      <c r="H1182" t="s">
        <v>56</v>
      </c>
      <c r="I1182">
        <v>655</v>
      </c>
      <c r="J1182">
        <v>72</v>
      </c>
      <c r="K1182" t="s">
        <v>318</v>
      </c>
      <c r="L1182" t="s">
        <v>7</v>
      </c>
      <c r="M1182" t="s">
        <v>28</v>
      </c>
      <c r="N1182">
        <v>3</v>
      </c>
      <c r="O1182" t="s">
        <v>39</v>
      </c>
      <c r="P1182" t="s">
        <v>30</v>
      </c>
      <c r="Q1182">
        <v>2.6</v>
      </c>
      <c r="R1182" t="s">
        <v>10</v>
      </c>
      <c r="S1182">
        <v>268.25</v>
      </c>
      <c r="T1182" s="6">
        <f>tbSilv[[#This Row],[qtdRecurso]]*tbSilv[[#This Row],[areaOcupacao]]/10000</f>
        <v>0.17030000000000001</v>
      </c>
      <c r="U1182" s="1">
        <f>tbSilv[[#This Row],[qtdRecEspFaixa]]*tbSilv[[#This Row],[Preco]]</f>
        <v>45.682974999999999</v>
      </c>
    </row>
    <row r="1183" spans="1:21" hidden="1" x14ac:dyDescent="0.3">
      <c r="A1183">
        <v>11688</v>
      </c>
      <c r="B1183" t="s">
        <v>0</v>
      </c>
      <c r="C1183" t="s">
        <v>1</v>
      </c>
      <c r="D1183" t="s">
        <v>2</v>
      </c>
      <c r="E1183" t="s">
        <v>3</v>
      </c>
      <c r="F1183" t="s">
        <v>306</v>
      </c>
      <c r="G1183" t="s">
        <v>4</v>
      </c>
      <c r="H1183" t="s">
        <v>56</v>
      </c>
      <c r="I1183">
        <v>655</v>
      </c>
      <c r="J1183">
        <v>72</v>
      </c>
      <c r="K1183" t="s">
        <v>318</v>
      </c>
      <c r="L1183" t="s">
        <v>7</v>
      </c>
      <c r="M1183" t="s">
        <v>28</v>
      </c>
      <c r="N1183">
        <v>3</v>
      </c>
      <c r="O1183" t="s">
        <v>39</v>
      </c>
      <c r="P1183" t="s">
        <v>11</v>
      </c>
      <c r="Q1183">
        <v>8</v>
      </c>
      <c r="R1183" t="s">
        <v>12</v>
      </c>
      <c r="S1183">
        <v>1.0999999999999999E-2</v>
      </c>
      <c r="T1183" s="6">
        <f>tbSilv[[#This Row],[qtdRecurso]]*tbSilv[[#This Row],[areaOcupacao]]/10000</f>
        <v>0.52400000000000002</v>
      </c>
      <c r="U1183" s="1">
        <f>tbSilv[[#This Row],[qtdRecEspFaixa]]*tbSilv[[#This Row],[Preco]]</f>
        <v>5.764E-3</v>
      </c>
    </row>
    <row r="1184" spans="1:21" hidden="1" x14ac:dyDescent="0.3">
      <c r="A1184">
        <v>11688</v>
      </c>
      <c r="B1184" t="s">
        <v>0</v>
      </c>
      <c r="C1184" t="s">
        <v>1</v>
      </c>
      <c r="D1184" t="s">
        <v>2</v>
      </c>
      <c r="E1184" t="s">
        <v>3</v>
      </c>
      <c r="F1184" t="s">
        <v>306</v>
      </c>
      <c r="G1184" t="s">
        <v>4</v>
      </c>
      <c r="H1184" t="s">
        <v>56</v>
      </c>
      <c r="I1184">
        <v>655</v>
      </c>
      <c r="J1184">
        <v>72</v>
      </c>
      <c r="K1184" t="s">
        <v>318</v>
      </c>
      <c r="L1184" t="s">
        <v>7</v>
      </c>
      <c r="M1184" t="s">
        <v>28</v>
      </c>
      <c r="N1184">
        <v>3</v>
      </c>
      <c r="O1184" t="s">
        <v>39</v>
      </c>
      <c r="P1184" t="s">
        <v>13</v>
      </c>
      <c r="Q1184">
        <v>8</v>
      </c>
      <c r="R1184" t="s">
        <v>12</v>
      </c>
      <c r="S1184">
        <v>13.066685676574707</v>
      </c>
      <c r="T1184" s="6">
        <f>tbSilv[[#This Row],[qtdRecurso]]*tbSilv[[#This Row],[areaOcupacao]]/10000</f>
        <v>0.52400000000000002</v>
      </c>
      <c r="U1184" s="1">
        <f>tbSilv[[#This Row],[qtdRecEspFaixa]]*tbSilv[[#This Row],[Preco]]</f>
        <v>6.8469432945251469</v>
      </c>
    </row>
    <row r="1185" spans="1:21" hidden="1" x14ac:dyDescent="0.3">
      <c r="A1185">
        <v>11688</v>
      </c>
      <c r="B1185" t="s">
        <v>0</v>
      </c>
      <c r="C1185" t="s">
        <v>1</v>
      </c>
      <c r="D1185" t="s">
        <v>2</v>
      </c>
      <c r="E1185" t="s">
        <v>3</v>
      </c>
      <c r="F1185" t="s">
        <v>306</v>
      </c>
      <c r="G1185" t="s">
        <v>4</v>
      </c>
      <c r="H1185" t="s">
        <v>56</v>
      </c>
      <c r="I1185">
        <v>655</v>
      </c>
      <c r="J1185">
        <v>72</v>
      </c>
      <c r="K1185" t="s">
        <v>318</v>
      </c>
      <c r="L1185" t="s">
        <v>7</v>
      </c>
      <c r="M1185" t="s">
        <v>28</v>
      </c>
      <c r="N1185">
        <v>3</v>
      </c>
      <c r="O1185" t="s">
        <v>39</v>
      </c>
      <c r="P1185" t="s">
        <v>16</v>
      </c>
      <c r="Q1185">
        <v>1</v>
      </c>
      <c r="R1185" t="s">
        <v>17</v>
      </c>
      <c r="S1185">
        <v>149.07000732421875</v>
      </c>
      <c r="T1185" s="6">
        <f>tbSilv[[#This Row],[qtdRecurso]]*tbSilv[[#This Row],[areaOcupacao]]/10000</f>
        <v>6.5500000000000003E-2</v>
      </c>
      <c r="U1185" s="1">
        <f>tbSilv[[#This Row],[qtdRecEspFaixa]]*tbSilv[[#This Row],[Preco]]</f>
        <v>9.7640854797363286</v>
      </c>
    </row>
    <row r="1186" spans="1:21" hidden="1" x14ac:dyDescent="0.3">
      <c r="A1186">
        <v>11688</v>
      </c>
      <c r="B1186" t="s">
        <v>0</v>
      </c>
      <c r="C1186" t="s">
        <v>1</v>
      </c>
      <c r="D1186" t="s">
        <v>2</v>
      </c>
      <c r="E1186" t="s">
        <v>3</v>
      </c>
      <c r="F1186" t="s">
        <v>306</v>
      </c>
      <c r="G1186" t="s">
        <v>4</v>
      </c>
      <c r="H1186" t="s">
        <v>56</v>
      </c>
      <c r="I1186">
        <v>655</v>
      </c>
      <c r="J1186">
        <v>72</v>
      </c>
      <c r="K1186" t="s">
        <v>318</v>
      </c>
      <c r="L1186" t="s">
        <v>7</v>
      </c>
      <c r="M1186" t="s">
        <v>28</v>
      </c>
      <c r="N1186">
        <v>3</v>
      </c>
      <c r="O1186" t="s">
        <v>33</v>
      </c>
      <c r="P1186" t="s">
        <v>34</v>
      </c>
      <c r="Q1186">
        <v>2</v>
      </c>
      <c r="R1186" t="s">
        <v>12</v>
      </c>
      <c r="S1186">
        <v>9.9000000000000005E-2</v>
      </c>
      <c r="T1186" s="6">
        <f>tbSilv[[#This Row],[qtdRecurso]]*tbSilv[[#This Row],[areaOcupacao]]/10000</f>
        <v>0.13100000000000001</v>
      </c>
      <c r="U1186" s="1">
        <f>tbSilv[[#This Row],[qtdRecEspFaixa]]*tbSilv[[#This Row],[Preco]]</f>
        <v>1.2969000000000001E-2</v>
      </c>
    </row>
    <row r="1187" spans="1:21" hidden="1" x14ac:dyDescent="0.3">
      <c r="A1187">
        <v>11688</v>
      </c>
      <c r="B1187" t="s">
        <v>0</v>
      </c>
      <c r="C1187" t="s">
        <v>1</v>
      </c>
      <c r="D1187" t="s">
        <v>2</v>
      </c>
      <c r="E1187" t="s">
        <v>3</v>
      </c>
      <c r="F1187" t="s">
        <v>306</v>
      </c>
      <c r="G1187" t="s">
        <v>4</v>
      </c>
      <c r="H1187" t="s">
        <v>56</v>
      </c>
      <c r="I1187">
        <v>655</v>
      </c>
      <c r="J1187">
        <v>72</v>
      </c>
      <c r="K1187" t="s">
        <v>318</v>
      </c>
      <c r="L1187" t="s">
        <v>7</v>
      </c>
      <c r="M1187" t="s">
        <v>28</v>
      </c>
      <c r="N1187">
        <v>3</v>
      </c>
      <c r="O1187" t="s">
        <v>33</v>
      </c>
      <c r="P1187" t="s">
        <v>35</v>
      </c>
      <c r="Q1187">
        <v>2</v>
      </c>
      <c r="R1187" t="s">
        <v>22</v>
      </c>
      <c r="S1187">
        <v>16.239999771118164</v>
      </c>
      <c r="T1187" s="6">
        <f>tbSilv[[#This Row],[qtdRecurso]]*tbSilv[[#This Row],[areaOcupacao]]/10000</f>
        <v>0.13100000000000001</v>
      </c>
      <c r="U1187" s="1">
        <f>tbSilv[[#This Row],[qtdRecEspFaixa]]*tbSilv[[#This Row],[Preco]]</f>
        <v>2.1274399700164794</v>
      </c>
    </row>
    <row r="1188" spans="1:21" hidden="1" x14ac:dyDescent="0.3">
      <c r="A1188">
        <v>11688</v>
      </c>
      <c r="B1188" t="s">
        <v>0</v>
      </c>
      <c r="C1188" t="s">
        <v>1</v>
      </c>
      <c r="D1188" t="s">
        <v>2</v>
      </c>
      <c r="E1188" t="s">
        <v>3</v>
      </c>
      <c r="F1188" t="s">
        <v>306</v>
      </c>
      <c r="G1188" t="s">
        <v>4</v>
      </c>
      <c r="H1188" t="s">
        <v>56</v>
      </c>
      <c r="I1188">
        <v>655</v>
      </c>
      <c r="J1188">
        <v>72</v>
      </c>
      <c r="K1188" t="s">
        <v>318</v>
      </c>
      <c r="L1188" t="s">
        <v>7</v>
      </c>
      <c r="M1188" t="s">
        <v>28</v>
      </c>
      <c r="N1188">
        <v>3</v>
      </c>
      <c r="O1188" t="s">
        <v>33</v>
      </c>
      <c r="P1188" t="s">
        <v>13</v>
      </c>
      <c r="Q1188">
        <v>2</v>
      </c>
      <c r="R1188" t="s">
        <v>12</v>
      </c>
      <c r="S1188">
        <v>13.066685676574707</v>
      </c>
      <c r="T1188" s="6">
        <f>tbSilv[[#This Row],[qtdRecurso]]*tbSilv[[#This Row],[areaOcupacao]]/10000</f>
        <v>0.13100000000000001</v>
      </c>
      <c r="U1188" s="1">
        <f>tbSilv[[#This Row],[qtdRecEspFaixa]]*tbSilv[[#This Row],[Preco]]</f>
        <v>1.7117358236312867</v>
      </c>
    </row>
    <row r="1189" spans="1:21" hidden="1" x14ac:dyDescent="0.3">
      <c r="A1189">
        <v>11688</v>
      </c>
      <c r="B1189" t="s">
        <v>0</v>
      </c>
      <c r="C1189" t="s">
        <v>1</v>
      </c>
      <c r="D1189" t="s">
        <v>2</v>
      </c>
      <c r="E1189" t="s">
        <v>3</v>
      </c>
      <c r="F1189" t="s">
        <v>306</v>
      </c>
      <c r="G1189" t="s">
        <v>4</v>
      </c>
      <c r="H1189" t="s">
        <v>56</v>
      </c>
      <c r="I1189">
        <v>655</v>
      </c>
      <c r="J1189">
        <v>72</v>
      </c>
      <c r="K1189" t="s">
        <v>318</v>
      </c>
      <c r="L1189" t="s">
        <v>7</v>
      </c>
      <c r="M1189" t="s">
        <v>28</v>
      </c>
      <c r="N1189">
        <v>3</v>
      </c>
      <c r="O1189" t="s">
        <v>40</v>
      </c>
      <c r="P1189" t="s">
        <v>41</v>
      </c>
      <c r="Q1189">
        <v>20</v>
      </c>
      <c r="R1189" t="s">
        <v>12</v>
      </c>
      <c r="S1189">
        <v>5.920964241027832</v>
      </c>
      <c r="T1189" s="6">
        <f>tbSilv[[#This Row],[qtdRecurso]]*tbSilv[[#This Row],[areaOcupacao]]/10000</f>
        <v>1.31</v>
      </c>
      <c r="U1189" s="1">
        <f>tbSilv[[#This Row],[qtdRecEspFaixa]]*tbSilv[[#This Row],[Preco]]</f>
        <v>7.7564631557464603</v>
      </c>
    </row>
    <row r="1190" spans="1:21" hidden="1" x14ac:dyDescent="0.3">
      <c r="A1190">
        <v>11688</v>
      </c>
      <c r="B1190" t="s">
        <v>0</v>
      </c>
      <c r="C1190" t="s">
        <v>1</v>
      </c>
      <c r="D1190" t="s">
        <v>2</v>
      </c>
      <c r="E1190" t="s">
        <v>3</v>
      </c>
      <c r="F1190" t="s">
        <v>306</v>
      </c>
      <c r="G1190" t="s">
        <v>4</v>
      </c>
      <c r="H1190" t="s">
        <v>56</v>
      </c>
      <c r="I1190">
        <v>655</v>
      </c>
      <c r="J1190">
        <v>72</v>
      </c>
      <c r="K1190" t="s">
        <v>318</v>
      </c>
      <c r="L1190" t="s">
        <v>7</v>
      </c>
      <c r="M1190" t="s">
        <v>28</v>
      </c>
      <c r="N1190">
        <v>3</v>
      </c>
      <c r="O1190" t="s">
        <v>36</v>
      </c>
      <c r="P1190" t="s">
        <v>13</v>
      </c>
      <c r="Q1190">
        <v>1</v>
      </c>
      <c r="R1190" t="s">
        <v>12</v>
      </c>
      <c r="S1190">
        <v>13.066685676574707</v>
      </c>
      <c r="T1190" s="6">
        <f>tbSilv[[#This Row],[qtdRecurso]]*tbSilv[[#This Row],[areaOcupacao]]/10000</f>
        <v>6.5500000000000003E-2</v>
      </c>
      <c r="U1190" s="1">
        <f>tbSilv[[#This Row],[qtdRecEspFaixa]]*tbSilv[[#This Row],[Preco]]</f>
        <v>0.85586791181564337</v>
      </c>
    </row>
    <row r="1191" spans="1:21" hidden="1" x14ac:dyDescent="0.3">
      <c r="A1191">
        <v>11688</v>
      </c>
      <c r="B1191" t="s">
        <v>0</v>
      </c>
      <c r="C1191" t="s">
        <v>1</v>
      </c>
      <c r="D1191" t="s">
        <v>2</v>
      </c>
      <c r="E1191" t="s">
        <v>3</v>
      </c>
      <c r="F1191" t="s">
        <v>306</v>
      </c>
      <c r="G1191" t="s">
        <v>4</v>
      </c>
      <c r="H1191" t="s">
        <v>56</v>
      </c>
      <c r="I1191">
        <v>655</v>
      </c>
      <c r="J1191">
        <v>72</v>
      </c>
      <c r="K1191" t="s">
        <v>318</v>
      </c>
      <c r="L1191" t="s">
        <v>7</v>
      </c>
      <c r="M1191" t="s">
        <v>28</v>
      </c>
      <c r="N1191">
        <v>4</v>
      </c>
      <c r="O1191" t="s">
        <v>33</v>
      </c>
      <c r="P1191" t="s">
        <v>34</v>
      </c>
      <c r="Q1191">
        <v>2</v>
      </c>
      <c r="R1191" t="s">
        <v>12</v>
      </c>
      <c r="S1191">
        <v>9.9000000000000005E-2</v>
      </c>
      <c r="T1191" s="6">
        <f>tbSilv[[#This Row],[qtdRecurso]]*tbSilv[[#This Row],[areaOcupacao]]/10000</f>
        <v>0.13100000000000001</v>
      </c>
      <c r="U1191" s="1">
        <f>tbSilv[[#This Row],[qtdRecEspFaixa]]*tbSilv[[#This Row],[Preco]]</f>
        <v>1.2969000000000001E-2</v>
      </c>
    </row>
    <row r="1192" spans="1:21" hidden="1" x14ac:dyDescent="0.3">
      <c r="A1192">
        <v>11688</v>
      </c>
      <c r="B1192" t="s">
        <v>0</v>
      </c>
      <c r="C1192" t="s">
        <v>1</v>
      </c>
      <c r="D1192" t="s">
        <v>2</v>
      </c>
      <c r="E1192" t="s">
        <v>3</v>
      </c>
      <c r="F1192" t="s">
        <v>306</v>
      </c>
      <c r="G1192" t="s">
        <v>4</v>
      </c>
      <c r="H1192" t="s">
        <v>56</v>
      </c>
      <c r="I1192">
        <v>655</v>
      </c>
      <c r="J1192">
        <v>72</v>
      </c>
      <c r="K1192" t="s">
        <v>318</v>
      </c>
      <c r="L1192" t="s">
        <v>7</v>
      </c>
      <c r="M1192" t="s">
        <v>28</v>
      </c>
      <c r="N1192">
        <v>4</v>
      </c>
      <c r="O1192" t="s">
        <v>33</v>
      </c>
      <c r="P1192" t="s">
        <v>35</v>
      </c>
      <c r="Q1192">
        <v>2</v>
      </c>
      <c r="R1192" t="s">
        <v>22</v>
      </c>
      <c r="S1192">
        <v>16.239999771118164</v>
      </c>
      <c r="T1192" s="6">
        <f>tbSilv[[#This Row],[qtdRecurso]]*tbSilv[[#This Row],[areaOcupacao]]/10000</f>
        <v>0.13100000000000001</v>
      </c>
      <c r="U1192" s="1">
        <f>tbSilv[[#This Row],[qtdRecEspFaixa]]*tbSilv[[#This Row],[Preco]]</f>
        <v>2.1274399700164794</v>
      </c>
    </row>
    <row r="1193" spans="1:21" hidden="1" x14ac:dyDescent="0.3">
      <c r="A1193">
        <v>11688</v>
      </c>
      <c r="B1193" t="s">
        <v>0</v>
      </c>
      <c r="C1193" t="s">
        <v>1</v>
      </c>
      <c r="D1193" t="s">
        <v>2</v>
      </c>
      <c r="E1193" t="s">
        <v>3</v>
      </c>
      <c r="F1193" t="s">
        <v>306</v>
      </c>
      <c r="G1193" t="s">
        <v>4</v>
      </c>
      <c r="H1193" t="s">
        <v>56</v>
      </c>
      <c r="I1193">
        <v>655</v>
      </c>
      <c r="J1193">
        <v>72</v>
      </c>
      <c r="K1193" t="s">
        <v>318</v>
      </c>
      <c r="L1193" t="s">
        <v>7</v>
      </c>
      <c r="M1193" t="s">
        <v>28</v>
      </c>
      <c r="N1193">
        <v>4</v>
      </c>
      <c r="O1193" t="s">
        <v>33</v>
      </c>
      <c r="P1193" t="s">
        <v>13</v>
      </c>
      <c r="Q1193">
        <v>2</v>
      </c>
      <c r="R1193" t="s">
        <v>12</v>
      </c>
      <c r="S1193">
        <v>13.066685676574707</v>
      </c>
      <c r="T1193" s="6">
        <f>tbSilv[[#This Row],[qtdRecurso]]*tbSilv[[#This Row],[areaOcupacao]]/10000</f>
        <v>0.13100000000000001</v>
      </c>
      <c r="U1193" s="1">
        <f>tbSilv[[#This Row],[qtdRecEspFaixa]]*tbSilv[[#This Row],[Preco]]</f>
        <v>1.7117358236312867</v>
      </c>
    </row>
    <row r="1194" spans="1:21" hidden="1" x14ac:dyDescent="0.3">
      <c r="A1194">
        <v>11688</v>
      </c>
      <c r="B1194" t="s">
        <v>0</v>
      </c>
      <c r="C1194" t="s">
        <v>1</v>
      </c>
      <c r="D1194" t="s">
        <v>2</v>
      </c>
      <c r="E1194" t="s">
        <v>3</v>
      </c>
      <c r="F1194" t="s">
        <v>306</v>
      </c>
      <c r="G1194" t="s">
        <v>4</v>
      </c>
      <c r="H1194" t="s">
        <v>56</v>
      </c>
      <c r="I1194">
        <v>655</v>
      </c>
      <c r="J1194">
        <v>72</v>
      </c>
      <c r="K1194" t="s">
        <v>318</v>
      </c>
      <c r="L1194" t="s">
        <v>7</v>
      </c>
      <c r="M1194" t="s">
        <v>28</v>
      </c>
      <c r="N1194">
        <v>4</v>
      </c>
      <c r="O1194" t="s">
        <v>36</v>
      </c>
      <c r="P1194" t="s">
        <v>13</v>
      </c>
      <c r="Q1194">
        <v>1</v>
      </c>
      <c r="R1194" t="s">
        <v>12</v>
      </c>
      <c r="S1194">
        <v>13.066685676574707</v>
      </c>
      <c r="T1194" s="6">
        <f>tbSilv[[#This Row],[qtdRecurso]]*tbSilv[[#This Row],[areaOcupacao]]/10000</f>
        <v>6.5500000000000003E-2</v>
      </c>
      <c r="U1194" s="1">
        <f>tbSilv[[#This Row],[qtdRecEspFaixa]]*tbSilv[[#This Row],[Preco]]</f>
        <v>0.85586791181564337</v>
      </c>
    </row>
    <row r="1195" spans="1:21" hidden="1" x14ac:dyDescent="0.3">
      <c r="A1195">
        <v>11688</v>
      </c>
      <c r="B1195" t="s">
        <v>0</v>
      </c>
      <c r="C1195" t="s">
        <v>1</v>
      </c>
      <c r="D1195" t="s">
        <v>2</v>
      </c>
      <c r="E1195" t="s">
        <v>3</v>
      </c>
      <c r="F1195" t="s">
        <v>306</v>
      </c>
      <c r="G1195" t="s">
        <v>4</v>
      </c>
      <c r="H1195" t="s">
        <v>56</v>
      </c>
      <c r="I1195">
        <v>655</v>
      </c>
      <c r="J1195">
        <v>72</v>
      </c>
      <c r="K1195" t="s">
        <v>318</v>
      </c>
      <c r="L1195" t="s">
        <v>7</v>
      </c>
      <c r="M1195" t="s">
        <v>28</v>
      </c>
      <c r="N1195">
        <v>5</v>
      </c>
      <c r="O1195" t="s">
        <v>33</v>
      </c>
      <c r="P1195" t="s">
        <v>34</v>
      </c>
      <c r="Q1195">
        <v>2</v>
      </c>
      <c r="R1195" t="s">
        <v>12</v>
      </c>
      <c r="S1195">
        <v>9.9000000000000005E-2</v>
      </c>
      <c r="T1195" s="6">
        <f>tbSilv[[#This Row],[qtdRecurso]]*tbSilv[[#This Row],[areaOcupacao]]/10000</f>
        <v>0.13100000000000001</v>
      </c>
      <c r="U1195" s="1">
        <f>tbSilv[[#This Row],[qtdRecEspFaixa]]*tbSilv[[#This Row],[Preco]]</f>
        <v>1.2969000000000001E-2</v>
      </c>
    </row>
    <row r="1196" spans="1:21" hidden="1" x14ac:dyDescent="0.3">
      <c r="A1196">
        <v>11688</v>
      </c>
      <c r="B1196" t="s">
        <v>0</v>
      </c>
      <c r="C1196" t="s">
        <v>1</v>
      </c>
      <c r="D1196" t="s">
        <v>2</v>
      </c>
      <c r="E1196" t="s">
        <v>3</v>
      </c>
      <c r="F1196" t="s">
        <v>306</v>
      </c>
      <c r="G1196" t="s">
        <v>4</v>
      </c>
      <c r="H1196" t="s">
        <v>56</v>
      </c>
      <c r="I1196">
        <v>655</v>
      </c>
      <c r="J1196">
        <v>72</v>
      </c>
      <c r="K1196" t="s">
        <v>318</v>
      </c>
      <c r="L1196" t="s">
        <v>7</v>
      </c>
      <c r="M1196" t="s">
        <v>28</v>
      </c>
      <c r="N1196">
        <v>5</v>
      </c>
      <c r="O1196" t="s">
        <v>33</v>
      </c>
      <c r="P1196" t="s">
        <v>35</v>
      </c>
      <c r="Q1196">
        <v>2</v>
      </c>
      <c r="R1196" t="s">
        <v>22</v>
      </c>
      <c r="S1196">
        <v>16.239999771118164</v>
      </c>
      <c r="T1196" s="6">
        <f>tbSilv[[#This Row],[qtdRecurso]]*tbSilv[[#This Row],[areaOcupacao]]/10000</f>
        <v>0.13100000000000001</v>
      </c>
      <c r="U1196" s="1">
        <f>tbSilv[[#This Row],[qtdRecEspFaixa]]*tbSilv[[#This Row],[Preco]]</f>
        <v>2.1274399700164794</v>
      </c>
    </row>
    <row r="1197" spans="1:21" hidden="1" x14ac:dyDescent="0.3">
      <c r="A1197">
        <v>11688</v>
      </c>
      <c r="B1197" t="s">
        <v>0</v>
      </c>
      <c r="C1197" t="s">
        <v>1</v>
      </c>
      <c r="D1197" t="s">
        <v>2</v>
      </c>
      <c r="E1197" t="s">
        <v>3</v>
      </c>
      <c r="F1197" t="s">
        <v>306</v>
      </c>
      <c r="G1197" t="s">
        <v>4</v>
      </c>
      <c r="H1197" t="s">
        <v>56</v>
      </c>
      <c r="I1197">
        <v>655</v>
      </c>
      <c r="J1197">
        <v>72</v>
      </c>
      <c r="K1197" t="s">
        <v>318</v>
      </c>
      <c r="L1197" t="s">
        <v>7</v>
      </c>
      <c r="M1197" t="s">
        <v>28</v>
      </c>
      <c r="N1197">
        <v>5</v>
      </c>
      <c r="O1197" t="s">
        <v>33</v>
      </c>
      <c r="P1197" t="s">
        <v>13</v>
      </c>
      <c r="Q1197">
        <v>2</v>
      </c>
      <c r="R1197" t="s">
        <v>12</v>
      </c>
      <c r="S1197">
        <v>13.066685676574707</v>
      </c>
      <c r="T1197" s="6">
        <f>tbSilv[[#This Row],[qtdRecurso]]*tbSilv[[#This Row],[areaOcupacao]]/10000</f>
        <v>0.13100000000000001</v>
      </c>
      <c r="U1197" s="1">
        <f>tbSilv[[#This Row],[qtdRecEspFaixa]]*tbSilv[[#This Row],[Preco]]</f>
        <v>1.7117358236312867</v>
      </c>
    </row>
    <row r="1198" spans="1:21" hidden="1" x14ac:dyDescent="0.3">
      <c r="A1198">
        <v>11688</v>
      </c>
      <c r="B1198" t="s">
        <v>0</v>
      </c>
      <c r="C1198" t="s">
        <v>1</v>
      </c>
      <c r="D1198" t="s">
        <v>2</v>
      </c>
      <c r="E1198" t="s">
        <v>3</v>
      </c>
      <c r="F1198" t="s">
        <v>306</v>
      </c>
      <c r="G1198" t="s">
        <v>4</v>
      </c>
      <c r="H1198" t="s">
        <v>56</v>
      </c>
      <c r="I1198">
        <v>655</v>
      </c>
      <c r="J1198">
        <v>72</v>
      </c>
      <c r="K1198" t="s">
        <v>318</v>
      </c>
      <c r="L1198" t="s">
        <v>7</v>
      </c>
      <c r="M1198" t="s">
        <v>28</v>
      </c>
      <c r="N1198">
        <v>5</v>
      </c>
      <c r="O1198" t="s">
        <v>40</v>
      </c>
      <c r="P1198" t="s">
        <v>41</v>
      </c>
      <c r="Q1198">
        <v>20</v>
      </c>
      <c r="R1198" t="s">
        <v>12</v>
      </c>
      <c r="S1198">
        <v>5.920964241027832</v>
      </c>
      <c r="T1198" s="6">
        <f>tbSilv[[#This Row],[qtdRecurso]]*tbSilv[[#This Row],[areaOcupacao]]/10000</f>
        <v>1.31</v>
      </c>
      <c r="U1198" s="1">
        <f>tbSilv[[#This Row],[qtdRecEspFaixa]]*tbSilv[[#This Row],[Preco]]</f>
        <v>7.7564631557464603</v>
      </c>
    </row>
    <row r="1199" spans="1:21" hidden="1" x14ac:dyDescent="0.3">
      <c r="A1199">
        <v>11688</v>
      </c>
      <c r="B1199" t="s">
        <v>0</v>
      </c>
      <c r="C1199" t="s">
        <v>1</v>
      </c>
      <c r="D1199" t="s">
        <v>2</v>
      </c>
      <c r="E1199" t="s">
        <v>3</v>
      </c>
      <c r="F1199" t="s">
        <v>306</v>
      </c>
      <c r="G1199" t="s">
        <v>4</v>
      </c>
      <c r="H1199" t="s">
        <v>56</v>
      </c>
      <c r="I1199">
        <v>655</v>
      </c>
      <c r="J1199">
        <v>72</v>
      </c>
      <c r="K1199" t="s">
        <v>318</v>
      </c>
      <c r="L1199" t="s">
        <v>7</v>
      </c>
      <c r="M1199" t="s">
        <v>28</v>
      </c>
      <c r="N1199">
        <v>5</v>
      </c>
      <c r="O1199" t="s">
        <v>36</v>
      </c>
      <c r="P1199" t="s">
        <v>13</v>
      </c>
      <c r="Q1199">
        <v>1</v>
      </c>
      <c r="R1199" t="s">
        <v>12</v>
      </c>
      <c r="S1199">
        <v>13.066685676574707</v>
      </c>
      <c r="T1199" s="6">
        <f>tbSilv[[#This Row],[qtdRecurso]]*tbSilv[[#This Row],[areaOcupacao]]/10000</f>
        <v>6.5500000000000003E-2</v>
      </c>
      <c r="U1199" s="1">
        <f>tbSilv[[#This Row],[qtdRecEspFaixa]]*tbSilv[[#This Row],[Preco]]</f>
        <v>0.85586791181564337</v>
      </c>
    </row>
    <row r="1200" spans="1:21" hidden="1" x14ac:dyDescent="0.3">
      <c r="A1200">
        <v>11688</v>
      </c>
      <c r="B1200" t="s">
        <v>0</v>
      </c>
      <c r="C1200" t="s">
        <v>1</v>
      </c>
      <c r="D1200" t="s">
        <v>2</v>
      </c>
      <c r="E1200" t="s">
        <v>3</v>
      </c>
      <c r="F1200" t="s">
        <v>306</v>
      </c>
      <c r="G1200" t="s">
        <v>4</v>
      </c>
      <c r="H1200" t="s">
        <v>56</v>
      </c>
      <c r="I1200">
        <v>655</v>
      </c>
      <c r="J1200">
        <v>72</v>
      </c>
      <c r="K1200" t="s">
        <v>318</v>
      </c>
      <c r="L1200" t="s">
        <v>7</v>
      </c>
      <c r="M1200" t="s">
        <v>28</v>
      </c>
      <c r="N1200">
        <v>6</v>
      </c>
      <c r="O1200" t="s">
        <v>33</v>
      </c>
      <c r="P1200" t="s">
        <v>34</v>
      </c>
      <c r="Q1200">
        <v>2</v>
      </c>
      <c r="R1200" t="s">
        <v>12</v>
      </c>
      <c r="S1200">
        <v>9.9000000000000005E-2</v>
      </c>
      <c r="T1200" s="6">
        <f>tbSilv[[#This Row],[qtdRecurso]]*tbSilv[[#This Row],[areaOcupacao]]/10000</f>
        <v>0.13100000000000001</v>
      </c>
      <c r="U1200" s="1">
        <f>tbSilv[[#This Row],[qtdRecEspFaixa]]*tbSilv[[#This Row],[Preco]]</f>
        <v>1.2969000000000001E-2</v>
      </c>
    </row>
    <row r="1201" spans="1:21" hidden="1" x14ac:dyDescent="0.3">
      <c r="A1201">
        <v>11688</v>
      </c>
      <c r="B1201" t="s">
        <v>0</v>
      </c>
      <c r="C1201" t="s">
        <v>1</v>
      </c>
      <c r="D1201" t="s">
        <v>2</v>
      </c>
      <c r="E1201" t="s">
        <v>3</v>
      </c>
      <c r="F1201" t="s">
        <v>306</v>
      </c>
      <c r="G1201" t="s">
        <v>4</v>
      </c>
      <c r="H1201" t="s">
        <v>56</v>
      </c>
      <c r="I1201">
        <v>655</v>
      </c>
      <c r="J1201">
        <v>72</v>
      </c>
      <c r="K1201" t="s">
        <v>318</v>
      </c>
      <c r="L1201" t="s">
        <v>7</v>
      </c>
      <c r="M1201" t="s">
        <v>28</v>
      </c>
      <c r="N1201">
        <v>6</v>
      </c>
      <c r="O1201" t="s">
        <v>33</v>
      </c>
      <c r="P1201" t="s">
        <v>35</v>
      </c>
      <c r="Q1201">
        <v>2</v>
      </c>
      <c r="R1201" t="s">
        <v>22</v>
      </c>
      <c r="S1201">
        <v>16.239999771118164</v>
      </c>
      <c r="T1201" s="6">
        <f>tbSilv[[#This Row],[qtdRecurso]]*tbSilv[[#This Row],[areaOcupacao]]/10000</f>
        <v>0.13100000000000001</v>
      </c>
      <c r="U1201" s="1">
        <f>tbSilv[[#This Row],[qtdRecEspFaixa]]*tbSilv[[#This Row],[Preco]]</f>
        <v>2.1274399700164794</v>
      </c>
    </row>
    <row r="1202" spans="1:21" hidden="1" x14ac:dyDescent="0.3">
      <c r="A1202">
        <v>11688</v>
      </c>
      <c r="B1202" t="s">
        <v>0</v>
      </c>
      <c r="C1202" t="s">
        <v>1</v>
      </c>
      <c r="D1202" t="s">
        <v>2</v>
      </c>
      <c r="E1202" t="s">
        <v>3</v>
      </c>
      <c r="F1202" t="s">
        <v>306</v>
      </c>
      <c r="G1202" t="s">
        <v>4</v>
      </c>
      <c r="H1202" t="s">
        <v>56</v>
      </c>
      <c r="I1202">
        <v>655</v>
      </c>
      <c r="J1202">
        <v>72</v>
      </c>
      <c r="K1202" t="s">
        <v>318</v>
      </c>
      <c r="L1202" t="s">
        <v>7</v>
      </c>
      <c r="M1202" t="s">
        <v>28</v>
      </c>
      <c r="N1202">
        <v>6</v>
      </c>
      <c r="O1202" t="s">
        <v>33</v>
      </c>
      <c r="P1202" t="s">
        <v>13</v>
      </c>
      <c r="Q1202">
        <v>2</v>
      </c>
      <c r="R1202" t="s">
        <v>12</v>
      </c>
      <c r="S1202">
        <v>13.066685676574707</v>
      </c>
      <c r="T1202" s="6">
        <f>tbSilv[[#This Row],[qtdRecurso]]*tbSilv[[#This Row],[areaOcupacao]]/10000</f>
        <v>0.13100000000000001</v>
      </c>
      <c r="U1202" s="1">
        <f>tbSilv[[#This Row],[qtdRecEspFaixa]]*tbSilv[[#This Row],[Preco]]</f>
        <v>1.7117358236312867</v>
      </c>
    </row>
    <row r="1203" spans="1:21" hidden="1" x14ac:dyDescent="0.3">
      <c r="A1203">
        <v>11688</v>
      </c>
      <c r="B1203" t="s">
        <v>0</v>
      </c>
      <c r="C1203" t="s">
        <v>1</v>
      </c>
      <c r="D1203" t="s">
        <v>2</v>
      </c>
      <c r="E1203" t="s">
        <v>3</v>
      </c>
      <c r="F1203" t="s">
        <v>306</v>
      </c>
      <c r="G1203" t="s">
        <v>4</v>
      </c>
      <c r="H1203" t="s">
        <v>56</v>
      </c>
      <c r="I1203">
        <v>655</v>
      </c>
      <c r="J1203">
        <v>72</v>
      </c>
      <c r="K1203" t="s">
        <v>318</v>
      </c>
      <c r="L1203" t="s">
        <v>7</v>
      </c>
      <c r="M1203" t="s">
        <v>28</v>
      </c>
      <c r="N1203">
        <v>6</v>
      </c>
      <c r="O1203" t="s">
        <v>36</v>
      </c>
      <c r="P1203" t="s">
        <v>13</v>
      </c>
      <c r="Q1203">
        <v>1</v>
      </c>
      <c r="R1203" t="s">
        <v>12</v>
      </c>
      <c r="S1203">
        <v>13.066685676574707</v>
      </c>
      <c r="T1203" s="6">
        <f>tbSilv[[#This Row],[qtdRecurso]]*tbSilv[[#This Row],[areaOcupacao]]/10000</f>
        <v>6.5500000000000003E-2</v>
      </c>
      <c r="U1203" s="1">
        <f>tbSilv[[#This Row],[qtdRecEspFaixa]]*tbSilv[[#This Row],[Preco]]</f>
        <v>0.85586791181564337</v>
      </c>
    </row>
    <row r="1204" spans="1:21" hidden="1" x14ac:dyDescent="0.3">
      <c r="A1204">
        <v>11688</v>
      </c>
      <c r="B1204" t="s">
        <v>0</v>
      </c>
      <c r="C1204" t="s">
        <v>1</v>
      </c>
      <c r="D1204" t="s">
        <v>2</v>
      </c>
      <c r="E1204" t="s">
        <v>3</v>
      </c>
      <c r="F1204" t="s">
        <v>306</v>
      </c>
      <c r="G1204" t="s">
        <v>4</v>
      </c>
      <c r="H1204" t="s">
        <v>56</v>
      </c>
      <c r="I1204">
        <v>655</v>
      </c>
      <c r="J1204">
        <v>72</v>
      </c>
      <c r="K1204" t="s">
        <v>318</v>
      </c>
      <c r="L1204" t="s">
        <v>7</v>
      </c>
      <c r="M1204" t="s">
        <v>28</v>
      </c>
      <c r="N1204">
        <v>7</v>
      </c>
      <c r="O1204" t="s">
        <v>33</v>
      </c>
      <c r="P1204" t="s">
        <v>34</v>
      </c>
      <c r="Q1204">
        <v>2</v>
      </c>
      <c r="R1204" t="s">
        <v>12</v>
      </c>
      <c r="S1204">
        <v>9.9000000000000005E-2</v>
      </c>
      <c r="T1204" s="6">
        <f>tbSilv[[#This Row],[qtdRecurso]]*tbSilv[[#This Row],[areaOcupacao]]/10000</f>
        <v>0.13100000000000001</v>
      </c>
      <c r="U1204" s="1">
        <f>tbSilv[[#This Row],[qtdRecEspFaixa]]*tbSilv[[#This Row],[Preco]]</f>
        <v>1.2969000000000001E-2</v>
      </c>
    </row>
    <row r="1205" spans="1:21" hidden="1" x14ac:dyDescent="0.3">
      <c r="A1205">
        <v>11688</v>
      </c>
      <c r="B1205" t="s">
        <v>0</v>
      </c>
      <c r="C1205" t="s">
        <v>1</v>
      </c>
      <c r="D1205" t="s">
        <v>2</v>
      </c>
      <c r="E1205" t="s">
        <v>3</v>
      </c>
      <c r="F1205" t="s">
        <v>306</v>
      </c>
      <c r="G1205" t="s">
        <v>4</v>
      </c>
      <c r="H1205" t="s">
        <v>56</v>
      </c>
      <c r="I1205">
        <v>655</v>
      </c>
      <c r="J1205">
        <v>72</v>
      </c>
      <c r="K1205" t="s">
        <v>318</v>
      </c>
      <c r="L1205" t="s">
        <v>7</v>
      </c>
      <c r="M1205" t="s">
        <v>28</v>
      </c>
      <c r="N1205">
        <v>7</v>
      </c>
      <c r="O1205" t="s">
        <v>33</v>
      </c>
      <c r="P1205" t="s">
        <v>35</v>
      </c>
      <c r="Q1205">
        <v>2</v>
      </c>
      <c r="R1205" t="s">
        <v>22</v>
      </c>
      <c r="S1205">
        <v>16.239999771118164</v>
      </c>
      <c r="T1205" s="6">
        <f>tbSilv[[#This Row],[qtdRecurso]]*tbSilv[[#This Row],[areaOcupacao]]/10000</f>
        <v>0.13100000000000001</v>
      </c>
      <c r="U1205" s="1">
        <f>tbSilv[[#This Row],[qtdRecEspFaixa]]*tbSilv[[#This Row],[Preco]]</f>
        <v>2.1274399700164794</v>
      </c>
    </row>
    <row r="1206" spans="1:21" hidden="1" x14ac:dyDescent="0.3">
      <c r="A1206">
        <v>11688</v>
      </c>
      <c r="B1206" t="s">
        <v>0</v>
      </c>
      <c r="C1206" t="s">
        <v>1</v>
      </c>
      <c r="D1206" t="s">
        <v>2</v>
      </c>
      <c r="E1206" t="s">
        <v>3</v>
      </c>
      <c r="F1206" t="s">
        <v>306</v>
      </c>
      <c r="G1206" t="s">
        <v>4</v>
      </c>
      <c r="H1206" t="s">
        <v>56</v>
      </c>
      <c r="I1206">
        <v>655</v>
      </c>
      <c r="J1206">
        <v>72</v>
      </c>
      <c r="K1206" t="s">
        <v>318</v>
      </c>
      <c r="L1206" t="s">
        <v>7</v>
      </c>
      <c r="M1206" t="s">
        <v>28</v>
      </c>
      <c r="N1206">
        <v>7</v>
      </c>
      <c r="O1206" t="s">
        <v>33</v>
      </c>
      <c r="P1206" t="s">
        <v>13</v>
      </c>
      <c r="Q1206">
        <v>2</v>
      </c>
      <c r="R1206" t="s">
        <v>12</v>
      </c>
      <c r="S1206">
        <v>13.066685676574707</v>
      </c>
      <c r="T1206" s="6">
        <f>tbSilv[[#This Row],[qtdRecurso]]*tbSilv[[#This Row],[areaOcupacao]]/10000</f>
        <v>0.13100000000000001</v>
      </c>
      <c r="U1206" s="1">
        <f>tbSilv[[#This Row],[qtdRecEspFaixa]]*tbSilv[[#This Row],[Preco]]</f>
        <v>1.7117358236312867</v>
      </c>
    </row>
    <row r="1207" spans="1:21" hidden="1" x14ac:dyDescent="0.3">
      <c r="A1207">
        <v>11688</v>
      </c>
      <c r="B1207" t="s">
        <v>0</v>
      </c>
      <c r="C1207" t="s">
        <v>1</v>
      </c>
      <c r="D1207" t="s">
        <v>2</v>
      </c>
      <c r="E1207" t="s">
        <v>3</v>
      </c>
      <c r="F1207" t="s">
        <v>306</v>
      </c>
      <c r="G1207" t="s">
        <v>4</v>
      </c>
      <c r="H1207" t="s">
        <v>56</v>
      </c>
      <c r="I1207">
        <v>655</v>
      </c>
      <c r="J1207">
        <v>72</v>
      </c>
      <c r="K1207" t="s">
        <v>318</v>
      </c>
      <c r="L1207" t="s">
        <v>7</v>
      </c>
      <c r="M1207" t="s">
        <v>28</v>
      </c>
      <c r="N1207">
        <v>7</v>
      </c>
      <c r="O1207" t="s">
        <v>36</v>
      </c>
      <c r="P1207" t="s">
        <v>13</v>
      </c>
      <c r="Q1207">
        <v>1</v>
      </c>
      <c r="R1207" t="s">
        <v>12</v>
      </c>
      <c r="S1207">
        <v>13.066685676574707</v>
      </c>
      <c r="T1207" s="6">
        <f>tbSilv[[#This Row],[qtdRecurso]]*tbSilv[[#This Row],[areaOcupacao]]/10000</f>
        <v>6.5500000000000003E-2</v>
      </c>
      <c r="U1207" s="1">
        <f>tbSilv[[#This Row],[qtdRecEspFaixa]]*tbSilv[[#This Row],[Preco]]</f>
        <v>0.85586791181564337</v>
      </c>
    </row>
    <row r="1208" spans="1:21" hidden="1" x14ac:dyDescent="0.3">
      <c r="A1208">
        <v>11688</v>
      </c>
      <c r="B1208" t="s">
        <v>0</v>
      </c>
      <c r="C1208" t="s">
        <v>1</v>
      </c>
      <c r="D1208" t="s">
        <v>2</v>
      </c>
      <c r="E1208" t="s">
        <v>3</v>
      </c>
      <c r="F1208" t="s">
        <v>306</v>
      </c>
      <c r="G1208" t="s">
        <v>4</v>
      </c>
      <c r="H1208" t="s">
        <v>56</v>
      </c>
      <c r="I1208">
        <v>655</v>
      </c>
      <c r="J1208">
        <v>72</v>
      </c>
      <c r="K1208" t="s">
        <v>318</v>
      </c>
      <c r="L1208" t="s">
        <v>7</v>
      </c>
      <c r="M1208" t="s">
        <v>28</v>
      </c>
      <c r="N1208">
        <v>8</v>
      </c>
      <c r="O1208" t="s">
        <v>33</v>
      </c>
      <c r="P1208" t="s">
        <v>34</v>
      </c>
      <c r="Q1208">
        <v>2</v>
      </c>
      <c r="R1208" t="s">
        <v>12</v>
      </c>
      <c r="S1208">
        <v>9.9000000000000005E-2</v>
      </c>
      <c r="T1208" s="6">
        <f>tbSilv[[#This Row],[qtdRecurso]]*tbSilv[[#This Row],[areaOcupacao]]/10000</f>
        <v>0.13100000000000001</v>
      </c>
      <c r="U1208" s="1">
        <f>tbSilv[[#This Row],[qtdRecEspFaixa]]*tbSilv[[#This Row],[Preco]]</f>
        <v>1.2969000000000001E-2</v>
      </c>
    </row>
    <row r="1209" spans="1:21" hidden="1" x14ac:dyDescent="0.3">
      <c r="A1209">
        <v>11688</v>
      </c>
      <c r="B1209" t="s">
        <v>0</v>
      </c>
      <c r="C1209" t="s">
        <v>1</v>
      </c>
      <c r="D1209" t="s">
        <v>2</v>
      </c>
      <c r="E1209" t="s">
        <v>3</v>
      </c>
      <c r="F1209" t="s">
        <v>306</v>
      </c>
      <c r="G1209" t="s">
        <v>4</v>
      </c>
      <c r="H1209" t="s">
        <v>56</v>
      </c>
      <c r="I1209">
        <v>655</v>
      </c>
      <c r="J1209">
        <v>72</v>
      </c>
      <c r="K1209" t="s">
        <v>318</v>
      </c>
      <c r="L1209" t="s">
        <v>7</v>
      </c>
      <c r="M1209" t="s">
        <v>28</v>
      </c>
      <c r="N1209">
        <v>8</v>
      </c>
      <c r="O1209" t="s">
        <v>33</v>
      </c>
      <c r="P1209" t="s">
        <v>35</v>
      </c>
      <c r="Q1209">
        <v>2</v>
      </c>
      <c r="R1209" t="s">
        <v>22</v>
      </c>
      <c r="S1209">
        <v>16.239999771118164</v>
      </c>
      <c r="T1209" s="6">
        <f>tbSilv[[#This Row],[qtdRecurso]]*tbSilv[[#This Row],[areaOcupacao]]/10000</f>
        <v>0.13100000000000001</v>
      </c>
      <c r="U1209" s="1">
        <f>tbSilv[[#This Row],[qtdRecEspFaixa]]*tbSilv[[#This Row],[Preco]]</f>
        <v>2.1274399700164794</v>
      </c>
    </row>
    <row r="1210" spans="1:21" hidden="1" x14ac:dyDescent="0.3">
      <c r="A1210">
        <v>11688</v>
      </c>
      <c r="B1210" t="s">
        <v>0</v>
      </c>
      <c r="C1210" t="s">
        <v>1</v>
      </c>
      <c r="D1210" t="s">
        <v>2</v>
      </c>
      <c r="E1210" t="s">
        <v>3</v>
      </c>
      <c r="F1210" t="s">
        <v>306</v>
      </c>
      <c r="G1210" t="s">
        <v>4</v>
      </c>
      <c r="H1210" t="s">
        <v>56</v>
      </c>
      <c r="I1210">
        <v>655</v>
      </c>
      <c r="J1210">
        <v>72</v>
      </c>
      <c r="K1210" t="s">
        <v>318</v>
      </c>
      <c r="L1210" t="s">
        <v>7</v>
      </c>
      <c r="M1210" t="s">
        <v>28</v>
      </c>
      <c r="N1210">
        <v>8</v>
      </c>
      <c r="O1210" t="s">
        <v>33</v>
      </c>
      <c r="P1210" t="s">
        <v>13</v>
      </c>
      <c r="Q1210">
        <v>2</v>
      </c>
      <c r="R1210" t="s">
        <v>12</v>
      </c>
      <c r="S1210">
        <v>13.066685676574707</v>
      </c>
      <c r="T1210" s="6">
        <f>tbSilv[[#This Row],[qtdRecurso]]*tbSilv[[#This Row],[areaOcupacao]]/10000</f>
        <v>0.13100000000000001</v>
      </c>
      <c r="U1210" s="1">
        <f>tbSilv[[#This Row],[qtdRecEspFaixa]]*tbSilv[[#This Row],[Preco]]</f>
        <v>1.7117358236312867</v>
      </c>
    </row>
    <row r="1211" spans="1:21" hidden="1" x14ac:dyDescent="0.3">
      <c r="A1211">
        <v>11688</v>
      </c>
      <c r="B1211" t="s">
        <v>0</v>
      </c>
      <c r="C1211" t="s">
        <v>1</v>
      </c>
      <c r="D1211" t="s">
        <v>2</v>
      </c>
      <c r="E1211" t="s">
        <v>3</v>
      </c>
      <c r="F1211" t="s">
        <v>306</v>
      </c>
      <c r="G1211" t="s">
        <v>4</v>
      </c>
      <c r="H1211" t="s">
        <v>56</v>
      </c>
      <c r="I1211">
        <v>655</v>
      </c>
      <c r="J1211">
        <v>72</v>
      </c>
      <c r="K1211" t="s">
        <v>318</v>
      </c>
      <c r="L1211" t="s">
        <v>7</v>
      </c>
      <c r="M1211" t="s">
        <v>28</v>
      </c>
      <c r="N1211">
        <v>8</v>
      </c>
      <c r="O1211" t="s">
        <v>36</v>
      </c>
      <c r="P1211" t="s">
        <v>13</v>
      </c>
      <c r="Q1211">
        <v>1</v>
      </c>
      <c r="R1211" t="s">
        <v>12</v>
      </c>
      <c r="S1211">
        <v>13.066685676574707</v>
      </c>
      <c r="T1211" s="6">
        <f>tbSilv[[#This Row],[qtdRecurso]]*tbSilv[[#This Row],[areaOcupacao]]/10000</f>
        <v>6.5500000000000003E-2</v>
      </c>
      <c r="U1211" s="1">
        <f>tbSilv[[#This Row],[qtdRecEspFaixa]]*tbSilv[[#This Row],[Preco]]</f>
        <v>0.85586791181564337</v>
      </c>
    </row>
    <row r="1212" spans="1:21" hidden="1" x14ac:dyDescent="0.3">
      <c r="A1212">
        <v>11688</v>
      </c>
      <c r="B1212" t="s">
        <v>0</v>
      </c>
      <c r="C1212" t="s">
        <v>1</v>
      </c>
      <c r="D1212" t="s">
        <v>2</v>
      </c>
      <c r="E1212" t="s">
        <v>3</v>
      </c>
      <c r="F1212" t="s">
        <v>306</v>
      </c>
      <c r="G1212" t="s">
        <v>4</v>
      </c>
      <c r="H1212" t="s">
        <v>56</v>
      </c>
      <c r="I1212">
        <v>655</v>
      </c>
      <c r="J1212">
        <v>72</v>
      </c>
      <c r="K1212" t="s">
        <v>318</v>
      </c>
      <c r="L1212" t="s">
        <v>7</v>
      </c>
      <c r="M1212" t="s">
        <v>28</v>
      </c>
      <c r="N1212">
        <v>9</v>
      </c>
      <c r="O1212" t="s">
        <v>33</v>
      </c>
      <c r="P1212" t="s">
        <v>34</v>
      </c>
      <c r="Q1212">
        <v>2</v>
      </c>
      <c r="R1212" t="s">
        <v>12</v>
      </c>
      <c r="S1212">
        <v>9.9000000000000005E-2</v>
      </c>
      <c r="T1212" s="6">
        <f>tbSilv[[#This Row],[qtdRecurso]]*tbSilv[[#This Row],[areaOcupacao]]/10000</f>
        <v>0.13100000000000001</v>
      </c>
      <c r="U1212" s="1">
        <f>tbSilv[[#This Row],[qtdRecEspFaixa]]*tbSilv[[#This Row],[Preco]]</f>
        <v>1.2969000000000001E-2</v>
      </c>
    </row>
    <row r="1213" spans="1:21" hidden="1" x14ac:dyDescent="0.3">
      <c r="A1213">
        <v>11688</v>
      </c>
      <c r="B1213" t="s">
        <v>0</v>
      </c>
      <c r="C1213" t="s">
        <v>1</v>
      </c>
      <c r="D1213" t="s">
        <v>2</v>
      </c>
      <c r="E1213" t="s">
        <v>3</v>
      </c>
      <c r="F1213" t="s">
        <v>306</v>
      </c>
      <c r="G1213" t="s">
        <v>4</v>
      </c>
      <c r="H1213" t="s">
        <v>56</v>
      </c>
      <c r="I1213">
        <v>655</v>
      </c>
      <c r="J1213">
        <v>72</v>
      </c>
      <c r="K1213" t="s">
        <v>318</v>
      </c>
      <c r="L1213" t="s">
        <v>7</v>
      </c>
      <c r="M1213" t="s">
        <v>28</v>
      </c>
      <c r="N1213">
        <v>9</v>
      </c>
      <c r="O1213" t="s">
        <v>33</v>
      </c>
      <c r="P1213" t="s">
        <v>35</v>
      </c>
      <c r="Q1213">
        <v>2</v>
      </c>
      <c r="R1213" t="s">
        <v>22</v>
      </c>
      <c r="S1213">
        <v>16.239999771118164</v>
      </c>
      <c r="T1213" s="6">
        <f>tbSilv[[#This Row],[qtdRecurso]]*tbSilv[[#This Row],[areaOcupacao]]/10000</f>
        <v>0.13100000000000001</v>
      </c>
      <c r="U1213" s="1">
        <f>tbSilv[[#This Row],[qtdRecEspFaixa]]*tbSilv[[#This Row],[Preco]]</f>
        <v>2.1274399700164794</v>
      </c>
    </row>
    <row r="1214" spans="1:21" hidden="1" x14ac:dyDescent="0.3">
      <c r="A1214">
        <v>11688</v>
      </c>
      <c r="B1214" t="s">
        <v>0</v>
      </c>
      <c r="C1214" t="s">
        <v>1</v>
      </c>
      <c r="D1214" t="s">
        <v>2</v>
      </c>
      <c r="E1214" t="s">
        <v>3</v>
      </c>
      <c r="F1214" t="s">
        <v>306</v>
      </c>
      <c r="G1214" t="s">
        <v>4</v>
      </c>
      <c r="H1214" t="s">
        <v>56</v>
      </c>
      <c r="I1214">
        <v>655</v>
      </c>
      <c r="J1214">
        <v>72</v>
      </c>
      <c r="K1214" t="s">
        <v>318</v>
      </c>
      <c r="L1214" t="s">
        <v>7</v>
      </c>
      <c r="M1214" t="s">
        <v>28</v>
      </c>
      <c r="N1214">
        <v>9</v>
      </c>
      <c r="O1214" t="s">
        <v>33</v>
      </c>
      <c r="P1214" t="s">
        <v>13</v>
      </c>
      <c r="Q1214">
        <v>2</v>
      </c>
      <c r="R1214" t="s">
        <v>12</v>
      </c>
      <c r="S1214">
        <v>13.066685676574707</v>
      </c>
      <c r="T1214" s="6">
        <f>tbSilv[[#This Row],[qtdRecurso]]*tbSilv[[#This Row],[areaOcupacao]]/10000</f>
        <v>0.13100000000000001</v>
      </c>
      <c r="U1214" s="1">
        <f>tbSilv[[#This Row],[qtdRecEspFaixa]]*tbSilv[[#This Row],[Preco]]</f>
        <v>1.7117358236312867</v>
      </c>
    </row>
    <row r="1215" spans="1:21" hidden="1" x14ac:dyDescent="0.3">
      <c r="A1215">
        <v>11688</v>
      </c>
      <c r="B1215" t="s">
        <v>0</v>
      </c>
      <c r="C1215" t="s">
        <v>1</v>
      </c>
      <c r="D1215" t="s">
        <v>2</v>
      </c>
      <c r="E1215" t="s">
        <v>3</v>
      </c>
      <c r="F1215" t="s">
        <v>306</v>
      </c>
      <c r="G1215" t="s">
        <v>4</v>
      </c>
      <c r="H1215" t="s">
        <v>56</v>
      </c>
      <c r="I1215">
        <v>655</v>
      </c>
      <c r="J1215">
        <v>72</v>
      </c>
      <c r="K1215" t="s">
        <v>318</v>
      </c>
      <c r="L1215" t="s">
        <v>7</v>
      </c>
      <c r="M1215" t="s">
        <v>28</v>
      </c>
      <c r="N1215">
        <v>9</v>
      </c>
      <c r="O1215" t="s">
        <v>36</v>
      </c>
      <c r="P1215" t="s">
        <v>13</v>
      </c>
      <c r="Q1215">
        <v>1</v>
      </c>
      <c r="R1215" t="s">
        <v>12</v>
      </c>
      <c r="S1215">
        <v>13.066685676574707</v>
      </c>
      <c r="T1215" s="6">
        <f>tbSilv[[#This Row],[qtdRecurso]]*tbSilv[[#This Row],[areaOcupacao]]/10000</f>
        <v>6.5500000000000003E-2</v>
      </c>
      <c r="U1215" s="1">
        <f>tbSilv[[#This Row],[qtdRecEspFaixa]]*tbSilv[[#This Row],[Preco]]</f>
        <v>0.85586791181564337</v>
      </c>
    </row>
    <row r="1216" spans="1:21" hidden="1" x14ac:dyDescent="0.3">
      <c r="A1216">
        <v>11688</v>
      </c>
      <c r="B1216" t="s">
        <v>0</v>
      </c>
      <c r="C1216" t="s">
        <v>1</v>
      </c>
      <c r="D1216" t="s">
        <v>2</v>
      </c>
      <c r="E1216" t="s">
        <v>3</v>
      </c>
      <c r="F1216" t="s">
        <v>306</v>
      </c>
      <c r="G1216" t="s">
        <v>4</v>
      </c>
      <c r="H1216" t="s">
        <v>56</v>
      </c>
      <c r="I1216">
        <v>655</v>
      </c>
      <c r="J1216">
        <v>72</v>
      </c>
      <c r="K1216" t="s">
        <v>318</v>
      </c>
      <c r="L1216" t="s">
        <v>7</v>
      </c>
      <c r="M1216" t="s">
        <v>28</v>
      </c>
      <c r="N1216">
        <v>10</v>
      </c>
      <c r="O1216" t="s">
        <v>33</v>
      </c>
      <c r="P1216" t="s">
        <v>34</v>
      </c>
      <c r="Q1216">
        <v>2</v>
      </c>
      <c r="R1216" t="s">
        <v>12</v>
      </c>
      <c r="S1216">
        <v>9.9000000000000005E-2</v>
      </c>
      <c r="T1216" s="6">
        <f>tbSilv[[#This Row],[qtdRecurso]]*tbSilv[[#This Row],[areaOcupacao]]/10000</f>
        <v>0.13100000000000001</v>
      </c>
      <c r="U1216" s="1">
        <f>tbSilv[[#This Row],[qtdRecEspFaixa]]*tbSilv[[#This Row],[Preco]]</f>
        <v>1.2969000000000001E-2</v>
      </c>
    </row>
    <row r="1217" spans="1:21" hidden="1" x14ac:dyDescent="0.3">
      <c r="A1217">
        <v>11688</v>
      </c>
      <c r="B1217" t="s">
        <v>0</v>
      </c>
      <c r="C1217" t="s">
        <v>1</v>
      </c>
      <c r="D1217" t="s">
        <v>2</v>
      </c>
      <c r="E1217" t="s">
        <v>3</v>
      </c>
      <c r="F1217" t="s">
        <v>306</v>
      </c>
      <c r="G1217" t="s">
        <v>4</v>
      </c>
      <c r="H1217" t="s">
        <v>56</v>
      </c>
      <c r="I1217">
        <v>655</v>
      </c>
      <c r="J1217">
        <v>72</v>
      </c>
      <c r="K1217" t="s">
        <v>318</v>
      </c>
      <c r="L1217" t="s">
        <v>7</v>
      </c>
      <c r="M1217" t="s">
        <v>28</v>
      </c>
      <c r="N1217">
        <v>10</v>
      </c>
      <c r="O1217" t="s">
        <v>33</v>
      </c>
      <c r="P1217" t="s">
        <v>35</v>
      </c>
      <c r="Q1217">
        <v>2</v>
      </c>
      <c r="R1217" t="s">
        <v>22</v>
      </c>
      <c r="S1217">
        <v>16.239999771118164</v>
      </c>
      <c r="T1217" s="6">
        <f>tbSilv[[#This Row],[qtdRecurso]]*tbSilv[[#This Row],[areaOcupacao]]/10000</f>
        <v>0.13100000000000001</v>
      </c>
      <c r="U1217" s="1">
        <f>tbSilv[[#This Row],[qtdRecEspFaixa]]*tbSilv[[#This Row],[Preco]]</f>
        <v>2.1274399700164794</v>
      </c>
    </row>
    <row r="1218" spans="1:21" hidden="1" x14ac:dyDescent="0.3">
      <c r="A1218">
        <v>11688</v>
      </c>
      <c r="B1218" t="s">
        <v>0</v>
      </c>
      <c r="C1218" t="s">
        <v>1</v>
      </c>
      <c r="D1218" t="s">
        <v>2</v>
      </c>
      <c r="E1218" t="s">
        <v>3</v>
      </c>
      <c r="F1218" t="s">
        <v>306</v>
      </c>
      <c r="G1218" t="s">
        <v>4</v>
      </c>
      <c r="H1218" t="s">
        <v>56</v>
      </c>
      <c r="I1218">
        <v>655</v>
      </c>
      <c r="J1218">
        <v>72</v>
      </c>
      <c r="K1218" t="s">
        <v>318</v>
      </c>
      <c r="L1218" t="s">
        <v>7</v>
      </c>
      <c r="M1218" t="s">
        <v>28</v>
      </c>
      <c r="N1218">
        <v>10</v>
      </c>
      <c r="O1218" t="s">
        <v>33</v>
      </c>
      <c r="P1218" t="s">
        <v>13</v>
      </c>
      <c r="Q1218">
        <v>2</v>
      </c>
      <c r="R1218" t="s">
        <v>12</v>
      </c>
      <c r="S1218">
        <v>13.066685676574707</v>
      </c>
      <c r="T1218" s="6">
        <f>tbSilv[[#This Row],[qtdRecurso]]*tbSilv[[#This Row],[areaOcupacao]]/10000</f>
        <v>0.13100000000000001</v>
      </c>
      <c r="U1218" s="1">
        <f>tbSilv[[#This Row],[qtdRecEspFaixa]]*tbSilv[[#This Row],[Preco]]</f>
        <v>1.7117358236312867</v>
      </c>
    </row>
    <row r="1219" spans="1:21" hidden="1" x14ac:dyDescent="0.3">
      <c r="A1219">
        <v>11688</v>
      </c>
      <c r="B1219" t="s">
        <v>0</v>
      </c>
      <c r="C1219" t="s">
        <v>1</v>
      </c>
      <c r="D1219" t="s">
        <v>2</v>
      </c>
      <c r="E1219" t="s">
        <v>3</v>
      </c>
      <c r="F1219" t="s">
        <v>306</v>
      </c>
      <c r="G1219" t="s">
        <v>4</v>
      </c>
      <c r="H1219" t="s">
        <v>56</v>
      </c>
      <c r="I1219">
        <v>655</v>
      </c>
      <c r="J1219">
        <v>72</v>
      </c>
      <c r="K1219" t="s">
        <v>318</v>
      </c>
      <c r="L1219" t="s">
        <v>7</v>
      </c>
      <c r="M1219" t="s">
        <v>28</v>
      </c>
      <c r="N1219">
        <v>10</v>
      </c>
      <c r="O1219" t="s">
        <v>40</v>
      </c>
      <c r="P1219" t="s">
        <v>41</v>
      </c>
      <c r="Q1219">
        <v>20</v>
      </c>
      <c r="R1219" t="s">
        <v>12</v>
      </c>
      <c r="S1219">
        <v>5.920964241027832</v>
      </c>
      <c r="T1219" s="6">
        <f>tbSilv[[#This Row],[qtdRecurso]]*tbSilv[[#This Row],[areaOcupacao]]/10000</f>
        <v>1.31</v>
      </c>
      <c r="U1219" s="1">
        <f>tbSilv[[#This Row],[qtdRecEspFaixa]]*tbSilv[[#This Row],[Preco]]</f>
        <v>7.7564631557464603</v>
      </c>
    </row>
    <row r="1220" spans="1:21" hidden="1" x14ac:dyDescent="0.3">
      <c r="A1220">
        <v>11688</v>
      </c>
      <c r="B1220" t="s">
        <v>0</v>
      </c>
      <c r="C1220" t="s">
        <v>1</v>
      </c>
      <c r="D1220" t="s">
        <v>2</v>
      </c>
      <c r="E1220" t="s">
        <v>3</v>
      </c>
      <c r="F1220" t="s">
        <v>306</v>
      </c>
      <c r="G1220" t="s">
        <v>4</v>
      </c>
      <c r="H1220" t="s">
        <v>56</v>
      </c>
      <c r="I1220">
        <v>655</v>
      </c>
      <c r="J1220">
        <v>72</v>
      </c>
      <c r="K1220" t="s">
        <v>318</v>
      </c>
      <c r="L1220" t="s">
        <v>7</v>
      </c>
      <c r="M1220" t="s">
        <v>28</v>
      </c>
      <c r="N1220">
        <v>10</v>
      </c>
      <c r="O1220" t="s">
        <v>36</v>
      </c>
      <c r="P1220" t="s">
        <v>13</v>
      </c>
      <c r="Q1220">
        <v>1</v>
      </c>
      <c r="R1220" t="s">
        <v>12</v>
      </c>
      <c r="S1220">
        <v>13.066685676574707</v>
      </c>
      <c r="T1220" s="6">
        <f>tbSilv[[#This Row],[qtdRecurso]]*tbSilv[[#This Row],[areaOcupacao]]/10000</f>
        <v>6.5500000000000003E-2</v>
      </c>
      <c r="U1220" s="1">
        <f>tbSilv[[#This Row],[qtdRecEspFaixa]]*tbSilv[[#This Row],[Preco]]</f>
        <v>0.85586791181564337</v>
      </c>
    </row>
    <row r="1221" spans="1:21" hidden="1" x14ac:dyDescent="0.3">
      <c r="A1221">
        <v>11688</v>
      </c>
      <c r="B1221" t="s">
        <v>0</v>
      </c>
      <c r="C1221" t="s">
        <v>1</v>
      </c>
      <c r="D1221" t="s">
        <v>2</v>
      </c>
      <c r="E1221" t="s">
        <v>3</v>
      </c>
      <c r="F1221" t="s">
        <v>306</v>
      </c>
      <c r="G1221" t="s">
        <v>4</v>
      </c>
      <c r="H1221" t="s">
        <v>56</v>
      </c>
      <c r="I1221">
        <v>655</v>
      </c>
      <c r="J1221">
        <v>72</v>
      </c>
      <c r="K1221" t="s">
        <v>318</v>
      </c>
      <c r="L1221" t="s">
        <v>7</v>
      </c>
      <c r="M1221" t="s">
        <v>28</v>
      </c>
      <c r="N1221">
        <v>11</v>
      </c>
      <c r="O1221" t="s">
        <v>33</v>
      </c>
      <c r="P1221" t="s">
        <v>34</v>
      </c>
      <c r="Q1221">
        <v>2</v>
      </c>
      <c r="R1221" t="s">
        <v>12</v>
      </c>
      <c r="S1221">
        <v>9.9000000000000005E-2</v>
      </c>
      <c r="T1221" s="6">
        <f>tbSilv[[#This Row],[qtdRecurso]]*tbSilv[[#This Row],[areaOcupacao]]/10000</f>
        <v>0.13100000000000001</v>
      </c>
      <c r="U1221" s="1">
        <f>tbSilv[[#This Row],[qtdRecEspFaixa]]*tbSilv[[#This Row],[Preco]]</f>
        <v>1.2969000000000001E-2</v>
      </c>
    </row>
    <row r="1222" spans="1:21" hidden="1" x14ac:dyDescent="0.3">
      <c r="A1222">
        <v>11688</v>
      </c>
      <c r="B1222" t="s">
        <v>0</v>
      </c>
      <c r="C1222" t="s">
        <v>1</v>
      </c>
      <c r="D1222" t="s">
        <v>2</v>
      </c>
      <c r="E1222" t="s">
        <v>3</v>
      </c>
      <c r="F1222" t="s">
        <v>306</v>
      </c>
      <c r="G1222" t="s">
        <v>4</v>
      </c>
      <c r="H1222" t="s">
        <v>56</v>
      </c>
      <c r="I1222">
        <v>655</v>
      </c>
      <c r="J1222">
        <v>72</v>
      </c>
      <c r="K1222" t="s">
        <v>318</v>
      </c>
      <c r="L1222" t="s">
        <v>7</v>
      </c>
      <c r="M1222" t="s">
        <v>28</v>
      </c>
      <c r="N1222">
        <v>11</v>
      </c>
      <c r="O1222" t="s">
        <v>33</v>
      </c>
      <c r="P1222" t="s">
        <v>35</v>
      </c>
      <c r="Q1222">
        <v>2</v>
      </c>
      <c r="R1222" t="s">
        <v>22</v>
      </c>
      <c r="S1222">
        <v>16.239999771118164</v>
      </c>
      <c r="T1222" s="6">
        <f>tbSilv[[#This Row],[qtdRecurso]]*tbSilv[[#This Row],[areaOcupacao]]/10000</f>
        <v>0.13100000000000001</v>
      </c>
      <c r="U1222" s="1">
        <f>tbSilv[[#This Row],[qtdRecEspFaixa]]*tbSilv[[#This Row],[Preco]]</f>
        <v>2.1274399700164794</v>
      </c>
    </row>
    <row r="1223" spans="1:21" hidden="1" x14ac:dyDescent="0.3">
      <c r="A1223">
        <v>11688</v>
      </c>
      <c r="B1223" t="s">
        <v>0</v>
      </c>
      <c r="C1223" t="s">
        <v>1</v>
      </c>
      <c r="D1223" t="s">
        <v>2</v>
      </c>
      <c r="E1223" t="s">
        <v>3</v>
      </c>
      <c r="F1223" t="s">
        <v>306</v>
      </c>
      <c r="G1223" t="s">
        <v>4</v>
      </c>
      <c r="H1223" t="s">
        <v>56</v>
      </c>
      <c r="I1223">
        <v>655</v>
      </c>
      <c r="J1223">
        <v>72</v>
      </c>
      <c r="K1223" t="s">
        <v>318</v>
      </c>
      <c r="L1223" t="s">
        <v>7</v>
      </c>
      <c r="M1223" t="s">
        <v>28</v>
      </c>
      <c r="N1223">
        <v>11</v>
      </c>
      <c r="O1223" t="s">
        <v>33</v>
      </c>
      <c r="P1223" t="s">
        <v>13</v>
      </c>
      <c r="Q1223">
        <v>2</v>
      </c>
      <c r="R1223" t="s">
        <v>12</v>
      </c>
      <c r="S1223">
        <v>13.066685676574707</v>
      </c>
      <c r="T1223" s="6">
        <f>tbSilv[[#This Row],[qtdRecurso]]*tbSilv[[#This Row],[areaOcupacao]]/10000</f>
        <v>0.13100000000000001</v>
      </c>
      <c r="U1223" s="1">
        <f>tbSilv[[#This Row],[qtdRecEspFaixa]]*tbSilv[[#This Row],[Preco]]</f>
        <v>1.7117358236312867</v>
      </c>
    </row>
    <row r="1224" spans="1:21" hidden="1" x14ac:dyDescent="0.3">
      <c r="A1224">
        <v>11688</v>
      </c>
      <c r="B1224" t="s">
        <v>0</v>
      </c>
      <c r="C1224" t="s">
        <v>1</v>
      </c>
      <c r="D1224" t="s">
        <v>2</v>
      </c>
      <c r="E1224" t="s">
        <v>3</v>
      </c>
      <c r="F1224" t="s">
        <v>306</v>
      </c>
      <c r="G1224" t="s">
        <v>4</v>
      </c>
      <c r="H1224" t="s">
        <v>56</v>
      </c>
      <c r="I1224">
        <v>655</v>
      </c>
      <c r="J1224">
        <v>72</v>
      </c>
      <c r="K1224" t="s">
        <v>318</v>
      </c>
      <c r="L1224" t="s">
        <v>7</v>
      </c>
      <c r="M1224" t="s">
        <v>28</v>
      </c>
      <c r="N1224">
        <v>11</v>
      </c>
      <c r="O1224" t="s">
        <v>36</v>
      </c>
      <c r="P1224" t="s">
        <v>13</v>
      </c>
      <c r="Q1224">
        <v>1</v>
      </c>
      <c r="R1224" t="s">
        <v>12</v>
      </c>
      <c r="S1224">
        <v>13.066685676574707</v>
      </c>
      <c r="T1224" s="6">
        <f>tbSilv[[#This Row],[qtdRecurso]]*tbSilv[[#This Row],[areaOcupacao]]/10000</f>
        <v>6.5500000000000003E-2</v>
      </c>
      <c r="U1224" s="1">
        <f>tbSilv[[#This Row],[qtdRecEspFaixa]]*tbSilv[[#This Row],[Preco]]</f>
        <v>0.85586791181564337</v>
      </c>
    </row>
    <row r="1225" spans="1:21" hidden="1" x14ac:dyDescent="0.3">
      <c r="A1225">
        <v>11688</v>
      </c>
      <c r="B1225" t="s">
        <v>0</v>
      </c>
      <c r="C1225" t="s">
        <v>1</v>
      </c>
      <c r="D1225" t="s">
        <v>2</v>
      </c>
      <c r="E1225" t="s">
        <v>3</v>
      </c>
      <c r="F1225" t="s">
        <v>306</v>
      </c>
      <c r="G1225" t="s">
        <v>4</v>
      </c>
      <c r="H1225" t="s">
        <v>56</v>
      </c>
      <c r="I1225">
        <v>655</v>
      </c>
      <c r="J1225">
        <v>72</v>
      </c>
      <c r="K1225" t="s">
        <v>318</v>
      </c>
      <c r="L1225" t="s">
        <v>7</v>
      </c>
      <c r="M1225" t="s">
        <v>28</v>
      </c>
      <c r="N1225">
        <v>12</v>
      </c>
      <c r="O1225" t="s">
        <v>33</v>
      </c>
      <c r="P1225" t="s">
        <v>34</v>
      </c>
      <c r="Q1225">
        <v>2</v>
      </c>
      <c r="R1225" t="s">
        <v>12</v>
      </c>
      <c r="S1225">
        <v>9.9000000000000005E-2</v>
      </c>
      <c r="T1225" s="6">
        <f>tbSilv[[#This Row],[qtdRecurso]]*tbSilv[[#This Row],[areaOcupacao]]/10000</f>
        <v>0.13100000000000001</v>
      </c>
      <c r="U1225" s="1">
        <f>tbSilv[[#This Row],[qtdRecEspFaixa]]*tbSilv[[#This Row],[Preco]]</f>
        <v>1.2969000000000001E-2</v>
      </c>
    </row>
    <row r="1226" spans="1:21" hidden="1" x14ac:dyDescent="0.3">
      <c r="A1226">
        <v>11688</v>
      </c>
      <c r="B1226" t="s">
        <v>0</v>
      </c>
      <c r="C1226" t="s">
        <v>1</v>
      </c>
      <c r="D1226" t="s">
        <v>2</v>
      </c>
      <c r="E1226" t="s">
        <v>3</v>
      </c>
      <c r="F1226" t="s">
        <v>306</v>
      </c>
      <c r="G1226" t="s">
        <v>4</v>
      </c>
      <c r="H1226" t="s">
        <v>56</v>
      </c>
      <c r="I1226">
        <v>655</v>
      </c>
      <c r="J1226">
        <v>72</v>
      </c>
      <c r="K1226" t="s">
        <v>318</v>
      </c>
      <c r="L1226" t="s">
        <v>7</v>
      </c>
      <c r="M1226" t="s">
        <v>28</v>
      </c>
      <c r="N1226">
        <v>12</v>
      </c>
      <c r="O1226" t="s">
        <v>33</v>
      </c>
      <c r="P1226" t="s">
        <v>35</v>
      </c>
      <c r="Q1226">
        <v>2</v>
      </c>
      <c r="R1226" t="s">
        <v>22</v>
      </c>
      <c r="S1226">
        <v>16.239999771118164</v>
      </c>
      <c r="T1226" s="6">
        <f>tbSilv[[#This Row],[qtdRecurso]]*tbSilv[[#This Row],[areaOcupacao]]/10000</f>
        <v>0.13100000000000001</v>
      </c>
      <c r="U1226" s="1">
        <f>tbSilv[[#This Row],[qtdRecEspFaixa]]*tbSilv[[#This Row],[Preco]]</f>
        <v>2.1274399700164794</v>
      </c>
    </row>
    <row r="1227" spans="1:21" hidden="1" x14ac:dyDescent="0.3">
      <c r="A1227">
        <v>11688</v>
      </c>
      <c r="B1227" t="s">
        <v>0</v>
      </c>
      <c r="C1227" t="s">
        <v>1</v>
      </c>
      <c r="D1227" t="s">
        <v>2</v>
      </c>
      <c r="E1227" t="s">
        <v>3</v>
      </c>
      <c r="F1227" t="s">
        <v>306</v>
      </c>
      <c r="G1227" t="s">
        <v>4</v>
      </c>
      <c r="H1227" t="s">
        <v>56</v>
      </c>
      <c r="I1227">
        <v>655</v>
      </c>
      <c r="J1227">
        <v>72</v>
      </c>
      <c r="K1227" t="s">
        <v>318</v>
      </c>
      <c r="L1227" t="s">
        <v>7</v>
      </c>
      <c r="M1227" t="s">
        <v>28</v>
      </c>
      <c r="N1227">
        <v>12</v>
      </c>
      <c r="O1227" t="s">
        <v>33</v>
      </c>
      <c r="P1227" t="s">
        <v>13</v>
      </c>
      <c r="Q1227">
        <v>2</v>
      </c>
      <c r="R1227" t="s">
        <v>12</v>
      </c>
      <c r="S1227">
        <v>13.066685676574707</v>
      </c>
      <c r="T1227" s="6">
        <f>tbSilv[[#This Row],[qtdRecurso]]*tbSilv[[#This Row],[areaOcupacao]]/10000</f>
        <v>0.13100000000000001</v>
      </c>
      <c r="U1227" s="1">
        <f>tbSilv[[#This Row],[qtdRecEspFaixa]]*tbSilv[[#This Row],[Preco]]</f>
        <v>1.7117358236312867</v>
      </c>
    </row>
    <row r="1228" spans="1:21" hidden="1" x14ac:dyDescent="0.3">
      <c r="A1228">
        <v>11688</v>
      </c>
      <c r="B1228" t="s">
        <v>0</v>
      </c>
      <c r="C1228" t="s">
        <v>1</v>
      </c>
      <c r="D1228" t="s">
        <v>2</v>
      </c>
      <c r="E1228" t="s">
        <v>3</v>
      </c>
      <c r="F1228" t="s">
        <v>306</v>
      </c>
      <c r="G1228" t="s">
        <v>4</v>
      </c>
      <c r="H1228" t="s">
        <v>56</v>
      </c>
      <c r="I1228">
        <v>655</v>
      </c>
      <c r="J1228">
        <v>72</v>
      </c>
      <c r="K1228" t="s">
        <v>318</v>
      </c>
      <c r="L1228" t="s">
        <v>7</v>
      </c>
      <c r="M1228" t="s">
        <v>28</v>
      </c>
      <c r="N1228">
        <v>12</v>
      </c>
      <c r="O1228" t="s">
        <v>36</v>
      </c>
      <c r="P1228" t="s">
        <v>13</v>
      </c>
      <c r="Q1228">
        <v>1</v>
      </c>
      <c r="R1228" t="s">
        <v>12</v>
      </c>
      <c r="S1228">
        <v>13.066685676574707</v>
      </c>
      <c r="T1228" s="6">
        <f>tbSilv[[#This Row],[qtdRecurso]]*tbSilv[[#This Row],[areaOcupacao]]/10000</f>
        <v>6.5500000000000003E-2</v>
      </c>
      <c r="U1228" s="1">
        <f>tbSilv[[#This Row],[qtdRecEspFaixa]]*tbSilv[[#This Row],[Preco]]</f>
        <v>0.85586791181564337</v>
      </c>
    </row>
    <row r="1229" spans="1:21" hidden="1" x14ac:dyDescent="0.3">
      <c r="A1229">
        <v>11688</v>
      </c>
      <c r="B1229" t="s">
        <v>0</v>
      </c>
      <c r="C1229" t="s">
        <v>1</v>
      </c>
      <c r="D1229" t="s">
        <v>2</v>
      </c>
      <c r="E1229" t="s">
        <v>3</v>
      </c>
      <c r="F1229" t="s">
        <v>306</v>
      </c>
      <c r="G1229" t="s">
        <v>4</v>
      </c>
      <c r="H1229" t="s">
        <v>56</v>
      </c>
      <c r="I1229">
        <v>655</v>
      </c>
      <c r="J1229">
        <v>72</v>
      </c>
      <c r="K1229" t="s">
        <v>318</v>
      </c>
      <c r="L1229" t="s">
        <v>7</v>
      </c>
      <c r="M1229" t="s">
        <v>28</v>
      </c>
      <c r="N1229">
        <v>13</v>
      </c>
      <c r="O1229" t="s">
        <v>33</v>
      </c>
      <c r="P1229" t="s">
        <v>34</v>
      </c>
      <c r="Q1229">
        <v>2</v>
      </c>
      <c r="R1229" t="s">
        <v>12</v>
      </c>
      <c r="S1229">
        <v>9.9000000000000005E-2</v>
      </c>
      <c r="T1229" s="6">
        <f>tbSilv[[#This Row],[qtdRecurso]]*tbSilv[[#This Row],[areaOcupacao]]/10000</f>
        <v>0.13100000000000001</v>
      </c>
      <c r="U1229" s="1">
        <f>tbSilv[[#This Row],[qtdRecEspFaixa]]*tbSilv[[#This Row],[Preco]]</f>
        <v>1.2969000000000001E-2</v>
      </c>
    </row>
    <row r="1230" spans="1:21" hidden="1" x14ac:dyDescent="0.3">
      <c r="A1230">
        <v>11688</v>
      </c>
      <c r="B1230" t="s">
        <v>0</v>
      </c>
      <c r="C1230" t="s">
        <v>1</v>
      </c>
      <c r="D1230" t="s">
        <v>2</v>
      </c>
      <c r="E1230" t="s">
        <v>3</v>
      </c>
      <c r="F1230" t="s">
        <v>306</v>
      </c>
      <c r="G1230" t="s">
        <v>4</v>
      </c>
      <c r="H1230" t="s">
        <v>56</v>
      </c>
      <c r="I1230">
        <v>655</v>
      </c>
      <c r="J1230">
        <v>72</v>
      </c>
      <c r="K1230" t="s">
        <v>318</v>
      </c>
      <c r="L1230" t="s">
        <v>7</v>
      </c>
      <c r="M1230" t="s">
        <v>28</v>
      </c>
      <c r="N1230">
        <v>13</v>
      </c>
      <c r="O1230" t="s">
        <v>33</v>
      </c>
      <c r="P1230" t="s">
        <v>35</v>
      </c>
      <c r="Q1230">
        <v>2</v>
      </c>
      <c r="R1230" t="s">
        <v>22</v>
      </c>
      <c r="S1230">
        <v>16.239999771118164</v>
      </c>
      <c r="T1230" s="6">
        <f>tbSilv[[#This Row],[qtdRecurso]]*tbSilv[[#This Row],[areaOcupacao]]/10000</f>
        <v>0.13100000000000001</v>
      </c>
      <c r="U1230" s="1">
        <f>tbSilv[[#This Row],[qtdRecEspFaixa]]*tbSilv[[#This Row],[Preco]]</f>
        <v>2.1274399700164794</v>
      </c>
    </row>
    <row r="1231" spans="1:21" hidden="1" x14ac:dyDescent="0.3">
      <c r="A1231">
        <v>11688</v>
      </c>
      <c r="B1231" t="s">
        <v>0</v>
      </c>
      <c r="C1231" t="s">
        <v>1</v>
      </c>
      <c r="D1231" t="s">
        <v>2</v>
      </c>
      <c r="E1231" t="s">
        <v>3</v>
      </c>
      <c r="F1231" t="s">
        <v>306</v>
      </c>
      <c r="G1231" t="s">
        <v>4</v>
      </c>
      <c r="H1231" t="s">
        <v>56</v>
      </c>
      <c r="I1231">
        <v>655</v>
      </c>
      <c r="J1231">
        <v>72</v>
      </c>
      <c r="K1231" t="s">
        <v>318</v>
      </c>
      <c r="L1231" t="s">
        <v>7</v>
      </c>
      <c r="M1231" t="s">
        <v>28</v>
      </c>
      <c r="N1231">
        <v>13</v>
      </c>
      <c r="O1231" t="s">
        <v>33</v>
      </c>
      <c r="P1231" t="s">
        <v>13</v>
      </c>
      <c r="Q1231">
        <v>2</v>
      </c>
      <c r="R1231" t="s">
        <v>12</v>
      </c>
      <c r="S1231">
        <v>13.066685676574707</v>
      </c>
      <c r="T1231" s="6">
        <f>tbSilv[[#This Row],[qtdRecurso]]*tbSilv[[#This Row],[areaOcupacao]]/10000</f>
        <v>0.13100000000000001</v>
      </c>
      <c r="U1231" s="1">
        <f>tbSilv[[#This Row],[qtdRecEspFaixa]]*tbSilv[[#This Row],[Preco]]</f>
        <v>1.7117358236312867</v>
      </c>
    </row>
    <row r="1232" spans="1:21" hidden="1" x14ac:dyDescent="0.3">
      <c r="A1232">
        <v>11688</v>
      </c>
      <c r="B1232" t="s">
        <v>0</v>
      </c>
      <c r="C1232" t="s">
        <v>1</v>
      </c>
      <c r="D1232" t="s">
        <v>2</v>
      </c>
      <c r="E1232" t="s">
        <v>3</v>
      </c>
      <c r="F1232" t="s">
        <v>306</v>
      </c>
      <c r="G1232" t="s">
        <v>4</v>
      </c>
      <c r="H1232" t="s">
        <v>56</v>
      </c>
      <c r="I1232">
        <v>655</v>
      </c>
      <c r="J1232">
        <v>72</v>
      </c>
      <c r="K1232" t="s">
        <v>318</v>
      </c>
      <c r="L1232" t="s">
        <v>7</v>
      </c>
      <c r="M1232" t="s">
        <v>28</v>
      </c>
      <c r="N1232">
        <v>13</v>
      </c>
      <c r="O1232" t="s">
        <v>36</v>
      </c>
      <c r="P1232" t="s">
        <v>13</v>
      </c>
      <c r="Q1232">
        <v>1</v>
      </c>
      <c r="R1232" t="s">
        <v>12</v>
      </c>
      <c r="S1232">
        <v>13.066685676574707</v>
      </c>
      <c r="T1232" s="6">
        <f>tbSilv[[#This Row],[qtdRecurso]]*tbSilv[[#This Row],[areaOcupacao]]/10000</f>
        <v>6.5500000000000003E-2</v>
      </c>
      <c r="U1232" s="1">
        <f>tbSilv[[#This Row],[qtdRecEspFaixa]]*tbSilv[[#This Row],[Preco]]</f>
        <v>0.85586791181564337</v>
      </c>
    </row>
    <row r="1233" spans="1:21" hidden="1" x14ac:dyDescent="0.3">
      <c r="A1233">
        <v>11688</v>
      </c>
      <c r="B1233" t="s">
        <v>0</v>
      </c>
      <c r="C1233" t="s">
        <v>1</v>
      </c>
      <c r="D1233" t="s">
        <v>2</v>
      </c>
      <c r="E1233" t="s">
        <v>3</v>
      </c>
      <c r="F1233" t="s">
        <v>306</v>
      </c>
      <c r="G1233" t="s">
        <v>4</v>
      </c>
      <c r="H1233" t="s">
        <v>56</v>
      </c>
      <c r="I1233">
        <v>655</v>
      </c>
      <c r="J1233">
        <v>72</v>
      </c>
      <c r="K1233" t="s">
        <v>318</v>
      </c>
      <c r="L1233" t="s">
        <v>7</v>
      </c>
      <c r="M1233" t="s">
        <v>28</v>
      </c>
      <c r="N1233">
        <v>14</v>
      </c>
      <c r="O1233" t="s">
        <v>33</v>
      </c>
      <c r="P1233" t="s">
        <v>34</v>
      </c>
      <c r="Q1233">
        <v>2</v>
      </c>
      <c r="R1233" t="s">
        <v>12</v>
      </c>
      <c r="S1233">
        <v>9.9000000000000005E-2</v>
      </c>
      <c r="T1233" s="6">
        <f>tbSilv[[#This Row],[qtdRecurso]]*tbSilv[[#This Row],[areaOcupacao]]/10000</f>
        <v>0.13100000000000001</v>
      </c>
      <c r="U1233" s="1">
        <f>tbSilv[[#This Row],[qtdRecEspFaixa]]*tbSilv[[#This Row],[Preco]]</f>
        <v>1.2969000000000001E-2</v>
      </c>
    </row>
    <row r="1234" spans="1:21" hidden="1" x14ac:dyDescent="0.3">
      <c r="A1234">
        <v>11688</v>
      </c>
      <c r="B1234" t="s">
        <v>0</v>
      </c>
      <c r="C1234" t="s">
        <v>1</v>
      </c>
      <c r="D1234" t="s">
        <v>2</v>
      </c>
      <c r="E1234" t="s">
        <v>3</v>
      </c>
      <c r="F1234" t="s">
        <v>306</v>
      </c>
      <c r="G1234" t="s">
        <v>4</v>
      </c>
      <c r="H1234" t="s">
        <v>56</v>
      </c>
      <c r="I1234">
        <v>655</v>
      </c>
      <c r="J1234">
        <v>72</v>
      </c>
      <c r="K1234" t="s">
        <v>318</v>
      </c>
      <c r="L1234" t="s">
        <v>7</v>
      </c>
      <c r="M1234" t="s">
        <v>28</v>
      </c>
      <c r="N1234">
        <v>14</v>
      </c>
      <c r="O1234" t="s">
        <v>33</v>
      </c>
      <c r="P1234" t="s">
        <v>35</v>
      </c>
      <c r="Q1234">
        <v>2</v>
      </c>
      <c r="R1234" t="s">
        <v>22</v>
      </c>
      <c r="S1234">
        <v>16.239999771118164</v>
      </c>
      <c r="T1234" s="6">
        <f>tbSilv[[#This Row],[qtdRecurso]]*tbSilv[[#This Row],[areaOcupacao]]/10000</f>
        <v>0.13100000000000001</v>
      </c>
      <c r="U1234" s="1">
        <f>tbSilv[[#This Row],[qtdRecEspFaixa]]*tbSilv[[#This Row],[Preco]]</f>
        <v>2.1274399700164794</v>
      </c>
    </row>
    <row r="1235" spans="1:21" hidden="1" x14ac:dyDescent="0.3">
      <c r="A1235">
        <v>11688</v>
      </c>
      <c r="B1235" t="s">
        <v>0</v>
      </c>
      <c r="C1235" t="s">
        <v>1</v>
      </c>
      <c r="D1235" t="s">
        <v>2</v>
      </c>
      <c r="E1235" t="s">
        <v>3</v>
      </c>
      <c r="F1235" t="s">
        <v>306</v>
      </c>
      <c r="G1235" t="s">
        <v>4</v>
      </c>
      <c r="H1235" t="s">
        <v>56</v>
      </c>
      <c r="I1235">
        <v>655</v>
      </c>
      <c r="J1235">
        <v>72</v>
      </c>
      <c r="K1235" t="s">
        <v>318</v>
      </c>
      <c r="L1235" t="s">
        <v>7</v>
      </c>
      <c r="M1235" t="s">
        <v>28</v>
      </c>
      <c r="N1235">
        <v>14</v>
      </c>
      <c r="O1235" t="s">
        <v>33</v>
      </c>
      <c r="P1235" t="s">
        <v>13</v>
      </c>
      <c r="Q1235">
        <v>2</v>
      </c>
      <c r="R1235" t="s">
        <v>12</v>
      </c>
      <c r="S1235">
        <v>13.066685676574707</v>
      </c>
      <c r="T1235" s="6">
        <f>tbSilv[[#This Row],[qtdRecurso]]*tbSilv[[#This Row],[areaOcupacao]]/10000</f>
        <v>0.13100000000000001</v>
      </c>
      <c r="U1235" s="1">
        <f>tbSilv[[#This Row],[qtdRecEspFaixa]]*tbSilv[[#This Row],[Preco]]</f>
        <v>1.7117358236312867</v>
      </c>
    </row>
    <row r="1236" spans="1:21" hidden="1" x14ac:dyDescent="0.3">
      <c r="A1236">
        <v>11688</v>
      </c>
      <c r="B1236" t="s">
        <v>0</v>
      </c>
      <c r="C1236" t="s">
        <v>1</v>
      </c>
      <c r="D1236" t="s">
        <v>2</v>
      </c>
      <c r="E1236" t="s">
        <v>3</v>
      </c>
      <c r="F1236" t="s">
        <v>306</v>
      </c>
      <c r="G1236" t="s">
        <v>4</v>
      </c>
      <c r="H1236" t="s">
        <v>56</v>
      </c>
      <c r="I1236">
        <v>655</v>
      </c>
      <c r="J1236">
        <v>72</v>
      </c>
      <c r="K1236" t="s">
        <v>318</v>
      </c>
      <c r="L1236" t="s">
        <v>7</v>
      </c>
      <c r="M1236" t="s">
        <v>28</v>
      </c>
      <c r="N1236">
        <v>14</v>
      </c>
      <c r="O1236" t="s">
        <v>36</v>
      </c>
      <c r="P1236" t="s">
        <v>13</v>
      </c>
      <c r="Q1236">
        <v>1</v>
      </c>
      <c r="R1236" t="s">
        <v>12</v>
      </c>
      <c r="S1236">
        <v>13.066685676574707</v>
      </c>
      <c r="T1236" s="6">
        <f>tbSilv[[#This Row],[qtdRecurso]]*tbSilv[[#This Row],[areaOcupacao]]/10000</f>
        <v>6.5500000000000003E-2</v>
      </c>
      <c r="U1236" s="1">
        <f>tbSilv[[#This Row],[qtdRecEspFaixa]]*tbSilv[[#This Row],[Preco]]</f>
        <v>0.85586791181564337</v>
      </c>
    </row>
    <row r="1237" spans="1:21" hidden="1" x14ac:dyDescent="0.3">
      <c r="A1237">
        <v>11688</v>
      </c>
      <c r="B1237" t="s">
        <v>0</v>
      </c>
      <c r="C1237" t="s">
        <v>1</v>
      </c>
      <c r="D1237" t="s">
        <v>2</v>
      </c>
      <c r="E1237" t="s">
        <v>3</v>
      </c>
      <c r="F1237" t="s">
        <v>306</v>
      </c>
      <c r="G1237" t="s">
        <v>4</v>
      </c>
      <c r="H1237" t="s">
        <v>56</v>
      </c>
      <c r="I1237">
        <v>655</v>
      </c>
      <c r="J1237">
        <v>72</v>
      </c>
      <c r="K1237" t="s">
        <v>318</v>
      </c>
      <c r="L1237" t="s">
        <v>7</v>
      </c>
      <c r="M1237" t="s">
        <v>28</v>
      </c>
      <c r="N1237">
        <v>15</v>
      </c>
      <c r="O1237" t="s">
        <v>33</v>
      </c>
      <c r="P1237" t="s">
        <v>34</v>
      </c>
      <c r="Q1237">
        <v>2</v>
      </c>
      <c r="R1237" t="s">
        <v>12</v>
      </c>
      <c r="S1237">
        <v>9.9000000000000005E-2</v>
      </c>
      <c r="T1237" s="6">
        <f>tbSilv[[#This Row],[qtdRecurso]]*tbSilv[[#This Row],[areaOcupacao]]/10000</f>
        <v>0.13100000000000001</v>
      </c>
      <c r="U1237" s="1">
        <f>tbSilv[[#This Row],[qtdRecEspFaixa]]*tbSilv[[#This Row],[Preco]]</f>
        <v>1.2969000000000001E-2</v>
      </c>
    </row>
    <row r="1238" spans="1:21" hidden="1" x14ac:dyDescent="0.3">
      <c r="A1238">
        <v>11688</v>
      </c>
      <c r="B1238" t="s">
        <v>0</v>
      </c>
      <c r="C1238" t="s">
        <v>1</v>
      </c>
      <c r="D1238" t="s">
        <v>2</v>
      </c>
      <c r="E1238" t="s">
        <v>3</v>
      </c>
      <c r="F1238" t="s">
        <v>306</v>
      </c>
      <c r="G1238" t="s">
        <v>4</v>
      </c>
      <c r="H1238" t="s">
        <v>56</v>
      </c>
      <c r="I1238">
        <v>655</v>
      </c>
      <c r="J1238">
        <v>72</v>
      </c>
      <c r="K1238" t="s">
        <v>318</v>
      </c>
      <c r="L1238" t="s">
        <v>7</v>
      </c>
      <c r="M1238" t="s">
        <v>28</v>
      </c>
      <c r="N1238">
        <v>15</v>
      </c>
      <c r="O1238" t="s">
        <v>33</v>
      </c>
      <c r="P1238" t="s">
        <v>35</v>
      </c>
      <c r="Q1238">
        <v>2</v>
      </c>
      <c r="R1238" t="s">
        <v>22</v>
      </c>
      <c r="S1238">
        <v>16.239999771118164</v>
      </c>
      <c r="T1238" s="6">
        <f>tbSilv[[#This Row],[qtdRecurso]]*tbSilv[[#This Row],[areaOcupacao]]/10000</f>
        <v>0.13100000000000001</v>
      </c>
      <c r="U1238" s="1">
        <f>tbSilv[[#This Row],[qtdRecEspFaixa]]*tbSilv[[#This Row],[Preco]]</f>
        <v>2.1274399700164794</v>
      </c>
    </row>
    <row r="1239" spans="1:21" hidden="1" x14ac:dyDescent="0.3">
      <c r="A1239">
        <v>11688</v>
      </c>
      <c r="B1239" t="s">
        <v>0</v>
      </c>
      <c r="C1239" t="s">
        <v>1</v>
      </c>
      <c r="D1239" t="s">
        <v>2</v>
      </c>
      <c r="E1239" t="s">
        <v>3</v>
      </c>
      <c r="F1239" t="s">
        <v>306</v>
      </c>
      <c r="G1239" t="s">
        <v>4</v>
      </c>
      <c r="H1239" t="s">
        <v>56</v>
      </c>
      <c r="I1239">
        <v>655</v>
      </c>
      <c r="J1239">
        <v>72</v>
      </c>
      <c r="K1239" t="s">
        <v>318</v>
      </c>
      <c r="L1239" t="s">
        <v>7</v>
      </c>
      <c r="M1239" t="s">
        <v>28</v>
      </c>
      <c r="N1239">
        <v>15</v>
      </c>
      <c r="O1239" t="s">
        <v>33</v>
      </c>
      <c r="P1239" t="s">
        <v>13</v>
      </c>
      <c r="Q1239">
        <v>2</v>
      </c>
      <c r="R1239" t="s">
        <v>12</v>
      </c>
      <c r="S1239">
        <v>13.066685676574707</v>
      </c>
      <c r="T1239" s="6">
        <f>tbSilv[[#This Row],[qtdRecurso]]*tbSilv[[#This Row],[areaOcupacao]]/10000</f>
        <v>0.13100000000000001</v>
      </c>
      <c r="U1239" s="1">
        <f>tbSilv[[#This Row],[qtdRecEspFaixa]]*tbSilv[[#This Row],[Preco]]</f>
        <v>1.7117358236312867</v>
      </c>
    </row>
    <row r="1240" spans="1:21" hidden="1" x14ac:dyDescent="0.3">
      <c r="A1240">
        <v>11688</v>
      </c>
      <c r="B1240" t="s">
        <v>0</v>
      </c>
      <c r="C1240" t="s">
        <v>1</v>
      </c>
      <c r="D1240" t="s">
        <v>2</v>
      </c>
      <c r="E1240" t="s">
        <v>3</v>
      </c>
      <c r="F1240" t="s">
        <v>306</v>
      </c>
      <c r="G1240" t="s">
        <v>4</v>
      </c>
      <c r="H1240" t="s">
        <v>56</v>
      </c>
      <c r="I1240">
        <v>655</v>
      </c>
      <c r="J1240">
        <v>72</v>
      </c>
      <c r="K1240" t="s">
        <v>318</v>
      </c>
      <c r="L1240" t="s">
        <v>7</v>
      </c>
      <c r="M1240" t="s">
        <v>28</v>
      </c>
      <c r="N1240">
        <v>15</v>
      </c>
      <c r="O1240" t="s">
        <v>40</v>
      </c>
      <c r="P1240" t="s">
        <v>41</v>
      </c>
      <c r="Q1240">
        <v>20</v>
      </c>
      <c r="R1240" t="s">
        <v>12</v>
      </c>
      <c r="S1240">
        <v>5.920964241027832</v>
      </c>
      <c r="T1240" s="6">
        <f>tbSilv[[#This Row],[qtdRecurso]]*tbSilv[[#This Row],[areaOcupacao]]/10000</f>
        <v>1.31</v>
      </c>
      <c r="U1240" s="1">
        <f>tbSilv[[#This Row],[qtdRecEspFaixa]]*tbSilv[[#This Row],[Preco]]</f>
        <v>7.7564631557464603</v>
      </c>
    </row>
    <row r="1241" spans="1:21" hidden="1" x14ac:dyDescent="0.3">
      <c r="A1241">
        <v>11688</v>
      </c>
      <c r="B1241" t="s">
        <v>0</v>
      </c>
      <c r="C1241" t="s">
        <v>1</v>
      </c>
      <c r="D1241" t="s">
        <v>2</v>
      </c>
      <c r="E1241" t="s">
        <v>3</v>
      </c>
      <c r="F1241" t="s">
        <v>306</v>
      </c>
      <c r="G1241" t="s">
        <v>4</v>
      </c>
      <c r="H1241" t="s">
        <v>56</v>
      </c>
      <c r="I1241">
        <v>655</v>
      </c>
      <c r="J1241">
        <v>72</v>
      </c>
      <c r="K1241" t="s">
        <v>318</v>
      </c>
      <c r="L1241" t="s">
        <v>7</v>
      </c>
      <c r="M1241" t="s">
        <v>28</v>
      </c>
      <c r="N1241">
        <v>15</v>
      </c>
      <c r="O1241" t="s">
        <v>36</v>
      </c>
      <c r="P1241" t="s">
        <v>13</v>
      </c>
      <c r="Q1241">
        <v>1</v>
      </c>
      <c r="R1241" t="s">
        <v>12</v>
      </c>
      <c r="S1241">
        <v>13.066685676574707</v>
      </c>
      <c r="T1241" s="6">
        <f>tbSilv[[#This Row],[qtdRecurso]]*tbSilv[[#This Row],[areaOcupacao]]/10000</f>
        <v>6.5500000000000003E-2</v>
      </c>
      <c r="U1241" s="1">
        <f>tbSilv[[#This Row],[qtdRecEspFaixa]]*tbSilv[[#This Row],[Preco]]</f>
        <v>0.85586791181564337</v>
      </c>
    </row>
    <row r="1242" spans="1:21" hidden="1" x14ac:dyDescent="0.3">
      <c r="A1242">
        <v>11688</v>
      </c>
      <c r="B1242" t="s">
        <v>0</v>
      </c>
      <c r="C1242" t="s">
        <v>1</v>
      </c>
      <c r="D1242" t="s">
        <v>2</v>
      </c>
      <c r="E1242" t="s">
        <v>3</v>
      </c>
      <c r="F1242" t="s">
        <v>306</v>
      </c>
      <c r="G1242" t="s">
        <v>4</v>
      </c>
      <c r="H1242" t="s">
        <v>56</v>
      </c>
      <c r="I1242">
        <v>655</v>
      </c>
      <c r="J1242">
        <v>72</v>
      </c>
      <c r="K1242" t="s">
        <v>318</v>
      </c>
      <c r="L1242" t="s">
        <v>7</v>
      </c>
      <c r="M1242" t="s">
        <v>28</v>
      </c>
      <c r="N1242">
        <v>16</v>
      </c>
      <c r="O1242" t="s">
        <v>33</v>
      </c>
      <c r="P1242" t="s">
        <v>34</v>
      </c>
      <c r="Q1242">
        <v>2</v>
      </c>
      <c r="R1242" t="s">
        <v>12</v>
      </c>
      <c r="S1242">
        <v>9.9000000000000005E-2</v>
      </c>
      <c r="T1242" s="6">
        <f>tbSilv[[#This Row],[qtdRecurso]]*tbSilv[[#This Row],[areaOcupacao]]/10000</f>
        <v>0.13100000000000001</v>
      </c>
      <c r="U1242" s="1">
        <f>tbSilv[[#This Row],[qtdRecEspFaixa]]*tbSilv[[#This Row],[Preco]]</f>
        <v>1.2969000000000001E-2</v>
      </c>
    </row>
    <row r="1243" spans="1:21" hidden="1" x14ac:dyDescent="0.3">
      <c r="A1243">
        <v>11688</v>
      </c>
      <c r="B1243" t="s">
        <v>0</v>
      </c>
      <c r="C1243" t="s">
        <v>1</v>
      </c>
      <c r="D1243" t="s">
        <v>2</v>
      </c>
      <c r="E1243" t="s">
        <v>3</v>
      </c>
      <c r="F1243" t="s">
        <v>306</v>
      </c>
      <c r="G1243" t="s">
        <v>4</v>
      </c>
      <c r="H1243" t="s">
        <v>56</v>
      </c>
      <c r="I1243">
        <v>655</v>
      </c>
      <c r="J1243">
        <v>72</v>
      </c>
      <c r="K1243" t="s">
        <v>318</v>
      </c>
      <c r="L1243" t="s">
        <v>7</v>
      </c>
      <c r="M1243" t="s">
        <v>28</v>
      </c>
      <c r="N1243">
        <v>16</v>
      </c>
      <c r="O1243" t="s">
        <v>33</v>
      </c>
      <c r="P1243" t="s">
        <v>35</v>
      </c>
      <c r="Q1243">
        <v>2</v>
      </c>
      <c r="R1243" t="s">
        <v>22</v>
      </c>
      <c r="S1243">
        <v>16.239999771118164</v>
      </c>
      <c r="T1243" s="6">
        <f>tbSilv[[#This Row],[qtdRecurso]]*tbSilv[[#This Row],[areaOcupacao]]/10000</f>
        <v>0.13100000000000001</v>
      </c>
      <c r="U1243" s="1">
        <f>tbSilv[[#This Row],[qtdRecEspFaixa]]*tbSilv[[#This Row],[Preco]]</f>
        <v>2.1274399700164794</v>
      </c>
    </row>
    <row r="1244" spans="1:21" hidden="1" x14ac:dyDescent="0.3">
      <c r="A1244">
        <v>11688</v>
      </c>
      <c r="B1244" t="s">
        <v>0</v>
      </c>
      <c r="C1244" t="s">
        <v>1</v>
      </c>
      <c r="D1244" t="s">
        <v>2</v>
      </c>
      <c r="E1244" t="s">
        <v>3</v>
      </c>
      <c r="F1244" t="s">
        <v>306</v>
      </c>
      <c r="G1244" t="s">
        <v>4</v>
      </c>
      <c r="H1244" t="s">
        <v>56</v>
      </c>
      <c r="I1244">
        <v>655</v>
      </c>
      <c r="J1244">
        <v>72</v>
      </c>
      <c r="K1244" t="s">
        <v>318</v>
      </c>
      <c r="L1244" t="s">
        <v>7</v>
      </c>
      <c r="M1244" t="s">
        <v>28</v>
      </c>
      <c r="N1244">
        <v>16</v>
      </c>
      <c r="O1244" t="s">
        <v>33</v>
      </c>
      <c r="P1244" t="s">
        <v>13</v>
      </c>
      <c r="Q1244">
        <v>2</v>
      </c>
      <c r="R1244" t="s">
        <v>12</v>
      </c>
      <c r="S1244">
        <v>13.066685676574707</v>
      </c>
      <c r="T1244" s="6">
        <f>tbSilv[[#This Row],[qtdRecurso]]*tbSilv[[#This Row],[areaOcupacao]]/10000</f>
        <v>0.13100000000000001</v>
      </c>
      <c r="U1244" s="1">
        <f>tbSilv[[#This Row],[qtdRecEspFaixa]]*tbSilv[[#This Row],[Preco]]</f>
        <v>1.7117358236312867</v>
      </c>
    </row>
    <row r="1245" spans="1:21" hidden="1" x14ac:dyDescent="0.3">
      <c r="A1245">
        <v>11688</v>
      </c>
      <c r="B1245" t="s">
        <v>0</v>
      </c>
      <c r="C1245" t="s">
        <v>1</v>
      </c>
      <c r="D1245" t="s">
        <v>2</v>
      </c>
      <c r="E1245" t="s">
        <v>3</v>
      </c>
      <c r="F1245" t="s">
        <v>306</v>
      </c>
      <c r="G1245" t="s">
        <v>4</v>
      </c>
      <c r="H1245" t="s">
        <v>56</v>
      </c>
      <c r="I1245">
        <v>655</v>
      </c>
      <c r="J1245">
        <v>72</v>
      </c>
      <c r="K1245" t="s">
        <v>318</v>
      </c>
      <c r="L1245" t="s">
        <v>7</v>
      </c>
      <c r="M1245" t="s">
        <v>28</v>
      </c>
      <c r="N1245">
        <v>16</v>
      </c>
      <c r="O1245" t="s">
        <v>36</v>
      </c>
      <c r="P1245" t="s">
        <v>13</v>
      </c>
      <c r="Q1245">
        <v>1</v>
      </c>
      <c r="R1245" t="s">
        <v>12</v>
      </c>
      <c r="S1245">
        <v>13.066685676574707</v>
      </c>
      <c r="T1245" s="6">
        <f>tbSilv[[#This Row],[qtdRecurso]]*tbSilv[[#This Row],[areaOcupacao]]/10000</f>
        <v>6.5500000000000003E-2</v>
      </c>
      <c r="U1245" s="1">
        <f>tbSilv[[#This Row],[qtdRecEspFaixa]]*tbSilv[[#This Row],[Preco]]</f>
        <v>0.85586791181564337</v>
      </c>
    </row>
    <row r="1246" spans="1:21" hidden="1" x14ac:dyDescent="0.3">
      <c r="A1246">
        <v>11688</v>
      </c>
      <c r="B1246" t="s">
        <v>0</v>
      </c>
      <c r="C1246" t="s">
        <v>1</v>
      </c>
      <c r="D1246" t="s">
        <v>2</v>
      </c>
      <c r="E1246" t="s">
        <v>3</v>
      </c>
      <c r="F1246" t="s">
        <v>306</v>
      </c>
      <c r="G1246" t="s">
        <v>4</v>
      </c>
      <c r="H1246" t="s">
        <v>56</v>
      </c>
      <c r="I1246">
        <v>655</v>
      </c>
      <c r="J1246">
        <v>72</v>
      </c>
      <c r="K1246" t="s">
        <v>318</v>
      </c>
      <c r="L1246" t="s">
        <v>7</v>
      </c>
      <c r="M1246" t="s">
        <v>28</v>
      </c>
      <c r="N1246">
        <v>17</v>
      </c>
      <c r="O1246" t="s">
        <v>33</v>
      </c>
      <c r="P1246" t="s">
        <v>34</v>
      </c>
      <c r="Q1246">
        <v>2</v>
      </c>
      <c r="R1246" t="s">
        <v>12</v>
      </c>
      <c r="S1246">
        <v>9.9000000000000005E-2</v>
      </c>
      <c r="T1246" s="6">
        <f>tbSilv[[#This Row],[qtdRecurso]]*tbSilv[[#This Row],[areaOcupacao]]/10000</f>
        <v>0.13100000000000001</v>
      </c>
      <c r="U1246" s="1">
        <f>tbSilv[[#This Row],[qtdRecEspFaixa]]*tbSilv[[#This Row],[Preco]]</f>
        <v>1.2969000000000001E-2</v>
      </c>
    </row>
    <row r="1247" spans="1:21" hidden="1" x14ac:dyDescent="0.3">
      <c r="A1247">
        <v>11688</v>
      </c>
      <c r="B1247" t="s">
        <v>0</v>
      </c>
      <c r="C1247" t="s">
        <v>1</v>
      </c>
      <c r="D1247" t="s">
        <v>2</v>
      </c>
      <c r="E1247" t="s">
        <v>3</v>
      </c>
      <c r="F1247" t="s">
        <v>306</v>
      </c>
      <c r="G1247" t="s">
        <v>4</v>
      </c>
      <c r="H1247" t="s">
        <v>56</v>
      </c>
      <c r="I1247">
        <v>655</v>
      </c>
      <c r="J1247">
        <v>72</v>
      </c>
      <c r="K1247" t="s">
        <v>318</v>
      </c>
      <c r="L1247" t="s">
        <v>7</v>
      </c>
      <c r="M1247" t="s">
        <v>28</v>
      </c>
      <c r="N1247">
        <v>17</v>
      </c>
      <c r="O1247" t="s">
        <v>33</v>
      </c>
      <c r="P1247" t="s">
        <v>35</v>
      </c>
      <c r="Q1247">
        <v>2</v>
      </c>
      <c r="R1247" t="s">
        <v>22</v>
      </c>
      <c r="S1247">
        <v>16.239999771118164</v>
      </c>
      <c r="T1247" s="6">
        <f>tbSilv[[#This Row],[qtdRecurso]]*tbSilv[[#This Row],[areaOcupacao]]/10000</f>
        <v>0.13100000000000001</v>
      </c>
      <c r="U1247" s="1">
        <f>tbSilv[[#This Row],[qtdRecEspFaixa]]*tbSilv[[#This Row],[Preco]]</f>
        <v>2.1274399700164794</v>
      </c>
    </row>
    <row r="1248" spans="1:21" hidden="1" x14ac:dyDescent="0.3">
      <c r="A1248">
        <v>11688</v>
      </c>
      <c r="B1248" t="s">
        <v>0</v>
      </c>
      <c r="C1248" t="s">
        <v>1</v>
      </c>
      <c r="D1248" t="s">
        <v>2</v>
      </c>
      <c r="E1248" t="s">
        <v>3</v>
      </c>
      <c r="F1248" t="s">
        <v>306</v>
      </c>
      <c r="G1248" t="s">
        <v>4</v>
      </c>
      <c r="H1248" t="s">
        <v>56</v>
      </c>
      <c r="I1248">
        <v>655</v>
      </c>
      <c r="J1248">
        <v>72</v>
      </c>
      <c r="K1248" t="s">
        <v>318</v>
      </c>
      <c r="L1248" t="s">
        <v>7</v>
      </c>
      <c r="M1248" t="s">
        <v>28</v>
      </c>
      <c r="N1248">
        <v>17</v>
      </c>
      <c r="O1248" t="s">
        <v>33</v>
      </c>
      <c r="P1248" t="s">
        <v>13</v>
      </c>
      <c r="Q1248">
        <v>2</v>
      </c>
      <c r="R1248" t="s">
        <v>12</v>
      </c>
      <c r="S1248">
        <v>13.066685676574707</v>
      </c>
      <c r="T1248" s="6">
        <f>tbSilv[[#This Row],[qtdRecurso]]*tbSilv[[#This Row],[areaOcupacao]]/10000</f>
        <v>0.13100000000000001</v>
      </c>
      <c r="U1248" s="1">
        <f>tbSilv[[#This Row],[qtdRecEspFaixa]]*tbSilv[[#This Row],[Preco]]</f>
        <v>1.7117358236312867</v>
      </c>
    </row>
    <row r="1249" spans="1:21" hidden="1" x14ac:dyDescent="0.3">
      <c r="A1249">
        <v>11688</v>
      </c>
      <c r="B1249" t="s">
        <v>0</v>
      </c>
      <c r="C1249" t="s">
        <v>1</v>
      </c>
      <c r="D1249" t="s">
        <v>2</v>
      </c>
      <c r="E1249" t="s">
        <v>3</v>
      </c>
      <c r="F1249" t="s">
        <v>306</v>
      </c>
      <c r="G1249" t="s">
        <v>4</v>
      </c>
      <c r="H1249" t="s">
        <v>56</v>
      </c>
      <c r="I1249">
        <v>655</v>
      </c>
      <c r="J1249">
        <v>72</v>
      </c>
      <c r="K1249" t="s">
        <v>318</v>
      </c>
      <c r="L1249" t="s">
        <v>7</v>
      </c>
      <c r="M1249" t="s">
        <v>28</v>
      </c>
      <c r="N1249">
        <v>17</v>
      </c>
      <c r="O1249" t="s">
        <v>36</v>
      </c>
      <c r="P1249" t="s">
        <v>13</v>
      </c>
      <c r="Q1249">
        <v>1</v>
      </c>
      <c r="R1249" t="s">
        <v>12</v>
      </c>
      <c r="S1249">
        <v>13.066685676574707</v>
      </c>
      <c r="T1249" s="6">
        <f>tbSilv[[#This Row],[qtdRecurso]]*tbSilv[[#This Row],[areaOcupacao]]/10000</f>
        <v>6.5500000000000003E-2</v>
      </c>
      <c r="U1249" s="1">
        <f>tbSilv[[#This Row],[qtdRecEspFaixa]]*tbSilv[[#This Row],[Preco]]</f>
        <v>0.85586791181564337</v>
      </c>
    </row>
    <row r="1250" spans="1:21" hidden="1" x14ac:dyDescent="0.3">
      <c r="A1250">
        <v>11688</v>
      </c>
      <c r="B1250" t="s">
        <v>0</v>
      </c>
      <c r="C1250" t="s">
        <v>1</v>
      </c>
      <c r="D1250" t="s">
        <v>2</v>
      </c>
      <c r="E1250" t="s">
        <v>3</v>
      </c>
      <c r="F1250" t="s">
        <v>306</v>
      </c>
      <c r="G1250" t="s">
        <v>4</v>
      </c>
      <c r="H1250" t="s">
        <v>56</v>
      </c>
      <c r="I1250">
        <v>655</v>
      </c>
      <c r="J1250">
        <v>72</v>
      </c>
      <c r="K1250" t="s">
        <v>318</v>
      </c>
      <c r="L1250" t="s">
        <v>7</v>
      </c>
      <c r="M1250" t="s">
        <v>28</v>
      </c>
      <c r="N1250">
        <v>18</v>
      </c>
      <c r="O1250" t="s">
        <v>33</v>
      </c>
      <c r="P1250" t="s">
        <v>34</v>
      </c>
      <c r="Q1250">
        <v>2</v>
      </c>
      <c r="R1250" t="s">
        <v>12</v>
      </c>
      <c r="S1250">
        <v>9.9000000000000005E-2</v>
      </c>
      <c r="T1250" s="6">
        <f>tbSilv[[#This Row],[qtdRecurso]]*tbSilv[[#This Row],[areaOcupacao]]/10000</f>
        <v>0.13100000000000001</v>
      </c>
      <c r="U1250" s="1">
        <f>tbSilv[[#This Row],[qtdRecEspFaixa]]*tbSilv[[#This Row],[Preco]]</f>
        <v>1.2969000000000001E-2</v>
      </c>
    </row>
    <row r="1251" spans="1:21" hidden="1" x14ac:dyDescent="0.3">
      <c r="A1251">
        <v>11688</v>
      </c>
      <c r="B1251" t="s">
        <v>0</v>
      </c>
      <c r="C1251" t="s">
        <v>1</v>
      </c>
      <c r="D1251" t="s">
        <v>2</v>
      </c>
      <c r="E1251" t="s">
        <v>3</v>
      </c>
      <c r="F1251" t="s">
        <v>306</v>
      </c>
      <c r="G1251" t="s">
        <v>4</v>
      </c>
      <c r="H1251" t="s">
        <v>56</v>
      </c>
      <c r="I1251">
        <v>655</v>
      </c>
      <c r="J1251">
        <v>72</v>
      </c>
      <c r="K1251" t="s">
        <v>318</v>
      </c>
      <c r="L1251" t="s">
        <v>7</v>
      </c>
      <c r="M1251" t="s">
        <v>28</v>
      </c>
      <c r="N1251">
        <v>18</v>
      </c>
      <c r="O1251" t="s">
        <v>33</v>
      </c>
      <c r="P1251" t="s">
        <v>35</v>
      </c>
      <c r="Q1251">
        <v>2</v>
      </c>
      <c r="R1251" t="s">
        <v>22</v>
      </c>
      <c r="S1251">
        <v>16.239999771118164</v>
      </c>
      <c r="T1251" s="6">
        <f>tbSilv[[#This Row],[qtdRecurso]]*tbSilv[[#This Row],[areaOcupacao]]/10000</f>
        <v>0.13100000000000001</v>
      </c>
      <c r="U1251" s="1">
        <f>tbSilv[[#This Row],[qtdRecEspFaixa]]*tbSilv[[#This Row],[Preco]]</f>
        <v>2.1274399700164794</v>
      </c>
    </row>
    <row r="1252" spans="1:21" hidden="1" x14ac:dyDescent="0.3">
      <c r="A1252">
        <v>11688</v>
      </c>
      <c r="B1252" t="s">
        <v>0</v>
      </c>
      <c r="C1252" t="s">
        <v>1</v>
      </c>
      <c r="D1252" t="s">
        <v>2</v>
      </c>
      <c r="E1252" t="s">
        <v>3</v>
      </c>
      <c r="F1252" t="s">
        <v>306</v>
      </c>
      <c r="G1252" t="s">
        <v>4</v>
      </c>
      <c r="H1252" t="s">
        <v>56</v>
      </c>
      <c r="I1252">
        <v>655</v>
      </c>
      <c r="J1252">
        <v>72</v>
      </c>
      <c r="K1252" t="s">
        <v>318</v>
      </c>
      <c r="L1252" t="s">
        <v>7</v>
      </c>
      <c r="M1252" t="s">
        <v>28</v>
      </c>
      <c r="N1252">
        <v>18</v>
      </c>
      <c r="O1252" t="s">
        <v>33</v>
      </c>
      <c r="P1252" t="s">
        <v>13</v>
      </c>
      <c r="Q1252">
        <v>2</v>
      </c>
      <c r="R1252" t="s">
        <v>12</v>
      </c>
      <c r="S1252">
        <v>13.066685676574707</v>
      </c>
      <c r="T1252" s="6">
        <f>tbSilv[[#This Row],[qtdRecurso]]*tbSilv[[#This Row],[areaOcupacao]]/10000</f>
        <v>0.13100000000000001</v>
      </c>
      <c r="U1252" s="1">
        <f>tbSilv[[#This Row],[qtdRecEspFaixa]]*tbSilv[[#This Row],[Preco]]</f>
        <v>1.7117358236312867</v>
      </c>
    </row>
    <row r="1253" spans="1:21" hidden="1" x14ac:dyDescent="0.3">
      <c r="A1253">
        <v>11688</v>
      </c>
      <c r="B1253" t="s">
        <v>0</v>
      </c>
      <c r="C1253" t="s">
        <v>1</v>
      </c>
      <c r="D1253" t="s">
        <v>2</v>
      </c>
      <c r="E1253" t="s">
        <v>3</v>
      </c>
      <c r="F1253" t="s">
        <v>306</v>
      </c>
      <c r="G1253" t="s">
        <v>4</v>
      </c>
      <c r="H1253" t="s">
        <v>56</v>
      </c>
      <c r="I1253">
        <v>655</v>
      </c>
      <c r="J1253">
        <v>72</v>
      </c>
      <c r="K1253" t="s">
        <v>318</v>
      </c>
      <c r="L1253" t="s">
        <v>7</v>
      </c>
      <c r="M1253" t="s">
        <v>28</v>
      </c>
      <c r="N1253">
        <v>18</v>
      </c>
      <c r="O1253" t="s">
        <v>36</v>
      </c>
      <c r="P1253" t="s">
        <v>13</v>
      </c>
      <c r="Q1253">
        <v>1</v>
      </c>
      <c r="R1253" t="s">
        <v>12</v>
      </c>
      <c r="S1253">
        <v>13.066685676574707</v>
      </c>
      <c r="T1253" s="6">
        <f>tbSilv[[#This Row],[qtdRecurso]]*tbSilv[[#This Row],[areaOcupacao]]/10000</f>
        <v>6.5500000000000003E-2</v>
      </c>
      <c r="U1253" s="1">
        <f>tbSilv[[#This Row],[qtdRecEspFaixa]]*tbSilv[[#This Row],[Preco]]</f>
        <v>0.85586791181564337</v>
      </c>
    </row>
    <row r="1254" spans="1:21" hidden="1" x14ac:dyDescent="0.3">
      <c r="A1254">
        <v>11688</v>
      </c>
      <c r="B1254" t="s">
        <v>0</v>
      </c>
      <c r="C1254" t="s">
        <v>1</v>
      </c>
      <c r="D1254" t="s">
        <v>2</v>
      </c>
      <c r="E1254" t="s">
        <v>3</v>
      </c>
      <c r="F1254" t="s">
        <v>306</v>
      </c>
      <c r="G1254" t="s">
        <v>4</v>
      </c>
      <c r="H1254" t="s">
        <v>56</v>
      </c>
      <c r="I1254">
        <v>655</v>
      </c>
      <c r="J1254">
        <v>72</v>
      </c>
      <c r="K1254" t="s">
        <v>318</v>
      </c>
      <c r="L1254" t="s">
        <v>7</v>
      </c>
      <c r="M1254" t="s">
        <v>28</v>
      </c>
      <c r="N1254">
        <v>19</v>
      </c>
      <c r="O1254" t="s">
        <v>33</v>
      </c>
      <c r="P1254" t="s">
        <v>34</v>
      </c>
      <c r="Q1254">
        <v>2</v>
      </c>
      <c r="R1254" t="s">
        <v>12</v>
      </c>
      <c r="S1254">
        <v>9.9000000000000005E-2</v>
      </c>
      <c r="T1254" s="6">
        <f>tbSilv[[#This Row],[qtdRecurso]]*tbSilv[[#This Row],[areaOcupacao]]/10000</f>
        <v>0.13100000000000001</v>
      </c>
      <c r="U1254" s="1">
        <f>tbSilv[[#This Row],[qtdRecEspFaixa]]*tbSilv[[#This Row],[Preco]]</f>
        <v>1.2969000000000001E-2</v>
      </c>
    </row>
    <row r="1255" spans="1:21" hidden="1" x14ac:dyDescent="0.3">
      <c r="A1255">
        <v>11688</v>
      </c>
      <c r="B1255" t="s">
        <v>0</v>
      </c>
      <c r="C1255" t="s">
        <v>1</v>
      </c>
      <c r="D1255" t="s">
        <v>2</v>
      </c>
      <c r="E1255" t="s">
        <v>3</v>
      </c>
      <c r="F1255" t="s">
        <v>306</v>
      </c>
      <c r="G1255" t="s">
        <v>4</v>
      </c>
      <c r="H1255" t="s">
        <v>56</v>
      </c>
      <c r="I1255">
        <v>655</v>
      </c>
      <c r="J1255">
        <v>72</v>
      </c>
      <c r="K1255" t="s">
        <v>318</v>
      </c>
      <c r="L1255" t="s">
        <v>7</v>
      </c>
      <c r="M1255" t="s">
        <v>28</v>
      </c>
      <c r="N1255">
        <v>19</v>
      </c>
      <c r="O1255" t="s">
        <v>33</v>
      </c>
      <c r="P1255" t="s">
        <v>35</v>
      </c>
      <c r="Q1255">
        <v>2</v>
      </c>
      <c r="R1255" t="s">
        <v>22</v>
      </c>
      <c r="S1255">
        <v>16.239999771118164</v>
      </c>
      <c r="T1255" s="6">
        <f>tbSilv[[#This Row],[qtdRecurso]]*tbSilv[[#This Row],[areaOcupacao]]/10000</f>
        <v>0.13100000000000001</v>
      </c>
      <c r="U1255" s="1">
        <f>tbSilv[[#This Row],[qtdRecEspFaixa]]*tbSilv[[#This Row],[Preco]]</f>
        <v>2.1274399700164794</v>
      </c>
    </row>
    <row r="1256" spans="1:21" hidden="1" x14ac:dyDescent="0.3">
      <c r="A1256">
        <v>11688</v>
      </c>
      <c r="B1256" t="s">
        <v>0</v>
      </c>
      <c r="C1256" t="s">
        <v>1</v>
      </c>
      <c r="D1256" t="s">
        <v>2</v>
      </c>
      <c r="E1256" t="s">
        <v>3</v>
      </c>
      <c r="F1256" t="s">
        <v>306</v>
      </c>
      <c r="G1256" t="s">
        <v>4</v>
      </c>
      <c r="H1256" t="s">
        <v>56</v>
      </c>
      <c r="I1256">
        <v>655</v>
      </c>
      <c r="J1256">
        <v>72</v>
      </c>
      <c r="K1256" t="s">
        <v>318</v>
      </c>
      <c r="L1256" t="s">
        <v>7</v>
      </c>
      <c r="M1256" t="s">
        <v>28</v>
      </c>
      <c r="N1256">
        <v>19</v>
      </c>
      <c r="O1256" t="s">
        <v>33</v>
      </c>
      <c r="P1256" t="s">
        <v>13</v>
      </c>
      <c r="Q1256">
        <v>2</v>
      </c>
      <c r="R1256" t="s">
        <v>12</v>
      </c>
      <c r="S1256">
        <v>13.066685676574707</v>
      </c>
      <c r="T1256" s="6">
        <f>tbSilv[[#This Row],[qtdRecurso]]*tbSilv[[#This Row],[areaOcupacao]]/10000</f>
        <v>0.13100000000000001</v>
      </c>
      <c r="U1256" s="1">
        <f>tbSilv[[#This Row],[qtdRecEspFaixa]]*tbSilv[[#This Row],[Preco]]</f>
        <v>1.7117358236312867</v>
      </c>
    </row>
    <row r="1257" spans="1:21" hidden="1" x14ac:dyDescent="0.3">
      <c r="A1257">
        <v>11688</v>
      </c>
      <c r="B1257" t="s">
        <v>0</v>
      </c>
      <c r="C1257" t="s">
        <v>1</v>
      </c>
      <c r="D1257" t="s">
        <v>2</v>
      </c>
      <c r="E1257" t="s">
        <v>3</v>
      </c>
      <c r="F1257" t="s">
        <v>306</v>
      </c>
      <c r="G1257" t="s">
        <v>4</v>
      </c>
      <c r="H1257" t="s">
        <v>56</v>
      </c>
      <c r="I1257">
        <v>655</v>
      </c>
      <c r="J1257">
        <v>72</v>
      </c>
      <c r="K1257" t="s">
        <v>318</v>
      </c>
      <c r="L1257" t="s">
        <v>7</v>
      </c>
      <c r="M1257" t="s">
        <v>28</v>
      </c>
      <c r="N1257">
        <v>19</v>
      </c>
      <c r="O1257" t="s">
        <v>36</v>
      </c>
      <c r="P1257" t="s">
        <v>13</v>
      </c>
      <c r="Q1257">
        <v>1</v>
      </c>
      <c r="R1257" t="s">
        <v>12</v>
      </c>
      <c r="S1257">
        <v>13.066685676574707</v>
      </c>
      <c r="T1257" s="6">
        <f>tbSilv[[#This Row],[qtdRecurso]]*tbSilv[[#This Row],[areaOcupacao]]/10000</f>
        <v>6.5500000000000003E-2</v>
      </c>
      <c r="U1257" s="1">
        <f>tbSilv[[#This Row],[qtdRecEspFaixa]]*tbSilv[[#This Row],[Preco]]</f>
        <v>0.85586791181564337</v>
      </c>
    </row>
    <row r="1258" spans="1:21" hidden="1" x14ac:dyDescent="0.3">
      <c r="A1258">
        <v>11688</v>
      </c>
      <c r="B1258" t="s">
        <v>0</v>
      </c>
      <c r="C1258" t="s">
        <v>1</v>
      </c>
      <c r="D1258" t="s">
        <v>2</v>
      </c>
      <c r="E1258" t="s">
        <v>3</v>
      </c>
      <c r="F1258" t="s">
        <v>306</v>
      </c>
      <c r="G1258" t="s">
        <v>4</v>
      </c>
      <c r="H1258" t="s">
        <v>56</v>
      </c>
      <c r="I1258">
        <v>655</v>
      </c>
      <c r="J1258">
        <v>72</v>
      </c>
      <c r="K1258" t="s">
        <v>318</v>
      </c>
      <c r="L1258" t="s">
        <v>7</v>
      </c>
      <c r="M1258" t="s">
        <v>28</v>
      </c>
      <c r="N1258">
        <v>20</v>
      </c>
      <c r="O1258" t="s">
        <v>33</v>
      </c>
      <c r="P1258" t="s">
        <v>34</v>
      </c>
      <c r="Q1258">
        <v>2</v>
      </c>
      <c r="R1258" t="s">
        <v>12</v>
      </c>
      <c r="S1258">
        <v>9.9000000000000005E-2</v>
      </c>
      <c r="T1258" s="6">
        <f>tbSilv[[#This Row],[qtdRecurso]]*tbSilv[[#This Row],[areaOcupacao]]/10000</f>
        <v>0.13100000000000001</v>
      </c>
      <c r="U1258" s="1">
        <f>tbSilv[[#This Row],[qtdRecEspFaixa]]*tbSilv[[#This Row],[Preco]]</f>
        <v>1.2969000000000001E-2</v>
      </c>
    </row>
    <row r="1259" spans="1:21" hidden="1" x14ac:dyDescent="0.3">
      <c r="A1259">
        <v>11688</v>
      </c>
      <c r="B1259" t="s">
        <v>0</v>
      </c>
      <c r="C1259" t="s">
        <v>1</v>
      </c>
      <c r="D1259" t="s">
        <v>2</v>
      </c>
      <c r="E1259" t="s">
        <v>3</v>
      </c>
      <c r="F1259" t="s">
        <v>306</v>
      </c>
      <c r="G1259" t="s">
        <v>4</v>
      </c>
      <c r="H1259" t="s">
        <v>56</v>
      </c>
      <c r="I1259">
        <v>655</v>
      </c>
      <c r="J1259">
        <v>72</v>
      </c>
      <c r="K1259" t="s">
        <v>318</v>
      </c>
      <c r="L1259" t="s">
        <v>7</v>
      </c>
      <c r="M1259" t="s">
        <v>28</v>
      </c>
      <c r="N1259">
        <v>20</v>
      </c>
      <c r="O1259" t="s">
        <v>33</v>
      </c>
      <c r="P1259" t="s">
        <v>35</v>
      </c>
      <c r="Q1259">
        <v>2</v>
      </c>
      <c r="R1259" t="s">
        <v>22</v>
      </c>
      <c r="S1259">
        <v>16.239999771118164</v>
      </c>
      <c r="T1259" s="6">
        <f>tbSilv[[#This Row],[qtdRecurso]]*tbSilv[[#This Row],[areaOcupacao]]/10000</f>
        <v>0.13100000000000001</v>
      </c>
      <c r="U1259" s="1">
        <f>tbSilv[[#This Row],[qtdRecEspFaixa]]*tbSilv[[#This Row],[Preco]]</f>
        <v>2.1274399700164794</v>
      </c>
    </row>
    <row r="1260" spans="1:21" hidden="1" x14ac:dyDescent="0.3">
      <c r="A1260">
        <v>11688</v>
      </c>
      <c r="B1260" t="s">
        <v>0</v>
      </c>
      <c r="C1260" t="s">
        <v>1</v>
      </c>
      <c r="D1260" t="s">
        <v>2</v>
      </c>
      <c r="E1260" t="s">
        <v>3</v>
      </c>
      <c r="F1260" t="s">
        <v>306</v>
      </c>
      <c r="G1260" t="s">
        <v>4</v>
      </c>
      <c r="H1260" t="s">
        <v>56</v>
      </c>
      <c r="I1260">
        <v>655</v>
      </c>
      <c r="J1260">
        <v>72</v>
      </c>
      <c r="K1260" t="s">
        <v>318</v>
      </c>
      <c r="L1260" t="s">
        <v>7</v>
      </c>
      <c r="M1260" t="s">
        <v>28</v>
      </c>
      <c r="N1260">
        <v>20</v>
      </c>
      <c r="O1260" t="s">
        <v>33</v>
      </c>
      <c r="P1260" t="s">
        <v>13</v>
      </c>
      <c r="Q1260">
        <v>2</v>
      </c>
      <c r="R1260" t="s">
        <v>12</v>
      </c>
      <c r="S1260">
        <v>13.066685676574707</v>
      </c>
      <c r="T1260" s="6">
        <f>tbSilv[[#This Row],[qtdRecurso]]*tbSilv[[#This Row],[areaOcupacao]]/10000</f>
        <v>0.13100000000000001</v>
      </c>
      <c r="U1260" s="1">
        <f>tbSilv[[#This Row],[qtdRecEspFaixa]]*tbSilv[[#This Row],[Preco]]</f>
        <v>1.7117358236312867</v>
      </c>
    </row>
    <row r="1261" spans="1:21" hidden="1" x14ac:dyDescent="0.3">
      <c r="A1261">
        <v>11688</v>
      </c>
      <c r="B1261" t="s">
        <v>0</v>
      </c>
      <c r="C1261" t="s">
        <v>1</v>
      </c>
      <c r="D1261" t="s">
        <v>2</v>
      </c>
      <c r="E1261" t="s">
        <v>3</v>
      </c>
      <c r="F1261" t="s">
        <v>306</v>
      </c>
      <c r="G1261" t="s">
        <v>4</v>
      </c>
      <c r="H1261" t="s">
        <v>56</v>
      </c>
      <c r="I1261">
        <v>655</v>
      </c>
      <c r="J1261">
        <v>72</v>
      </c>
      <c r="K1261" t="s">
        <v>318</v>
      </c>
      <c r="L1261" t="s">
        <v>7</v>
      </c>
      <c r="M1261" t="s">
        <v>28</v>
      </c>
      <c r="N1261">
        <v>20</v>
      </c>
      <c r="O1261" t="s">
        <v>40</v>
      </c>
      <c r="P1261" t="s">
        <v>41</v>
      </c>
      <c r="Q1261">
        <v>20</v>
      </c>
      <c r="R1261" t="s">
        <v>12</v>
      </c>
      <c r="S1261">
        <v>5.920964241027832</v>
      </c>
      <c r="T1261" s="6">
        <f>tbSilv[[#This Row],[qtdRecurso]]*tbSilv[[#This Row],[areaOcupacao]]/10000</f>
        <v>1.31</v>
      </c>
      <c r="U1261" s="1">
        <f>tbSilv[[#This Row],[qtdRecEspFaixa]]*tbSilv[[#This Row],[Preco]]</f>
        <v>7.7564631557464603</v>
      </c>
    </row>
    <row r="1262" spans="1:21" hidden="1" x14ac:dyDescent="0.3">
      <c r="A1262">
        <v>11688</v>
      </c>
      <c r="B1262" t="s">
        <v>0</v>
      </c>
      <c r="C1262" t="s">
        <v>1</v>
      </c>
      <c r="D1262" t="s">
        <v>2</v>
      </c>
      <c r="E1262" t="s">
        <v>3</v>
      </c>
      <c r="F1262" t="s">
        <v>306</v>
      </c>
      <c r="G1262" t="s">
        <v>4</v>
      </c>
      <c r="H1262" t="s">
        <v>56</v>
      </c>
      <c r="I1262">
        <v>655</v>
      </c>
      <c r="J1262">
        <v>72</v>
      </c>
      <c r="K1262" t="s">
        <v>318</v>
      </c>
      <c r="L1262" t="s">
        <v>7</v>
      </c>
      <c r="M1262" t="s">
        <v>28</v>
      </c>
      <c r="N1262">
        <v>20</v>
      </c>
      <c r="O1262" t="s">
        <v>36</v>
      </c>
      <c r="P1262" t="s">
        <v>13</v>
      </c>
      <c r="Q1262">
        <v>1</v>
      </c>
      <c r="R1262" t="s">
        <v>12</v>
      </c>
      <c r="S1262">
        <v>13.066685676574707</v>
      </c>
      <c r="T1262" s="6">
        <f>tbSilv[[#This Row],[qtdRecurso]]*tbSilv[[#This Row],[areaOcupacao]]/10000</f>
        <v>6.5500000000000003E-2</v>
      </c>
      <c r="U1262" s="1">
        <f>tbSilv[[#This Row],[qtdRecEspFaixa]]*tbSilv[[#This Row],[Preco]]</f>
        <v>0.85586791181564337</v>
      </c>
    </row>
    <row r="1263" spans="1:21" hidden="1" x14ac:dyDescent="0.3">
      <c r="A1263">
        <v>11688</v>
      </c>
      <c r="B1263" t="s">
        <v>0</v>
      </c>
      <c r="C1263" t="s">
        <v>1</v>
      </c>
      <c r="D1263" t="s">
        <v>2</v>
      </c>
      <c r="E1263" t="s">
        <v>3</v>
      </c>
      <c r="F1263" t="s">
        <v>306</v>
      </c>
      <c r="G1263" t="s">
        <v>4</v>
      </c>
      <c r="H1263" t="s">
        <v>56</v>
      </c>
      <c r="I1263">
        <v>655</v>
      </c>
      <c r="J1263">
        <v>72</v>
      </c>
      <c r="K1263" t="s">
        <v>318</v>
      </c>
      <c r="L1263" t="s">
        <v>7</v>
      </c>
      <c r="M1263" t="s">
        <v>28</v>
      </c>
      <c r="N1263">
        <v>21</v>
      </c>
      <c r="O1263" t="s">
        <v>33</v>
      </c>
      <c r="P1263" t="s">
        <v>34</v>
      </c>
      <c r="Q1263">
        <v>2</v>
      </c>
      <c r="R1263" t="s">
        <v>12</v>
      </c>
      <c r="S1263">
        <v>9.9000000000000005E-2</v>
      </c>
      <c r="T1263" s="6">
        <f>tbSilv[[#This Row],[qtdRecurso]]*tbSilv[[#This Row],[areaOcupacao]]/10000</f>
        <v>0.13100000000000001</v>
      </c>
      <c r="U1263" s="1">
        <f>tbSilv[[#This Row],[qtdRecEspFaixa]]*tbSilv[[#This Row],[Preco]]</f>
        <v>1.2969000000000001E-2</v>
      </c>
    </row>
    <row r="1264" spans="1:21" hidden="1" x14ac:dyDescent="0.3">
      <c r="A1264">
        <v>11688</v>
      </c>
      <c r="B1264" t="s">
        <v>0</v>
      </c>
      <c r="C1264" t="s">
        <v>1</v>
      </c>
      <c r="D1264" t="s">
        <v>2</v>
      </c>
      <c r="E1264" t="s">
        <v>3</v>
      </c>
      <c r="F1264" t="s">
        <v>306</v>
      </c>
      <c r="G1264" t="s">
        <v>4</v>
      </c>
      <c r="H1264" t="s">
        <v>56</v>
      </c>
      <c r="I1264">
        <v>655</v>
      </c>
      <c r="J1264">
        <v>72</v>
      </c>
      <c r="K1264" t="s">
        <v>318</v>
      </c>
      <c r="L1264" t="s">
        <v>7</v>
      </c>
      <c r="M1264" t="s">
        <v>28</v>
      </c>
      <c r="N1264">
        <v>21</v>
      </c>
      <c r="O1264" t="s">
        <v>33</v>
      </c>
      <c r="P1264" t="s">
        <v>35</v>
      </c>
      <c r="Q1264">
        <v>2</v>
      </c>
      <c r="R1264" t="s">
        <v>22</v>
      </c>
      <c r="S1264">
        <v>16.239999771118164</v>
      </c>
      <c r="T1264" s="6">
        <f>tbSilv[[#This Row],[qtdRecurso]]*tbSilv[[#This Row],[areaOcupacao]]/10000</f>
        <v>0.13100000000000001</v>
      </c>
      <c r="U1264" s="1">
        <f>tbSilv[[#This Row],[qtdRecEspFaixa]]*tbSilv[[#This Row],[Preco]]</f>
        <v>2.1274399700164794</v>
      </c>
    </row>
    <row r="1265" spans="1:21" hidden="1" x14ac:dyDescent="0.3">
      <c r="A1265">
        <v>11688</v>
      </c>
      <c r="B1265" t="s">
        <v>0</v>
      </c>
      <c r="C1265" t="s">
        <v>1</v>
      </c>
      <c r="D1265" t="s">
        <v>2</v>
      </c>
      <c r="E1265" t="s">
        <v>3</v>
      </c>
      <c r="F1265" t="s">
        <v>306</v>
      </c>
      <c r="G1265" t="s">
        <v>4</v>
      </c>
      <c r="H1265" t="s">
        <v>56</v>
      </c>
      <c r="I1265">
        <v>655</v>
      </c>
      <c r="J1265">
        <v>72</v>
      </c>
      <c r="K1265" t="s">
        <v>318</v>
      </c>
      <c r="L1265" t="s">
        <v>7</v>
      </c>
      <c r="M1265" t="s">
        <v>28</v>
      </c>
      <c r="N1265">
        <v>21</v>
      </c>
      <c r="O1265" t="s">
        <v>33</v>
      </c>
      <c r="P1265" t="s">
        <v>13</v>
      </c>
      <c r="Q1265">
        <v>2</v>
      </c>
      <c r="R1265" t="s">
        <v>12</v>
      </c>
      <c r="S1265">
        <v>13.066685676574707</v>
      </c>
      <c r="T1265" s="6">
        <f>tbSilv[[#This Row],[qtdRecurso]]*tbSilv[[#This Row],[areaOcupacao]]/10000</f>
        <v>0.13100000000000001</v>
      </c>
      <c r="U1265" s="1">
        <f>tbSilv[[#This Row],[qtdRecEspFaixa]]*tbSilv[[#This Row],[Preco]]</f>
        <v>1.7117358236312867</v>
      </c>
    </row>
    <row r="1266" spans="1:21" hidden="1" x14ac:dyDescent="0.3">
      <c r="A1266">
        <v>11688</v>
      </c>
      <c r="B1266" t="s">
        <v>0</v>
      </c>
      <c r="C1266" t="s">
        <v>1</v>
      </c>
      <c r="D1266" t="s">
        <v>2</v>
      </c>
      <c r="E1266" t="s">
        <v>3</v>
      </c>
      <c r="F1266" t="s">
        <v>306</v>
      </c>
      <c r="G1266" t="s">
        <v>4</v>
      </c>
      <c r="H1266" t="s">
        <v>56</v>
      </c>
      <c r="I1266">
        <v>655</v>
      </c>
      <c r="J1266">
        <v>72</v>
      </c>
      <c r="K1266" t="s">
        <v>318</v>
      </c>
      <c r="L1266" t="s">
        <v>7</v>
      </c>
      <c r="M1266" t="s">
        <v>28</v>
      </c>
      <c r="N1266">
        <v>21</v>
      </c>
      <c r="O1266" t="s">
        <v>36</v>
      </c>
      <c r="P1266" t="s">
        <v>13</v>
      </c>
      <c r="Q1266">
        <v>1</v>
      </c>
      <c r="R1266" t="s">
        <v>12</v>
      </c>
      <c r="S1266">
        <v>13.066685676574707</v>
      </c>
      <c r="T1266" s="6">
        <f>tbSilv[[#This Row],[qtdRecurso]]*tbSilv[[#This Row],[areaOcupacao]]/10000</f>
        <v>6.5500000000000003E-2</v>
      </c>
      <c r="U1266" s="1">
        <f>tbSilv[[#This Row],[qtdRecEspFaixa]]*tbSilv[[#This Row],[Preco]]</f>
        <v>0.85586791181564337</v>
      </c>
    </row>
    <row r="1267" spans="1:21" hidden="1" x14ac:dyDescent="0.3">
      <c r="A1267">
        <v>11688</v>
      </c>
      <c r="B1267" t="s">
        <v>0</v>
      </c>
      <c r="C1267" t="s">
        <v>1</v>
      </c>
      <c r="D1267" t="s">
        <v>2</v>
      </c>
      <c r="E1267" t="s">
        <v>3</v>
      </c>
      <c r="F1267" t="s">
        <v>306</v>
      </c>
      <c r="G1267" t="s">
        <v>4</v>
      </c>
      <c r="H1267" t="s">
        <v>56</v>
      </c>
      <c r="I1267">
        <v>655</v>
      </c>
      <c r="J1267">
        <v>72</v>
      </c>
      <c r="K1267" t="s">
        <v>318</v>
      </c>
      <c r="L1267" t="s">
        <v>7</v>
      </c>
      <c r="M1267" t="s">
        <v>28</v>
      </c>
      <c r="N1267">
        <v>22</v>
      </c>
      <c r="O1267" t="s">
        <v>33</v>
      </c>
      <c r="P1267" t="s">
        <v>34</v>
      </c>
      <c r="Q1267">
        <v>2</v>
      </c>
      <c r="R1267" t="s">
        <v>12</v>
      </c>
      <c r="S1267">
        <v>9.9000000000000005E-2</v>
      </c>
      <c r="T1267" s="6">
        <f>tbSilv[[#This Row],[qtdRecurso]]*tbSilv[[#This Row],[areaOcupacao]]/10000</f>
        <v>0.13100000000000001</v>
      </c>
      <c r="U1267" s="1">
        <f>tbSilv[[#This Row],[qtdRecEspFaixa]]*tbSilv[[#This Row],[Preco]]</f>
        <v>1.2969000000000001E-2</v>
      </c>
    </row>
    <row r="1268" spans="1:21" hidden="1" x14ac:dyDescent="0.3">
      <c r="A1268">
        <v>11688</v>
      </c>
      <c r="B1268" t="s">
        <v>0</v>
      </c>
      <c r="C1268" t="s">
        <v>1</v>
      </c>
      <c r="D1268" t="s">
        <v>2</v>
      </c>
      <c r="E1268" t="s">
        <v>3</v>
      </c>
      <c r="F1268" t="s">
        <v>306</v>
      </c>
      <c r="G1268" t="s">
        <v>4</v>
      </c>
      <c r="H1268" t="s">
        <v>56</v>
      </c>
      <c r="I1268">
        <v>655</v>
      </c>
      <c r="J1268">
        <v>72</v>
      </c>
      <c r="K1268" t="s">
        <v>318</v>
      </c>
      <c r="L1268" t="s">
        <v>7</v>
      </c>
      <c r="M1268" t="s">
        <v>28</v>
      </c>
      <c r="N1268">
        <v>22</v>
      </c>
      <c r="O1268" t="s">
        <v>33</v>
      </c>
      <c r="P1268" t="s">
        <v>35</v>
      </c>
      <c r="Q1268">
        <v>2</v>
      </c>
      <c r="R1268" t="s">
        <v>22</v>
      </c>
      <c r="S1268">
        <v>16.239999771118164</v>
      </c>
      <c r="T1268" s="6">
        <f>tbSilv[[#This Row],[qtdRecurso]]*tbSilv[[#This Row],[areaOcupacao]]/10000</f>
        <v>0.13100000000000001</v>
      </c>
      <c r="U1268" s="1">
        <f>tbSilv[[#This Row],[qtdRecEspFaixa]]*tbSilv[[#This Row],[Preco]]</f>
        <v>2.1274399700164794</v>
      </c>
    </row>
    <row r="1269" spans="1:21" hidden="1" x14ac:dyDescent="0.3">
      <c r="A1269">
        <v>11688</v>
      </c>
      <c r="B1269" t="s">
        <v>0</v>
      </c>
      <c r="C1269" t="s">
        <v>1</v>
      </c>
      <c r="D1269" t="s">
        <v>2</v>
      </c>
      <c r="E1269" t="s">
        <v>3</v>
      </c>
      <c r="F1269" t="s">
        <v>306</v>
      </c>
      <c r="G1269" t="s">
        <v>4</v>
      </c>
      <c r="H1269" t="s">
        <v>56</v>
      </c>
      <c r="I1269">
        <v>655</v>
      </c>
      <c r="J1269">
        <v>72</v>
      </c>
      <c r="K1269" t="s">
        <v>318</v>
      </c>
      <c r="L1269" t="s">
        <v>7</v>
      </c>
      <c r="M1269" t="s">
        <v>28</v>
      </c>
      <c r="N1269">
        <v>22</v>
      </c>
      <c r="O1269" t="s">
        <v>33</v>
      </c>
      <c r="P1269" t="s">
        <v>13</v>
      </c>
      <c r="Q1269">
        <v>2</v>
      </c>
      <c r="R1269" t="s">
        <v>12</v>
      </c>
      <c r="S1269">
        <v>13.066685676574707</v>
      </c>
      <c r="T1269" s="6">
        <f>tbSilv[[#This Row],[qtdRecurso]]*tbSilv[[#This Row],[areaOcupacao]]/10000</f>
        <v>0.13100000000000001</v>
      </c>
      <c r="U1269" s="1">
        <f>tbSilv[[#This Row],[qtdRecEspFaixa]]*tbSilv[[#This Row],[Preco]]</f>
        <v>1.7117358236312867</v>
      </c>
    </row>
    <row r="1270" spans="1:21" hidden="1" x14ac:dyDescent="0.3">
      <c r="A1270">
        <v>11688</v>
      </c>
      <c r="B1270" t="s">
        <v>0</v>
      </c>
      <c r="C1270" t="s">
        <v>1</v>
      </c>
      <c r="D1270" t="s">
        <v>2</v>
      </c>
      <c r="E1270" t="s">
        <v>3</v>
      </c>
      <c r="F1270" t="s">
        <v>306</v>
      </c>
      <c r="G1270" t="s">
        <v>4</v>
      </c>
      <c r="H1270" t="s">
        <v>56</v>
      </c>
      <c r="I1270">
        <v>655</v>
      </c>
      <c r="J1270">
        <v>72</v>
      </c>
      <c r="K1270" t="s">
        <v>318</v>
      </c>
      <c r="L1270" t="s">
        <v>7</v>
      </c>
      <c r="M1270" t="s">
        <v>28</v>
      </c>
      <c r="N1270">
        <v>22</v>
      </c>
      <c r="O1270" t="s">
        <v>36</v>
      </c>
      <c r="P1270" t="s">
        <v>13</v>
      </c>
      <c r="Q1270">
        <v>1</v>
      </c>
      <c r="R1270" t="s">
        <v>12</v>
      </c>
      <c r="S1270">
        <v>13.066685676574707</v>
      </c>
      <c r="T1270" s="6">
        <f>tbSilv[[#This Row],[qtdRecurso]]*tbSilv[[#This Row],[areaOcupacao]]/10000</f>
        <v>6.5500000000000003E-2</v>
      </c>
      <c r="U1270" s="1">
        <f>tbSilv[[#This Row],[qtdRecEspFaixa]]*tbSilv[[#This Row],[Preco]]</f>
        <v>0.85586791181564337</v>
      </c>
    </row>
    <row r="1271" spans="1:21" hidden="1" x14ac:dyDescent="0.3">
      <c r="A1271">
        <v>11688</v>
      </c>
      <c r="B1271" t="s">
        <v>0</v>
      </c>
      <c r="C1271" t="s">
        <v>1</v>
      </c>
      <c r="D1271" t="s">
        <v>2</v>
      </c>
      <c r="E1271" t="s">
        <v>3</v>
      </c>
      <c r="F1271" t="s">
        <v>306</v>
      </c>
      <c r="G1271" t="s">
        <v>4</v>
      </c>
      <c r="H1271" t="s">
        <v>56</v>
      </c>
      <c r="I1271">
        <v>655</v>
      </c>
      <c r="J1271">
        <v>72</v>
      </c>
      <c r="K1271" t="s">
        <v>318</v>
      </c>
      <c r="L1271" t="s">
        <v>7</v>
      </c>
      <c r="M1271" t="s">
        <v>28</v>
      </c>
      <c r="N1271">
        <v>23</v>
      </c>
      <c r="O1271" t="s">
        <v>33</v>
      </c>
      <c r="P1271" t="s">
        <v>34</v>
      </c>
      <c r="Q1271">
        <v>2</v>
      </c>
      <c r="R1271" t="s">
        <v>12</v>
      </c>
      <c r="S1271">
        <v>9.9000000000000005E-2</v>
      </c>
      <c r="T1271" s="6">
        <f>tbSilv[[#This Row],[qtdRecurso]]*tbSilv[[#This Row],[areaOcupacao]]/10000</f>
        <v>0.13100000000000001</v>
      </c>
      <c r="U1271" s="1">
        <f>tbSilv[[#This Row],[qtdRecEspFaixa]]*tbSilv[[#This Row],[Preco]]</f>
        <v>1.2969000000000001E-2</v>
      </c>
    </row>
    <row r="1272" spans="1:21" hidden="1" x14ac:dyDescent="0.3">
      <c r="A1272">
        <v>11688</v>
      </c>
      <c r="B1272" t="s">
        <v>0</v>
      </c>
      <c r="C1272" t="s">
        <v>1</v>
      </c>
      <c r="D1272" t="s">
        <v>2</v>
      </c>
      <c r="E1272" t="s">
        <v>3</v>
      </c>
      <c r="F1272" t="s">
        <v>306</v>
      </c>
      <c r="G1272" t="s">
        <v>4</v>
      </c>
      <c r="H1272" t="s">
        <v>56</v>
      </c>
      <c r="I1272">
        <v>655</v>
      </c>
      <c r="J1272">
        <v>72</v>
      </c>
      <c r="K1272" t="s">
        <v>318</v>
      </c>
      <c r="L1272" t="s">
        <v>7</v>
      </c>
      <c r="M1272" t="s">
        <v>28</v>
      </c>
      <c r="N1272">
        <v>23</v>
      </c>
      <c r="O1272" t="s">
        <v>33</v>
      </c>
      <c r="P1272" t="s">
        <v>35</v>
      </c>
      <c r="Q1272">
        <v>2</v>
      </c>
      <c r="R1272" t="s">
        <v>22</v>
      </c>
      <c r="S1272">
        <v>16.239999771118164</v>
      </c>
      <c r="T1272" s="6">
        <f>tbSilv[[#This Row],[qtdRecurso]]*tbSilv[[#This Row],[areaOcupacao]]/10000</f>
        <v>0.13100000000000001</v>
      </c>
      <c r="U1272" s="1">
        <f>tbSilv[[#This Row],[qtdRecEspFaixa]]*tbSilv[[#This Row],[Preco]]</f>
        <v>2.1274399700164794</v>
      </c>
    </row>
    <row r="1273" spans="1:21" hidden="1" x14ac:dyDescent="0.3">
      <c r="A1273">
        <v>11688</v>
      </c>
      <c r="B1273" t="s">
        <v>0</v>
      </c>
      <c r="C1273" t="s">
        <v>1</v>
      </c>
      <c r="D1273" t="s">
        <v>2</v>
      </c>
      <c r="E1273" t="s">
        <v>3</v>
      </c>
      <c r="F1273" t="s">
        <v>306</v>
      </c>
      <c r="G1273" t="s">
        <v>4</v>
      </c>
      <c r="H1273" t="s">
        <v>56</v>
      </c>
      <c r="I1273">
        <v>655</v>
      </c>
      <c r="J1273">
        <v>72</v>
      </c>
      <c r="K1273" t="s">
        <v>318</v>
      </c>
      <c r="L1273" t="s">
        <v>7</v>
      </c>
      <c r="M1273" t="s">
        <v>28</v>
      </c>
      <c r="N1273">
        <v>23</v>
      </c>
      <c r="O1273" t="s">
        <v>33</v>
      </c>
      <c r="P1273" t="s">
        <v>13</v>
      </c>
      <c r="Q1273">
        <v>2</v>
      </c>
      <c r="R1273" t="s">
        <v>12</v>
      </c>
      <c r="S1273">
        <v>13.066685676574707</v>
      </c>
      <c r="T1273" s="6">
        <f>tbSilv[[#This Row],[qtdRecurso]]*tbSilv[[#This Row],[areaOcupacao]]/10000</f>
        <v>0.13100000000000001</v>
      </c>
      <c r="U1273" s="1">
        <f>tbSilv[[#This Row],[qtdRecEspFaixa]]*tbSilv[[#This Row],[Preco]]</f>
        <v>1.7117358236312867</v>
      </c>
    </row>
    <row r="1274" spans="1:21" hidden="1" x14ac:dyDescent="0.3">
      <c r="A1274">
        <v>11688</v>
      </c>
      <c r="B1274" t="s">
        <v>0</v>
      </c>
      <c r="C1274" t="s">
        <v>1</v>
      </c>
      <c r="D1274" t="s">
        <v>2</v>
      </c>
      <c r="E1274" t="s">
        <v>3</v>
      </c>
      <c r="F1274" t="s">
        <v>306</v>
      </c>
      <c r="G1274" t="s">
        <v>4</v>
      </c>
      <c r="H1274" t="s">
        <v>56</v>
      </c>
      <c r="I1274">
        <v>655</v>
      </c>
      <c r="J1274">
        <v>72</v>
      </c>
      <c r="K1274" t="s">
        <v>318</v>
      </c>
      <c r="L1274" t="s">
        <v>7</v>
      </c>
      <c r="M1274" t="s">
        <v>28</v>
      </c>
      <c r="N1274">
        <v>23</v>
      </c>
      <c r="O1274" t="s">
        <v>36</v>
      </c>
      <c r="P1274" t="s">
        <v>13</v>
      </c>
      <c r="Q1274">
        <v>1</v>
      </c>
      <c r="R1274" t="s">
        <v>12</v>
      </c>
      <c r="S1274">
        <v>13.066685676574707</v>
      </c>
      <c r="T1274" s="6">
        <f>tbSilv[[#This Row],[qtdRecurso]]*tbSilv[[#This Row],[areaOcupacao]]/10000</f>
        <v>6.5500000000000003E-2</v>
      </c>
      <c r="U1274" s="1">
        <f>tbSilv[[#This Row],[qtdRecEspFaixa]]*tbSilv[[#This Row],[Preco]]</f>
        <v>0.85586791181564337</v>
      </c>
    </row>
    <row r="1275" spans="1:21" hidden="1" x14ac:dyDescent="0.3">
      <c r="A1275">
        <v>11688</v>
      </c>
      <c r="B1275" t="s">
        <v>0</v>
      </c>
      <c r="C1275" t="s">
        <v>1</v>
      </c>
      <c r="D1275" t="s">
        <v>2</v>
      </c>
      <c r="E1275" t="s">
        <v>3</v>
      </c>
      <c r="F1275" t="s">
        <v>306</v>
      </c>
      <c r="G1275" t="s">
        <v>4</v>
      </c>
      <c r="H1275" t="s">
        <v>56</v>
      </c>
      <c r="I1275">
        <v>655</v>
      </c>
      <c r="J1275">
        <v>72</v>
      </c>
      <c r="K1275" t="s">
        <v>318</v>
      </c>
      <c r="L1275" t="s">
        <v>7</v>
      </c>
      <c r="M1275" t="s">
        <v>28</v>
      </c>
      <c r="N1275">
        <v>24</v>
      </c>
      <c r="O1275" t="s">
        <v>33</v>
      </c>
      <c r="P1275" t="s">
        <v>34</v>
      </c>
      <c r="Q1275">
        <v>2</v>
      </c>
      <c r="R1275" t="s">
        <v>12</v>
      </c>
      <c r="S1275">
        <v>9.9000000000000005E-2</v>
      </c>
      <c r="T1275" s="6">
        <f>tbSilv[[#This Row],[qtdRecurso]]*tbSilv[[#This Row],[areaOcupacao]]/10000</f>
        <v>0.13100000000000001</v>
      </c>
      <c r="U1275" s="1">
        <f>tbSilv[[#This Row],[qtdRecEspFaixa]]*tbSilv[[#This Row],[Preco]]</f>
        <v>1.2969000000000001E-2</v>
      </c>
    </row>
    <row r="1276" spans="1:21" hidden="1" x14ac:dyDescent="0.3">
      <c r="A1276">
        <v>11688</v>
      </c>
      <c r="B1276" t="s">
        <v>0</v>
      </c>
      <c r="C1276" t="s">
        <v>1</v>
      </c>
      <c r="D1276" t="s">
        <v>2</v>
      </c>
      <c r="E1276" t="s">
        <v>3</v>
      </c>
      <c r="F1276" t="s">
        <v>306</v>
      </c>
      <c r="G1276" t="s">
        <v>4</v>
      </c>
      <c r="H1276" t="s">
        <v>56</v>
      </c>
      <c r="I1276">
        <v>655</v>
      </c>
      <c r="J1276">
        <v>72</v>
      </c>
      <c r="K1276" t="s">
        <v>318</v>
      </c>
      <c r="L1276" t="s">
        <v>7</v>
      </c>
      <c r="M1276" t="s">
        <v>28</v>
      </c>
      <c r="N1276">
        <v>24</v>
      </c>
      <c r="O1276" t="s">
        <v>33</v>
      </c>
      <c r="P1276" t="s">
        <v>35</v>
      </c>
      <c r="Q1276">
        <v>2</v>
      </c>
      <c r="R1276" t="s">
        <v>22</v>
      </c>
      <c r="S1276">
        <v>16.239999771118164</v>
      </c>
      <c r="T1276" s="6">
        <f>tbSilv[[#This Row],[qtdRecurso]]*tbSilv[[#This Row],[areaOcupacao]]/10000</f>
        <v>0.13100000000000001</v>
      </c>
      <c r="U1276" s="1">
        <f>tbSilv[[#This Row],[qtdRecEspFaixa]]*tbSilv[[#This Row],[Preco]]</f>
        <v>2.1274399700164794</v>
      </c>
    </row>
    <row r="1277" spans="1:21" hidden="1" x14ac:dyDescent="0.3">
      <c r="A1277">
        <v>11688</v>
      </c>
      <c r="B1277" t="s">
        <v>0</v>
      </c>
      <c r="C1277" t="s">
        <v>1</v>
      </c>
      <c r="D1277" t="s">
        <v>2</v>
      </c>
      <c r="E1277" t="s">
        <v>3</v>
      </c>
      <c r="F1277" t="s">
        <v>306</v>
      </c>
      <c r="G1277" t="s">
        <v>4</v>
      </c>
      <c r="H1277" t="s">
        <v>56</v>
      </c>
      <c r="I1277">
        <v>655</v>
      </c>
      <c r="J1277">
        <v>72</v>
      </c>
      <c r="K1277" t="s">
        <v>318</v>
      </c>
      <c r="L1277" t="s">
        <v>7</v>
      </c>
      <c r="M1277" t="s">
        <v>28</v>
      </c>
      <c r="N1277">
        <v>24</v>
      </c>
      <c r="O1277" t="s">
        <v>33</v>
      </c>
      <c r="P1277" t="s">
        <v>13</v>
      </c>
      <c r="Q1277">
        <v>2</v>
      </c>
      <c r="R1277" t="s">
        <v>12</v>
      </c>
      <c r="S1277">
        <v>13.066685676574707</v>
      </c>
      <c r="T1277" s="6">
        <f>tbSilv[[#This Row],[qtdRecurso]]*tbSilv[[#This Row],[areaOcupacao]]/10000</f>
        <v>0.13100000000000001</v>
      </c>
      <c r="U1277" s="1">
        <f>tbSilv[[#This Row],[qtdRecEspFaixa]]*tbSilv[[#This Row],[Preco]]</f>
        <v>1.7117358236312867</v>
      </c>
    </row>
    <row r="1278" spans="1:21" hidden="1" x14ac:dyDescent="0.3">
      <c r="A1278">
        <v>11688</v>
      </c>
      <c r="B1278" t="s">
        <v>0</v>
      </c>
      <c r="C1278" t="s">
        <v>1</v>
      </c>
      <c r="D1278" t="s">
        <v>2</v>
      </c>
      <c r="E1278" t="s">
        <v>3</v>
      </c>
      <c r="F1278" t="s">
        <v>306</v>
      </c>
      <c r="G1278" t="s">
        <v>4</v>
      </c>
      <c r="H1278" t="s">
        <v>56</v>
      </c>
      <c r="I1278">
        <v>655</v>
      </c>
      <c r="J1278">
        <v>72</v>
      </c>
      <c r="K1278" t="s">
        <v>318</v>
      </c>
      <c r="L1278" t="s">
        <v>7</v>
      </c>
      <c r="M1278" t="s">
        <v>28</v>
      </c>
      <c r="N1278">
        <v>24</v>
      </c>
      <c r="O1278" t="s">
        <v>36</v>
      </c>
      <c r="P1278" t="s">
        <v>13</v>
      </c>
      <c r="Q1278">
        <v>1</v>
      </c>
      <c r="R1278" t="s">
        <v>12</v>
      </c>
      <c r="S1278">
        <v>13.066685676574707</v>
      </c>
      <c r="T1278" s="6">
        <f>tbSilv[[#This Row],[qtdRecurso]]*tbSilv[[#This Row],[areaOcupacao]]/10000</f>
        <v>6.5500000000000003E-2</v>
      </c>
      <c r="U1278" s="1">
        <f>tbSilv[[#This Row],[qtdRecEspFaixa]]*tbSilv[[#This Row],[Preco]]</f>
        <v>0.85586791181564337</v>
      </c>
    </row>
    <row r="1279" spans="1:21" hidden="1" x14ac:dyDescent="0.3">
      <c r="A1279">
        <v>11688</v>
      </c>
      <c r="B1279" t="s">
        <v>0</v>
      </c>
      <c r="C1279" t="s">
        <v>1</v>
      </c>
      <c r="D1279" t="s">
        <v>2</v>
      </c>
      <c r="E1279" t="s">
        <v>3</v>
      </c>
      <c r="F1279" t="s">
        <v>306</v>
      </c>
      <c r="G1279" t="s">
        <v>4</v>
      </c>
      <c r="H1279" t="s">
        <v>56</v>
      </c>
      <c r="I1279">
        <v>655</v>
      </c>
      <c r="J1279">
        <v>72</v>
      </c>
      <c r="K1279" t="s">
        <v>318</v>
      </c>
      <c r="L1279" t="s">
        <v>7</v>
      </c>
      <c r="M1279" t="s">
        <v>28</v>
      </c>
      <c r="N1279">
        <v>25</v>
      </c>
      <c r="O1279" t="s">
        <v>33</v>
      </c>
      <c r="P1279" t="s">
        <v>34</v>
      </c>
      <c r="Q1279">
        <v>2</v>
      </c>
      <c r="R1279" t="s">
        <v>12</v>
      </c>
      <c r="S1279">
        <v>9.9000000000000005E-2</v>
      </c>
      <c r="T1279" s="6">
        <f>tbSilv[[#This Row],[qtdRecurso]]*tbSilv[[#This Row],[areaOcupacao]]/10000</f>
        <v>0.13100000000000001</v>
      </c>
      <c r="U1279" s="1">
        <f>tbSilv[[#This Row],[qtdRecEspFaixa]]*tbSilv[[#This Row],[Preco]]</f>
        <v>1.2969000000000001E-2</v>
      </c>
    </row>
    <row r="1280" spans="1:21" hidden="1" x14ac:dyDescent="0.3">
      <c r="A1280">
        <v>11688</v>
      </c>
      <c r="B1280" t="s">
        <v>0</v>
      </c>
      <c r="C1280" t="s">
        <v>1</v>
      </c>
      <c r="D1280" t="s">
        <v>2</v>
      </c>
      <c r="E1280" t="s">
        <v>3</v>
      </c>
      <c r="F1280" t="s">
        <v>306</v>
      </c>
      <c r="G1280" t="s">
        <v>4</v>
      </c>
      <c r="H1280" t="s">
        <v>56</v>
      </c>
      <c r="I1280">
        <v>655</v>
      </c>
      <c r="J1280">
        <v>72</v>
      </c>
      <c r="K1280" t="s">
        <v>318</v>
      </c>
      <c r="L1280" t="s">
        <v>7</v>
      </c>
      <c r="M1280" t="s">
        <v>28</v>
      </c>
      <c r="N1280">
        <v>25</v>
      </c>
      <c r="O1280" t="s">
        <v>33</v>
      </c>
      <c r="P1280" t="s">
        <v>35</v>
      </c>
      <c r="Q1280">
        <v>2</v>
      </c>
      <c r="R1280" t="s">
        <v>22</v>
      </c>
      <c r="S1280">
        <v>16.239999771118164</v>
      </c>
      <c r="T1280" s="6">
        <f>tbSilv[[#This Row],[qtdRecurso]]*tbSilv[[#This Row],[areaOcupacao]]/10000</f>
        <v>0.13100000000000001</v>
      </c>
      <c r="U1280" s="1">
        <f>tbSilv[[#This Row],[qtdRecEspFaixa]]*tbSilv[[#This Row],[Preco]]</f>
        <v>2.1274399700164794</v>
      </c>
    </row>
    <row r="1281" spans="1:21" hidden="1" x14ac:dyDescent="0.3">
      <c r="A1281">
        <v>11688</v>
      </c>
      <c r="B1281" t="s">
        <v>0</v>
      </c>
      <c r="C1281" t="s">
        <v>1</v>
      </c>
      <c r="D1281" t="s">
        <v>2</v>
      </c>
      <c r="E1281" t="s">
        <v>3</v>
      </c>
      <c r="F1281" t="s">
        <v>306</v>
      </c>
      <c r="G1281" t="s">
        <v>4</v>
      </c>
      <c r="H1281" t="s">
        <v>56</v>
      </c>
      <c r="I1281">
        <v>655</v>
      </c>
      <c r="J1281">
        <v>72</v>
      </c>
      <c r="K1281" t="s">
        <v>318</v>
      </c>
      <c r="L1281" t="s">
        <v>7</v>
      </c>
      <c r="M1281" t="s">
        <v>28</v>
      </c>
      <c r="N1281">
        <v>25</v>
      </c>
      <c r="O1281" t="s">
        <v>33</v>
      </c>
      <c r="P1281" t="s">
        <v>13</v>
      </c>
      <c r="Q1281">
        <v>2</v>
      </c>
      <c r="R1281" t="s">
        <v>12</v>
      </c>
      <c r="S1281">
        <v>13.066685676574707</v>
      </c>
      <c r="T1281" s="6">
        <f>tbSilv[[#This Row],[qtdRecurso]]*tbSilv[[#This Row],[areaOcupacao]]/10000</f>
        <v>0.13100000000000001</v>
      </c>
      <c r="U1281" s="1">
        <f>tbSilv[[#This Row],[qtdRecEspFaixa]]*tbSilv[[#This Row],[Preco]]</f>
        <v>1.7117358236312867</v>
      </c>
    </row>
    <row r="1282" spans="1:21" hidden="1" x14ac:dyDescent="0.3">
      <c r="A1282">
        <v>11688</v>
      </c>
      <c r="B1282" t="s">
        <v>0</v>
      </c>
      <c r="C1282" t="s">
        <v>1</v>
      </c>
      <c r="D1282" t="s">
        <v>2</v>
      </c>
      <c r="E1282" t="s">
        <v>3</v>
      </c>
      <c r="F1282" t="s">
        <v>306</v>
      </c>
      <c r="G1282" t="s">
        <v>4</v>
      </c>
      <c r="H1282" t="s">
        <v>56</v>
      </c>
      <c r="I1282">
        <v>655</v>
      </c>
      <c r="J1282">
        <v>72</v>
      </c>
      <c r="K1282" t="s">
        <v>318</v>
      </c>
      <c r="L1282" t="s">
        <v>7</v>
      </c>
      <c r="M1282" t="s">
        <v>28</v>
      </c>
      <c r="N1282">
        <v>25</v>
      </c>
      <c r="O1282" t="s">
        <v>36</v>
      </c>
      <c r="P1282" t="s">
        <v>13</v>
      </c>
      <c r="Q1282">
        <v>1</v>
      </c>
      <c r="R1282" t="s">
        <v>12</v>
      </c>
      <c r="S1282">
        <v>13.066685676574707</v>
      </c>
      <c r="T1282" s="6">
        <f>tbSilv[[#This Row],[qtdRecurso]]*tbSilv[[#This Row],[areaOcupacao]]/10000</f>
        <v>6.5500000000000003E-2</v>
      </c>
      <c r="U1282" s="1">
        <f>tbSilv[[#This Row],[qtdRecEspFaixa]]*tbSilv[[#This Row],[Preco]]</f>
        <v>0.85586791181564337</v>
      </c>
    </row>
    <row r="1283" spans="1:21" hidden="1" x14ac:dyDescent="0.3">
      <c r="A1283">
        <v>11688</v>
      </c>
      <c r="B1283" t="s">
        <v>0</v>
      </c>
      <c r="C1283" t="s">
        <v>1</v>
      </c>
      <c r="D1283" t="s">
        <v>2</v>
      </c>
      <c r="E1283" t="s">
        <v>3</v>
      </c>
      <c r="F1283" t="s">
        <v>306</v>
      </c>
      <c r="G1283" t="s">
        <v>4</v>
      </c>
      <c r="H1283" t="s">
        <v>56</v>
      </c>
      <c r="I1283">
        <v>655</v>
      </c>
      <c r="J1283">
        <v>72</v>
      </c>
      <c r="K1283" t="s">
        <v>318</v>
      </c>
      <c r="L1283" t="s">
        <v>7</v>
      </c>
      <c r="M1283" t="s">
        <v>28</v>
      </c>
      <c r="N1283">
        <v>26</v>
      </c>
      <c r="O1283" t="s">
        <v>33</v>
      </c>
      <c r="P1283" t="s">
        <v>34</v>
      </c>
      <c r="Q1283">
        <v>2</v>
      </c>
      <c r="R1283" t="s">
        <v>12</v>
      </c>
      <c r="S1283">
        <v>9.9000000000000005E-2</v>
      </c>
      <c r="T1283" s="6">
        <f>tbSilv[[#This Row],[qtdRecurso]]*tbSilv[[#This Row],[areaOcupacao]]/10000</f>
        <v>0.13100000000000001</v>
      </c>
      <c r="U1283" s="1">
        <f>tbSilv[[#This Row],[qtdRecEspFaixa]]*tbSilv[[#This Row],[Preco]]</f>
        <v>1.2969000000000001E-2</v>
      </c>
    </row>
    <row r="1284" spans="1:21" hidden="1" x14ac:dyDescent="0.3">
      <c r="A1284">
        <v>11688</v>
      </c>
      <c r="B1284" t="s">
        <v>0</v>
      </c>
      <c r="C1284" t="s">
        <v>1</v>
      </c>
      <c r="D1284" t="s">
        <v>2</v>
      </c>
      <c r="E1284" t="s">
        <v>3</v>
      </c>
      <c r="F1284" t="s">
        <v>306</v>
      </c>
      <c r="G1284" t="s">
        <v>4</v>
      </c>
      <c r="H1284" t="s">
        <v>56</v>
      </c>
      <c r="I1284">
        <v>655</v>
      </c>
      <c r="J1284">
        <v>72</v>
      </c>
      <c r="K1284" t="s">
        <v>318</v>
      </c>
      <c r="L1284" t="s">
        <v>7</v>
      </c>
      <c r="M1284" t="s">
        <v>28</v>
      </c>
      <c r="N1284">
        <v>26</v>
      </c>
      <c r="O1284" t="s">
        <v>33</v>
      </c>
      <c r="P1284" t="s">
        <v>35</v>
      </c>
      <c r="Q1284">
        <v>2</v>
      </c>
      <c r="R1284" t="s">
        <v>22</v>
      </c>
      <c r="S1284">
        <v>16.239999771118164</v>
      </c>
      <c r="T1284" s="6">
        <f>tbSilv[[#This Row],[qtdRecurso]]*tbSilv[[#This Row],[areaOcupacao]]/10000</f>
        <v>0.13100000000000001</v>
      </c>
      <c r="U1284" s="1">
        <f>tbSilv[[#This Row],[qtdRecEspFaixa]]*tbSilv[[#This Row],[Preco]]</f>
        <v>2.1274399700164794</v>
      </c>
    </row>
    <row r="1285" spans="1:21" hidden="1" x14ac:dyDescent="0.3">
      <c r="A1285">
        <v>11688</v>
      </c>
      <c r="B1285" t="s">
        <v>0</v>
      </c>
      <c r="C1285" t="s">
        <v>1</v>
      </c>
      <c r="D1285" t="s">
        <v>2</v>
      </c>
      <c r="E1285" t="s">
        <v>3</v>
      </c>
      <c r="F1285" t="s">
        <v>306</v>
      </c>
      <c r="G1285" t="s">
        <v>4</v>
      </c>
      <c r="H1285" t="s">
        <v>56</v>
      </c>
      <c r="I1285">
        <v>655</v>
      </c>
      <c r="J1285">
        <v>72</v>
      </c>
      <c r="K1285" t="s">
        <v>318</v>
      </c>
      <c r="L1285" t="s">
        <v>7</v>
      </c>
      <c r="M1285" t="s">
        <v>28</v>
      </c>
      <c r="N1285">
        <v>26</v>
      </c>
      <c r="O1285" t="s">
        <v>33</v>
      </c>
      <c r="P1285" t="s">
        <v>13</v>
      </c>
      <c r="Q1285">
        <v>2</v>
      </c>
      <c r="R1285" t="s">
        <v>12</v>
      </c>
      <c r="S1285">
        <v>13.066685676574707</v>
      </c>
      <c r="T1285" s="6">
        <f>tbSilv[[#This Row],[qtdRecurso]]*tbSilv[[#This Row],[areaOcupacao]]/10000</f>
        <v>0.13100000000000001</v>
      </c>
      <c r="U1285" s="1">
        <f>tbSilv[[#This Row],[qtdRecEspFaixa]]*tbSilv[[#This Row],[Preco]]</f>
        <v>1.7117358236312867</v>
      </c>
    </row>
    <row r="1286" spans="1:21" hidden="1" x14ac:dyDescent="0.3">
      <c r="A1286">
        <v>11688</v>
      </c>
      <c r="B1286" t="s">
        <v>0</v>
      </c>
      <c r="C1286" t="s">
        <v>1</v>
      </c>
      <c r="D1286" t="s">
        <v>2</v>
      </c>
      <c r="E1286" t="s">
        <v>3</v>
      </c>
      <c r="F1286" t="s">
        <v>306</v>
      </c>
      <c r="G1286" t="s">
        <v>4</v>
      </c>
      <c r="H1286" t="s">
        <v>56</v>
      </c>
      <c r="I1286">
        <v>655</v>
      </c>
      <c r="J1286">
        <v>72</v>
      </c>
      <c r="K1286" t="s">
        <v>318</v>
      </c>
      <c r="L1286" t="s">
        <v>7</v>
      </c>
      <c r="M1286" t="s">
        <v>28</v>
      </c>
      <c r="N1286">
        <v>26</v>
      </c>
      <c r="O1286" t="s">
        <v>36</v>
      </c>
      <c r="P1286" t="s">
        <v>13</v>
      </c>
      <c r="Q1286">
        <v>1</v>
      </c>
      <c r="R1286" t="s">
        <v>12</v>
      </c>
      <c r="S1286">
        <v>13.066685676574707</v>
      </c>
      <c r="T1286" s="6">
        <f>tbSilv[[#This Row],[qtdRecurso]]*tbSilv[[#This Row],[areaOcupacao]]/10000</f>
        <v>6.5500000000000003E-2</v>
      </c>
      <c r="U1286" s="1">
        <f>tbSilv[[#This Row],[qtdRecEspFaixa]]*tbSilv[[#This Row],[Preco]]</f>
        <v>0.85586791181564337</v>
      </c>
    </row>
    <row r="1287" spans="1:21" hidden="1" x14ac:dyDescent="0.3">
      <c r="A1287">
        <v>11688</v>
      </c>
      <c r="B1287" t="s">
        <v>0</v>
      </c>
      <c r="C1287" t="s">
        <v>1</v>
      </c>
      <c r="D1287" t="s">
        <v>2</v>
      </c>
      <c r="E1287" t="s">
        <v>3</v>
      </c>
      <c r="F1287" t="s">
        <v>306</v>
      </c>
      <c r="G1287" t="s">
        <v>4</v>
      </c>
      <c r="H1287" t="s">
        <v>56</v>
      </c>
      <c r="I1287">
        <v>655</v>
      </c>
      <c r="J1287">
        <v>72</v>
      </c>
      <c r="K1287" t="s">
        <v>318</v>
      </c>
      <c r="L1287" t="s">
        <v>7</v>
      </c>
      <c r="M1287" t="s">
        <v>28</v>
      </c>
      <c r="N1287">
        <v>27</v>
      </c>
      <c r="O1287" t="s">
        <v>33</v>
      </c>
      <c r="P1287" t="s">
        <v>34</v>
      </c>
      <c r="Q1287">
        <v>2</v>
      </c>
      <c r="R1287" t="s">
        <v>12</v>
      </c>
      <c r="S1287">
        <v>9.9000000000000005E-2</v>
      </c>
      <c r="T1287" s="6">
        <f>tbSilv[[#This Row],[qtdRecurso]]*tbSilv[[#This Row],[areaOcupacao]]/10000</f>
        <v>0.13100000000000001</v>
      </c>
      <c r="U1287" s="1">
        <f>tbSilv[[#This Row],[qtdRecEspFaixa]]*tbSilv[[#This Row],[Preco]]</f>
        <v>1.2969000000000001E-2</v>
      </c>
    </row>
    <row r="1288" spans="1:21" hidden="1" x14ac:dyDescent="0.3">
      <c r="A1288">
        <v>11688</v>
      </c>
      <c r="B1288" t="s">
        <v>0</v>
      </c>
      <c r="C1288" t="s">
        <v>1</v>
      </c>
      <c r="D1288" t="s">
        <v>2</v>
      </c>
      <c r="E1288" t="s">
        <v>3</v>
      </c>
      <c r="F1288" t="s">
        <v>306</v>
      </c>
      <c r="G1288" t="s">
        <v>4</v>
      </c>
      <c r="H1288" t="s">
        <v>56</v>
      </c>
      <c r="I1288">
        <v>655</v>
      </c>
      <c r="J1288">
        <v>72</v>
      </c>
      <c r="K1288" t="s">
        <v>318</v>
      </c>
      <c r="L1288" t="s">
        <v>7</v>
      </c>
      <c r="M1288" t="s">
        <v>28</v>
      </c>
      <c r="N1288">
        <v>27</v>
      </c>
      <c r="O1288" t="s">
        <v>33</v>
      </c>
      <c r="P1288" t="s">
        <v>35</v>
      </c>
      <c r="Q1288">
        <v>2</v>
      </c>
      <c r="R1288" t="s">
        <v>22</v>
      </c>
      <c r="S1288">
        <v>16.239999771118164</v>
      </c>
      <c r="T1288" s="6">
        <f>tbSilv[[#This Row],[qtdRecurso]]*tbSilv[[#This Row],[areaOcupacao]]/10000</f>
        <v>0.13100000000000001</v>
      </c>
      <c r="U1288" s="1">
        <f>tbSilv[[#This Row],[qtdRecEspFaixa]]*tbSilv[[#This Row],[Preco]]</f>
        <v>2.1274399700164794</v>
      </c>
    </row>
    <row r="1289" spans="1:21" hidden="1" x14ac:dyDescent="0.3">
      <c r="A1289">
        <v>11688</v>
      </c>
      <c r="B1289" t="s">
        <v>0</v>
      </c>
      <c r="C1289" t="s">
        <v>1</v>
      </c>
      <c r="D1289" t="s">
        <v>2</v>
      </c>
      <c r="E1289" t="s">
        <v>3</v>
      </c>
      <c r="F1289" t="s">
        <v>306</v>
      </c>
      <c r="G1289" t="s">
        <v>4</v>
      </c>
      <c r="H1289" t="s">
        <v>56</v>
      </c>
      <c r="I1289">
        <v>655</v>
      </c>
      <c r="J1289">
        <v>72</v>
      </c>
      <c r="K1289" t="s">
        <v>318</v>
      </c>
      <c r="L1289" t="s">
        <v>7</v>
      </c>
      <c r="M1289" t="s">
        <v>28</v>
      </c>
      <c r="N1289">
        <v>27</v>
      </c>
      <c r="O1289" t="s">
        <v>33</v>
      </c>
      <c r="P1289" t="s">
        <v>13</v>
      </c>
      <c r="Q1289">
        <v>2</v>
      </c>
      <c r="R1289" t="s">
        <v>12</v>
      </c>
      <c r="S1289">
        <v>13.066685676574707</v>
      </c>
      <c r="T1289" s="6">
        <f>tbSilv[[#This Row],[qtdRecurso]]*tbSilv[[#This Row],[areaOcupacao]]/10000</f>
        <v>0.13100000000000001</v>
      </c>
      <c r="U1289" s="1">
        <f>tbSilv[[#This Row],[qtdRecEspFaixa]]*tbSilv[[#This Row],[Preco]]</f>
        <v>1.7117358236312867</v>
      </c>
    </row>
    <row r="1290" spans="1:21" hidden="1" x14ac:dyDescent="0.3">
      <c r="A1290">
        <v>11688</v>
      </c>
      <c r="B1290" t="s">
        <v>0</v>
      </c>
      <c r="C1290" t="s">
        <v>1</v>
      </c>
      <c r="D1290" t="s">
        <v>2</v>
      </c>
      <c r="E1290" t="s">
        <v>3</v>
      </c>
      <c r="F1290" t="s">
        <v>306</v>
      </c>
      <c r="G1290" t="s">
        <v>4</v>
      </c>
      <c r="H1290" t="s">
        <v>56</v>
      </c>
      <c r="I1290">
        <v>655</v>
      </c>
      <c r="J1290">
        <v>72</v>
      </c>
      <c r="K1290" t="s">
        <v>318</v>
      </c>
      <c r="L1290" t="s">
        <v>7</v>
      </c>
      <c r="M1290" t="s">
        <v>28</v>
      </c>
      <c r="N1290">
        <v>27</v>
      </c>
      <c r="O1290" t="s">
        <v>36</v>
      </c>
      <c r="P1290" t="s">
        <v>13</v>
      </c>
      <c r="Q1290">
        <v>1</v>
      </c>
      <c r="R1290" t="s">
        <v>12</v>
      </c>
      <c r="S1290">
        <v>13.066685676574707</v>
      </c>
      <c r="T1290" s="6">
        <f>tbSilv[[#This Row],[qtdRecurso]]*tbSilv[[#This Row],[areaOcupacao]]/10000</f>
        <v>6.5500000000000003E-2</v>
      </c>
      <c r="U1290" s="1">
        <f>tbSilv[[#This Row],[qtdRecEspFaixa]]*tbSilv[[#This Row],[Preco]]</f>
        <v>0.85586791181564337</v>
      </c>
    </row>
    <row r="1291" spans="1:21" hidden="1" x14ac:dyDescent="0.3">
      <c r="A1291">
        <v>11688</v>
      </c>
      <c r="B1291" t="s">
        <v>0</v>
      </c>
      <c r="C1291" t="s">
        <v>1</v>
      </c>
      <c r="D1291" t="s">
        <v>2</v>
      </c>
      <c r="E1291" t="s">
        <v>3</v>
      </c>
      <c r="F1291" t="s">
        <v>306</v>
      </c>
      <c r="G1291" t="s">
        <v>4</v>
      </c>
      <c r="H1291" t="s">
        <v>56</v>
      </c>
      <c r="I1291">
        <v>655</v>
      </c>
      <c r="J1291">
        <v>72</v>
      </c>
      <c r="K1291" t="s">
        <v>318</v>
      </c>
      <c r="L1291" t="s">
        <v>7</v>
      </c>
      <c r="M1291" t="s">
        <v>28</v>
      </c>
      <c r="N1291">
        <v>28</v>
      </c>
      <c r="O1291" t="s">
        <v>33</v>
      </c>
      <c r="P1291" t="s">
        <v>34</v>
      </c>
      <c r="Q1291">
        <v>2</v>
      </c>
      <c r="R1291" t="s">
        <v>12</v>
      </c>
      <c r="S1291">
        <v>9.9000000000000005E-2</v>
      </c>
      <c r="T1291" s="6">
        <f>tbSilv[[#This Row],[qtdRecurso]]*tbSilv[[#This Row],[areaOcupacao]]/10000</f>
        <v>0.13100000000000001</v>
      </c>
      <c r="U1291" s="1">
        <f>tbSilv[[#This Row],[qtdRecEspFaixa]]*tbSilv[[#This Row],[Preco]]</f>
        <v>1.2969000000000001E-2</v>
      </c>
    </row>
    <row r="1292" spans="1:21" hidden="1" x14ac:dyDescent="0.3">
      <c r="A1292">
        <v>11688</v>
      </c>
      <c r="B1292" t="s">
        <v>0</v>
      </c>
      <c r="C1292" t="s">
        <v>1</v>
      </c>
      <c r="D1292" t="s">
        <v>2</v>
      </c>
      <c r="E1292" t="s">
        <v>3</v>
      </c>
      <c r="F1292" t="s">
        <v>306</v>
      </c>
      <c r="G1292" t="s">
        <v>4</v>
      </c>
      <c r="H1292" t="s">
        <v>56</v>
      </c>
      <c r="I1292">
        <v>655</v>
      </c>
      <c r="J1292">
        <v>72</v>
      </c>
      <c r="K1292" t="s">
        <v>318</v>
      </c>
      <c r="L1292" t="s">
        <v>7</v>
      </c>
      <c r="M1292" t="s">
        <v>28</v>
      </c>
      <c r="N1292">
        <v>28</v>
      </c>
      <c r="O1292" t="s">
        <v>33</v>
      </c>
      <c r="P1292" t="s">
        <v>35</v>
      </c>
      <c r="Q1292">
        <v>2</v>
      </c>
      <c r="R1292" t="s">
        <v>22</v>
      </c>
      <c r="S1292">
        <v>16.239999771118164</v>
      </c>
      <c r="T1292" s="6">
        <f>tbSilv[[#This Row],[qtdRecurso]]*tbSilv[[#This Row],[areaOcupacao]]/10000</f>
        <v>0.13100000000000001</v>
      </c>
      <c r="U1292" s="1">
        <f>tbSilv[[#This Row],[qtdRecEspFaixa]]*tbSilv[[#This Row],[Preco]]</f>
        <v>2.1274399700164794</v>
      </c>
    </row>
    <row r="1293" spans="1:21" hidden="1" x14ac:dyDescent="0.3">
      <c r="A1293">
        <v>11688</v>
      </c>
      <c r="B1293" t="s">
        <v>0</v>
      </c>
      <c r="C1293" t="s">
        <v>1</v>
      </c>
      <c r="D1293" t="s">
        <v>2</v>
      </c>
      <c r="E1293" t="s">
        <v>3</v>
      </c>
      <c r="F1293" t="s">
        <v>306</v>
      </c>
      <c r="G1293" t="s">
        <v>4</v>
      </c>
      <c r="H1293" t="s">
        <v>56</v>
      </c>
      <c r="I1293">
        <v>655</v>
      </c>
      <c r="J1293">
        <v>72</v>
      </c>
      <c r="K1293" t="s">
        <v>318</v>
      </c>
      <c r="L1293" t="s">
        <v>7</v>
      </c>
      <c r="M1293" t="s">
        <v>28</v>
      </c>
      <c r="N1293">
        <v>28</v>
      </c>
      <c r="O1293" t="s">
        <v>33</v>
      </c>
      <c r="P1293" t="s">
        <v>13</v>
      </c>
      <c r="Q1293">
        <v>2</v>
      </c>
      <c r="R1293" t="s">
        <v>12</v>
      </c>
      <c r="S1293">
        <v>13.066685676574707</v>
      </c>
      <c r="T1293" s="6">
        <f>tbSilv[[#This Row],[qtdRecurso]]*tbSilv[[#This Row],[areaOcupacao]]/10000</f>
        <v>0.13100000000000001</v>
      </c>
      <c r="U1293" s="1">
        <f>tbSilv[[#This Row],[qtdRecEspFaixa]]*tbSilv[[#This Row],[Preco]]</f>
        <v>1.7117358236312867</v>
      </c>
    </row>
    <row r="1294" spans="1:21" hidden="1" x14ac:dyDescent="0.3">
      <c r="A1294">
        <v>11688</v>
      </c>
      <c r="B1294" t="s">
        <v>0</v>
      </c>
      <c r="C1294" t="s">
        <v>1</v>
      </c>
      <c r="D1294" t="s">
        <v>2</v>
      </c>
      <c r="E1294" t="s">
        <v>3</v>
      </c>
      <c r="F1294" t="s">
        <v>306</v>
      </c>
      <c r="G1294" t="s">
        <v>4</v>
      </c>
      <c r="H1294" t="s">
        <v>56</v>
      </c>
      <c r="I1294">
        <v>655</v>
      </c>
      <c r="J1294">
        <v>72</v>
      </c>
      <c r="K1294" t="s">
        <v>318</v>
      </c>
      <c r="L1294" t="s">
        <v>7</v>
      </c>
      <c r="M1294" t="s">
        <v>28</v>
      </c>
      <c r="N1294">
        <v>28</v>
      </c>
      <c r="O1294" t="s">
        <v>36</v>
      </c>
      <c r="P1294" t="s">
        <v>13</v>
      </c>
      <c r="Q1294">
        <v>1</v>
      </c>
      <c r="R1294" t="s">
        <v>12</v>
      </c>
      <c r="S1294">
        <v>13.066685676574707</v>
      </c>
      <c r="T1294" s="6">
        <f>tbSilv[[#This Row],[qtdRecurso]]*tbSilv[[#This Row],[areaOcupacao]]/10000</f>
        <v>6.5500000000000003E-2</v>
      </c>
      <c r="U1294" s="1">
        <f>tbSilv[[#This Row],[qtdRecEspFaixa]]*tbSilv[[#This Row],[Preco]]</f>
        <v>0.85586791181564337</v>
      </c>
    </row>
    <row r="1295" spans="1:21" hidden="1" x14ac:dyDescent="0.3">
      <c r="A1295">
        <v>11688</v>
      </c>
      <c r="B1295" t="s">
        <v>0</v>
      </c>
      <c r="C1295" t="s">
        <v>1</v>
      </c>
      <c r="D1295" t="s">
        <v>2</v>
      </c>
      <c r="E1295" t="s">
        <v>3</v>
      </c>
      <c r="F1295" t="s">
        <v>306</v>
      </c>
      <c r="G1295" t="s">
        <v>4</v>
      </c>
      <c r="H1295" t="s">
        <v>56</v>
      </c>
      <c r="I1295">
        <v>655</v>
      </c>
      <c r="J1295">
        <v>72</v>
      </c>
      <c r="K1295" t="s">
        <v>318</v>
      </c>
      <c r="L1295" t="s">
        <v>7</v>
      </c>
      <c r="M1295" t="s">
        <v>28</v>
      </c>
      <c r="N1295">
        <v>29</v>
      </c>
      <c r="O1295" t="s">
        <v>33</v>
      </c>
      <c r="P1295" t="s">
        <v>34</v>
      </c>
      <c r="Q1295">
        <v>2</v>
      </c>
      <c r="R1295" t="s">
        <v>12</v>
      </c>
      <c r="S1295">
        <v>9.9000000000000005E-2</v>
      </c>
      <c r="T1295" s="6">
        <f>tbSilv[[#This Row],[qtdRecurso]]*tbSilv[[#This Row],[areaOcupacao]]/10000</f>
        <v>0.13100000000000001</v>
      </c>
      <c r="U1295" s="1">
        <f>tbSilv[[#This Row],[qtdRecEspFaixa]]*tbSilv[[#This Row],[Preco]]</f>
        <v>1.2969000000000001E-2</v>
      </c>
    </row>
    <row r="1296" spans="1:21" hidden="1" x14ac:dyDescent="0.3">
      <c r="A1296">
        <v>11688</v>
      </c>
      <c r="B1296" t="s">
        <v>0</v>
      </c>
      <c r="C1296" t="s">
        <v>1</v>
      </c>
      <c r="D1296" t="s">
        <v>2</v>
      </c>
      <c r="E1296" t="s">
        <v>3</v>
      </c>
      <c r="F1296" t="s">
        <v>306</v>
      </c>
      <c r="G1296" t="s">
        <v>4</v>
      </c>
      <c r="H1296" t="s">
        <v>56</v>
      </c>
      <c r="I1296">
        <v>655</v>
      </c>
      <c r="J1296">
        <v>72</v>
      </c>
      <c r="K1296" t="s">
        <v>318</v>
      </c>
      <c r="L1296" t="s">
        <v>7</v>
      </c>
      <c r="M1296" t="s">
        <v>28</v>
      </c>
      <c r="N1296">
        <v>29</v>
      </c>
      <c r="O1296" t="s">
        <v>33</v>
      </c>
      <c r="P1296" t="s">
        <v>35</v>
      </c>
      <c r="Q1296">
        <v>2</v>
      </c>
      <c r="R1296" t="s">
        <v>22</v>
      </c>
      <c r="S1296">
        <v>16.239999771118164</v>
      </c>
      <c r="T1296" s="6">
        <f>tbSilv[[#This Row],[qtdRecurso]]*tbSilv[[#This Row],[areaOcupacao]]/10000</f>
        <v>0.13100000000000001</v>
      </c>
      <c r="U1296" s="1">
        <f>tbSilv[[#This Row],[qtdRecEspFaixa]]*tbSilv[[#This Row],[Preco]]</f>
        <v>2.1274399700164794</v>
      </c>
    </row>
    <row r="1297" spans="1:21" hidden="1" x14ac:dyDescent="0.3">
      <c r="A1297">
        <v>11688</v>
      </c>
      <c r="B1297" t="s">
        <v>0</v>
      </c>
      <c r="C1297" t="s">
        <v>1</v>
      </c>
      <c r="D1297" t="s">
        <v>2</v>
      </c>
      <c r="E1297" t="s">
        <v>3</v>
      </c>
      <c r="F1297" t="s">
        <v>306</v>
      </c>
      <c r="G1297" t="s">
        <v>4</v>
      </c>
      <c r="H1297" t="s">
        <v>56</v>
      </c>
      <c r="I1297">
        <v>655</v>
      </c>
      <c r="J1297">
        <v>72</v>
      </c>
      <c r="K1297" t="s">
        <v>318</v>
      </c>
      <c r="L1297" t="s">
        <v>7</v>
      </c>
      <c r="M1297" t="s">
        <v>28</v>
      </c>
      <c r="N1297">
        <v>29</v>
      </c>
      <c r="O1297" t="s">
        <v>33</v>
      </c>
      <c r="P1297" t="s">
        <v>13</v>
      </c>
      <c r="Q1297">
        <v>2</v>
      </c>
      <c r="R1297" t="s">
        <v>12</v>
      </c>
      <c r="S1297">
        <v>13.066685676574707</v>
      </c>
      <c r="T1297" s="6">
        <f>tbSilv[[#This Row],[qtdRecurso]]*tbSilv[[#This Row],[areaOcupacao]]/10000</f>
        <v>0.13100000000000001</v>
      </c>
      <c r="U1297" s="1">
        <f>tbSilv[[#This Row],[qtdRecEspFaixa]]*tbSilv[[#This Row],[Preco]]</f>
        <v>1.7117358236312867</v>
      </c>
    </row>
    <row r="1298" spans="1:21" hidden="1" x14ac:dyDescent="0.3">
      <c r="A1298">
        <v>11688</v>
      </c>
      <c r="B1298" t="s">
        <v>0</v>
      </c>
      <c r="C1298" t="s">
        <v>1</v>
      </c>
      <c r="D1298" t="s">
        <v>2</v>
      </c>
      <c r="E1298" t="s">
        <v>3</v>
      </c>
      <c r="F1298" t="s">
        <v>306</v>
      </c>
      <c r="G1298" t="s">
        <v>4</v>
      </c>
      <c r="H1298" t="s">
        <v>56</v>
      </c>
      <c r="I1298">
        <v>655</v>
      </c>
      <c r="J1298">
        <v>72</v>
      </c>
      <c r="K1298" t="s">
        <v>318</v>
      </c>
      <c r="L1298" t="s">
        <v>7</v>
      </c>
      <c r="M1298" t="s">
        <v>28</v>
      </c>
      <c r="N1298">
        <v>29</v>
      </c>
      <c r="O1298" t="s">
        <v>36</v>
      </c>
      <c r="P1298" t="s">
        <v>13</v>
      </c>
      <c r="Q1298">
        <v>1</v>
      </c>
      <c r="R1298" t="s">
        <v>12</v>
      </c>
      <c r="S1298">
        <v>13.066685676574707</v>
      </c>
      <c r="T1298" s="6">
        <f>tbSilv[[#This Row],[qtdRecurso]]*tbSilv[[#This Row],[areaOcupacao]]/10000</f>
        <v>6.5500000000000003E-2</v>
      </c>
      <c r="U1298" s="1">
        <f>tbSilv[[#This Row],[qtdRecEspFaixa]]*tbSilv[[#This Row],[Preco]]</f>
        <v>0.85586791181564337</v>
      </c>
    </row>
    <row r="1299" spans="1:21" hidden="1" x14ac:dyDescent="0.3">
      <c r="A1299">
        <v>11688</v>
      </c>
      <c r="B1299" t="s">
        <v>0</v>
      </c>
      <c r="C1299" t="s">
        <v>1</v>
      </c>
      <c r="D1299" t="s">
        <v>2</v>
      </c>
      <c r="E1299" t="s">
        <v>3</v>
      </c>
      <c r="F1299" t="s">
        <v>306</v>
      </c>
      <c r="G1299" t="s">
        <v>4</v>
      </c>
      <c r="H1299" t="s">
        <v>56</v>
      </c>
      <c r="I1299">
        <v>655</v>
      </c>
      <c r="J1299">
        <v>72</v>
      </c>
      <c r="K1299" t="s">
        <v>318</v>
      </c>
      <c r="L1299" t="s">
        <v>7</v>
      </c>
      <c r="M1299" t="s">
        <v>28</v>
      </c>
      <c r="N1299">
        <v>30</v>
      </c>
      <c r="O1299" t="s">
        <v>33</v>
      </c>
      <c r="P1299" t="s">
        <v>34</v>
      </c>
      <c r="Q1299">
        <v>2</v>
      </c>
      <c r="R1299" t="s">
        <v>12</v>
      </c>
      <c r="S1299">
        <v>9.9000000000000005E-2</v>
      </c>
      <c r="T1299" s="6">
        <f>tbSilv[[#This Row],[qtdRecurso]]*tbSilv[[#This Row],[areaOcupacao]]/10000</f>
        <v>0.13100000000000001</v>
      </c>
      <c r="U1299" s="1">
        <f>tbSilv[[#This Row],[qtdRecEspFaixa]]*tbSilv[[#This Row],[Preco]]</f>
        <v>1.2969000000000001E-2</v>
      </c>
    </row>
    <row r="1300" spans="1:21" hidden="1" x14ac:dyDescent="0.3">
      <c r="A1300">
        <v>11688</v>
      </c>
      <c r="B1300" t="s">
        <v>0</v>
      </c>
      <c r="C1300" t="s">
        <v>1</v>
      </c>
      <c r="D1300" t="s">
        <v>2</v>
      </c>
      <c r="E1300" t="s">
        <v>3</v>
      </c>
      <c r="F1300" t="s">
        <v>306</v>
      </c>
      <c r="G1300" t="s">
        <v>4</v>
      </c>
      <c r="H1300" t="s">
        <v>56</v>
      </c>
      <c r="I1300">
        <v>655</v>
      </c>
      <c r="J1300">
        <v>72</v>
      </c>
      <c r="K1300" t="s">
        <v>318</v>
      </c>
      <c r="L1300" t="s">
        <v>7</v>
      </c>
      <c r="M1300" t="s">
        <v>28</v>
      </c>
      <c r="N1300">
        <v>30</v>
      </c>
      <c r="O1300" t="s">
        <v>33</v>
      </c>
      <c r="P1300" t="s">
        <v>35</v>
      </c>
      <c r="Q1300">
        <v>2</v>
      </c>
      <c r="R1300" t="s">
        <v>22</v>
      </c>
      <c r="S1300">
        <v>16.239999771118164</v>
      </c>
      <c r="T1300" s="6">
        <f>tbSilv[[#This Row],[qtdRecurso]]*tbSilv[[#This Row],[areaOcupacao]]/10000</f>
        <v>0.13100000000000001</v>
      </c>
      <c r="U1300" s="1">
        <f>tbSilv[[#This Row],[qtdRecEspFaixa]]*tbSilv[[#This Row],[Preco]]</f>
        <v>2.1274399700164794</v>
      </c>
    </row>
    <row r="1301" spans="1:21" hidden="1" x14ac:dyDescent="0.3">
      <c r="A1301">
        <v>11688</v>
      </c>
      <c r="B1301" t="s">
        <v>0</v>
      </c>
      <c r="C1301" t="s">
        <v>1</v>
      </c>
      <c r="D1301" t="s">
        <v>2</v>
      </c>
      <c r="E1301" t="s">
        <v>3</v>
      </c>
      <c r="F1301" t="s">
        <v>306</v>
      </c>
      <c r="G1301" t="s">
        <v>4</v>
      </c>
      <c r="H1301" t="s">
        <v>56</v>
      </c>
      <c r="I1301">
        <v>655</v>
      </c>
      <c r="J1301">
        <v>72</v>
      </c>
      <c r="K1301" t="s">
        <v>318</v>
      </c>
      <c r="L1301" t="s">
        <v>7</v>
      </c>
      <c r="M1301" t="s">
        <v>28</v>
      </c>
      <c r="N1301">
        <v>30</v>
      </c>
      <c r="O1301" t="s">
        <v>33</v>
      </c>
      <c r="P1301" t="s">
        <v>13</v>
      </c>
      <c r="Q1301">
        <v>2</v>
      </c>
      <c r="R1301" t="s">
        <v>12</v>
      </c>
      <c r="S1301">
        <v>13.066685676574707</v>
      </c>
      <c r="T1301" s="6">
        <f>tbSilv[[#This Row],[qtdRecurso]]*tbSilv[[#This Row],[areaOcupacao]]/10000</f>
        <v>0.13100000000000001</v>
      </c>
      <c r="U1301" s="1">
        <f>tbSilv[[#This Row],[qtdRecEspFaixa]]*tbSilv[[#This Row],[Preco]]</f>
        <v>1.7117358236312867</v>
      </c>
    </row>
    <row r="1302" spans="1:21" hidden="1" x14ac:dyDescent="0.3">
      <c r="A1302">
        <v>11688</v>
      </c>
      <c r="B1302" t="s">
        <v>0</v>
      </c>
      <c r="C1302" t="s">
        <v>1</v>
      </c>
      <c r="D1302" t="s">
        <v>2</v>
      </c>
      <c r="E1302" t="s">
        <v>3</v>
      </c>
      <c r="F1302" t="s">
        <v>306</v>
      </c>
      <c r="G1302" t="s">
        <v>4</v>
      </c>
      <c r="H1302" t="s">
        <v>56</v>
      </c>
      <c r="I1302">
        <v>655</v>
      </c>
      <c r="J1302">
        <v>72</v>
      </c>
      <c r="K1302" t="s">
        <v>318</v>
      </c>
      <c r="L1302" t="s">
        <v>7</v>
      </c>
      <c r="M1302" t="s">
        <v>28</v>
      </c>
      <c r="N1302">
        <v>30</v>
      </c>
      <c r="O1302" t="s">
        <v>36</v>
      </c>
      <c r="P1302" t="s">
        <v>13</v>
      </c>
      <c r="Q1302">
        <v>1</v>
      </c>
      <c r="R1302" t="s">
        <v>12</v>
      </c>
      <c r="S1302">
        <v>13.066685676574707</v>
      </c>
      <c r="T1302" s="6">
        <f>tbSilv[[#This Row],[qtdRecurso]]*tbSilv[[#This Row],[areaOcupacao]]/10000</f>
        <v>6.5500000000000003E-2</v>
      </c>
      <c r="U1302" s="1">
        <f>tbSilv[[#This Row],[qtdRecEspFaixa]]*tbSilv[[#This Row],[Preco]]</f>
        <v>0.85586791181564337</v>
      </c>
    </row>
    <row r="1303" spans="1:21" hidden="1" x14ac:dyDescent="0.3">
      <c r="A1303">
        <v>11688</v>
      </c>
      <c r="B1303" t="s">
        <v>0</v>
      </c>
      <c r="C1303" t="s">
        <v>1</v>
      </c>
      <c r="D1303" t="s">
        <v>2</v>
      </c>
      <c r="E1303" t="s">
        <v>3</v>
      </c>
      <c r="F1303" t="s">
        <v>306</v>
      </c>
      <c r="G1303" t="s">
        <v>4</v>
      </c>
      <c r="H1303" t="s">
        <v>56</v>
      </c>
      <c r="I1303">
        <v>655</v>
      </c>
      <c r="J1303">
        <v>72</v>
      </c>
      <c r="K1303" t="s">
        <v>318</v>
      </c>
      <c r="L1303" t="s">
        <v>7</v>
      </c>
      <c r="M1303" t="s">
        <v>42</v>
      </c>
      <c r="N1303">
        <v>1</v>
      </c>
      <c r="O1303" t="s">
        <v>31</v>
      </c>
      <c r="P1303" t="s">
        <v>32</v>
      </c>
      <c r="Q1303">
        <v>32.700000000000003</v>
      </c>
      <c r="R1303" t="s">
        <v>12</v>
      </c>
      <c r="S1303">
        <v>1.6E-2</v>
      </c>
      <c r="T1303" s="6">
        <f>tbSilv[[#This Row],[qtdRecurso]]*tbSilv[[#This Row],[areaOcupacao]]/10000</f>
        <v>2.1418500000000003</v>
      </c>
      <c r="U1303" s="1">
        <f>tbSilv[[#This Row],[qtdRecEspFaixa]]*tbSilv[[#This Row],[Preco]]</f>
        <v>3.4269600000000004E-2</v>
      </c>
    </row>
    <row r="1304" spans="1:21" hidden="1" x14ac:dyDescent="0.3">
      <c r="A1304">
        <v>11688</v>
      </c>
      <c r="B1304" t="s">
        <v>0</v>
      </c>
      <c r="C1304" t="s">
        <v>1</v>
      </c>
      <c r="D1304" t="s">
        <v>2</v>
      </c>
      <c r="E1304" t="s">
        <v>3</v>
      </c>
      <c r="F1304" t="s">
        <v>306</v>
      </c>
      <c r="G1304" t="s">
        <v>4</v>
      </c>
      <c r="H1304" t="s">
        <v>56</v>
      </c>
      <c r="I1304">
        <v>655</v>
      </c>
      <c r="J1304">
        <v>72</v>
      </c>
      <c r="K1304" t="s">
        <v>318</v>
      </c>
      <c r="L1304" t="s">
        <v>7</v>
      </c>
      <c r="M1304" t="s">
        <v>42</v>
      </c>
      <c r="N1304">
        <v>1</v>
      </c>
      <c r="O1304" t="s">
        <v>31</v>
      </c>
      <c r="P1304" t="s">
        <v>13</v>
      </c>
      <c r="Q1304">
        <v>32.700000000000003</v>
      </c>
      <c r="R1304" t="s">
        <v>12</v>
      </c>
      <c r="S1304">
        <v>13.066685676574707</v>
      </c>
      <c r="T1304" s="6">
        <f>tbSilv[[#This Row],[qtdRecurso]]*tbSilv[[#This Row],[areaOcupacao]]/10000</f>
        <v>2.1418500000000003</v>
      </c>
      <c r="U1304" s="1">
        <f>tbSilv[[#This Row],[qtdRecEspFaixa]]*tbSilv[[#This Row],[Preco]]</f>
        <v>27.986880716371541</v>
      </c>
    </row>
    <row r="1305" spans="1:21" hidden="1" x14ac:dyDescent="0.3">
      <c r="A1305">
        <v>11688</v>
      </c>
      <c r="B1305" t="s">
        <v>0</v>
      </c>
      <c r="C1305" t="s">
        <v>1</v>
      </c>
      <c r="D1305" t="s">
        <v>2</v>
      </c>
      <c r="E1305" t="s">
        <v>3</v>
      </c>
      <c r="F1305" t="s">
        <v>306</v>
      </c>
      <c r="G1305" t="s">
        <v>4</v>
      </c>
      <c r="H1305" t="s">
        <v>56</v>
      </c>
      <c r="I1305">
        <v>655</v>
      </c>
      <c r="J1305">
        <v>72</v>
      </c>
      <c r="K1305" t="s">
        <v>318</v>
      </c>
      <c r="L1305" t="s">
        <v>7</v>
      </c>
      <c r="M1305" t="s">
        <v>42</v>
      </c>
      <c r="N1305">
        <v>1</v>
      </c>
      <c r="O1305" t="s">
        <v>33</v>
      </c>
      <c r="P1305" t="s">
        <v>34</v>
      </c>
      <c r="Q1305">
        <v>2</v>
      </c>
      <c r="R1305" t="s">
        <v>12</v>
      </c>
      <c r="S1305">
        <v>9.9000000000000005E-2</v>
      </c>
      <c r="T1305" s="6">
        <f>tbSilv[[#This Row],[qtdRecurso]]*tbSilv[[#This Row],[areaOcupacao]]/10000</f>
        <v>0.13100000000000001</v>
      </c>
      <c r="U1305" s="1">
        <f>tbSilv[[#This Row],[qtdRecEspFaixa]]*tbSilv[[#This Row],[Preco]]</f>
        <v>1.2969000000000001E-2</v>
      </c>
    </row>
    <row r="1306" spans="1:21" hidden="1" x14ac:dyDescent="0.3">
      <c r="A1306">
        <v>11688</v>
      </c>
      <c r="B1306" t="s">
        <v>0</v>
      </c>
      <c r="C1306" t="s">
        <v>1</v>
      </c>
      <c r="D1306" t="s">
        <v>2</v>
      </c>
      <c r="E1306" t="s">
        <v>3</v>
      </c>
      <c r="F1306" t="s">
        <v>306</v>
      </c>
      <c r="G1306" t="s">
        <v>4</v>
      </c>
      <c r="H1306" t="s">
        <v>56</v>
      </c>
      <c r="I1306">
        <v>655</v>
      </c>
      <c r="J1306">
        <v>72</v>
      </c>
      <c r="K1306" t="s">
        <v>318</v>
      </c>
      <c r="L1306" t="s">
        <v>7</v>
      </c>
      <c r="M1306" t="s">
        <v>42</v>
      </c>
      <c r="N1306">
        <v>1</v>
      </c>
      <c r="O1306" t="s">
        <v>33</v>
      </c>
      <c r="P1306" t="s">
        <v>35</v>
      </c>
      <c r="Q1306">
        <v>2</v>
      </c>
      <c r="R1306" t="s">
        <v>22</v>
      </c>
      <c r="S1306">
        <v>16.239999771118164</v>
      </c>
      <c r="T1306" s="6">
        <f>tbSilv[[#This Row],[qtdRecurso]]*tbSilv[[#This Row],[areaOcupacao]]/10000</f>
        <v>0.13100000000000001</v>
      </c>
      <c r="U1306" s="1">
        <f>tbSilv[[#This Row],[qtdRecEspFaixa]]*tbSilv[[#This Row],[Preco]]</f>
        <v>2.1274399700164794</v>
      </c>
    </row>
    <row r="1307" spans="1:21" hidden="1" x14ac:dyDescent="0.3">
      <c r="A1307">
        <v>11688</v>
      </c>
      <c r="B1307" t="s">
        <v>0</v>
      </c>
      <c r="C1307" t="s">
        <v>1</v>
      </c>
      <c r="D1307" t="s">
        <v>2</v>
      </c>
      <c r="E1307" t="s">
        <v>3</v>
      </c>
      <c r="F1307" t="s">
        <v>306</v>
      </c>
      <c r="G1307" t="s">
        <v>4</v>
      </c>
      <c r="H1307" t="s">
        <v>56</v>
      </c>
      <c r="I1307">
        <v>655</v>
      </c>
      <c r="J1307">
        <v>72</v>
      </c>
      <c r="K1307" t="s">
        <v>318</v>
      </c>
      <c r="L1307" t="s">
        <v>7</v>
      </c>
      <c r="M1307" t="s">
        <v>42</v>
      </c>
      <c r="N1307">
        <v>1</v>
      </c>
      <c r="O1307" t="s">
        <v>33</v>
      </c>
      <c r="P1307" t="s">
        <v>13</v>
      </c>
      <c r="Q1307">
        <v>2</v>
      </c>
      <c r="R1307" t="s">
        <v>12</v>
      </c>
      <c r="S1307">
        <v>13.066685676574707</v>
      </c>
      <c r="T1307" s="6">
        <f>tbSilv[[#This Row],[qtdRecurso]]*tbSilv[[#This Row],[areaOcupacao]]/10000</f>
        <v>0.13100000000000001</v>
      </c>
      <c r="U1307" s="1">
        <f>tbSilv[[#This Row],[qtdRecEspFaixa]]*tbSilv[[#This Row],[Preco]]</f>
        <v>1.7117358236312867</v>
      </c>
    </row>
    <row r="1308" spans="1:21" hidden="1" x14ac:dyDescent="0.3">
      <c r="A1308">
        <v>11688</v>
      </c>
      <c r="B1308" t="s">
        <v>0</v>
      </c>
      <c r="C1308" t="s">
        <v>1</v>
      </c>
      <c r="D1308" t="s">
        <v>2</v>
      </c>
      <c r="E1308" t="s">
        <v>3</v>
      </c>
      <c r="F1308" t="s">
        <v>306</v>
      </c>
      <c r="G1308" t="s">
        <v>4</v>
      </c>
      <c r="H1308" t="s">
        <v>56</v>
      </c>
      <c r="I1308">
        <v>655</v>
      </c>
      <c r="J1308">
        <v>72</v>
      </c>
      <c r="K1308" t="s">
        <v>318</v>
      </c>
      <c r="L1308" t="s">
        <v>7</v>
      </c>
      <c r="M1308" t="s">
        <v>42</v>
      </c>
      <c r="N1308">
        <v>1</v>
      </c>
      <c r="O1308" t="s">
        <v>36</v>
      </c>
      <c r="P1308" t="s">
        <v>13</v>
      </c>
      <c r="Q1308">
        <v>1</v>
      </c>
      <c r="R1308" t="s">
        <v>12</v>
      </c>
      <c r="S1308">
        <v>13.066685676574707</v>
      </c>
      <c r="T1308" s="6">
        <f>tbSilv[[#This Row],[qtdRecurso]]*tbSilv[[#This Row],[areaOcupacao]]/10000</f>
        <v>6.5500000000000003E-2</v>
      </c>
      <c r="U1308" s="1">
        <f>tbSilv[[#This Row],[qtdRecEspFaixa]]*tbSilv[[#This Row],[Preco]]</f>
        <v>0.85586791181564337</v>
      </c>
    </row>
    <row r="1309" spans="1:21" hidden="1" x14ac:dyDescent="0.3">
      <c r="A1309">
        <v>11688</v>
      </c>
      <c r="B1309" t="s">
        <v>0</v>
      </c>
      <c r="C1309" t="s">
        <v>1</v>
      </c>
      <c r="D1309" t="s">
        <v>2</v>
      </c>
      <c r="E1309" t="s">
        <v>3</v>
      </c>
      <c r="F1309" t="s">
        <v>306</v>
      </c>
      <c r="G1309" t="s">
        <v>4</v>
      </c>
      <c r="H1309" t="s">
        <v>56</v>
      </c>
      <c r="I1309">
        <v>655</v>
      </c>
      <c r="J1309">
        <v>72</v>
      </c>
      <c r="K1309" t="s">
        <v>318</v>
      </c>
      <c r="L1309" t="s">
        <v>7</v>
      </c>
      <c r="M1309" t="s">
        <v>43</v>
      </c>
      <c r="N1309">
        <v>1</v>
      </c>
      <c r="O1309" t="s">
        <v>9</v>
      </c>
      <c r="P1309" t="s">
        <v>16</v>
      </c>
      <c r="Q1309">
        <v>1.75</v>
      </c>
      <c r="R1309" t="s">
        <v>17</v>
      </c>
      <c r="S1309">
        <v>149.07000732421875</v>
      </c>
      <c r="T1309" s="6">
        <f>tbSilv[[#This Row],[qtdRecurso]]*tbSilv[[#This Row],[areaOcupacao]]/10000</f>
        <v>0.114625</v>
      </c>
      <c r="U1309" s="1">
        <f>tbSilv[[#This Row],[qtdRecEspFaixa]]*tbSilv[[#This Row],[Preco]]</f>
        <v>17.087149589538576</v>
      </c>
    </row>
    <row r="1310" spans="1:21" hidden="1" x14ac:dyDescent="0.3">
      <c r="A1310">
        <v>11688</v>
      </c>
      <c r="B1310" t="s">
        <v>0</v>
      </c>
      <c r="C1310" t="s">
        <v>1</v>
      </c>
      <c r="D1310" t="s">
        <v>2</v>
      </c>
      <c r="E1310" t="s">
        <v>3</v>
      </c>
      <c r="F1310" t="s">
        <v>306</v>
      </c>
      <c r="G1310" t="s">
        <v>4</v>
      </c>
      <c r="H1310" t="s">
        <v>56</v>
      </c>
      <c r="I1310">
        <v>655</v>
      </c>
      <c r="J1310">
        <v>72</v>
      </c>
      <c r="K1310" t="s">
        <v>318</v>
      </c>
      <c r="L1310" t="s">
        <v>7</v>
      </c>
      <c r="M1310" t="s">
        <v>43</v>
      </c>
      <c r="N1310">
        <v>1</v>
      </c>
      <c r="O1310" t="s">
        <v>44</v>
      </c>
      <c r="P1310" t="s">
        <v>45</v>
      </c>
      <c r="Q1310">
        <v>24</v>
      </c>
      <c r="R1310" t="s">
        <v>12</v>
      </c>
      <c r="S1310">
        <v>1.0999999999999999E-2</v>
      </c>
      <c r="T1310" s="6">
        <f>tbSilv[[#This Row],[qtdRecurso]]*tbSilv[[#This Row],[areaOcupacao]]/10000</f>
        <v>1.5720000000000001</v>
      </c>
      <c r="U1310" s="1">
        <f>tbSilv[[#This Row],[qtdRecEspFaixa]]*tbSilv[[#This Row],[Preco]]</f>
        <v>1.7291999999999998E-2</v>
      </c>
    </row>
    <row r="1311" spans="1:21" hidden="1" x14ac:dyDescent="0.3">
      <c r="A1311">
        <v>11688</v>
      </c>
      <c r="B1311" t="s">
        <v>0</v>
      </c>
      <c r="C1311" t="s">
        <v>1</v>
      </c>
      <c r="D1311" t="s">
        <v>2</v>
      </c>
      <c r="E1311" t="s">
        <v>3</v>
      </c>
      <c r="F1311" t="s">
        <v>306</v>
      </c>
      <c r="G1311" t="s">
        <v>4</v>
      </c>
      <c r="H1311" t="s">
        <v>56</v>
      </c>
      <c r="I1311">
        <v>655</v>
      </c>
      <c r="J1311">
        <v>72</v>
      </c>
      <c r="K1311" t="s">
        <v>318</v>
      </c>
      <c r="L1311" t="s">
        <v>7</v>
      </c>
      <c r="M1311" t="s">
        <v>43</v>
      </c>
      <c r="N1311">
        <v>1</v>
      </c>
      <c r="O1311" t="s">
        <v>44</v>
      </c>
      <c r="P1311" t="s">
        <v>13</v>
      </c>
      <c r="Q1311">
        <v>24</v>
      </c>
      <c r="R1311" t="s">
        <v>12</v>
      </c>
      <c r="S1311">
        <v>13.066685676574707</v>
      </c>
      <c r="T1311" s="6">
        <f>tbSilv[[#This Row],[qtdRecurso]]*tbSilv[[#This Row],[areaOcupacao]]/10000</f>
        <v>1.5720000000000001</v>
      </c>
      <c r="U1311" s="1">
        <f>tbSilv[[#This Row],[qtdRecEspFaixa]]*tbSilv[[#This Row],[Preco]]</f>
        <v>20.540829883575441</v>
      </c>
    </row>
    <row r="1312" spans="1:21" hidden="1" x14ac:dyDescent="0.3">
      <c r="A1312">
        <v>11688</v>
      </c>
      <c r="B1312" t="s">
        <v>0</v>
      </c>
      <c r="C1312" t="s">
        <v>1</v>
      </c>
      <c r="D1312" t="s">
        <v>2</v>
      </c>
      <c r="E1312" t="s">
        <v>3</v>
      </c>
      <c r="F1312" t="s">
        <v>306</v>
      </c>
      <c r="G1312" t="s">
        <v>4</v>
      </c>
      <c r="H1312" t="s">
        <v>56</v>
      </c>
      <c r="I1312">
        <v>655</v>
      </c>
      <c r="J1312">
        <v>72</v>
      </c>
      <c r="K1312" t="s">
        <v>318</v>
      </c>
      <c r="L1312" t="s">
        <v>7</v>
      </c>
      <c r="M1312" t="s">
        <v>43</v>
      </c>
      <c r="N1312">
        <v>1</v>
      </c>
      <c r="O1312" t="s">
        <v>46</v>
      </c>
      <c r="P1312" t="s">
        <v>47</v>
      </c>
      <c r="Q1312">
        <v>0.5</v>
      </c>
      <c r="R1312" t="s">
        <v>48</v>
      </c>
      <c r="S1312">
        <v>206.16999816894531</v>
      </c>
      <c r="T1312" s="6">
        <f>tbSilv[[#This Row],[qtdRecurso]]*tbSilv[[#This Row],[areaOcupacao]]/10000</f>
        <v>3.2750000000000001E-2</v>
      </c>
      <c r="U1312" s="1">
        <f>tbSilv[[#This Row],[qtdRecEspFaixa]]*tbSilv[[#This Row],[Preco]]</f>
        <v>6.7520674400329597</v>
      </c>
    </row>
    <row r="1313" spans="1:21" hidden="1" x14ac:dyDescent="0.3">
      <c r="A1313">
        <v>11688</v>
      </c>
      <c r="B1313" t="s">
        <v>0</v>
      </c>
      <c r="C1313" t="s">
        <v>1</v>
      </c>
      <c r="D1313" t="s">
        <v>2</v>
      </c>
      <c r="E1313" t="s">
        <v>3</v>
      </c>
      <c r="F1313" t="s">
        <v>306</v>
      </c>
      <c r="G1313" t="s">
        <v>4</v>
      </c>
      <c r="H1313" t="s">
        <v>56</v>
      </c>
      <c r="I1313">
        <v>655</v>
      </c>
      <c r="J1313">
        <v>72</v>
      </c>
      <c r="K1313" t="s">
        <v>318</v>
      </c>
      <c r="L1313" t="s">
        <v>7</v>
      </c>
      <c r="M1313" t="s">
        <v>43</v>
      </c>
      <c r="N1313">
        <v>1</v>
      </c>
      <c r="O1313" t="s">
        <v>46</v>
      </c>
      <c r="P1313" t="s">
        <v>13</v>
      </c>
      <c r="Q1313">
        <v>10</v>
      </c>
      <c r="R1313" t="s">
        <v>12</v>
      </c>
      <c r="S1313">
        <v>13.066685676574707</v>
      </c>
      <c r="T1313" s="6">
        <f>tbSilv[[#This Row],[qtdRecurso]]*tbSilv[[#This Row],[areaOcupacao]]/10000</f>
        <v>0.65500000000000003</v>
      </c>
      <c r="U1313" s="1">
        <f>tbSilv[[#This Row],[qtdRecEspFaixa]]*tbSilv[[#This Row],[Preco]]</f>
        <v>8.5586791181564337</v>
      </c>
    </row>
    <row r="1314" spans="1:21" hidden="1" x14ac:dyDescent="0.3">
      <c r="A1314">
        <v>11688</v>
      </c>
      <c r="B1314" t="s">
        <v>0</v>
      </c>
      <c r="C1314" t="s">
        <v>1</v>
      </c>
      <c r="D1314" t="s">
        <v>2</v>
      </c>
      <c r="E1314" t="s">
        <v>3</v>
      </c>
      <c r="F1314" t="s">
        <v>306</v>
      </c>
      <c r="G1314" t="s">
        <v>4</v>
      </c>
      <c r="H1314" t="s">
        <v>56</v>
      </c>
      <c r="I1314">
        <v>655</v>
      </c>
      <c r="J1314">
        <v>72</v>
      </c>
      <c r="K1314" t="s">
        <v>318</v>
      </c>
      <c r="L1314" t="s">
        <v>7</v>
      </c>
      <c r="M1314" t="s">
        <v>43</v>
      </c>
      <c r="N1314">
        <v>1</v>
      </c>
      <c r="O1314" t="s">
        <v>46</v>
      </c>
      <c r="P1314" t="s">
        <v>16</v>
      </c>
      <c r="Q1314">
        <v>1.65</v>
      </c>
      <c r="R1314" t="s">
        <v>17</v>
      </c>
      <c r="S1314">
        <v>149.07000732421875</v>
      </c>
      <c r="T1314" s="6">
        <f>tbSilv[[#This Row],[qtdRecurso]]*tbSilv[[#This Row],[areaOcupacao]]/10000</f>
        <v>0.108075</v>
      </c>
      <c r="U1314" s="1">
        <f>tbSilv[[#This Row],[qtdRecEspFaixa]]*tbSilv[[#This Row],[Preco]]</f>
        <v>16.110741041564943</v>
      </c>
    </row>
    <row r="1315" spans="1:21" hidden="1" x14ac:dyDescent="0.3">
      <c r="A1315">
        <v>11688</v>
      </c>
      <c r="B1315" t="s">
        <v>0</v>
      </c>
      <c r="C1315" t="s">
        <v>1</v>
      </c>
      <c r="D1315" t="s">
        <v>2</v>
      </c>
      <c r="E1315" t="s">
        <v>3</v>
      </c>
      <c r="F1315" t="s">
        <v>306</v>
      </c>
      <c r="G1315" t="s">
        <v>4</v>
      </c>
      <c r="H1315" t="s">
        <v>56</v>
      </c>
      <c r="I1315">
        <v>655</v>
      </c>
      <c r="J1315">
        <v>72</v>
      </c>
      <c r="K1315" t="s">
        <v>318</v>
      </c>
      <c r="L1315" t="s">
        <v>7</v>
      </c>
      <c r="M1315" t="s">
        <v>43</v>
      </c>
      <c r="N1315">
        <v>1</v>
      </c>
      <c r="O1315" t="s">
        <v>33</v>
      </c>
      <c r="P1315" t="s">
        <v>34</v>
      </c>
      <c r="Q1315">
        <v>4</v>
      </c>
      <c r="R1315" t="s">
        <v>12</v>
      </c>
      <c r="S1315">
        <v>9.9000000000000005E-2</v>
      </c>
      <c r="T1315" s="6">
        <f>tbSilv[[#This Row],[qtdRecurso]]*tbSilv[[#This Row],[areaOcupacao]]/10000</f>
        <v>0.26200000000000001</v>
      </c>
      <c r="U1315" s="1">
        <f>tbSilv[[#This Row],[qtdRecEspFaixa]]*tbSilv[[#This Row],[Preco]]</f>
        <v>2.5938000000000003E-2</v>
      </c>
    </row>
    <row r="1316" spans="1:21" hidden="1" x14ac:dyDescent="0.3">
      <c r="A1316">
        <v>11688</v>
      </c>
      <c r="B1316" t="s">
        <v>0</v>
      </c>
      <c r="C1316" t="s">
        <v>1</v>
      </c>
      <c r="D1316" t="s">
        <v>2</v>
      </c>
      <c r="E1316" t="s">
        <v>3</v>
      </c>
      <c r="F1316" t="s">
        <v>306</v>
      </c>
      <c r="G1316" t="s">
        <v>4</v>
      </c>
      <c r="H1316" t="s">
        <v>56</v>
      </c>
      <c r="I1316">
        <v>655</v>
      </c>
      <c r="J1316">
        <v>72</v>
      </c>
      <c r="K1316" t="s">
        <v>318</v>
      </c>
      <c r="L1316" t="s">
        <v>7</v>
      </c>
      <c r="M1316" t="s">
        <v>43</v>
      </c>
      <c r="N1316">
        <v>1</v>
      </c>
      <c r="O1316" t="s">
        <v>33</v>
      </c>
      <c r="P1316" t="s">
        <v>35</v>
      </c>
      <c r="Q1316">
        <v>3.5</v>
      </c>
      <c r="R1316" t="s">
        <v>22</v>
      </c>
      <c r="S1316">
        <v>16.239999771118164</v>
      </c>
      <c r="T1316" s="6">
        <f>tbSilv[[#This Row],[qtdRecurso]]*tbSilv[[#This Row],[areaOcupacao]]/10000</f>
        <v>0.22925000000000001</v>
      </c>
      <c r="U1316" s="1">
        <f>tbSilv[[#This Row],[qtdRecEspFaixa]]*tbSilv[[#This Row],[Preco]]</f>
        <v>3.7230199475288392</v>
      </c>
    </row>
    <row r="1317" spans="1:21" hidden="1" x14ac:dyDescent="0.3">
      <c r="A1317">
        <v>11688</v>
      </c>
      <c r="B1317" t="s">
        <v>0</v>
      </c>
      <c r="C1317" t="s">
        <v>1</v>
      </c>
      <c r="D1317" t="s">
        <v>2</v>
      </c>
      <c r="E1317" t="s">
        <v>3</v>
      </c>
      <c r="F1317" t="s">
        <v>306</v>
      </c>
      <c r="G1317" t="s">
        <v>4</v>
      </c>
      <c r="H1317" t="s">
        <v>56</v>
      </c>
      <c r="I1317">
        <v>655</v>
      </c>
      <c r="J1317">
        <v>72</v>
      </c>
      <c r="K1317" t="s">
        <v>318</v>
      </c>
      <c r="L1317" t="s">
        <v>7</v>
      </c>
      <c r="M1317" t="s">
        <v>43</v>
      </c>
      <c r="N1317">
        <v>1</v>
      </c>
      <c r="O1317" t="s">
        <v>33</v>
      </c>
      <c r="P1317" t="s">
        <v>13</v>
      </c>
      <c r="Q1317">
        <v>4</v>
      </c>
      <c r="R1317" t="s">
        <v>12</v>
      </c>
      <c r="S1317">
        <v>13.066685676574707</v>
      </c>
      <c r="T1317" s="6">
        <f>tbSilv[[#This Row],[qtdRecurso]]*tbSilv[[#This Row],[areaOcupacao]]/10000</f>
        <v>0.26200000000000001</v>
      </c>
      <c r="U1317" s="1">
        <f>tbSilv[[#This Row],[qtdRecEspFaixa]]*tbSilv[[#This Row],[Preco]]</f>
        <v>3.4234716472625735</v>
      </c>
    </row>
    <row r="1318" spans="1:21" hidden="1" x14ac:dyDescent="0.3">
      <c r="A1318">
        <v>11688</v>
      </c>
      <c r="B1318" t="s">
        <v>0</v>
      </c>
      <c r="C1318" t="s">
        <v>1</v>
      </c>
      <c r="D1318" t="s">
        <v>2</v>
      </c>
      <c r="E1318" t="s">
        <v>3</v>
      </c>
      <c r="F1318" t="s">
        <v>306</v>
      </c>
      <c r="G1318" t="s">
        <v>4</v>
      </c>
      <c r="H1318" t="s">
        <v>56</v>
      </c>
      <c r="I1318">
        <v>655</v>
      </c>
      <c r="J1318">
        <v>72</v>
      </c>
      <c r="K1318" t="s">
        <v>318</v>
      </c>
      <c r="L1318" t="s">
        <v>7</v>
      </c>
      <c r="M1318" t="s">
        <v>43</v>
      </c>
      <c r="N1318">
        <v>1</v>
      </c>
      <c r="O1318" t="s">
        <v>49</v>
      </c>
      <c r="P1318" t="s">
        <v>50</v>
      </c>
      <c r="Q1318">
        <v>24</v>
      </c>
      <c r="R1318" t="s">
        <v>12</v>
      </c>
      <c r="S1318">
        <v>6.0519999999999996</v>
      </c>
      <c r="T1318" s="6">
        <f>tbSilv[[#This Row],[qtdRecurso]]*tbSilv[[#This Row],[areaOcupacao]]/10000</f>
        <v>1.5720000000000001</v>
      </c>
      <c r="U1318" s="1">
        <f>tbSilv[[#This Row],[qtdRecEspFaixa]]*tbSilv[[#This Row],[Preco]]</f>
        <v>9.5137439999999991</v>
      </c>
    </row>
    <row r="1319" spans="1:21" hidden="1" x14ac:dyDescent="0.3">
      <c r="A1319">
        <v>11688</v>
      </c>
      <c r="B1319" t="s">
        <v>0</v>
      </c>
      <c r="C1319" t="s">
        <v>1</v>
      </c>
      <c r="D1319" t="s">
        <v>2</v>
      </c>
      <c r="E1319" t="s">
        <v>3</v>
      </c>
      <c r="F1319" t="s">
        <v>306</v>
      </c>
      <c r="G1319" t="s">
        <v>4</v>
      </c>
      <c r="H1319" t="s">
        <v>56</v>
      </c>
      <c r="I1319">
        <v>655</v>
      </c>
      <c r="J1319">
        <v>72</v>
      </c>
      <c r="K1319" t="s">
        <v>318</v>
      </c>
      <c r="L1319" t="s">
        <v>7</v>
      </c>
      <c r="M1319" t="s">
        <v>43</v>
      </c>
      <c r="N1319">
        <v>1</v>
      </c>
      <c r="O1319" t="s">
        <v>49</v>
      </c>
      <c r="P1319" t="s">
        <v>13</v>
      </c>
      <c r="Q1319">
        <v>24</v>
      </c>
      <c r="R1319" t="s">
        <v>12</v>
      </c>
      <c r="S1319">
        <v>13.066685676574707</v>
      </c>
      <c r="T1319" s="6">
        <f>tbSilv[[#This Row],[qtdRecurso]]*tbSilv[[#This Row],[areaOcupacao]]/10000</f>
        <v>1.5720000000000001</v>
      </c>
      <c r="U1319" s="1">
        <f>tbSilv[[#This Row],[qtdRecEspFaixa]]*tbSilv[[#This Row],[Preco]]</f>
        <v>20.540829883575441</v>
      </c>
    </row>
    <row r="1320" spans="1:21" hidden="1" x14ac:dyDescent="0.3">
      <c r="A1320">
        <v>11688</v>
      </c>
      <c r="B1320" t="s">
        <v>0</v>
      </c>
      <c r="C1320" t="s">
        <v>1</v>
      </c>
      <c r="D1320" t="s">
        <v>2</v>
      </c>
      <c r="E1320" t="s">
        <v>3</v>
      </c>
      <c r="F1320" t="s">
        <v>306</v>
      </c>
      <c r="G1320" t="s">
        <v>4</v>
      </c>
      <c r="H1320" t="s">
        <v>56</v>
      </c>
      <c r="I1320">
        <v>655</v>
      </c>
      <c r="J1320">
        <v>72</v>
      </c>
      <c r="K1320" t="s">
        <v>318</v>
      </c>
      <c r="L1320" t="s">
        <v>7</v>
      </c>
      <c r="M1320" t="s">
        <v>43</v>
      </c>
      <c r="N1320">
        <v>1</v>
      </c>
      <c r="O1320" t="s">
        <v>51</v>
      </c>
      <c r="P1320" t="s">
        <v>38</v>
      </c>
      <c r="Q1320">
        <v>20</v>
      </c>
      <c r="R1320" t="s">
        <v>12</v>
      </c>
      <c r="S1320">
        <v>6.4109999999999996</v>
      </c>
      <c r="T1320" s="6">
        <f>tbSilv[[#This Row],[qtdRecurso]]*tbSilv[[#This Row],[areaOcupacao]]/10000</f>
        <v>1.31</v>
      </c>
      <c r="U1320" s="1">
        <f>tbSilv[[#This Row],[qtdRecEspFaixa]]*tbSilv[[#This Row],[Preco]]</f>
        <v>8.3984100000000002</v>
      </c>
    </row>
    <row r="1321" spans="1:21" hidden="1" x14ac:dyDescent="0.3">
      <c r="A1321">
        <v>11688</v>
      </c>
      <c r="B1321" t="s">
        <v>0</v>
      </c>
      <c r="C1321" t="s">
        <v>1</v>
      </c>
      <c r="D1321" t="s">
        <v>2</v>
      </c>
      <c r="E1321" t="s">
        <v>3</v>
      </c>
      <c r="F1321" t="s">
        <v>306</v>
      </c>
      <c r="G1321" t="s">
        <v>4</v>
      </c>
      <c r="H1321" t="s">
        <v>56</v>
      </c>
      <c r="I1321">
        <v>655</v>
      </c>
      <c r="J1321">
        <v>72</v>
      </c>
      <c r="K1321" t="s">
        <v>318</v>
      </c>
      <c r="L1321" t="s">
        <v>7</v>
      </c>
      <c r="M1321" t="s">
        <v>43</v>
      </c>
      <c r="N1321">
        <v>1</v>
      </c>
      <c r="O1321" t="s">
        <v>51</v>
      </c>
      <c r="P1321" t="s">
        <v>13</v>
      </c>
      <c r="Q1321">
        <v>20</v>
      </c>
      <c r="R1321" t="s">
        <v>12</v>
      </c>
      <c r="S1321">
        <v>13.066685676574707</v>
      </c>
      <c r="T1321" s="6">
        <f>tbSilv[[#This Row],[qtdRecurso]]*tbSilv[[#This Row],[areaOcupacao]]/10000</f>
        <v>1.31</v>
      </c>
      <c r="U1321" s="1">
        <f>tbSilv[[#This Row],[qtdRecEspFaixa]]*tbSilv[[#This Row],[Preco]]</f>
        <v>17.117358236312867</v>
      </c>
    </row>
    <row r="1322" spans="1:21" x14ac:dyDescent="0.3">
      <c r="A1322">
        <v>11817</v>
      </c>
      <c r="B1322" t="s">
        <v>57</v>
      </c>
      <c r="C1322" t="s">
        <v>1</v>
      </c>
      <c r="D1322" t="s">
        <v>2</v>
      </c>
      <c r="E1322" t="s">
        <v>3</v>
      </c>
      <c r="F1322" t="s">
        <v>306</v>
      </c>
      <c r="G1322" t="s">
        <v>4</v>
      </c>
      <c r="H1322" t="s">
        <v>58</v>
      </c>
      <c r="I1322">
        <v>225</v>
      </c>
      <c r="J1322">
        <v>25</v>
      </c>
      <c r="K1322" t="s">
        <v>316</v>
      </c>
      <c r="L1322" t="s">
        <v>317</v>
      </c>
      <c r="M1322" t="s">
        <v>309</v>
      </c>
      <c r="N1322">
        <v>2</v>
      </c>
      <c r="O1322" t="s">
        <v>310</v>
      </c>
      <c r="P1322" t="s">
        <v>311</v>
      </c>
      <c r="Q1322">
        <v>145.19999999999999</v>
      </c>
      <c r="R1322" t="s">
        <v>12</v>
      </c>
      <c r="S1322">
        <v>1.0999999999999999E-2</v>
      </c>
      <c r="T1322" s="6">
        <f>tbSilv[[#This Row],[qtdRecurso]]*tbSilv[[#This Row],[areaOcupacao]]/10000</f>
        <v>3.2669999999999995</v>
      </c>
      <c r="U1322" s="1">
        <f>tbSilv[[#This Row],[qtdRecEspFaixa]]*tbSilv[[#This Row],[Preco]]</f>
        <v>3.593699999999999E-2</v>
      </c>
    </row>
    <row r="1323" spans="1:21" x14ac:dyDescent="0.3">
      <c r="A1323">
        <v>11817</v>
      </c>
      <c r="B1323" t="s">
        <v>57</v>
      </c>
      <c r="C1323" t="s">
        <v>1</v>
      </c>
      <c r="D1323" t="s">
        <v>2</v>
      </c>
      <c r="E1323" t="s">
        <v>3</v>
      </c>
      <c r="F1323" t="s">
        <v>306</v>
      </c>
      <c r="G1323" t="s">
        <v>4</v>
      </c>
      <c r="H1323" t="s">
        <v>58</v>
      </c>
      <c r="I1323">
        <v>225</v>
      </c>
      <c r="J1323">
        <v>25</v>
      </c>
      <c r="K1323" t="s">
        <v>316</v>
      </c>
      <c r="L1323" t="s">
        <v>317</v>
      </c>
      <c r="M1323" t="s">
        <v>309</v>
      </c>
      <c r="N1323">
        <v>2</v>
      </c>
      <c r="O1323" t="s">
        <v>310</v>
      </c>
      <c r="P1323" t="s">
        <v>13</v>
      </c>
      <c r="Q1323">
        <v>145.19999999999999</v>
      </c>
      <c r="R1323" t="s">
        <v>12</v>
      </c>
      <c r="S1323">
        <v>13.066685676574707</v>
      </c>
      <c r="T1323" s="6">
        <f>tbSilv[[#This Row],[qtdRecurso]]*tbSilv[[#This Row],[areaOcupacao]]/10000</f>
        <v>3.2669999999999995</v>
      </c>
      <c r="U1323" s="1">
        <f>tbSilv[[#This Row],[qtdRecEspFaixa]]*tbSilv[[#This Row],[Preco]]</f>
        <v>42.688862105369559</v>
      </c>
    </row>
    <row r="1324" spans="1:21" x14ac:dyDescent="0.3">
      <c r="A1324">
        <v>11817</v>
      </c>
      <c r="B1324" t="s">
        <v>57</v>
      </c>
      <c r="C1324" t="s">
        <v>1</v>
      </c>
      <c r="D1324" t="s">
        <v>2</v>
      </c>
      <c r="E1324" t="s">
        <v>3</v>
      </c>
      <c r="F1324" t="s">
        <v>306</v>
      </c>
      <c r="G1324" t="s">
        <v>4</v>
      </c>
      <c r="H1324" t="s">
        <v>58</v>
      </c>
      <c r="I1324">
        <v>225</v>
      </c>
      <c r="J1324">
        <v>25</v>
      </c>
      <c r="K1324" t="s">
        <v>316</v>
      </c>
      <c r="L1324" t="s">
        <v>317</v>
      </c>
      <c r="M1324" t="s">
        <v>309</v>
      </c>
      <c r="N1324">
        <v>2</v>
      </c>
      <c r="O1324" t="s">
        <v>312</v>
      </c>
      <c r="P1324" t="s">
        <v>13</v>
      </c>
      <c r="Q1324">
        <v>18.149999999999999</v>
      </c>
      <c r="R1324" t="s">
        <v>12</v>
      </c>
      <c r="S1324">
        <v>13.066685676574707</v>
      </c>
      <c r="T1324" s="6">
        <f>tbSilv[[#This Row],[qtdRecurso]]*tbSilv[[#This Row],[areaOcupacao]]/10000</f>
        <v>0.40837499999999993</v>
      </c>
      <c r="U1324" s="1">
        <f>tbSilv[[#This Row],[qtdRecEspFaixa]]*tbSilv[[#This Row],[Preco]]</f>
        <v>5.3361077631711948</v>
      </c>
    </row>
    <row r="1325" spans="1:21" x14ac:dyDescent="0.3">
      <c r="A1325">
        <v>11817</v>
      </c>
      <c r="B1325" t="s">
        <v>57</v>
      </c>
      <c r="C1325" t="s">
        <v>1</v>
      </c>
      <c r="D1325" t="s">
        <v>2</v>
      </c>
      <c r="E1325" t="s">
        <v>3</v>
      </c>
      <c r="F1325" t="s">
        <v>306</v>
      </c>
      <c r="G1325" t="s">
        <v>4</v>
      </c>
      <c r="H1325" t="s">
        <v>58</v>
      </c>
      <c r="I1325">
        <v>225</v>
      </c>
      <c r="J1325">
        <v>25</v>
      </c>
      <c r="K1325" t="s">
        <v>316</v>
      </c>
      <c r="L1325" t="s">
        <v>317</v>
      </c>
      <c r="M1325" t="s">
        <v>309</v>
      </c>
      <c r="N1325">
        <v>2</v>
      </c>
      <c r="O1325" t="s">
        <v>313</v>
      </c>
      <c r="P1325" t="s">
        <v>16</v>
      </c>
      <c r="Q1325">
        <v>0.73</v>
      </c>
      <c r="R1325" t="s">
        <v>17</v>
      </c>
      <c r="S1325">
        <v>149.07000732421875</v>
      </c>
      <c r="T1325" s="6">
        <f>tbSilv[[#This Row],[qtdRecurso]]*tbSilv[[#This Row],[areaOcupacao]]/10000</f>
        <v>1.6424999999999999E-2</v>
      </c>
      <c r="U1325" s="1">
        <f>tbSilv[[#This Row],[qtdRecEspFaixa]]*tbSilv[[#This Row],[Preco]]</f>
        <v>2.4484748703002928</v>
      </c>
    </row>
    <row r="1326" spans="1:21" hidden="1" x14ac:dyDescent="0.3">
      <c r="A1326">
        <v>11817</v>
      </c>
      <c r="B1326" t="s">
        <v>57</v>
      </c>
      <c r="C1326" t="s">
        <v>1</v>
      </c>
      <c r="D1326" t="s">
        <v>2</v>
      </c>
      <c r="E1326" t="s">
        <v>3</v>
      </c>
      <c r="F1326" t="s">
        <v>306</v>
      </c>
      <c r="G1326" t="s">
        <v>4</v>
      </c>
      <c r="H1326" t="s">
        <v>58</v>
      </c>
      <c r="I1326">
        <v>225</v>
      </c>
      <c r="J1326">
        <v>25</v>
      </c>
      <c r="K1326" t="s">
        <v>316</v>
      </c>
      <c r="L1326" t="s">
        <v>317</v>
      </c>
      <c r="M1326" t="s">
        <v>309</v>
      </c>
      <c r="N1326">
        <v>3</v>
      </c>
      <c r="O1326" t="s">
        <v>310</v>
      </c>
      <c r="P1326" t="s">
        <v>311</v>
      </c>
      <c r="Q1326">
        <v>145.19999999999999</v>
      </c>
      <c r="R1326" t="s">
        <v>12</v>
      </c>
      <c r="S1326">
        <v>1.0999999999999999E-2</v>
      </c>
      <c r="T1326" s="6">
        <f>tbSilv[[#This Row],[qtdRecurso]]*tbSilv[[#This Row],[areaOcupacao]]/10000</f>
        <v>3.2669999999999995</v>
      </c>
      <c r="U1326" s="1">
        <f>tbSilv[[#This Row],[qtdRecEspFaixa]]*tbSilv[[#This Row],[Preco]]</f>
        <v>3.593699999999999E-2</v>
      </c>
    </row>
    <row r="1327" spans="1:21" hidden="1" x14ac:dyDescent="0.3">
      <c r="A1327">
        <v>11817</v>
      </c>
      <c r="B1327" t="s">
        <v>57</v>
      </c>
      <c r="C1327" t="s">
        <v>1</v>
      </c>
      <c r="D1327" t="s">
        <v>2</v>
      </c>
      <c r="E1327" t="s">
        <v>3</v>
      </c>
      <c r="F1327" t="s">
        <v>306</v>
      </c>
      <c r="G1327" t="s">
        <v>4</v>
      </c>
      <c r="H1327" t="s">
        <v>58</v>
      </c>
      <c r="I1327">
        <v>225</v>
      </c>
      <c r="J1327">
        <v>25</v>
      </c>
      <c r="K1327" t="s">
        <v>316</v>
      </c>
      <c r="L1327" t="s">
        <v>317</v>
      </c>
      <c r="M1327" t="s">
        <v>309</v>
      </c>
      <c r="N1327">
        <v>3</v>
      </c>
      <c r="O1327" t="s">
        <v>310</v>
      </c>
      <c r="P1327" t="s">
        <v>13</v>
      </c>
      <c r="Q1327">
        <v>145.19999999999999</v>
      </c>
      <c r="R1327" t="s">
        <v>12</v>
      </c>
      <c r="S1327">
        <v>13.066685676574707</v>
      </c>
      <c r="T1327" s="6">
        <f>tbSilv[[#This Row],[qtdRecurso]]*tbSilv[[#This Row],[areaOcupacao]]/10000</f>
        <v>3.2669999999999995</v>
      </c>
      <c r="U1327" s="1">
        <f>tbSilv[[#This Row],[qtdRecEspFaixa]]*tbSilv[[#This Row],[Preco]]</f>
        <v>42.688862105369559</v>
      </c>
    </row>
    <row r="1328" spans="1:21" hidden="1" x14ac:dyDescent="0.3">
      <c r="A1328">
        <v>11817</v>
      </c>
      <c r="B1328" t="s">
        <v>57</v>
      </c>
      <c r="C1328" t="s">
        <v>1</v>
      </c>
      <c r="D1328" t="s">
        <v>2</v>
      </c>
      <c r="E1328" t="s">
        <v>3</v>
      </c>
      <c r="F1328" t="s">
        <v>306</v>
      </c>
      <c r="G1328" t="s">
        <v>4</v>
      </c>
      <c r="H1328" t="s">
        <v>58</v>
      </c>
      <c r="I1328">
        <v>225</v>
      </c>
      <c r="J1328">
        <v>25</v>
      </c>
      <c r="K1328" t="s">
        <v>316</v>
      </c>
      <c r="L1328" t="s">
        <v>317</v>
      </c>
      <c r="M1328" t="s">
        <v>309</v>
      </c>
      <c r="N1328">
        <v>3</v>
      </c>
      <c r="O1328" t="s">
        <v>312</v>
      </c>
      <c r="P1328" t="s">
        <v>13</v>
      </c>
      <c r="Q1328">
        <v>18.149999999999999</v>
      </c>
      <c r="R1328" t="s">
        <v>12</v>
      </c>
      <c r="S1328">
        <v>13.066685676574707</v>
      </c>
      <c r="T1328" s="6">
        <f>tbSilv[[#This Row],[qtdRecurso]]*tbSilv[[#This Row],[areaOcupacao]]/10000</f>
        <v>0.40837499999999993</v>
      </c>
      <c r="U1328" s="1">
        <f>tbSilv[[#This Row],[qtdRecEspFaixa]]*tbSilv[[#This Row],[Preco]]</f>
        <v>5.3361077631711948</v>
      </c>
    </row>
    <row r="1329" spans="1:21" hidden="1" x14ac:dyDescent="0.3">
      <c r="A1329">
        <v>11817</v>
      </c>
      <c r="B1329" t="s">
        <v>57</v>
      </c>
      <c r="C1329" t="s">
        <v>1</v>
      </c>
      <c r="D1329" t="s">
        <v>2</v>
      </c>
      <c r="E1329" t="s">
        <v>3</v>
      </c>
      <c r="F1329" t="s">
        <v>306</v>
      </c>
      <c r="G1329" t="s">
        <v>4</v>
      </c>
      <c r="H1329" t="s">
        <v>58</v>
      </c>
      <c r="I1329">
        <v>225</v>
      </c>
      <c r="J1329">
        <v>25</v>
      </c>
      <c r="K1329" t="s">
        <v>316</v>
      </c>
      <c r="L1329" t="s">
        <v>317</v>
      </c>
      <c r="M1329" t="s">
        <v>309</v>
      </c>
      <c r="N1329">
        <v>3</v>
      </c>
      <c r="O1329" t="s">
        <v>313</v>
      </c>
      <c r="P1329" t="s">
        <v>16</v>
      </c>
      <c r="Q1329">
        <v>0.73</v>
      </c>
      <c r="R1329" t="s">
        <v>17</v>
      </c>
      <c r="S1329">
        <v>149.07000732421875</v>
      </c>
      <c r="T1329" s="6">
        <f>tbSilv[[#This Row],[qtdRecurso]]*tbSilv[[#This Row],[areaOcupacao]]/10000</f>
        <v>1.6424999999999999E-2</v>
      </c>
      <c r="U1329" s="1">
        <f>tbSilv[[#This Row],[qtdRecEspFaixa]]*tbSilv[[#This Row],[Preco]]</f>
        <v>2.4484748703002928</v>
      </c>
    </row>
    <row r="1330" spans="1:21" hidden="1" x14ac:dyDescent="0.3">
      <c r="A1330">
        <v>11817</v>
      </c>
      <c r="B1330" t="s">
        <v>57</v>
      </c>
      <c r="C1330" t="s">
        <v>1</v>
      </c>
      <c r="D1330" t="s">
        <v>2</v>
      </c>
      <c r="E1330" t="s">
        <v>3</v>
      </c>
      <c r="F1330" t="s">
        <v>306</v>
      </c>
      <c r="G1330" t="s">
        <v>4</v>
      </c>
      <c r="H1330" t="s">
        <v>58</v>
      </c>
      <c r="I1330">
        <v>225</v>
      </c>
      <c r="J1330">
        <v>25</v>
      </c>
      <c r="K1330" t="s">
        <v>316</v>
      </c>
      <c r="L1330" t="s">
        <v>317</v>
      </c>
      <c r="M1330" t="s">
        <v>309</v>
      </c>
      <c r="N1330">
        <v>4</v>
      </c>
      <c r="O1330" t="s">
        <v>310</v>
      </c>
      <c r="P1330" t="s">
        <v>311</v>
      </c>
      <c r="Q1330">
        <v>145.19999999999999</v>
      </c>
      <c r="R1330" t="s">
        <v>12</v>
      </c>
      <c r="S1330">
        <v>1.0999999999999999E-2</v>
      </c>
      <c r="T1330" s="6">
        <f>tbSilv[[#This Row],[qtdRecurso]]*tbSilv[[#This Row],[areaOcupacao]]/10000</f>
        <v>3.2669999999999995</v>
      </c>
      <c r="U1330" s="1">
        <f>tbSilv[[#This Row],[qtdRecEspFaixa]]*tbSilv[[#This Row],[Preco]]</f>
        <v>3.593699999999999E-2</v>
      </c>
    </row>
    <row r="1331" spans="1:21" hidden="1" x14ac:dyDescent="0.3">
      <c r="A1331">
        <v>11817</v>
      </c>
      <c r="B1331" t="s">
        <v>57</v>
      </c>
      <c r="C1331" t="s">
        <v>1</v>
      </c>
      <c r="D1331" t="s">
        <v>2</v>
      </c>
      <c r="E1331" t="s">
        <v>3</v>
      </c>
      <c r="F1331" t="s">
        <v>306</v>
      </c>
      <c r="G1331" t="s">
        <v>4</v>
      </c>
      <c r="H1331" t="s">
        <v>58</v>
      </c>
      <c r="I1331">
        <v>225</v>
      </c>
      <c r="J1331">
        <v>25</v>
      </c>
      <c r="K1331" t="s">
        <v>316</v>
      </c>
      <c r="L1331" t="s">
        <v>317</v>
      </c>
      <c r="M1331" t="s">
        <v>309</v>
      </c>
      <c r="N1331">
        <v>4</v>
      </c>
      <c r="O1331" t="s">
        <v>310</v>
      </c>
      <c r="P1331" t="s">
        <v>13</v>
      </c>
      <c r="Q1331">
        <v>145.19999999999999</v>
      </c>
      <c r="R1331" t="s">
        <v>12</v>
      </c>
      <c r="S1331">
        <v>13.066685676574707</v>
      </c>
      <c r="T1331" s="6">
        <f>tbSilv[[#This Row],[qtdRecurso]]*tbSilv[[#This Row],[areaOcupacao]]/10000</f>
        <v>3.2669999999999995</v>
      </c>
      <c r="U1331" s="1">
        <f>tbSilv[[#This Row],[qtdRecEspFaixa]]*tbSilv[[#This Row],[Preco]]</f>
        <v>42.688862105369559</v>
      </c>
    </row>
    <row r="1332" spans="1:21" hidden="1" x14ac:dyDescent="0.3">
      <c r="A1332">
        <v>11817</v>
      </c>
      <c r="B1332" t="s">
        <v>57</v>
      </c>
      <c r="C1332" t="s">
        <v>1</v>
      </c>
      <c r="D1332" t="s">
        <v>2</v>
      </c>
      <c r="E1332" t="s">
        <v>3</v>
      </c>
      <c r="F1332" t="s">
        <v>306</v>
      </c>
      <c r="G1332" t="s">
        <v>4</v>
      </c>
      <c r="H1332" t="s">
        <v>58</v>
      </c>
      <c r="I1332">
        <v>225</v>
      </c>
      <c r="J1332">
        <v>25</v>
      </c>
      <c r="K1332" t="s">
        <v>316</v>
      </c>
      <c r="L1332" t="s">
        <v>317</v>
      </c>
      <c r="M1332" t="s">
        <v>309</v>
      </c>
      <c r="N1332">
        <v>4</v>
      </c>
      <c r="O1332" t="s">
        <v>312</v>
      </c>
      <c r="P1332" t="s">
        <v>13</v>
      </c>
      <c r="Q1332">
        <v>18.149999999999999</v>
      </c>
      <c r="R1332" t="s">
        <v>12</v>
      </c>
      <c r="S1332">
        <v>13.066685676574707</v>
      </c>
      <c r="T1332" s="6">
        <f>tbSilv[[#This Row],[qtdRecurso]]*tbSilv[[#This Row],[areaOcupacao]]/10000</f>
        <v>0.40837499999999993</v>
      </c>
      <c r="U1332" s="1">
        <f>tbSilv[[#This Row],[qtdRecEspFaixa]]*tbSilv[[#This Row],[Preco]]</f>
        <v>5.3361077631711948</v>
      </c>
    </row>
    <row r="1333" spans="1:21" hidden="1" x14ac:dyDescent="0.3">
      <c r="A1333">
        <v>11817</v>
      </c>
      <c r="B1333" t="s">
        <v>57</v>
      </c>
      <c r="C1333" t="s">
        <v>1</v>
      </c>
      <c r="D1333" t="s">
        <v>2</v>
      </c>
      <c r="E1333" t="s">
        <v>3</v>
      </c>
      <c r="F1333" t="s">
        <v>306</v>
      </c>
      <c r="G1333" t="s">
        <v>4</v>
      </c>
      <c r="H1333" t="s">
        <v>58</v>
      </c>
      <c r="I1333">
        <v>225</v>
      </c>
      <c r="J1333">
        <v>25</v>
      </c>
      <c r="K1333" t="s">
        <v>316</v>
      </c>
      <c r="L1333" t="s">
        <v>317</v>
      </c>
      <c r="M1333" t="s">
        <v>309</v>
      </c>
      <c r="N1333">
        <v>4</v>
      </c>
      <c r="O1333" t="s">
        <v>313</v>
      </c>
      <c r="P1333" t="s">
        <v>16</v>
      </c>
      <c r="Q1333">
        <v>0.73</v>
      </c>
      <c r="R1333" t="s">
        <v>17</v>
      </c>
      <c r="S1333">
        <v>149.07000732421875</v>
      </c>
      <c r="T1333" s="6">
        <f>tbSilv[[#This Row],[qtdRecurso]]*tbSilv[[#This Row],[areaOcupacao]]/10000</f>
        <v>1.6424999999999999E-2</v>
      </c>
      <c r="U1333" s="1">
        <f>tbSilv[[#This Row],[qtdRecEspFaixa]]*tbSilv[[#This Row],[Preco]]</f>
        <v>2.4484748703002928</v>
      </c>
    </row>
    <row r="1334" spans="1:21" hidden="1" x14ac:dyDescent="0.3">
      <c r="A1334">
        <v>11817</v>
      </c>
      <c r="B1334" t="s">
        <v>57</v>
      </c>
      <c r="C1334" t="s">
        <v>1</v>
      </c>
      <c r="D1334" t="s">
        <v>2</v>
      </c>
      <c r="E1334" t="s">
        <v>3</v>
      </c>
      <c r="F1334" t="s">
        <v>306</v>
      </c>
      <c r="G1334" t="s">
        <v>4</v>
      </c>
      <c r="H1334" t="s">
        <v>58</v>
      </c>
      <c r="I1334">
        <v>225</v>
      </c>
      <c r="J1334">
        <v>25</v>
      </c>
      <c r="K1334" t="s">
        <v>316</v>
      </c>
      <c r="L1334" t="s">
        <v>317</v>
      </c>
      <c r="M1334" t="s">
        <v>309</v>
      </c>
      <c r="N1334">
        <v>5</v>
      </c>
      <c r="O1334" t="s">
        <v>310</v>
      </c>
      <c r="P1334" t="s">
        <v>311</v>
      </c>
      <c r="Q1334">
        <v>145.19999999999999</v>
      </c>
      <c r="R1334" t="s">
        <v>12</v>
      </c>
      <c r="S1334">
        <v>1.0999999999999999E-2</v>
      </c>
      <c r="T1334" s="6">
        <f>tbSilv[[#This Row],[qtdRecurso]]*tbSilv[[#This Row],[areaOcupacao]]/10000</f>
        <v>3.2669999999999995</v>
      </c>
      <c r="U1334" s="1">
        <f>tbSilv[[#This Row],[qtdRecEspFaixa]]*tbSilv[[#This Row],[Preco]]</f>
        <v>3.593699999999999E-2</v>
      </c>
    </row>
    <row r="1335" spans="1:21" hidden="1" x14ac:dyDescent="0.3">
      <c r="A1335">
        <v>11817</v>
      </c>
      <c r="B1335" t="s">
        <v>57</v>
      </c>
      <c r="C1335" t="s">
        <v>1</v>
      </c>
      <c r="D1335" t="s">
        <v>2</v>
      </c>
      <c r="E1335" t="s">
        <v>3</v>
      </c>
      <c r="F1335" t="s">
        <v>306</v>
      </c>
      <c r="G1335" t="s">
        <v>4</v>
      </c>
      <c r="H1335" t="s">
        <v>58</v>
      </c>
      <c r="I1335">
        <v>225</v>
      </c>
      <c r="J1335">
        <v>25</v>
      </c>
      <c r="K1335" t="s">
        <v>316</v>
      </c>
      <c r="L1335" t="s">
        <v>317</v>
      </c>
      <c r="M1335" t="s">
        <v>309</v>
      </c>
      <c r="N1335">
        <v>5</v>
      </c>
      <c r="O1335" t="s">
        <v>310</v>
      </c>
      <c r="P1335" t="s">
        <v>13</v>
      </c>
      <c r="Q1335">
        <v>145.19999999999999</v>
      </c>
      <c r="R1335" t="s">
        <v>12</v>
      </c>
      <c r="S1335">
        <v>13.066685676574707</v>
      </c>
      <c r="T1335" s="6">
        <f>tbSilv[[#This Row],[qtdRecurso]]*tbSilv[[#This Row],[areaOcupacao]]/10000</f>
        <v>3.2669999999999995</v>
      </c>
      <c r="U1335" s="1">
        <f>tbSilv[[#This Row],[qtdRecEspFaixa]]*tbSilv[[#This Row],[Preco]]</f>
        <v>42.688862105369559</v>
      </c>
    </row>
    <row r="1336" spans="1:21" hidden="1" x14ac:dyDescent="0.3">
      <c r="A1336">
        <v>11817</v>
      </c>
      <c r="B1336" t="s">
        <v>57</v>
      </c>
      <c r="C1336" t="s">
        <v>1</v>
      </c>
      <c r="D1336" t="s">
        <v>2</v>
      </c>
      <c r="E1336" t="s">
        <v>3</v>
      </c>
      <c r="F1336" t="s">
        <v>306</v>
      </c>
      <c r="G1336" t="s">
        <v>4</v>
      </c>
      <c r="H1336" t="s">
        <v>58</v>
      </c>
      <c r="I1336">
        <v>225</v>
      </c>
      <c r="J1336">
        <v>25</v>
      </c>
      <c r="K1336" t="s">
        <v>316</v>
      </c>
      <c r="L1336" t="s">
        <v>317</v>
      </c>
      <c r="M1336" t="s">
        <v>309</v>
      </c>
      <c r="N1336">
        <v>5</v>
      </c>
      <c r="O1336" t="s">
        <v>312</v>
      </c>
      <c r="P1336" t="s">
        <v>13</v>
      </c>
      <c r="Q1336">
        <v>18.149999999999999</v>
      </c>
      <c r="R1336" t="s">
        <v>12</v>
      </c>
      <c r="S1336">
        <v>13.066685676574707</v>
      </c>
      <c r="T1336" s="6">
        <f>tbSilv[[#This Row],[qtdRecurso]]*tbSilv[[#This Row],[areaOcupacao]]/10000</f>
        <v>0.40837499999999993</v>
      </c>
      <c r="U1336" s="1">
        <f>tbSilv[[#This Row],[qtdRecEspFaixa]]*tbSilv[[#This Row],[Preco]]</f>
        <v>5.3361077631711948</v>
      </c>
    </row>
    <row r="1337" spans="1:21" hidden="1" x14ac:dyDescent="0.3">
      <c r="A1337">
        <v>11817</v>
      </c>
      <c r="B1337" t="s">
        <v>57</v>
      </c>
      <c r="C1337" t="s">
        <v>1</v>
      </c>
      <c r="D1337" t="s">
        <v>2</v>
      </c>
      <c r="E1337" t="s">
        <v>3</v>
      </c>
      <c r="F1337" t="s">
        <v>306</v>
      </c>
      <c r="G1337" t="s">
        <v>4</v>
      </c>
      <c r="H1337" t="s">
        <v>58</v>
      </c>
      <c r="I1337">
        <v>225</v>
      </c>
      <c r="J1337">
        <v>25</v>
      </c>
      <c r="K1337" t="s">
        <v>316</v>
      </c>
      <c r="L1337" t="s">
        <v>317</v>
      </c>
      <c r="M1337" t="s">
        <v>309</v>
      </c>
      <c r="N1337">
        <v>5</v>
      </c>
      <c r="O1337" t="s">
        <v>313</v>
      </c>
      <c r="P1337" t="s">
        <v>16</v>
      </c>
      <c r="Q1337">
        <v>0.73</v>
      </c>
      <c r="R1337" t="s">
        <v>17</v>
      </c>
      <c r="S1337">
        <v>149.07000732421875</v>
      </c>
      <c r="T1337" s="6">
        <f>tbSilv[[#This Row],[qtdRecurso]]*tbSilv[[#This Row],[areaOcupacao]]/10000</f>
        <v>1.6424999999999999E-2</v>
      </c>
      <c r="U1337" s="1">
        <f>tbSilv[[#This Row],[qtdRecEspFaixa]]*tbSilv[[#This Row],[Preco]]</f>
        <v>2.4484748703002928</v>
      </c>
    </row>
    <row r="1338" spans="1:21" hidden="1" x14ac:dyDescent="0.3">
      <c r="A1338">
        <v>11817</v>
      </c>
      <c r="B1338" t="s">
        <v>57</v>
      </c>
      <c r="C1338" t="s">
        <v>1</v>
      </c>
      <c r="D1338" t="s">
        <v>2</v>
      </c>
      <c r="E1338" t="s">
        <v>3</v>
      </c>
      <c r="F1338" t="s">
        <v>306</v>
      </c>
      <c r="G1338" t="s">
        <v>4</v>
      </c>
      <c r="H1338" t="s">
        <v>58</v>
      </c>
      <c r="I1338">
        <v>225</v>
      </c>
      <c r="J1338">
        <v>25</v>
      </c>
      <c r="K1338" t="s">
        <v>316</v>
      </c>
      <c r="L1338" t="s">
        <v>317</v>
      </c>
      <c r="M1338" t="s">
        <v>309</v>
      </c>
      <c r="N1338">
        <v>6</v>
      </c>
      <c r="O1338" t="s">
        <v>310</v>
      </c>
      <c r="P1338" t="s">
        <v>311</v>
      </c>
      <c r="Q1338">
        <v>145.19999999999999</v>
      </c>
      <c r="R1338" t="s">
        <v>12</v>
      </c>
      <c r="S1338">
        <v>1.0999999999999999E-2</v>
      </c>
      <c r="T1338" s="6">
        <f>tbSilv[[#This Row],[qtdRecurso]]*tbSilv[[#This Row],[areaOcupacao]]/10000</f>
        <v>3.2669999999999995</v>
      </c>
      <c r="U1338" s="1">
        <f>tbSilv[[#This Row],[qtdRecEspFaixa]]*tbSilv[[#This Row],[Preco]]</f>
        <v>3.593699999999999E-2</v>
      </c>
    </row>
    <row r="1339" spans="1:21" hidden="1" x14ac:dyDescent="0.3">
      <c r="A1339">
        <v>11817</v>
      </c>
      <c r="B1339" t="s">
        <v>57</v>
      </c>
      <c r="C1339" t="s">
        <v>1</v>
      </c>
      <c r="D1339" t="s">
        <v>2</v>
      </c>
      <c r="E1339" t="s">
        <v>3</v>
      </c>
      <c r="F1339" t="s">
        <v>306</v>
      </c>
      <c r="G1339" t="s">
        <v>4</v>
      </c>
      <c r="H1339" t="s">
        <v>58</v>
      </c>
      <c r="I1339">
        <v>225</v>
      </c>
      <c r="J1339">
        <v>25</v>
      </c>
      <c r="K1339" t="s">
        <v>316</v>
      </c>
      <c r="L1339" t="s">
        <v>317</v>
      </c>
      <c r="M1339" t="s">
        <v>309</v>
      </c>
      <c r="N1339">
        <v>6</v>
      </c>
      <c r="O1339" t="s">
        <v>310</v>
      </c>
      <c r="P1339" t="s">
        <v>13</v>
      </c>
      <c r="Q1339">
        <v>145.19999999999999</v>
      </c>
      <c r="R1339" t="s">
        <v>12</v>
      </c>
      <c r="S1339">
        <v>13.066685676574707</v>
      </c>
      <c r="T1339" s="6">
        <f>tbSilv[[#This Row],[qtdRecurso]]*tbSilv[[#This Row],[areaOcupacao]]/10000</f>
        <v>3.2669999999999995</v>
      </c>
      <c r="U1339" s="1">
        <f>tbSilv[[#This Row],[qtdRecEspFaixa]]*tbSilv[[#This Row],[Preco]]</f>
        <v>42.688862105369559</v>
      </c>
    </row>
    <row r="1340" spans="1:21" hidden="1" x14ac:dyDescent="0.3">
      <c r="A1340">
        <v>11817</v>
      </c>
      <c r="B1340" t="s">
        <v>57</v>
      </c>
      <c r="C1340" t="s">
        <v>1</v>
      </c>
      <c r="D1340" t="s">
        <v>2</v>
      </c>
      <c r="E1340" t="s">
        <v>3</v>
      </c>
      <c r="F1340" t="s">
        <v>306</v>
      </c>
      <c r="G1340" t="s">
        <v>4</v>
      </c>
      <c r="H1340" t="s">
        <v>58</v>
      </c>
      <c r="I1340">
        <v>225</v>
      </c>
      <c r="J1340">
        <v>25</v>
      </c>
      <c r="K1340" t="s">
        <v>316</v>
      </c>
      <c r="L1340" t="s">
        <v>317</v>
      </c>
      <c r="M1340" t="s">
        <v>309</v>
      </c>
      <c r="N1340">
        <v>6</v>
      </c>
      <c r="O1340" t="s">
        <v>312</v>
      </c>
      <c r="P1340" t="s">
        <v>13</v>
      </c>
      <c r="Q1340">
        <v>18.149999999999999</v>
      </c>
      <c r="R1340" t="s">
        <v>12</v>
      </c>
      <c r="S1340">
        <v>13.066685676574707</v>
      </c>
      <c r="T1340" s="6">
        <f>tbSilv[[#This Row],[qtdRecurso]]*tbSilv[[#This Row],[areaOcupacao]]/10000</f>
        <v>0.40837499999999993</v>
      </c>
      <c r="U1340" s="1">
        <f>tbSilv[[#This Row],[qtdRecEspFaixa]]*tbSilv[[#This Row],[Preco]]</f>
        <v>5.3361077631711948</v>
      </c>
    </row>
    <row r="1341" spans="1:21" hidden="1" x14ac:dyDescent="0.3">
      <c r="A1341">
        <v>11817</v>
      </c>
      <c r="B1341" t="s">
        <v>57</v>
      </c>
      <c r="C1341" t="s">
        <v>1</v>
      </c>
      <c r="D1341" t="s">
        <v>2</v>
      </c>
      <c r="E1341" t="s">
        <v>3</v>
      </c>
      <c r="F1341" t="s">
        <v>306</v>
      </c>
      <c r="G1341" t="s">
        <v>4</v>
      </c>
      <c r="H1341" t="s">
        <v>58</v>
      </c>
      <c r="I1341">
        <v>225</v>
      </c>
      <c r="J1341">
        <v>25</v>
      </c>
      <c r="K1341" t="s">
        <v>316</v>
      </c>
      <c r="L1341" t="s">
        <v>317</v>
      </c>
      <c r="M1341" t="s">
        <v>309</v>
      </c>
      <c r="N1341">
        <v>6</v>
      </c>
      <c r="O1341" t="s">
        <v>313</v>
      </c>
      <c r="P1341" t="s">
        <v>16</v>
      </c>
      <c r="Q1341">
        <v>0.73</v>
      </c>
      <c r="R1341" t="s">
        <v>17</v>
      </c>
      <c r="S1341">
        <v>149.07000732421875</v>
      </c>
      <c r="T1341" s="6">
        <f>tbSilv[[#This Row],[qtdRecurso]]*tbSilv[[#This Row],[areaOcupacao]]/10000</f>
        <v>1.6424999999999999E-2</v>
      </c>
      <c r="U1341" s="1">
        <f>tbSilv[[#This Row],[qtdRecEspFaixa]]*tbSilv[[#This Row],[Preco]]</f>
        <v>2.4484748703002928</v>
      </c>
    </row>
    <row r="1342" spans="1:21" hidden="1" x14ac:dyDescent="0.3">
      <c r="A1342">
        <v>11817</v>
      </c>
      <c r="B1342" t="s">
        <v>57</v>
      </c>
      <c r="C1342" t="s">
        <v>1</v>
      </c>
      <c r="D1342" t="s">
        <v>2</v>
      </c>
      <c r="E1342" t="s">
        <v>3</v>
      </c>
      <c r="F1342" t="s">
        <v>306</v>
      </c>
      <c r="G1342" t="s">
        <v>4</v>
      </c>
      <c r="H1342" t="s">
        <v>58</v>
      </c>
      <c r="I1342">
        <v>225</v>
      </c>
      <c r="J1342">
        <v>25</v>
      </c>
      <c r="K1342" t="s">
        <v>316</v>
      </c>
      <c r="L1342" t="s">
        <v>317</v>
      </c>
      <c r="M1342" t="s">
        <v>309</v>
      </c>
      <c r="N1342">
        <v>7</v>
      </c>
      <c r="O1342" t="s">
        <v>310</v>
      </c>
      <c r="P1342" t="s">
        <v>311</v>
      </c>
      <c r="Q1342">
        <v>145.19999999999999</v>
      </c>
      <c r="R1342" t="s">
        <v>12</v>
      </c>
      <c r="S1342">
        <v>1.0999999999999999E-2</v>
      </c>
      <c r="T1342" s="6">
        <f>tbSilv[[#This Row],[qtdRecurso]]*tbSilv[[#This Row],[areaOcupacao]]/10000</f>
        <v>3.2669999999999995</v>
      </c>
      <c r="U1342" s="1">
        <f>tbSilv[[#This Row],[qtdRecEspFaixa]]*tbSilv[[#This Row],[Preco]]</f>
        <v>3.593699999999999E-2</v>
      </c>
    </row>
    <row r="1343" spans="1:21" hidden="1" x14ac:dyDescent="0.3">
      <c r="A1343">
        <v>11817</v>
      </c>
      <c r="B1343" t="s">
        <v>57</v>
      </c>
      <c r="C1343" t="s">
        <v>1</v>
      </c>
      <c r="D1343" t="s">
        <v>2</v>
      </c>
      <c r="E1343" t="s">
        <v>3</v>
      </c>
      <c r="F1343" t="s">
        <v>306</v>
      </c>
      <c r="G1343" t="s">
        <v>4</v>
      </c>
      <c r="H1343" t="s">
        <v>58</v>
      </c>
      <c r="I1343">
        <v>225</v>
      </c>
      <c r="J1343">
        <v>25</v>
      </c>
      <c r="K1343" t="s">
        <v>316</v>
      </c>
      <c r="L1343" t="s">
        <v>317</v>
      </c>
      <c r="M1343" t="s">
        <v>309</v>
      </c>
      <c r="N1343">
        <v>7</v>
      </c>
      <c r="O1343" t="s">
        <v>310</v>
      </c>
      <c r="P1343" t="s">
        <v>13</v>
      </c>
      <c r="Q1343">
        <v>145.19999999999999</v>
      </c>
      <c r="R1343" t="s">
        <v>12</v>
      </c>
      <c r="S1343">
        <v>13.066685676574707</v>
      </c>
      <c r="T1343" s="6">
        <f>tbSilv[[#This Row],[qtdRecurso]]*tbSilv[[#This Row],[areaOcupacao]]/10000</f>
        <v>3.2669999999999995</v>
      </c>
      <c r="U1343" s="1">
        <f>tbSilv[[#This Row],[qtdRecEspFaixa]]*tbSilv[[#This Row],[Preco]]</f>
        <v>42.688862105369559</v>
      </c>
    </row>
    <row r="1344" spans="1:21" hidden="1" x14ac:dyDescent="0.3">
      <c r="A1344">
        <v>11817</v>
      </c>
      <c r="B1344" t="s">
        <v>57</v>
      </c>
      <c r="C1344" t="s">
        <v>1</v>
      </c>
      <c r="D1344" t="s">
        <v>2</v>
      </c>
      <c r="E1344" t="s">
        <v>3</v>
      </c>
      <c r="F1344" t="s">
        <v>306</v>
      </c>
      <c r="G1344" t="s">
        <v>4</v>
      </c>
      <c r="H1344" t="s">
        <v>58</v>
      </c>
      <c r="I1344">
        <v>225</v>
      </c>
      <c r="J1344">
        <v>25</v>
      </c>
      <c r="K1344" t="s">
        <v>316</v>
      </c>
      <c r="L1344" t="s">
        <v>317</v>
      </c>
      <c r="M1344" t="s">
        <v>309</v>
      </c>
      <c r="N1344">
        <v>7</v>
      </c>
      <c r="O1344" t="s">
        <v>312</v>
      </c>
      <c r="P1344" t="s">
        <v>13</v>
      </c>
      <c r="Q1344">
        <v>18.149999999999999</v>
      </c>
      <c r="R1344" t="s">
        <v>12</v>
      </c>
      <c r="S1344">
        <v>13.066685676574707</v>
      </c>
      <c r="T1344" s="6">
        <f>tbSilv[[#This Row],[qtdRecurso]]*tbSilv[[#This Row],[areaOcupacao]]/10000</f>
        <v>0.40837499999999993</v>
      </c>
      <c r="U1344" s="1">
        <f>tbSilv[[#This Row],[qtdRecEspFaixa]]*tbSilv[[#This Row],[Preco]]</f>
        <v>5.3361077631711948</v>
      </c>
    </row>
    <row r="1345" spans="1:21" hidden="1" x14ac:dyDescent="0.3">
      <c r="A1345">
        <v>11817</v>
      </c>
      <c r="B1345" t="s">
        <v>57</v>
      </c>
      <c r="C1345" t="s">
        <v>1</v>
      </c>
      <c r="D1345" t="s">
        <v>2</v>
      </c>
      <c r="E1345" t="s">
        <v>3</v>
      </c>
      <c r="F1345" t="s">
        <v>306</v>
      </c>
      <c r="G1345" t="s">
        <v>4</v>
      </c>
      <c r="H1345" t="s">
        <v>58</v>
      </c>
      <c r="I1345">
        <v>225</v>
      </c>
      <c r="J1345">
        <v>25</v>
      </c>
      <c r="K1345" t="s">
        <v>316</v>
      </c>
      <c r="L1345" t="s">
        <v>317</v>
      </c>
      <c r="M1345" t="s">
        <v>309</v>
      </c>
      <c r="N1345">
        <v>7</v>
      </c>
      <c r="O1345" t="s">
        <v>313</v>
      </c>
      <c r="P1345" t="s">
        <v>16</v>
      </c>
      <c r="Q1345">
        <v>0.73</v>
      </c>
      <c r="R1345" t="s">
        <v>17</v>
      </c>
      <c r="S1345">
        <v>149.07000732421875</v>
      </c>
      <c r="T1345" s="6">
        <f>tbSilv[[#This Row],[qtdRecurso]]*tbSilv[[#This Row],[areaOcupacao]]/10000</f>
        <v>1.6424999999999999E-2</v>
      </c>
      <c r="U1345" s="1">
        <f>tbSilv[[#This Row],[qtdRecEspFaixa]]*tbSilv[[#This Row],[Preco]]</f>
        <v>2.4484748703002928</v>
      </c>
    </row>
    <row r="1346" spans="1:21" hidden="1" x14ac:dyDescent="0.3">
      <c r="A1346">
        <v>11817</v>
      </c>
      <c r="B1346" t="s">
        <v>57</v>
      </c>
      <c r="C1346" t="s">
        <v>1</v>
      </c>
      <c r="D1346" t="s">
        <v>2</v>
      </c>
      <c r="E1346" t="s">
        <v>3</v>
      </c>
      <c r="F1346" t="s">
        <v>306</v>
      </c>
      <c r="G1346" t="s">
        <v>4</v>
      </c>
      <c r="H1346" t="s">
        <v>58</v>
      </c>
      <c r="I1346">
        <v>225</v>
      </c>
      <c r="J1346">
        <v>25</v>
      </c>
      <c r="K1346" t="s">
        <v>316</v>
      </c>
      <c r="L1346" t="s">
        <v>317</v>
      </c>
      <c r="M1346" t="s">
        <v>309</v>
      </c>
      <c r="N1346">
        <v>8</v>
      </c>
      <c r="O1346" t="s">
        <v>310</v>
      </c>
      <c r="P1346" t="s">
        <v>311</v>
      </c>
      <c r="Q1346">
        <v>145.19999999999999</v>
      </c>
      <c r="R1346" t="s">
        <v>12</v>
      </c>
      <c r="S1346">
        <v>1.0999999999999999E-2</v>
      </c>
      <c r="T1346" s="6">
        <f>tbSilv[[#This Row],[qtdRecurso]]*tbSilv[[#This Row],[areaOcupacao]]/10000</f>
        <v>3.2669999999999995</v>
      </c>
      <c r="U1346" s="1">
        <f>tbSilv[[#This Row],[qtdRecEspFaixa]]*tbSilv[[#This Row],[Preco]]</f>
        <v>3.593699999999999E-2</v>
      </c>
    </row>
    <row r="1347" spans="1:21" hidden="1" x14ac:dyDescent="0.3">
      <c r="A1347">
        <v>11817</v>
      </c>
      <c r="B1347" t="s">
        <v>57</v>
      </c>
      <c r="C1347" t="s">
        <v>1</v>
      </c>
      <c r="D1347" t="s">
        <v>2</v>
      </c>
      <c r="E1347" t="s">
        <v>3</v>
      </c>
      <c r="F1347" t="s">
        <v>306</v>
      </c>
      <c r="G1347" t="s">
        <v>4</v>
      </c>
      <c r="H1347" t="s">
        <v>58</v>
      </c>
      <c r="I1347">
        <v>225</v>
      </c>
      <c r="J1347">
        <v>25</v>
      </c>
      <c r="K1347" t="s">
        <v>316</v>
      </c>
      <c r="L1347" t="s">
        <v>317</v>
      </c>
      <c r="M1347" t="s">
        <v>309</v>
      </c>
      <c r="N1347">
        <v>8</v>
      </c>
      <c r="O1347" t="s">
        <v>310</v>
      </c>
      <c r="P1347" t="s">
        <v>13</v>
      </c>
      <c r="Q1347">
        <v>145.19999999999999</v>
      </c>
      <c r="R1347" t="s">
        <v>12</v>
      </c>
      <c r="S1347">
        <v>13.066685676574707</v>
      </c>
      <c r="T1347" s="6">
        <f>tbSilv[[#This Row],[qtdRecurso]]*tbSilv[[#This Row],[areaOcupacao]]/10000</f>
        <v>3.2669999999999995</v>
      </c>
      <c r="U1347" s="1">
        <f>tbSilv[[#This Row],[qtdRecEspFaixa]]*tbSilv[[#This Row],[Preco]]</f>
        <v>42.688862105369559</v>
      </c>
    </row>
    <row r="1348" spans="1:21" hidden="1" x14ac:dyDescent="0.3">
      <c r="A1348">
        <v>11817</v>
      </c>
      <c r="B1348" t="s">
        <v>57</v>
      </c>
      <c r="C1348" t="s">
        <v>1</v>
      </c>
      <c r="D1348" t="s">
        <v>2</v>
      </c>
      <c r="E1348" t="s">
        <v>3</v>
      </c>
      <c r="F1348" t="s">
        <v>306</v>
      </c>
      <c r="G1348" t="s">
        <v>4</v>
      </c>
      <c r="H1348" t="s">
        <v>58</v>
      </c>
      <c r="I1348">
        <v>225</v>
      </c>
      <c r="J1348">
        <v>25</v>
      </c>
      <c r="K1348" t="s">
        <v>316</v>
      </c>
      <c r="L1348" t="s">
        <v>317</v>
      </c>
      <c r="M1348" t="s">
        <v>309</v>
      </c>
      <c r="N1348">
        <v>8</v>
      </c>
      <c r="O1348" t="s">
        <v>312</v>
      </c>
      <c r="P1348" t="s">
        <v>13</v>
      </c>
      <c r="Q1348">
        <v>18.149999999999999</v>
      </c>
      <c r="R1348" t="s">
        <v>12</v>
      </c>
      <c r="S1348">
        <v>13.066685676574707</v>
      </c>
      <c r="T1348" s="6">
        <f>tbSilv[[#This Row],[qtdRecurso]]*tbSilv[[#This Row],[areaOcupacao]]/10000</f>
        <v>0.40837499999999993</v>
      </c>
      <c r="U1348" s="1">
        <f>tbSilv[[#This Row],[qtdRecEspFaixa]]*tbSilv[[#This Row],[Preco]]</f>
        <v>5.3361077631711948</v>
      </c>
    </row>
    <row r="1349" spans="1:21" hidden="1" x14ac:dyDescent="0.3">
      <c r="A1349">
        <v>11817</v>
      </c>
      <c r="B1349" t="s">
        <v>57</v>
      </c>
      <c r="C1349" t="s">
        <v>1</v>
      </c>
      <c r="D1349" t="s">
        <v>2</v>
      </c>
      <c r="E1349" t="s">
        <v>3</v>
      </c>
      <c r="F1349" t="s">
        <v>306</v>
      </c>
      <c r="G1349" t="s">
        <v>4</v>
      </c>
      <c r="H1349" t="s">
        <v>58</v>
      </c>
      <c r="I1349">
        <v>225</v>
      </c>
      <c r="J1349">
        <v>25</v>
      </c>
      <c r="K1349" t="s">
        <v>316</v>
      </c>
      <c r="L1349" t="s">
        <v>317</v>
      </c>
      <c r="M1349" t="s">
        <v>309</v>
      </c>
      <c r="N1349">
        <v>8</v>
      </c>
      <c r="O1349" t="s">
        <v>313</v>
      </c>
      <c r="P1349" t="s">
        <v>16</v>
      </c>
      <c r="Q1349">
        <v>0.73</v>
      </c>
      <c r="R1349" t="s">
        <v>17</v>
      </c>
      <c r="S1349">
        <v>149.07000732421875</v>
      </c>
      <c r="T1349" s="6">
        <f>tbSilv[[#This Row],[qtdRecurso]]*tbSilv[[#This Row],[areaOcupacao]]/10000</f>
        <v>1.6424999999999999E-2</v>
      </c>
      <c r="U1349" s="1">
        <f>tbSilv[[#This Row],[qtdRecEspFaixa]]*tbSilv[[#This Row],[Preco]]</f>
        <v>2.4484748703002928</v>
      </c>
    </row>
    <row r="1350" spans="1:21" hidden="1" x14ac:dyDescent="0.3">
      <c r="A1350">
        <v>11817</v>
      </c>
      <c r="B1350" t="s">
        <v>57</v>
      </c>
      <c r="C1350" t="s">
        <v>1</v>
      </c>
      <c r="D1350" t="s">
        <v>2</v>
      </c>
      <c r="E1350" t="s">
        <v>3</v>
      </c>
      <c r="F1350" t="s">
        <v>306</v>
      </c>
      <c r="G1350" t="s">
        <v>4</v>
      </c>
      <c r="H1350" t="s">
        <v>58</v>
      </c>
      <c r="I1350">
        <v>225</v>
      </c>
      <c r="J1350">
        <v>25</v>
      </c>
      <c r="K1350" t="s">
        <v>316</v>
      </c>
      <c r="L1350" t="s">
        <v>317</v>
      </c>
      <c r="M1350" t="s">
        <v>309</v>
      </c>
      <c r="N1350">
        <v>9</v>
      </c>
      <c r="O1350" t="s">
        <v>310</v>
      </c>
      <c r="P1350" t="s">
        <v>311</v>
      </c>
      <c r="Q1350">
        <v>145.19999999999999</v>
      </c>
      <c r="R1350" t="s">
        <v>12</v>
      </c>
      <c r="S1350">
        <v>1.0999999999999999E-2</v>
      </c>
      <c r="T1350" s="6">
        <f>tbSilv[[#This Row],[qtdRecurso]]*tbSilv[[#This Row],[areaOcupacao]]/10000</f>
        <v>3.2669999999999995</v>
      </c>
      <c r="U1350" s="1">
        <f>tbSilv[[#This Row],[qtdRecEspFaixa]]*tbSilv[[#This Row],[Preco]]</f>
        <v>3.593699999999999E-2</v>
      </c>
    </row>
    <row r="1351" spans="1:21" hidden="1" x14ac:dyDescent="0.3">
      <c r="A1351">
        <v>11817</v>
      </c>
      <c r="B1351" t="s">
        <v>57</v>
      </c>
      <c r="C1351" t="s">
        <v>1</v>
      </c>
      <c r="D1351" t="s">
        <v>2</v>
      </c>
      <c r="E1351" t="s">
        <v>3</v>
      </c>
      <c r="F1351" t="s">
        <v>306</v>
      </c>
      <c r="G1351" t="s">
        <v>4</v>
      </c>
      <c r="H1351" t="s">
        <v>58</v>
      </c>
      <c r="I1351">
        <v>225</v>
      </c>
      <c r="J1351">
        <v>25</v>
      </c>
      <c r="K1351" t="s">
        <v>316</v>
      </c>
      <c r="L1351" t="s">
        <v>317</v>
      </c>
      <c r="M1351" t="s">
        <v>309</v>
      </c>
      <c r="N1351">
        <v>9</v>
      </c>
      <c r="O1351" t="s">
        <v>310</v>
      </c>
      <c r="P1351" t="s">
        <v>13</v>
      </c>
      <c r="Q1351">
        <v>145.19999999999999</v>
      </c>
      <c r="R1351" t="s">
        <v>12</v>
      </c>
      <c r="S1351">
        <v>13.066685676574707</v>
      </c>
      <c r="T1351" s="6">
        <f>tbSilv[[#This Row],[qtdRecurso]]*tbSilv[[#This Row],[areaOcupacao]]/10000</f>
        <v>3.2669999999999995</v>
      </c>
      <c r="U1351" s="1">
        <f>tbSilv[[#This Row],[qtdRecEspFaixa]]*tbSilv[[#This Row],[Preco]]</f>
        <v>42.688862105369559</v>
      </c>
    </row>
    <row r="1352" spans="1:21" hidden="1" x14ac:dyDescent="0.3">
      <c r="A1352">
        <v>11817</v>
      </c>
      <c r="B1352" t="s">
        <v>57</v>
      </c>
      <c r="C1352" t="s">
        <v>1</v>
      </c>
      <c r="D1352" t="s">
        <v>2</v>
      </c>
      <c r="E1352" t="s">
        <v>3</v>
      </c>
      <c r="F1352" t="s">
        <v>306</v>
      </c>
      <c r="G1352" t="s">
        <v>4</v>
      </c>
      <c r="H1352" t="s">
        <v>58</v>
      </c>
      <c r="I1352">
        <v>225</v>
      </c>
      <c r="J1352">
        <v>25</v>
      </c>
      <c r="K1352" t="s">
        <v>316</v>
      </c>
      <c r="L1352" t="s">
        <v>317</v>
      </c>
      <c r="M1352" t="s">
        <v>309</v>
      </c>
      <c r="N1352">
        <v>9</v>
      </c>
      <c r="O1352" t="s">
        <v>312</v>
      </c>
      <c r="P1352" t="s">
        <v>13</v>
      </c>
      <c r="Q1352">
        <v>18.149999999999999</v>
      </c>
      <c r="R1352" t="s">
        <v>12</v>
      </c>
      <c r="S1352">
        <v>13.066685676574707</v>
      </c>
      <c r="T1352" s="6">
        <f>tbSilv[[#This Row],[qtdRecurso]]*tbSilv[[#This Row],[areaOcupacao]]/10000</f>
        <v>0.40837499999999993</v>
      </c>
      <c r="U1352" s="1">
        <f>tbSilv[[#This Row],[qtdRecEspFaixa]]*tbSilv[[#This Row],[Preco]]</f>
        <v>5.3361077631711948</v>
      </c>
    </row>
    <row r="1353" spans="1:21" hidden="1" x14ac:dyDescent="0.3">
      <c r="A1353">
        <v>11817</v>
      </c>
      <c r="B1353" t="s">
        <v>57</v>
      </c>
      <c r="C1353" t="s">
        <v>1</v>
      </c>
      <c r="D1353" t="s">
        <v>2</v>
      </c>
      <c r="E1353" t="s">
        <v>3</v>
      </c>
      <c r="F1353" t="s">
        <v>306</v>
      </c>
      <c r="G1353" t="s">
        <v>4</v>
      </c>
      <c r="H1353" t="s">
        <v>58</v>
      </c>
      <c r="I1353">
        <v>225</v>
      </c>
      <c r="J1353">
        <v>25</v>
      </c>
      <c r="K1353" t="s">
        <v>316</v>
      </c>
      <c r="L1353" t="s">
        <v>317</v>
      </c>
      <c r="M1353" t="s">
        <v>309</v>
      </c>
      <c r="N1353">
        <v>9</v>
      </c>
      <c r="O1353" t="s">
        <v>313</v>
      </c>
      <c r="P1353" t="s">
        <v>16</v>
      </c>
      <c r="Q1353">
        <v>0.73</v>
      </c>
      <c r="R1353" t="s">
        <v>17</v>
      </c>
      <c r="S1353">
        <v>149.07000732421875</v>
      </c>
      <c r="T1353" s="6">
        <f>tbSilv[[#This Row],[qtdRecurso]]*tbSilv[[#This Row],[areaOcupacao]]/10000</f>
        <v>1.6424999999999999E-2</v>
      </c>
      <c r="U1353" s="1">
        <f>tbSilv[[#This Row],[qtdRecEspFaixa]]*tbSilv[[#This Row],[Preco]]</f>
        <v>2.4484748703002928</v>
      </c>
    </row>
    <row r="1354" spans="1:21" hidden="1" x14ac:dyDescent="0.3">
      <c r="A1354">
        <v>11817</v>
      </c>
      <c r="B1354" t="s">
        <v>57</v>
      </c>
      <c r="C1354" t="s">
        <v>1</v>
      </c>
      <c r="D1354" t="s">
        <v>2</v>
      </c>
      <c r="E1354" t="s">
        <v>3</v>
      </c>
      <c r="F1354" t="s">
        <v>306</v>
      </c>
      <c r="G1354" t="s">
        <v>4</v>
      </c>
      <c r="H1354" t="s">
        <v>58</v>
      </c>
      <c r="I1354">
        <v>225</v>
      </c>
      <c r="J1354">
        <v>25</v>
      </c>
      <c r="K1354" t="s">
        <v>316</v>
      </c>
      <c r="L1354" t="s">
        <v>317</v>
      </c>
      <c r="M1354" t="s">
        <v>309</v>
      </c>
      <c r="N1354">
        <v>10</v>
      </c>
      <c r="O1354" t="s">
        <v>310</v>
      </c>
      <c r="P1354" t="s">
        <v>311</v>
      </c>
      <c r="Q1354">
        <v>145.19999999999999</v>
      </c>
      <c r="R1354" t="s">
        <v>12</v>
      </c>
      <c r="S1354">
        <v>1.0999999999999999E-2</v>
      </c>
      <c r="T1354" s="6">
        <f>tbSilv[[#This Row],[qtdRecurso]]*tbSilv[[#This Row],[areaOcupacao]]/10000</f>
        <v>3.2669999999999995</v>
      </c>
      <c r="U1354" s="1">
        <f>tbSilv[[#This Row],[qtdRecEspFaixa]]*tbSilv[[#This Row],[Preco]]</f>
        <v>3.593699999999999E-2</v>
      </c>
    </row>
    <row r="1355" spans="1:21" hidden="1" x14ac:dyDescent="0.3">
      <c r="A1355">
        <v>11817</v>
      </c>
      <c r="B1355" t="s">
        <v>57</v>
      </c>
      <c r="C1355" t="s">
        <v>1</v>
      </c>
      <c r="D1355" t="s">
        <v>2</v>
      </c>
      <c r="E1355" t="s">
        <v>3</v>
      </c>
      <c r="F1355" t="s">
        <v>306</v>
      </c>
      <c r="G1355" t="s">
        <v>4</v>
      </c>
      <c r="H1355" t="s">
        <v>58</v>
      </c>
      <c r="I1355">
        <v>225</v>
      </c>
      <c r="J1355">
        <v>25</v>
      </c>
      <c r="K1355" t="s">
        <v>316</v>
      </c>
      <c r="L1355" t="s">
        <v>317</v>
      </c>
      <c r="M1355" t="s">
        <v>309</v>
      </c>
      <c r="N1355">
        <v>10</v>
      </c>
      <c r="O1355" t="s">
        <v>310</v>
      </c>
      <c r="P1355" t="s">
        <v>13</v>
      </c>
      <c r="Q1355">
        <v>145.19999999999999</v>
      </c>
      <c r="R1355" t="s">
        <v>12</v>
      </c>
      <c r="S1355">
        <v>13.066685676574707</v>
      </c>
      <c r="T1355" s="6">
        <f>tbSilv[[#This Row],[qtdRecurso]]*tbSilv[[#This Row],[areaOcupacao]]/10000</f>
        <v>3.2669999999999995</v>
      </c>
      <c r="U1355" s="1">
        <f>tbSilv[[#This Row],[qtdRecEspFaixa]]*tbSilv[[#This Row],[Preco]]</f>
        <v>42.688862105369559</v>
      </c>
    </row>
    <row r="1356" spans="1:21" hidden="1" x14ac:dyDescent="0.3">
      <c r="A1356">
        <v>11817</v>
      </c>
      <c r="B1356" t="s">
        <v>57</v>
      </c>
      <c r="C1356" t="s">
        <v>1</v>
      </c>
      <c r="D1356" t="s">
        <v>2</v>
      </c>
      <c r="E1356" t="s">
        <v>3</v>
      </c>
      <c r="F1356" t="s">
        <v>306</v>
      </c>
      <c r="G1356" t="s">
        <v>4</v>
      </c>
      <c r="H1356" t="s">
        <v>58</v>
      </c>
      <c r="I1356">
        <v>225</v>
      </c>
      <c r="J1356">
        <v>25</v>
      </c>
      <c r="K1356" t="s">
        <v>316</v>
      </c>
      <c r="L1356" t="s">
        <v>317</v>
      </c>
      <c r="M1356" t="s">
        <v>309</v>
      </c>
      <c r="N1356">
        <v>10</v>
      </c>
      <c r="O1356" t="s">
        <v>312</v>
      </c>
      <c r="P1356" t="s">
        <v>13</v>
      </c>
      <c r="Q1356">
        <v>18.149999999999999</v>
      </c>
      <c r="R1356" t="s">
        <v>12</v>
      </c>
      <c r="S1356">
        <v>13.066685676574707</v>
      </c>
      <c r="T1356" s="6">
        <f>tbSilv[[#This Row],[qtdRecurso]]*tbSilv[[#This Row],[areaOcupacao]]/10000</f>
        <v>0.40837499999999993</v>
      </c>
      <c r="U1356" s="1">
        <f>tbSilv[[#This Row],[qtdRecEspFaixa]]*tbSilv[[#This Row],[Preco]]</f>
        <v>5.3361077631711948</v>
      </c>
    </row>
    <row r="1357" spans="1:21" hidden="1" x14ac:dyDescent="0.3">
      <c r="A1357">
        <v>11817</v>
      </c>
      <c r="B1357" t="s">
        <v>57</v>
      </c>
      <c r="C1357" t="s">
        <v>1</v>
      </c>
      <c r="D1357" t="s">
        <v>2</v>
      </c>
      <c r="E1357" t="s">
        <v>3</v>
      </c>
      <c r="F1357" t="s">
        <v>306</v>
      </c>
      <c r="G1357" t="s">
        <v>4</v>
      </c>
      <c r="H1357" t="s">
        <v>58</v>
      </c>
      <c r="I1357">
        <v>225</v>
      </c>
      <c r="J1357">
        <v>25</v>
      </c>
      <c r="K1357" t="s">
        <v>316</v>
      </c>
      <c r="L1357" t="s">
        <v>317</v>
      </c>
      <c r="M1357" t="s">
        <v>309</v>
      </c>
      <c r="N1357">
        <v>10</v>
      </c>
      <c r="O1357" t="s">
        <v>313</v>
      </c>
      <c r="P1357" t="s">
        <v>16</v>
      </c>
      <c r="Q1357">
        <v>0.73</v>
      </c>
      <c r="R1357" t="s">
        <v>17</v>
      </c>
      <c r="S1357">
        <v>149.07000732421875</v>
      </c>
      <c r="T1357" s="6">
        <f>tbSilv[[#This Row],[qtdRecurso]]*tbSilv[[#This Row],[areaOcupacao]]/10000</f>
        <v>1.6424999999999999E-2</v>
      </c>
      <c r="U1357" s="1">
        <f>tbSilv[[#This Row],[qtdRecEspFaixa]]*tbSilv[[#This Row],[Preco]]</f>
        <v>2.4484748703002928</v>
      </c>
    </row>
    <row r="1358" spans="1:21" hidden="1" x14ac:dyDescent="0.3">
      <c r="A1358">
        <v>11817</v>
      </c>
      <c r="B1358" t="s">
        <v>57</v>
      </c>
      <c r="C1358" t="s">
        <v>1</v>
      </c>
      <c r="D1358" t="s">
        <v>2</v>
      </c>
      <c r="E1358" t="s">
        <v>3</v>
      </c>
      <c r="F1358" t="s">
        <v>306</v>
      </c>
      <c r="G1358" t="s">
        <v>4</v>
      </c>
      <c r="H1358" t="s">
        <v>58</v>
      </c>
      <c r="I1358">
        <v>225</v>
      </c>
      <c r="J1358">
        <v>25</v>
      </c>
      <c r="K1358" t="s">
        <v>316</v>
      </c>
      <c r="L1358" t="s">
        <v>317</v>
      </c>
      <c r="M1358" t="s">
        <v>309</v>
      </c>
      <c r="N1358">
        <v>11</v>
      </c>
      <c r="O1358" t="s">
        <v>310</v>
      </c>
      <c r="P1358" t="s">
        <v>311</v>
      </c>
      <c r="Q1358">
        <v>145.19999999999999</v>
      </c>
      <c r="R1358" t="s">
        <v>12</v>
      </c>
      <c r="S1358">
        <v>1.0999999999999999E-2</v>
      </c>
      <c r="T1358" s="6">
        <f>tbSilv[[#This Row],[qtdRecurso]]*tbSilv[[#This Row],[areaOcupacao]]/10000</f>
        <v>3.2669999999999995</v>
      </c>
      <c r="U1358" s="1">
        <f>tbSilv[[#This Row],[qtdRecEspFaixa]]*tbSilv[[#This Row],[Preco]]</f>
        <v>3.593699999999999E-2</v>
      </c>
    </row>
    <row r="1359" spans="1:21" hidden="1" x14ac:dyDescent="0.3">
      <c r="A1359">
        <v>11817</v>
      </c>
      <c r="B1359" t="s">
        <v>57</v>
      </c>
      <c r="C1359" t="s">
        <v>1</v>
      </c>
      <c r="D1359" t="s">
        <v>2</v>
      </c>
      <c r="E1359" t="s">
        <v>3</v>
      </c>
      <c r="F1359" t="s">
        <v>306</v>
      </c>
      <c r="G1359" t="s">
        <v>4</v>
      </c>
      <c r="H1359" t="s">
        <v>58</v>
      </c>
      <c r="I1359">
        <v>225</v>
      </c>
      <c r="J1359">
        <v>25</v>
      </c>
      <c r="K1359" t="s">
        <v>316</v>
      </c>
      <c r="L1359" t="s">
        <v>317</v>
      </c>
      <c r="M1359" t="s">
        <v>309</v>
      </c>
      <c r="N1359">
        <v>11</v>
      </c>
      <c r="O1359" t="s">
        <v>310</v>
      </c>
      <c r="P1359" t="s">
        <v>13</v>
      </c>
      <c r="Q1359">
        <v>145.19999999999999</v>
      </c>
      <c r="R1359" t="s">
        <v>12</v>
      </c>
      <c r="S1359">
        <v>13.066685676574707</v>
      </c>
      <c r="T1359" s="6">
        <f>tbSilv[[#This Row],[qtdRecurso]]*tbSilv[[#This Row],[areaOcupacao]]/10000</f>
        <v>3.2669999999999995</v>
      </c>
      <c r="U1359" s="1">
        <f>tbSilv[[#This Row],[qtdRecEspFaixa]]*tbSilv[[#This Row],[Preco]]</f>
        <v>42.688862105369559</v>
      </c>
    </row>
    <row r="1360" spans="1:21" hidden="1" x14ac:dyDescent="0.3">
      <c r="A1360">
        <v>11817</v>
      </c>
      <c r="B1360" t="s">
        <v>57</v>
      </c>
      <c r="C1360" t="s">
        <v>1</v>
      </c>
      <c r="D1360" t="s">
        <v>2</v>
      </c>
      <c r="E1360" t="s">
        <v>3</v>
      </c>
      <c r="F1360" t="s">
        <v>306</v>
      </c>
      <c r="G1360" t="s">
        <v>4</v>
      </c>
      <c r="H1360" t="s">
        <v>58</v>
      </c>
      <c r="I1360">
        <v>225</v>
      </c>
      <c r="J1360">
        <v>25</v>
      </c>
      <c r="K1360" t="s">
        <v>316</v>
      </c>
      <c r="L1360" t="s">
        <v>317</v>
      </c>
      <c r="M1360" t="s">
        <v>309</v>
      </c>
      <c r="N1360">
        <v>11</v>
      </c>
      <c r="O1360" t="s">
        <v>312</v>
      </c>
      <c r="P1360" t="s">
        <v>13</v>
      </c>
      <c r="Q1360">
        <v>18.149999999999999</v>
      </c>
      <c r="R1360" t="s">
        <v>12</v>
      </c>
      <c r="S1360">
        <v>13.066685676574707</v>
      </c>
      <c r="T1360" s="6">
        <f>tbSilv[[#This Row],[qtdRecurso]]*tbSilv[[#This Row],[areaOcupacao]]/10000</f>
        <v>0.40837499999999993</v>
      </c>
      <c r="U1360" s="1">
        <f>tbSilv[[#This Row],[qtdRecEspFaixa]]*tbSilv[[#This Row],[Preco]]</f>
        <v>5.3361077631711948</v>
      </c>
    </row>
    <row r="1361" spans="1:21" hidden="1" x14ac:dyDescent="0.3">
      <c r="A1361">
        <v>11817</v>
      </c>
      <c r="B1361" t="s">
        <v>57</v>
      </c>
      <c r="C1361" t="s">
        <v>1</v>
      </c>
      <c r="D1361" t="s">
        <v>2</v>
      </c>
      <c r="E1361" t="s">
        <v>3</v>
      </c>
      <c r="F1361" t="s">
        <v>306</v>
      </c>
      <c r="G1361" t="s">
        <v>4</v>
      </c>
      <c r="H1361" t="s">
        <v>58</v>
      </c>
      <c r="I1361">
        <v>225</v>
      </c>
      <c r="J1361">
        <v>25</v>
      </c>
      <c r="K1361" t="s">
        <v>316</v>
      </c>
      <c r="L1361" t="s">
        <v>317</v>
      </c>
      <c r="M1361" t="s">
        <v>309</v>
      </c>
      <c r="N1361">
        <v>11</v>
      </c>
      <c r="O1361" t="s">
        <v>313</v>
      </c>
      <c r="P1361" t="s">
        <v>16</v>
      </c>
      <c r="Q1361">
        <v>0.73</v>
      </c>
      <c r="R1361" t="s">
        <v>17</v>
      </c>
      <c r="S1361">
        <v>149.07000732421875</v>
      </c>
      <c r="T1361" s="6">
        <f>tbSilv[[#This Row],[qtdRecurso]]*tbSilv[[#This Row],[areaOcupacao]]/10000</f>
        <v>1.6424999999999999E-2</v>
      </c>
      <c r="U1361" s="1">
        <f>tbSilv[[#This Row],[qtdRecEspFaixa]]*tbSilv[[#This Row],[Preco]]</f>
        <v>2.4484748703002928</v>
      </c>
    </row>
    <row r="1362" spans="1:21" hidden="1" x14ac:dyDescent="0.3">
      <c r="A1362">
        <v>11817</v>
      </c>
      <c r="B1362" t="s">
        <v>57</v>
      </c>
      <c r="C1362" t="s">
        <v>1</v>
      </c>
      <c r="D1362" t="s">
        <v>2</v>
      </c>
      <c r="E1362" t="s">
        <v>3</v>
      </c>
      <c r="F1362" t="s">
        <v>306</v>
      </c>
      <c r="G1362" t="s">
        <v>4</v>
      </c>
      <c r="H1362" t="s">
        <v>58</v>
      </c>
      <c r="I1362">
        <v>225</v>
      </c>
      <c r="J1362">
        <v>25</v>
      </c>
      <c r="K1362" t="s">
        <v>316</v>
      </c>
      <c r="L1362" t="s">
        <v>317</v>
      </c>
      <c r="M1362" t="s">
        <v>309</v>
      </c>
      <c r="N1362">
        <v>12</v>
      </c>
      <c r="O1362" t="s">
        <v>310</v>
      </c>
      <c r="P1362" t="s">
        <v>311</v>
      </c>
      <c r="Q1362">
        <v>145.19999999999999</v>
      </c>
      <c r="R1362" t="s">
        <v>12</v>
      </c>
      <c r="S1362">
        <v>1.0999999999999999E-2</v>
      </c>
      <c r="T1362" s="6">
        <f>tbSilv[[#This Row],[qtdRecurso]]*tbSilv[[#This Row],[areaOcupacao]]/10000</f>
        <v>3.2669999999999995</v>
      </c>
      <c r="U1362" s="1">
        <f>tbSilv[[#This Row],[qtdRecEspFaixa]]*tbSilv[[#This Row],[Preco]]</f>
        <v>3.593699999999999E-2</v>
      </c>
    </row>
    <row r="1363" spans="1:21" hidden="1" x14ac:dyDescent="0.3">
      <c r="A1363">
        <v>11817</v>
      </c>
      <c r="B1363" t="s">
        <v>57</v>
      </c>
      <c r="C1363" t="s">
        <v>1</v>
      </c>
      <c r="D1363" t="s">
        <v>2</v>
      </c>
      <c r="E1363" t="s">
        <v>3</v>
      </c>
      <c r="F1363" t="s">
        <v>306</v>
      </c>
      <c r="G1363" t="s">
        <v>4</v>
      </c>
      <c r="H1363" t="s">
        <v>58</v>
      </c>
      <c r="I1363">
        <v>225</v>
      </c>
      <c r="J1363">
        <v>25</v>
      </c>
      <c r="K1363" t="s">
        <v>316</v>
      </c>
      <c r="L1363" t="s">
        <v>317</v>
      </c>
      <c r="M1363" t="s">
        <v>309</v>
      </c>
      <c r="N1363">
        <v>12</v>
      </c>
      <c r="O1363" t="s">
        <v>310</v>
      </c>
      <c r="P1363" t="s">
        <v>13</v>
      </c>
      <c r="Q1363">
        <v>145.19999999999999</v>
      </c>
      <c r="R1363" t="s">
        <v>12</v>
      </c>
      <c r="S1363">
        <v>13.066685676574707</v>
      </c>
      <c r="T1363" s="6">
        <f>tbSilv[[#This Row],[qtdRecurso]]*tbSilv[[#This Row],[areaOcupacao]]/10000</f>
        <v>3.2669999999999995</v>
      </c>
      <c r="U1363" s="1">
        <f>tbSilv[[#This Row],[qtdRecEspFaixa]]*tbSilv[[#This Row],[Preco]]</f>
        <v>42.688862105369559</v>
      </c>
    </row>
    <row r="1364" spans="1:21" hidden="1" x14ac:dyDescent="0.3">
      <c r="A1364">
        <v>11817</v>
      </c>
      <c r="B1364" t="s">
        <v>57</v>
      </c>
      <c r="C1364" t="s">
        <v>1</v>
      </c>
      <c r="D1364" t="s">
        <v>2</v>
      </c>
      <c r="E1364" t="s">
        <v>3</v>
      </c>
      <c r="F1364" t="s">
        <v>306</v>
      </c>
      <c r="G1364" t="s">
        <v>4</v>
      </c>
      <c r="H1364" t="s">
        <v>58</v>
      </c>
      <c r="I1364">
        <v>225</v>
      </c>
      <c r="J1364">
        <v>25</v>
      </c>
      <c r="K1364" t="s">
        <v>316</v>
      </c>
      <c r="L1364" t="s">
        <v>317</v>
      </c>
      <c r="M1364" t="s">
        <v>309</v>
      </c>
      <c r="N1364">
        <v>12</v>
      </c>
      <c r="O1364" t="s">
        <v>312</v>
      </c>
      <c r="P1364" t="s">
        <v>13</v>
      </c>
      <c r="Q1364">
        <v>18.149999999999999</v>
      </c>
      <c r="R1364" t="s">
        <v>12</v>
      </c>
      <c r="S1364">
        <v>13.066685676574707</v>
      </c>
      <c r="T1364" s="6">
        <f>tbSilv[[#This Row],[qtdRecurso]]*tbSilv[[#This Row],[areaOcupacao]]/10000</f>
        <v>0.40837499999999993</v>
      </c>
      <c r="U1364" s="1">
        <f>tbSilv[[#This Row],[qtdRecEspFaixa]]*tbSilv[[#This Row],[Preco]]</f>
        <v>5.3361077631711948</v>
      </c>
    </row>
    <row r="1365" spans="1:21" hidden="1" x14ac:dyDescent="0.3">
      <c r="A1365">
        <v>11817</v>
      </c>
      <c r="B1365" t="s">
        <v>57</v>
      </c>
      <c r="C1365" t="s">
        <v>1</v>
      </c>
      <c r="D1365" t="s">
        <v>2</v>
      </c>
      <c r="E1365" t="s">
        <v>3</v>
      </c>
      <c r="F1365" t="s">
        <v>306</v>
      </c>
      <c r="G1365" t="s">
        <v>4</v>
      </c>
      <c r="H1365" t="s">
        <v>58</v>
      </c>
      <c r="I1365">
        <v>225</v>
      </c>
      <c r="J1365">
        <v>25</v>
      </c>
      <c r="K1365" t="s">
        <v>316</v>
      </c>
      <c r="L1365" t="s">
        <v>317</v>
      </c>
      <c r="M1365" t="s">
        <v>309</v>
      </c>
      <c r="N1365">
        <v>12</v>
      </c>
      <c r="O1365" t="s">
        <v>313</v>
      </c>
      <c r="P1365" t="s">
        <v>16</v>
      </c>
      <c r="Q1365">
        <v>0.73</v>
      </c>
      <c r="R1365" t="s">
        <v>17</v>
      </c>
      <c r="S1365">
        <v>149.07000732421875</v>
      </c>
      <c r="T1365" s="6">
        <f>tbSilv[[#This Row],[qtdRecurso]]*tbSilv[[#This Row],[areaOcupacao]]/10000</f>
        <v>1.6424999999999999E-2</v>
      </c>
      <c r="U1365" s="1">
        <f>tbSilv[[#This Row],[qtdRecEspFaixa]]*tbSilv[[#This Row],[Preco]]</f>
        <v>2.4484748703002928</v>
      </c>
    </row>
    <row r="1366" spans="1:21" hidden="1" x14ac:dyDescent="0.3">
      <c r="A1366">
        <v>11817</v>
      </c>
      <c r="B1366" t="s">
        <v>57</v>
      </c>
      <c r="C1366" t="s">
        <v>1</v>
      </c>
      <c r="D1366" t="s">
        <v>2</v>
      </c>
      <c r="E1366" t="s">
        <v>3</v>
      </c>
      <c r="F1366" t="s">
        <v>306</v>
      </c>
      <c r="G1366" t="s">
        <v>4</v>
      </c>
      <c r="H1366" t="s">
        <v>58</v>
      </c>
      <c r="I1366">
        <v>225</v>
      </c>
      <c r="J1366">
        <v>25</v>
      </c>
      <c r="K1366" t="s">
        <v>316</v>
      </c>
      <c r="L1366" t="s">
        <v>317</v>
      </c>
      <c r="M1366" t="s">
        <v>309</v>
      </c>
      <c r="N1366">
        <v>13</v>
      </c>
      <c r="O1366" t="s">
        <v>310</v>
      </c>
      <c r="P1366" t="s">
        <v>311</v>
      </c>
      <c r="Q1366">
        <v>145.19999999999999</v>
      </c>
      <c r="R1366" t="s">
        <v>12</v>
      </c>
      <c r="S1366">
        <v>1.0999999999999999E-2</v>
      </c>
      <c r="T1366" s="6">
        <f>tbSilv[[#This Row],[qtdRecurso]]*tbSilv[[#This Row],[areaOcupacao]]/10000</f>
        <v>3.2669999999999995</v>
      </c>
      <c r="U1366" s="1">
        <f>tbSilv[[#This Row],[qtdRecEspFaixa]]*tbSilv[[#This Row],[Preco]]</f>
        <v>3.593699999999999E-2</v>
      </c>
    </row>
    <row r="1367" spans="1:21" hidden="1" x14ac:dyDescent="0.3">
      <c r="A1367">
        <v>11817</v>
      </c>
      <c r="B1367" t="s">
        <v>57</v>
      </c>
      <c r="C1367" t="s">
        <v>1</v>
      </c>
      <c r="D1367" t="s">
        <v>2</v>
      </c>
      <c r="E1367" t="s">
        <v>3</v>
      </c>
      <c r="F1367" t="s">
        <v>306</v>
      </c>
      <c r="G1367" t="s">
        <v>4</v>
      </c>
      <c r="H1367" t="s">
        <v>58</v>
      </c>
      <c r="I1367">
        <v>225</v>
      </c>
      <c r="J1367">
        <v>25</v>
      </c>
      <c r="K1367" t="s">
        <v>316</v>
      </c>
      <c r="L1367" t="s">
        <v>317</v>
      </c>
      <c r="M1367" t="s">
        <v>309</v>
      </c>
      <c r="N1367">
        <v>13</v>
      </c>
      <c r="O1367" t="s">
        <v>310</v>
      </c>
      <c r="P1367" t="s">
        <v>13</v>
      </c>
      <c r="Q1367">
        <v>145.19999999999999</v>
      </c>
      <c r="R1367" t="s">
        <v>12</v>
      </c>
      <c r="S1367">
        <v>13.066685676574707</v>
      </c>
      <c r="T1367" s="6">
        <f>tbSilv[[#This Row],[qtdRecurso]]*tbSilv[[#This Row],[areaOcupacao]]/10000</f>
        <v>3.2669999999999995</v>
      </c>
      <c r="U1367" s="1">
        <f>tbSilv[[#This Row],[qtdRecEspFaixa]]*tbSilv[[#This Row],[Preco]]</f>
        <v>42.688862105369559</v>
      </c>
    </row>
    <row r="1368" spans="1:21" hidden="1" x14ac:dyDescent="0.3">
      <c r="A1368">
        <v>11817</v>
      </c>
      <c r="B1368" t="s">
        <v>57</v>
      </c>
      <c r="C1368" t="s">
        <v>1</v>
      </c>
      <c r="D1368" t="s">
        <v>2</v>
      </c>
      <c r="E1368" t="s">
        <v>3</v>
      </c>
      <c r="F1368" t="s">
        <v>306</v>
      </c>
      <c r="G1368" t="s">
        <v>4</v>
      </c>
      <c r="H1368" t="s">
        <v>58</v>
      </c>
      <c r="I1368">
        <v>225</v>
      </c>
      <c r="J1368">
        <v>25</v>
      </c>
      <c r="K1368" t="s">
        <v>316</v>
      </c>
      <c r="L1368" t="s">
        <v>317</v>
      </c>
      <c r="M1368" t="s">
        <v>309</v>
      </c>
      <c r="N1368">
        <v>13</v>
      </c>
      <c r="O1368" t="s">
        <v>312</v>
      </c>
      <c r="P1368" t="s">
        <v>13</v>
      </c>
      <c r="Q1368">
        <v>18.149999999999999</v>
      </c>
      <c r="R1368" t="s">
        <v>12</v>
      </c>
      <c r="S1368">
        <v>13.066685676574707</v>
      </c>
      <c r="T1368" s="6">
        <f>tbSilv[[#This Row],[qtdRecurso]]*tbSilv[[#This Row],[areaOcupacao]]/10000</f>
        <v>0.40837499999999993</v>
      </c>
      <c r="U1368" s="1">
        <f>tbSilv[[#This Row],[qtdRecEspFaixa]]*tbSilv[[#This Row],[Preco]]</f>
        <v>5.3361077631711948</v>
      </c>
    </row>
    <row r="1369" spans="1:21" hidden="1" x14ac:dyDescent="0.3">
      <c r="A1369">
        <v>11817</v>
      </c>
      <c r="B1369" t="s">
        <v>57</v>
      </c>
      <c r="C1369" t="s">
        <v>1</v>
      </c>
      <c r="D1369" t="s">
        <v>2</v>
      </c>
      <c r="E1369" t="s">
        <v>3</v>
      </c>
      <c r="F1369" t="s">
        <v>306</v>
      </c>
      <c r="G1369" t="s">
        <v>4</v>
      </c>
      <c r="H1369" t="s">
        <v>58</v>
      </c>
      <c r="I1369">
        <v>225</v>
      </c>
      <c r="J1369">
        <v>25</v>
      </c>
      <c r="K1369" t="s">
        <v>316</v>
      </c>
      <c r="L1369" t="s">
        <v>317</v>
      </c>
      <c r="M1369" t="s">
        <v>309</v>
      </c>
      <c r="N1369">
        <v>13</v>
      </c>
      <c r="O1369" t="s">
        <v>313</v>
      </c>
      <c r="P1369" t="s">
        <v>16</v>
      </c>
      <c r="Q1369">
        <v>0.73</v>
      </c>
      <c r="R1369" t="s">
        <v>17</v>
      </c>
      <c r="S1369">
        <v>149.07000732421875</v>
      </c>
      <c r="T1369" s="6">
        <f>tbSilv[[#This Row],[qtdRecurso]]*tbSilv[[#This Row],[areaOcupacao]]/10000</f>
        <v>1.6424999999999999E-2</v>
      </c>
      <c r="U1369" s="1">
        <f>tbSilv[[#This Row],[qtdRecEspFaixa]]*tbSilv[[#This Row],[Preco]]</f>
        <v>2.4484748703002928</v>
      </c>
    </row>
    <row r="1370" spans="1:21" hidden="1" x14ac:dyDescent="0.3">
      <c r="A1370">
        <v>11817</v>
      </c>
      <c r="B1370" t="s">
        <v>57</v>
      </c>
      <c r="C1370" t="s">
        <v>1</v>
      </c>
      <c r="D1370" t="s">
        <v>2</v>
      </c>
      <c r="E1370" t="s">
        <v>3</v>
      </c>
      <c r="F1370" t="s">
        <v>306</v>
      </c>
      <c r="G1370" t="s">
        <v>4</v>
      </c>
      <c r="H1370" t="s">
        <v>58</v>
      </c>
      <c r="I1370">
        <v>225</v>
      </c>
      <c r="J1370">
        <v>25</v>
      </c>
      <c r="K1370" t="s">
        <v>316</v>
      </c>
      <c r="L1370" t="s">
        <v>317</v>
      </c>
      <c r="M1370" t="s">
        <v>309</v>
      </c>
      <c r="N1370">
        <v>14</v>
      </c>
      <c r="O1370" t="s">
        <v>310</v>
      </c>
      <c r="P1370" t="s">
        <v>311</v>
      </c>
      <c r="Q1370">
        <v>145.19999999999999</v>
      </c>
      <c r="R1370" t="s">
        <v>12</v>
      </c>
      <c r="S1370">
        <v>1.0999999999999999E-2</v>
      </c>
      <c r="T1370" s="6">
        <f>tbSilv[[#This Row],[qtdRecurso]]*tbSilv[[#This Row],[areaOcupacao]]/10000</f>
        <v>3.2669999999999995</v>
      </c>
      <c r="U1370" s="1">
        <f>tbSilv[[#This Row],[qtdRecEspFaixa]]*tbSilv[[#This Row],[Preco]]</f>
        <v>3.593699999999999E-2</v>
      </c>
    </row>
    <row r="1371" spans="1:21" hidden="1" x14ac:dyDescent="0.3">
      <c r="A1371">
        <v>11817</v>
      </c>
      <c r="B1371" t="s">
        <v>57</v>
      </c>
      <c r="C1371" t="s">
        <v>1</v>
      </c>
      <c r="D1371" t="s">
        <v>2</v>
      </c>
      <c r="E1371" t="s">
        <v>3</v>
      </c>
      <c r="F1371" t="s">
        <v>306</v>
      </c>
      <c r="G1371" t="s">
        <v>4</v>
      </c>
      <c r="H1371" t="s">
        <v>58</v>
      </c>
      <c r="I1371">
        <v>225</v>
      </c>
      <c r="J1371">
        <v>25</v>
      </c>
      <c r="K1371" t="s">
        <v>316</v>
      </c>
      <c r="L1371" t="s">
        <v>317</v>
      </c>
      <c r="M1371" t="s">
        <v>309</v>
      </c>
      <c r="N1371">
        <v>14</v>
      </c>
      <c r="O1371" t="s">
        <v>310</v>
      </c>
      <c r="P1371" t="s">
        <v>13</v>
      </c>
      <c r="Q1371">
        <v>145.19999999999999</v>
      </c>
      <c r="R1371" t="s">
        <v>12</v>
      </c>
      <c r="S1371">
        <v>13.066685676574707</v>
      </c>
      <c r="T1371" s="6">
        <f>tbSilv[[#This Row],[qtdRecurso]]*tbSilv[[#This Row],[areaOcupacao]]/10000</f>
        <v>3.2669999999999995</v>
      </c>
      <c r="U1371" s="1">
        <f>tbSilv[[#This Row],[qtdRecEspFaixa]]*tbSilv[[#This Row],[Preco]]</f>
        <v>42.688862105369559</v>
      </c>
    </row>
    <row r="1372" spans="1:21" hidden="1" x14ac:dyDescent="0.3">
      <c r="A1372">
        <v>11817</v>
      </c>
      <c r="B1372" t="s">
        <v>57</v>
      </c>
      <c r="C1372" t="s">
        <v>1</v>
      </c>
      <c r="D1372" t="s">
        <v>2</v>
      </c>
      <c r="E1372" t="s">
        <v>3</v>
      </c>
      <c r="F1372" t="s">
        <v>306</v>
      </c>
      <c r="G1372" t="s">
        <v>4</v>
      </c>
      <c r="H1372" t="s">
        <v>58</v>
      </c>
      <c r="I1372">
        <v>225</v>
      </c>
      <c r="J1372">
        <v>25</v>
      </c>
      <c r="K1372" t="s">
        <v>316</v>
      </c>
      <c r="L1372" t="s">
        <v>317</v>
      </c>
      <c r="M1372" t="s">
        <v>309</v>
      </c>
      <c r="N1372">
        <v>14</v>
      </c>
      <c r="O1372" t="s">
        <v>312</v>
      </c>
      <c r="P1372" t="s">
        <v>13</v>
      </c>
      <c r="Q1372">
        <v>18.149999999999999</v>
      </c>
      <c r="R1372" t="s">
        <v>12</v>
      </c>
      <c r="S1372">
        <v>13.066685676574707</v>
      </c>
      <c r="T1372" s="6">
        <f>tbSilv[[#This Row],[qtdRecurso]]*tbSilv[[#This Row],[areaOcupacao]]/10000</f>
        <v>0.40837499999999993</v>
      </c>
      <c r="U1372" s="1">
        <f>tbSilv[[#This Row],[qtdRecEspFaixa]]*tbSilv[[#This Row],[Preco]]</f>
        <v>5.3361077631711948</v>
      </c>
    </row>
    <row r="1373" spans="1:21" hidden="1" x14ac:dyDescent="0.3">
      <c r="A1373">
        <v>11817</v>
      </c>
      <c r="B1373" t="s">
        <v>57</v>
      </c>
      <c r="C1373" t="s">
        <v>1</v>
      </c>
      <c r="D1373" t="s">
        <v>2</v>
      </c>
      <c r="E1373" t="s">
        <v>3</v>
      </c>
      <c r="F1373" t="s">
        <v>306</v>
      </c>
      <c r="G1373" t="s">
        <v>4</v>
      </c>
      <c r="H1373" t="s">
        <v>58</v>
      </c>
      <c r="I1373">
        <v>225</v>
      </c>
      <c r="J1373">
        <v>25</v>
      </c>
      <c r="K1373" t="s">
        <v>316</v>
      </c>
      <c r="L1373" t="s">
        <v>317</v>
      </c>
      <c r="M1373" t="s">
        <v>309</v>
      </c>
      <c r="N1373">
        <v>14</v>
      </c>
      <c r="O1373" t="s">
        <v>313</v>
      </c>
      <c r="P1373" t="s">
        <v>16</v>
      </c>
      <c r="Q1373">
        <v>0.73</v>
      </c>
      <c r="R1373" t="s">
        <v>17</v>
      </c>
      <c r="S1373">
        <v>149.07000732421875</v>
      </c>
      <c r="T1373" s="6">
        <f>tbSilv[[#This Row],[qtdRecurso]]*tbSilv[[#This Row],[areaOcupacao]]/10000</f>
        <v>1.6424999999999999E-2</v>
      </c>
      <c r="U1373" s="1">
        <f>tbSilv[[#This Row],[qtdRecEspFaixa]]*tbSilv[[#This Row],[Preco]]</f>
        <v>2.4484748703002928</v>
      </c>
    </row>
    <row r="1374" spans="1:21" hidden="1" x14ac:dyDescent="0.3">
      <c r="A1374">
        <v>11817</v>
      </c>
      <c r="B1374" t="s">
        <v>57</v>
      </c>
      <c r="C1374" t="s">
        <v>1</v>
      </c>
      <c r="D1374" t="s">
        <v>2</v>
      </c>
      <c r="E1374" t="s">
        <v>3</v>
      </c>
      <c r="F1374" t="s">
        <v>306</v>
      </c>
      <c r="G1374" t="s">
        <v>4</v>
      </c>
      <c r="H1374" t="s">
        <v>58</v>
      </c>
      <c r="I1374">
        <v>225</v>
      </c>
      <c r="J1374">
        <v>25</v>
      </c>
      <c r="K1374" t="s">
        <v>316</v>
      </c>
      <c r="L1374" t="s">
        <v>317</v>
      </c>
      <c r="M1374" t="s">
        <v>309</v>
      </c>
      <c r="N1374">
        <v>15</v>
      </c>
      <c r="O1374" t="s">
        <v>310</v>
      </c>
      <c r="P1374" t="s">
        <v>311</v>
      </c>
      <c r="Q1374">
        <v>145.19999999999999</v>
      </c>
      <c r="R1374" t="s">
        <v>12</v>
      </c>
      <c r="S1374">
        <v>1.0999999999999999E-2</v>
      </c>
      <c r="T1374" s="6">
        <f>tbSilv[[#This Row],[qtdRecurso]]*tbSilv[[#This Row],[areaOcupacao]]/10000</f>
        <v>3.2669999999999995</v>
      </c>
      <c r="U1374" s="1">
        <f>tbSilv[[#This Row],[qtdRecEspFaixa]]*tbSilv[[#This Row],[Preco]]</f>
        <v>3.593699999999999E-2</v>
      </c>
    </row>
    <row r="1375" spans="1:21" hidden="1" x14ac:dyDescent="0.3">
      <c r="A1375">
        <v>11817</v>
      </c>
      <c r="B1375" t="s">
        <v>57</v>
      </c>
      <c r="C1375" t="s">
        <v>1</v>
      </c>
      <c r="D1375" t="s">
        <v>2</v>
      </c>
      <c r="E1375" t="s">
        <v>3</v>
      </c>
      <c r="F1375" t="s">
        <v>306</v>
      </c>
      <c r="G1375" t="s">
        <v>4</v>
      </c>
      <c r="H1375" t="s">
        <v>58</v>
      </c>
      <c r="I1375">
        <v>225</v>
      </c>
      <c r="J1375">
        <v>25</v>
      </c>
      <c r="K1375" t="s">
        <v>316</v>
      </c>
      <c r="L1375" t="s">
        <v>317</v>
      </c>
      <c r="M1375" t="s">
        <v>309</v>
      </c>
      <c r="N1375">
        <v>15</v>
      </c>
      <c r="O1375" t="s">
        <v>310</v>
      </c>
      <c r="P1375" t="s">
        <v>13</v>
      </c>
      <c r="Q1375">
        <v>145.19999999999999</v>
      </c>
      <c r="R1375" t="s">
        <v>12</v>
      </c>
      <c r="S1375">
        <v>13.066685676574707</v>
      </c>
      <c r="T1375" s="6">
        <f>tbSilv[[#This Row],[qtdRecurso]]*tbSilv[[#This Row],[areaOcupacao]]/10000</f>
        <v>3.2669999999999995</v>
      </c>
      <c r="U1375" s="1">
        <f>tbSilv[[#This Row],[qtdRecEspFaixa]]*tbSilv[[#This Row],[Preco]]</f>
        <v>42.688862105369559</v>
      </c>
    </row>
    <row r="1376" spans="1:21" hidden="1" x14ac:dyDescent="0.3">
      <c r="A1376">
        <v>11817</v>
      </c>
      <c r="B1376" t="s">
        <v>57</v>
      </c>
      <c r="C1376" t="s">
        <v>1</v>
      </c>
      <c r="D1376" t="s">
        <v>2</v>
      </c>
      <c r="E1376" t="s">
        <v>3</v>
      </c>
      <c r="F1376" t="s">
        <v>306</v>
      </c>
      <c r="G1376" t="s">
        <v>4</v>
      </c>
      <c r="H1376" t="s">
        <v>58</v>
      </c>
      <c r="I1376">
        <v>225</v>
      </c>
      <c r="J1376">
        <v>25</v>
      </c>
      <c r="K1376" t="s">
        <v>316</v>
      </c>
      <c r="L1376" t="s">
        <v>317</v>
      </c>
      <c r="M1376" t="s">
        <v>309</v>
      </c>
      <c r="N1376">
        <v>15</v>
      </c>
      <c r="O1376" t="s">
        <v>312</v>
      </c>
      <c r="P1376" t="s">
        <v>13</v>
      </c>
      <c r="Q1376">
        <v>18.149999999999999</v>
      </c>
      <c r="R1376" t="s">
        <v>12</v>
      </c>
      <c r="S1376">
        <v>13.066685676574707</v>
      </c>
      <c r="T1376" s="6">
        <f>tbSilv[[#This Row],[qtdRecurso]]*tbSilv[[#This Row],[areaOcupacao]]/10000</f>
        <v>0.40837499999999993</v>
      </c>
      <c r="U1376" s="1">
        <f>tbSilv[[#This Row],[qtdRecEspFaixa]]*tbSilv[[#This Row],[Preco]]</f>
        <v>5.3361077631711948</v>
      </c>
    </row>
    <row r="1377" spans="1:21" hidden="1" x14ac:dyDescent="0.3">
      <c r="A1377">
        <v>11817</v>
      </c>
      <c r="B1377" t="s">
        <v>57</v>
      </c>
      <c r="C1377" t="s">
        <v>1</v>
      </c>
      <c r="D1377" t="s">
        <v>2</v>
      </c>
      <c r="E1377" t="s">
        <v>3</v>
      </c>
      <c r="F1377" t="s">
        <v>306</v>
      </c>
      <c r="G1377" t="s">
        <v>4</v>
      </c>
      <c r="H1377" t="s">
        <v>58</v>
      </c>
      <c r="I1377">
        <v>225</v>
      </c>
      <c r="J1377">
        <v>25</v>
      </c>
      <c r="K1377" t="s">
        <v>316</v>
      </c>
      <c r="L1377" t="s">
        <v>317</v>
      </c>
      <c r="M1377" t="s">
        <v>309</v>
      </c>
      <c r="N1377">
        <v>15</v>
      </c>
      <c r="O1377" t="s">
        <v>313</v>
      </c>
      <c r="P1377" t="s">
        <v>16</v>
      </c>
      <c r="Q1377">
        <v>0.73</v>
      </c>
      <c r="R1377" t="s">
        <v>17</v>
      </c>
      <c r="S1377">
        <v>149.07000732421875</v>
      </c>
      <c r="T1377" s="6">
        <f>tbSilv[[#This Row],[qtdRecurso]]*tbSilv[[#This Row],[areaOcupacao]]/10000</f>
        <v>1.6424999999999999E-2</v>
      </c>
      <c r="U1377" s="1">
        <f>tbSilv[[#This Row],[qtdRecEspFaixa]]*tbSilv[[#This Row],[Preco]]</f>
        <v>2.4484748703002928</v>
      </c>
    </row>
    <row r="1378" spans="1:21" hidden="1" x14ac:dyDescent="0.3">
      <c r="A1378">
        <v>11817</v>
      </c>
      <c r="B1378" t="s">
        <v>57</v>
      </c>
      <c r="C1378" t="s">
        <v>1</v>
      </c>
      <c r="D1378" t="s">
        <v>2</v>
      </c>
      <c r="E1378" t="s">
        <v>3</v>
      </c>
      <c r="F1378" t="s">
        <v>306</v>
      </c>
      <c r="G1378" t="s">
        <v>4</v>
      </c>
      <c r="H1378" t="s">
        <v>58</v>
      </c>
      <c r="I1378">
        <v>225</v>
      </c>
      <c r="J1378">
        <v>25</v>
      </c>
      <c r="K1378" t="s">
        <v>316</v>
      </c>
      <c r="L1378" t="s">
        <v>317</v>
      </c>
      <c r="M1378" t="s">
        <v>309</v>
      </c>
      <c r="N1378">
        <v>16</v>
      </c>
      <c r="O1378" t="s">
        <v>310</v>
      </c>
      <c r="P1378" t="s">
        <v>311</v>
      </c>
      <c r="Q1378">
        <v>145.19999999999999</v>
      </c>
      <c r="R1378" t="s">
        <v>12</v>
      </c>
      <c r="S1378">
        <v>1.0999999999999999E-2</v>
      </c>
      <c r="T1378" s="6">
        <f>tbSilv[[#This Row],[qtdRecurso]]*tbSilv[[#This Row],[areaOcupacao]]/10000</f>
        <v>3.2669999999999995</v>
      </c>
      <c r="U1378" s="1">
        <f>tbSilv[[#This Row],[qtdRecEspFaixa]]*tbSilv[[#This Row],[Preco]]</f>
        <v>3.593699999999999E-2</v>
      </c>
    </row>
    <row r="1379" spans="1:21" hidden="1" x14ac:dyDescent="0.3">
      <c r="A1379">
        <v>11817</v>
      </c>
      <c r="B1379" t="s">
        <v>57</v>
      </c>
      <c r="C1379" t="s">
        <v>1</v>
      </c>
      <c r="D1379" t="s">
        <v>2</v>
      </c>
      <c r="E1379" t="s">
        <v>3</v>
      </c>
      <c r="F1379" t="s">
        <v>306</v>
      </c>
      <c r="G1379" t="s">
        <v>4</v>
      </c>
      <c r="H1379" t="s">
        <v>58</v>
      </c>
      <c r="I1379">
        <v>225</v>
      </c>
      <c r="J1379">
        <v>25</v>
      </c>
      <c r="K1379" t="s">
        <v>316</v>
      </c>
      <c r="L1379" t="s">
        <v>317</v>
      </c>
      <c r="M1379" t="s">
        <v>309</v>
      </c>
      <c r="N1379">
        <v>16</v>
      </c>
      <c r="O1379" t="s">
        <v>310</v>
      </c>
      <c r="P1379" t="s">
        <v>13</v>
      </c>
      <c r="Q1379">
        <v>145.19999999999999</v>
      </c>
      <c r="R1379" t="s">
        <v>12</v>
      </c>
      <c r="S1379">
        <v>13.066685676574707</v>
      </c>
      <c r="T1379" s="6">
        <f>tbSilv[[#This Row],[qtdRecurso]]*tbSilv[[#This Row],[areaOcupacao]]/10000</f>
        <v>3.2669999999999995</v>
      </c>
      <c r="U1379" s="1">
        <f>tbSilv[[#This Row],[qtdRecEspFaixa]]*tbSilv[[#This Row],[Preco]]</f>
        <v>42.688862105369559</v>
      </c>
    </row>
    <row r="1380" spans="1:21" hidden="1" x14ac:dyDescent="0.3">
      <c r="A1380">
        <v>11817</v>
      </c>
      <c r="B1380" t="s">
        <v>57</v>
      </c>
      <c r="C1380" t="s">
        <v>1</v>
      </c>
      <c r="D1380" t="s">
        <v>2</v>
      </c>
      <c r="E1380" t="s">
        <v>3</v>
      </c>
      <c r="F1380" t="s">
        <v>306</v>
      </c>
      <c r="G1380" t="s">
        <v>4</v>
      </c>
      <c r="H1380" t="s">
        <v>58</v>
      </c>
      <c r="I1380">
        <v>225</v>
      </c>
      <c r="J1380">
        <v>25</v>
      </c>
      <c r="K1380" t="s">
        <v>316</v>
      </c>
      <c r="L1380" t="s">
        <v>317</v>
      </c>
      <c r="M1380" t="s">
        <v>309</v>
      </c>
      <c r="N1380">
        <v>16</v>
      </c>
      <c r="O1380" t="s">
        <v>312</v>
      </c>
      <c r="P1380" t="s">
        <v>13</v>
      </c>
      <c r="Q1380">
        <v>18.149999999999999</v>
      </c>
      <c r="R1380" t="s">
        <v>12</v>
      </c>
      <c r="S1380">
        <v>13.066685676574707</v>
      </c>
      <c r="T1380" s="6">
        <f>tbSilv[[#This Row],[qtdRecurso]]*tbSilv[[#This Row],[areaOcupacao]]/10000</f>
        <v>0.40837499999999993</v>
      </c>
      <c r="U1380" s="1">
        <f>tbSilv[[#This Row],[qtdRecEspFaixa]]*tbSilv[[#This Row],[Preco]]</f>
        <v>5.3361077631711948</v>
      </c>
    </row>
    <row r="1381" spans="1:21" hidden="1" x14ac:dyDescent="0.3">
      <c r="A1381">
        <v>11817</v>
      </c>
      <c r="B1381" t="s">
        <v>57</v>
      </c>
      <c r="C1381" t="s">
        <v>1</v>
      </c>
      <c r="D1381" t="s">
        <v>2</v>
      </c>
      <c r="E1381" t="s">
        <v>3</v>
      </c>
      <c r="F1381" t="s">
        <v>306</v>
      </c>
      <c r="G1381" t="s">
        <v>4</v>
      </c>
      <c r="H1381" t="s">
        <v>58</v>
      </c>
      <c r="I1381">
        <v>225</v>
      </c>
      <c r="J1381">
        <v>25</v>
      </c>
      <c r="K1381" t="s">
        <v>316</v>
      </c>
      <c r="L1381" t="s">
        <v>317</v>
      </c>
      <c r="M1381" t="s">
        <v>309</v>
      </c>
      <c r="N1381">
        <v>16</v>
      </c>
      <c r="O1381" t="s">
        <v>313</v>
      </c>
      <c r="P1381" t="s">
        <v>16</v>
      </c>
      <c r="Q1381">
        <v>0.73</v>
      </c>
      <c r="R1381" t="s">
        <v>17</v>
      </c>
      <c r="S1381">
        <v>149.07000732421875</v>
      </c>
      <c r="T1381" s="6">
        <f>tbSilv[[#This Row],[qtdRecurso]]*tbSilv[[#This Row],[areaOcupacao]]/10000</f>
        <v>1.6424999999999999E-2</v>
      </c>
      <c r="U1381" s="1">
        <f>tbSilv[[#This Row],[qtdRecEspFaixa]]*tbSilv[[#This Row],[Preco]]</f>
        <v>2.4484748703002928</v>
      </c>
    </row>
    <row r="1382" spans="1:21" hidden="1" x14ac:dyDescent="0.3">
      <c r="A1382">
        <v>11817</v>
      </c>
      <c r="B1382" t="s">
        <v>57</v>
      </c>
      <c r="C1382" t="s">
        <v>1</v>
      </c>
      <c r="D1382" t="s">
        <v>2</v>
      </c>
      <c r="E1382" t="s">
        <v>3</v>
      </c>
      <c r="F1382" t="s">
        <v>306</v>
      </c>
      <c r="G1382" t="s">
        <v>4</v>
      </c>
      <c r="H1382" t="s">
        <v>58</v>
      </c>
      <c r="I1382">
        <v>225</v>
      </c>
      <c r="J1382">
        <v>25</v>
      </c>
      <c r="K1382" t="s">
        <v>316</v>
      </c>
      <c r="L1382" t="s">
        <v>317</v>
      </c>
      <c r="M1382" t="s">
        <v>309</v>
      </c>
      <c r="N1382">
        <v>17</v>
      </c>
      <c r="O1382" t="s">
        <v>310</v>
      </c>
      <c r="P1382" t="s">
        <v>311</v>
      </c>
      <c r="Q1382">
        <v>145.19999999999999</v>
      </c>
      <c r="R1382" t="s">
        <v>12</v>
      </c>
      <c r="S1382">
        <v>1.0999999999999999E-2</v>
      </c>
      <c r="T1382" s="6">
        <f>tbSilv[[#This Row],[qtdRecurso]]*tbSilv[[#This Row],[areaOcupacao]]/10000</f>
        <v>3.2669999999999995</v>
      </c>
      <c r="U1382" s="1">
        <f>tbSilv[[#This Row],[qtdRecEspFaixa]]*tbSilv[[#This Row],[Preco]]</f>
        <v>3.593699999999999E-2</v>
      </c>
    </row>
    <row r="1383" spans="1:21" hidden="1" x14ac:dyDescent="0.3">
      <c r="A1383">
        <v>11817</v>
      </c>
      <c r="B1383" t="s">
        <v>57</v>
      </c>
      <c r="C1383" t="s">
        <v>1</v>
      </c>
      <c r="D1383" t="s">
        <v>2</v>
      </c>
      <c r="E1383" t="s">
        <v>3</v>
      </c>
      <c r="F1383" t="s">
        <v>306</v>
      </c>
      <c r="G1383" t="s">
        <v>4</v>
      </c>
      <c r="H1383" t="s">
        <v>58</v>
      </c>
      <c r="I1383">
        <v>225</v>
      </c>
      <c r="J1383">
        <v>25</v>
      </c>
      <c r="K1383" t="s">
        <v>316</v>
      </c>
      <c r="L1383" t="s">
        <v>317</v>
      </c>
      <c r="M1383" t="s">
        <v>309</v>
      </c>
      <c r="N1383">
        <v>17</v>
      </c>
      <c r="O1383" t="s">
        <v>310</v>
      </c>
      <c r="P1383" t="s">
        <v>13</v>
      </c>
      <c r="Q1383">
        <v>145.19999999999999</v>
      </c>
      <c r="R1383" t="s">
        <v>12</v>
      </c>
      <c r="S1383">
        <v>13.066685676574707</v>
      </c>
      <c r="T1383" s="6">
        <f>tbSilv[[#This Row],[qtdRecurso]]*tbSilv[[#This Row],[areaOcupacao]]/10000</f>
        <v>3.2669999999999995</v>
      </c>
      <c r="U1383" s="1">
        <f>tbSilv[[#This Row],[qtdRecEspFaixa]]*tbSilv[[#This Row],[Preco]]</f>
        <v>42.688862105369559</v>
      </c>
    </row>
    <row r="1384" spans="1:21" hidden="1" x14ac:dyDescent="0.3">
      <c r="A1384">
        <v>11817</v>
      </c>
      <c r="B1384" t="s">
        <v>57</v>
      </c>
      <c r="C1384" t="s">
        <v>1</v>
      </c>
      <c r="D1384" t="s">
        <v>2</v>
      </c>
      <c r="E1384" t="s">
        <v>3</v>
      </c>
      <c r="F1384" t="s">
        <v>306</v>
      </c>
      <c r="G1384" t="s">
        <v>4</v>
      </c>
      <c r="H1384" t="s">
        <v>58</v>
      </c>
      <c r="I1384">
        <v>225</v>
      </c>
      <c r="J1384">
        <v>25</v>
      </c>
      <c r="K1384" t="s">
        <v>316</v>
      </c>
      <c r="L1384" t="s">
        <v>317</v>
      </c>
      <c r="M1384" t="s">
        <v>309</v>
      </c>
      <c r="N1384">
        <v>17</v>
      </c>
      <c r="O1384" t="s">
        <v>312</v>
      </c>
      <c r="P1384" t="s">
        <v>13</v>
      </c>
      <c r="Q1384">
        <v>18.149999999999999</v>
      </c>
      <c r="R1384" t="s">
        <v>12</v>
      </c>
      <c r="S1384">
        <v>13.066685676574707</v>
      </c>
      <c r="T1384" s="6">
        <f>tbSilv[[#This Row],[qtdRecurso]]*tbSilv[[#This Row],[areaOcupacao]]/10000</f>
        <v>0.40837499999999993</v>
      </c>
      <c r="U1384" s="1">
        <f>tbSilv[[#This Row],[qtdRecEspFaixa]]*tbSilv[[#This Row],[Preco]]</f>
        <v>5.3361077631711948</v>
      </c>
    </row>
    <row r="1385" spans="1:21" hidden="1" x14ac:dyDescent="0.3">
      <c r="A1385">
        <v>11817</v>
      </c>
      <c r="B1385" t="s">
        <v>57</v>
      </c>
      <c r="C1385" t="s">
        <v>1</v>
      </c>
      <c r="D1385" t="s">
        <v>2</v>
      </c>
      <c r="E1385" t="s">
        <v>3</v>
      </c>
      <c r="F1385" t="s">
        <v>306</v>
      </c>
      <c r="G1385" t="s">
        <v>4</v>
      </c>
      <c r="H1385" t="s">
        <v>58</v>
      </c>
      <c r="I1385">
        <v>225</v>
      </c>
      <c r="J1385">
        <v>25</v>
      </c>
      <c r="K1385" t="s">
        <v>316</v>
      </c>
      <c r="L1385" t="s">
        <v>317</v>
      </c>
      <c r="M1385" t="s">
        <v>309</v>
      </c>
      <c r="N1385">
        <v>17</v>
      </c>
      <c r="O1385" t="s">
        <v>313</v>
      </c>
      <c r="P1385" t="s">
        <v>16</v>
      </c>
      <c r="Q1385">
        <v>0.73</v>
      </c>
      <c r="R1385" t="s">
        <v>17</v>
      </c>
      <c r="S1385">
        <v>149.07000732421875</v>
      </c>
      <c r="T1385" s="6">
        <f>tbSilv[[#This Row],[qtdRecurso]]*tbSilv[[#This Row],[areaOcupacao]]/10000</f>
        <v>1.6424999999999999E-2</v>
      </c>
      <c r="U1385" s="1">
        <f>tbSilv[[#This Row],[qtdRecEspFaixa]]*tbSilv[[#This Row],[Preco]]</f>
        <v>2.4484748703002928</v>
      </c>
    </row>
    <row r="1386" spans="1:21" hidden="1" x14ac:dyDescent="0.3">
      <c r="A1386">
        <v>11817</v>
      </c>
      <c r="B1386" t="s">
        <v>57</v>
      </c>
      <c r="C1386" t="s">
        <v>1</v>
      </c>
      <c r="D1386" t="s">
        <v>2</v>
      </c>
      <c r="E1386" t="s">
        <v>3</v>
      </c>
      <c r="F1386" t="s">
        <v>306</v>
      </c>
      <c r="G1386" t="s">
        <v>4</v>
      </c>
      <c r="H1386" t="s">
        <v>58</v>
      </c>
      <c r="I1386">
        <v>225</v>
      </c>
      <c r="J1386">
        <v>25</v>
      </c>
      <c r="K1386" t="s">
        <v>316</v>
      </c>
      <c r="L1386" t="s">
        <v>317</v>
      </c>
      <c r="M1386" t="s">
        <v>309</v>
      </c>
      <c r="N1386">
        <v>18</v>
      </c>
      <c r="O1386" t="s">
        <v>310</v>
      </c>
      <c r="P1386" t="s">
        <v>311</v>
      </c>
      <c r="Q1386">
        <v>145.19999999999999</v>
      </c>
      <c r="R1386" t="s">
        <v>12</v>
      </c>
      <c r="S1386">
        <v>1.0999999999999999E-2</v>
      </c>
      <c r="T1386" s="6">
        <f>tbSilv[[#This Row],[qtdRecurso]]*tbSilv[[#This Row],[areaOcupacao]]/10000</f>
        <v>3.2669999999999995</v>
      </c>
      <c r="U1386" s="1">
        <f>tbSilv[[#This Row],[qtdRecEspFaixa]]*tbSilv[[#This Row],[Preco]]</f>
        <v>3.593699999999999E-2</v>
      </c>
    </row>
    <row r="1387" spans="1:21" hidden="1" x14ac:dyDescent="0.3">
      <c r="A1387">
        <v>11817</v>
      </c>
      <c r="B1387" t="s">
        <v>57</v>
      </c>
      <c r="C1387" t="s">
        <v>1</v>
      </c>
      <c r="D1387" t="s">
        <v>2</v>
      </c>
      <c r="E1387" t="s">
        <v>3</v>
      </c>
      <c r="F1387" t="s">
        <v>306</v>
      </c>
      <c r="G1387" t="s">
        <v>4</v>
      </c>
      <c r="H1387" t="s">
        <v>58</v>
      </c>
      <c r="I1387">
        <v>225</v>
      </c>
      <c r="J1387">
        <v>25</v>
      </c>
      <c r="K1387" t="s">
        <v>316</v>
      </c>
      <c r="L1387" t="s">
        <v>317</v>
      </c>
      <c r="M1387" t="s">
        <v>309</v>
      </c>
      <c r="N1387">
        <v>18</v>
      </c>
      <c r="O1387" t="s">
        <v>310</v>
      </c>
      <c r="P1387" t="s">
        <v>13</v>
      </c>
      <c r="Q1387">
        <v>145.19999999999999</v>
      </c>
      <c r="R1387" t="s">
        <v>12</v>
      </c>
      <c r="S1387">
        <v>13.066685676574707</v>
      </c>
      <c r="T1387" s="6">
        <f>tbSilv[[#This Row],[qtdRecurso]]*tbSilv[[#This Row],[areaOcupacao]]/10000</f>
        <v>3.2669999999999995</v>
      </c>
      <c r="U1387" s="1">
        <f>tbSilv[[#This Row],[qtdRecEspFaixa]]*tbSilv[[#This Row],[Preco]]</f>
        <v>42.688862105369559</v>
      </c>
    </row>
    <row r="1388" spans="1:21" hidden="1" x14ac:dyDescent="0.3">
      <c r="A1388">
        <v>11817</v>
      </c>
      <c r="B1388" t="s">
        <v>57</v>
      </c>
      <c r="C1388" t="s">
        <v>1</v>
      </c>
      <c r="D1388" t="s">
        <v>2</v>
      </c>
      <c r="E1388" t="s">
        <v>3</v>
      </c>
      <c r="F1388" t="s">
        <v>306</v>
      </c>
      <c r="G1388" t="s">
        <v>4</v>
      </c>
      <c r="H1388" t="s">
        <v>58</v>
      </c>
      <c r="I1388">
        <v>225</v>
      </c>
      <c r="J1388">
        <v>25</v>
      </c>
      <c r="K1388" t="s">
        <v>316</v>
      </c>
      <c r="L1388" t="s">
        <v>317</v>
      </c>
      <c r="M1388" t="s">
        <v>309</v>
      </c>
      <c r="N1388">
        <v>18</v>
      </c>
      <c r="O1388" t="s">
        <v>312</v>
      </c>
      <c r="P1388" t="s">
        <v>13</v>
      </c>
      <c r="Q1388">
        <v>18.149999999999999</v>
      </c>
      <c r="R1388" t="s">
        <v>12</v>
      </c>
      <c r="S1388">
        <v>13.066685676574707</v>
      </c>
      <c r="T1388" s="6">
        <f>tbSilv[[#This Row],[qtdRecurso]]*tbSilv[[#This Row],[areaOcupacao]]/10000</f>
        <v>0.40837499999999993</v>
      </c>
      <c r="U1388" s="1">
        <f>tbSilv[[#This Row],[qtdRecEspFaixa]]*tbSilv[[#This Row],[Preco]]</f>
        <v>5.3361077631711948</v>
      </c>
    </row>
    <row r="1389" spans="1:21" hidden="1" x14ac:dyDescent="0.3">
      <c r="A1389">
        <v>11817</v>
      </c>
      <c r="B1389" t="s">
        <v>57</v>
      </c>
      <c r="C1389" t="s">
        <v>1</v>
      </c>
      <c r="D1389" t="s">
        <v>2</v>
      </c>
      <c r="E1389" t="s">
        <v>3</v>
      </c>
      <c r="F1389" t="s">
        <v>306</v>
      </c>
      <c r="G1389" t="s">
        <v>4</v>
      </c>
      <c r="H1389" t="s">
        <v>58</v>
      </c>
      <c r="I1389">
        <v>225</v>
      </c>
      <c r="J1389">
        <v>25</v>
      </c>
      <c r="K1389" t="s">
        <v>316</v>
      </c>
      <c r="L1389" t="s">
        <v>317</v>
      </c>
      <c r="M1389" t="s">
        <v>309</v>
      </c>
      <c r="N1389">
        <v>18</v>
      </c>
      <c r="O1389" t="s">
        <v>313</v>
      </c>
      <c r="P1389" t="s">
        <v>16</v>
      </c>
      <c r="Q1389">
        <v>0.73</v>
      </c>
      <c r="R1389" t="s">
        <v>17</v>
      </c>
      <c r="S1389">
        <v>149.07000732421875</v>
      </c>
      <c r="T1389" s="6">
        <f>tbSilv[[#This Row],[qtdRecurso]]*tbSilv[[#This Row],[areaOcupacao]]/10000</f>
        <v>1.6424999999999999E-2</v>
      </c>
      <c r="U1389" s="1">
        <f>tbSilv[[#This Row],[qtdRecEspFaixa]]*tbSilv[[#This Row],[Preco]]</f>
        <v>2.4484748703002928</v>
      </c>
    </row>
    <row r="1390" spans="1:21" hidden="1" x14ac:dyDescent="0.3">
      <c r="A1390">
        <v>11817</v>
      </c>
      <c r="B1390" t="s">
        <v>57</v>
      </c>
      <c r="C1390" t="s">
        <v>1</v>
      </c>
      <c r="D1390" t="s">
        <v>2</v>
      </c>
      <c r="E1390" t="s">
        <v>3</v>
      </c>
      <c r="F1390" t="s">
        <v>306</v>
      </c>
      <c r="G1390" t="s">
        <v>4</v>
      </c>
      <c r="H1390" t="s">
        <v>58</v>
      </c>
      <c r="I1390">
        <v>225</v>
      </c>
      <c r="J1390">
        <v>25</v>
      </c>
      <c r="K1390" t="s">
        <v>316</v>
      </c>
      <c r="L1390" t="s">
        <v>317</v>
      </c>
      <c r="M1390" t="s">
        <v>309</v>
      </c>
      <c r="N1390">
        <v>19</v>
      </c>
      <c r="O1390" t="s">
        <v>310</v>
      </c>
      <c r="P1390" t="s">
        <v>311</v>
      </c>
      <c r="Q1390">
        <v>145.19999999999999</v>
      </c>
      <c r="R1390" t="s">
        <v>12</v>
      </c>
      <c r="S1390">
        <v>1.0999999999999999E-2</v>
      </c>
      <c r="T1390" s="6">
        <f>tbSilv[[#This Row],[qtdRecurso]]*tbSilv[[#This Row],[areaOcupacao]]/10000</f>
        <v>3.2669999999999995</v>
      </c>
      <c r="U1390" s="1">
        <f>tbSilv[[#This Row],[qtdRecEspFaixa]]*tbSilv[[#This Row],[Preco]]</f>
        <v>3.593699999999999E-2</v>
      </c>
    </row>
    <row r="1391" spans="1:21" hidden="1" x14ac:dyDescent="0.3">
      <c r="A1391">
        <v>11817</v>
      </c>
      <c r="B1391" t="s">
        <v>57</v>
      </c>
      <c r="C1391" t="s">
        <v>1</v>
      </c>
      <c r="D1391" t="s">
        <v>2</v>
      </c>
      <c r="E1391" t="s">
        <v>3</v>
      </c>
      <c r="F1391" t="s">
        <v>306</v>
      </c>
      <c r="G1391" t="s">
        <v>4</v>
      </c>
      <c r="H1391" t="s">
        <v>58</v>
      </c>
      <c r="I1391">
        <v>225</v>
      </c>
      <c r="J1391">
        <v>25</v>
      </c>
      <c r="K1391" t="s">
        <v>316</v>
      </c>
      <c r="L1391" t="s">
        <v>317</v>
      </c>
      <c r="M1391" t="s">
        <v>309</v>
      </c>
      <c r="N1391">
        <v>19</v>
      </c>
      <c r="O1391" t="s">
        <v>310</v>
      </c>
      <c r="P1391" t="s">
        <v>13</v>
      </c>
      <c r="Q1391">
        <v>145.19999999999999</v>
      </c>
      <c r="R1391" t="s">
        <v>12</v>
      </c>
      <c r="S1391">
        <v>13.066685676574707</v>
      </c>
      <c r="T1391" s="6">
        <f>tbSilv[[#This Row],[qtdRecurso]]*tbSilv[[#This Row],[areaOcupacao]]/10000</f>
        <v>3.2669999999999995</v>
      </c>
      <c r="U1391" s="1">
        <f>tbSilv[[#This Row],[qtdRecEspFaixa]]*tbSilv[[#This Row],[Preco]]</f>
        <v>42.688862105369559</v>
      </c>
    </row>
    <row r="1392" spans="1:21" hidden="1" x14ac:dyDescent="0.3">
      <c r="A1392">
        <v>11817</v>
      </c>
      <c r="B1392" t="s">
        <v>57</v>
      </c>
      <c r="C1392" t="s">
        <v>1</v>
      </c>
      <c r="D1392" t="s">
        <v>2</v>
      </c>
      <c r="E1392" t="s">
        <v>3</v>
      </c>
      <c r="F1392" t="s">
        <v>306</v>
      </c>
      <c r="G1392" t="s">
        <v>4</v>
      </c>
      <c r="H1392" t="s">
        <v>58</v>
      </c>
      <c r="I1392">
        <v>225</v>
      </c>
      <c r="J1392">
        <v>25</v>
      </c>
      <c r="K1392" t="s">
        <v>316</v>
      </c>
      <c r="L1392" t="s">
        <v>317</v>
      </c>
      <c r="M1392" t="s">
        <v>309</v>
      </c>
      <c r="N1392">
        <v>19</v>
      </c>
      <c r="O1392" t="s">
        <v>312</v>
      </c>
      <c r="P1392" t="s">
        <v>13</v>
      </c>
      <c r="Q1392">
        <v>18.149999999999999</v>
      </c>
      <c r="R1392" t="s">
        <v>12</v>
      </c>
      <c r="S1392">
        <v>13.066685676574707</v>
      </c>
      <c r="T1392" s="6">
        <f>tbSilv[[#This Row],[qtdRecurso]]*tbSilv[[#This Row],[areaOcupacao]]/10000</f>
        <v>0.40837499999999993</v>
      </c>
      <c r="U1392" s="1">
        <f>tbSilv[[#This Row],[qtdRecEspFaixa]]*tbSilv[[#This Row],[Preco]]</f>
        <v>5.3361077631711948</v>
      </c>
    </row>
    <row r="1393" spans="1:21" hidden="1" x14ac:dyDescent="0.3">
      <c r="A1393">
        <v>11817</v>
      </c>
      <c r="B1393" t="s">
        <v>57</v>
      </c>
      <c r="C1393" t="s">
        <v>1</v>
      </c>
      <c r="D1393" t="s">
        <v>2</v>
      </c>
      <c r="E1393" t="s">
        <v>3</v>
      </c>
      <c r="F1393" t="s">
        <v>306</v>
      </c>
      <c r="G1393" t="s">
        <v>4</v>
      </c>
      <c r="H1393" t="s">
        <v>58</v>
      </c>
      <c r="I1393">
        <v>225</v>
      </c>
      <c r="J1393">
        <v>25</v>
      </c>
      <c r="K1393" t="s">
        <v>316</v>
      </c>
      <c r="L1393" t="s">
        <v>317</v>
      </c>
      <c r="M1393" t="s">
        <v>309</v>
      </c>
      <c r="N1393">
        <v>19</v>
      </c>
      <c r="O1393" t="s">
        <v>313</v>
      </c>
      <c r="P1393" t="s">
        <v>16</v>
      </c>
      <c r="Q1393">
        <v>0.73</v>
      </c>
      <c r="R1393" t="s">
        <v>17</v>
      </c>
      <c r="S1393">
        <v>149.07000732421875</v>
      </c>
      <c r="T1393" s="6">
        <f>tbSilv[[#This Row],[qtdRecurso]]*tbSilv[[#This Row],[areaOcupacao]]/10000</f>
        <v>1.6424999999999999E-2</v>
      </c>
      <c r="U1393" s="1">
        <f>tbSilv[[#This Row],[qtdRecEspFaixa]]*tbSilv[[#This Row],[Preco]]</f>
        <v>2.4484748703002928</v>
      </c>
    </row>
    <row r="1394" spans="1:21" hidden="1" x14ac:dyDescent="0.3">
      <c r="A1394">
        <v>11817</v>
      </c>
      <c r="B1394" t="s">
        <v>57</v>
      </c>
      <c r="C1394" t="s">
        <v>1</v>
      </c>
      <c r="D1394" t="s">
        <v>2</v>
      </c>
      <c r="E1394" t="s">
        <v>3</v>
      </c>
      <c r="F1394" t="s">
        <v>306</v>
      </c>
      <c r="G1394" t="s">
        <v>4</v>
      </c>
      <c r="H1394" t="s">
        <v>58</v>
      </c>
      <c r="I1394">
        <v>225</v>
      </c>
      <c r="J1394">
        <v>25</v>
      </c>
      <c r="K1394" t="s">
        <v>316</v>
      </c>
      <c r="L1394" t="s">
        <v>317</v>
      </c>
      <c r="M1394" t="s">
        <v>309</v>
      </c>
      <c r="N1394">
        <v>20</v>
      </c>
      <c r="O1394" t="s">
        <v>310</v>
      </c>
      <c r="P1394" t="s">
        <v>311</v>
      </c>
      <c r="Q1394">
        <v>145.19999999999999</v>
      </c>
      <c r="R1394" t="s">
        <v>12</v>
      </c>
      <c r="S1394">
        <v>1.0999999999999999E-2</v>
      </c>
      <c r="T1394" s="6">
        <f>tbSilv[[#This Row],[qtdRecurso]]*tbSilv[[#This Row],[areaOcupacao]]/10000</f>
        <v>3.2669999999999995</v>
      </c>
      <c r="U1394" s="1">
        <f>tbSilv[[#This Row],[qtdRecEspFaixa]]*tbSilv[[#This Row],[Preco]]</f>
        <v>3.593699999999999E-2</v>
      </c>
    </row>
    <row r="1395" spans="1:21" hidden="1" x14ac:dyDescent="0.3">
      <c r="A1395">
        <v>11817</v>
      </c>
      <c r="B1395" t="s">
        <v>57</v>
      </c>
      <c r="C1395" t="s">
        <v>1</v>
      </c>
      <c r="D1395" t="s">
        <v>2</v>
      </c>
      <c r="E1395" t="s">
        <v>3</v>
      </c>
      <c r="F1395" t="s">
        <v>306</v>
      </c>
      <c r="G1395" t="s">
        <v>4</v>
      </c>
      <c r="H1395" t="s">
        <v>58</v>
      </c>
      <c r="I1395">
        <v>225</v>
      </c>
      <c r="J1395">
        <v>25</v>
      </c>
      <c r="K1395" t="s">
        <v>316</v>
      </c>
      <c r="L1395" t="s">
        <v>317</v>
      </c>
      <c r="M1395" t="s">
        <v>309</v>
      </c>
      <c r="N1395">
        <v>20</v>
      </c>
      <c r="O1395" t="s">
        <v>310</v>
      </c>
      <c r="P1395" t="s">
        <v>13</v>
      </c>
      <c r="Q1395">
        <v>145.19999999999999</v>
      </c>
      <c r="R1395" t="s">
        <v>12</v>
      </c>
      <c r="S1395">
        <v>13.066685676574707</v>
      </c>
      <c r="T1395" s="6">
        <f>tbSilv[[#This Row],[qtdRecurso]]*tbSilv[[#This Row],[areaOcupacao]]/10000</f>
        <v>3.2669999999999995</v>
      </c>
      <c r="U1395" s="1">
        <f>tbSilv[[#This Row],[qtdRecEspFaixa]]*tbSilv[[#This Row],[Preco]]</f>
        <v>42.688862105369559</v>
      </c>
    </row>
    <row r="1396" spans="1:21" hidden="1" x14ac:dyDescent="0.3">
      <c r="A1396">
        <v>11817</v>
      </c>
      <c r="B1396" t="s">
        <v>57</v>
      </c>
      <c r="C1396" t="s">
        <v>1</v>
      </c>
      <c r="D1396" t="s">
        <v>2</v>
      </c>
      <c r="E1396" t="s">
        <v>3</v>
      </c>
      <c r="F1396" t="s">
        <v>306</v>
      </c>
      <c r="G1396" t="s">
        <v>4</v>
      </c>
      <c r="H1396" t="s">
        <v>58</v>
      </c>
      <c r="I1396">
        <v>225</v>
      </c>
      <c r="J1396">
        <v>25</v>
      </c>
      <c r="K1396" t="s">
        <v>316</v>
      </c>
      <c r="L1396" t="s">
        <v>317</v>
      </c>
      <c r="M1396" t="s">
        <v>309</v>
      </c>
      <c r="N1396">
        <v>20</v>
      </c>
      <c r="O1396" t="s">
        <v>312</v>
      </c>
      <c r="P1396" t="s">
        <v>13</v>
      </c>
      <c r="Q1396">
        <v>18.149999999999999</v>
      </c>
      <c r="R1396" t="s">
        <v>12</v>
      </c>
      <c r="S1396">
        <v>13.066685676574707</v>
      </c>
      <c r="T1396" s="6">
        <f>tbSilv[[#This Row],[qtdRecurso]]*tbSilv[[#This Row],[areaOcupacao]]/10000</f>
        <v>0.40837499999999993</v>
      </c>
      <c r="U1396" s="1">
        <f>tbSilv[[#This Row],[qtdRecEspFaixa]]*tbSilv[[#This Row],[Preco]]</f>
        <v>5.3361077631711948</v>
      </c>
    </row>
    <row r="1397" spans="1:21" hidden="1" x14ac:dyDescent="0.3">
      <c r="A1397">
        <v>11817</v>
      </c>
      <c r="B1397" t="s">
        <v>57</v>
      </c>
      <c r="C1397" t="s">
        <v>1</v>
      </c>
      <c r="D1397" t="s">
        <v>2</v>
      </c>
      <c r="E1397" t="s">
        <v>3</v>
      </c>
      <c r="F1397" t="s">
        <v>306</v>
      </c>
      <c r="G1397" t="s">
        <v>4</v>
      </c>
      <c r="H1397" t="s">
        <v>58</v>
      </c>
      <c r="I1397">
        <v>225</v>
      </c>
      <c r="J1397">
        <v>25</v>
      </c>
      <c r="K1397" t="s">
        <v>316</v>
      </c>
      <c r="L1397" t="s">
        <v>317</v>
      </c>
      <c r="M1397" t="s">
        <v>309</v>
      </c>
      <c r="N1397">
        <v>20</v>
      </c>
      <c r="O1397" t="s">
        <v>313</v>
      </c>
      <c r="P1397" t="s">
        <v>16</v>
      </c>
      <c r="Q1397">
        <v>0.73</v>
      </c>
      <c r="R1397" t="s">
        <v>17</v>
      </c>
      <c r="S1397">
        <v>149.07000732421875</v>
      </c>
      <c r="T1397" s="6">
        <f>tbSilv[[#This Row],[qtdRecurso]]*tbSilv[[#This Row],[areaOcupacao]]/10000</f>
        <v>1.6424999999999999E-2</v>
      </c>
      <c r="U1397" s="1">
        <f>tbSilv[[#This Row],[qtdRecEspFaixa]]*tbSilv[[#This Row],[Preco]]</f>
        <v>2.4484748703002928</v>
      </c>
    </row>
    <row r="1398" spans="1:21" hidden="1" x14ac:dyDescent="0.3">
      <c r="A1398">
        <v>11817</v>
      </c>
      <c r="B1398" t="s">
        <v>57</v>
      </c>
      <c r="C1398" t="s">
        <v>1</v>
      </c>
      <c r="D1398" t="s">
        <v>2</v>
      </c>
      <c r="E1398" t="s">
        <v>3</v>
      </c>
      <c r="F1398" t="s">
        <v>306</v>
      </c>
      <c r="G1398" t="s">
        <v>4</v>
      </c>
      <c r="H1398" t="s">
        <v>58</v>
      </c>
      <c r="I1398">
        <v>225</v>
      </c>
      <c r="J1398">
        <v>25</v>
      </c>
      <c r="K1398" t="s">
        <v>316</v>
      </c>
      <c r="L1398" t="s">
        <v>317</v>
      </c>
      <c r="M1398" t="s">
        <v>309</v>
      </c>
      <c r="N1398">
        <v>21</v>
      </c>
      <c r="O1398" t="s">
        <v>310</v>
      </c>
      <c r="P1398" t="s">
        <v>311</v>
      </c>
      <c r="Q1398">
        <v>145.19999999999999</v>
      </c>
      <c r="R1398" t="s">
        <v>12</v>
      </c>
      <c r="S1398">
        <v>1.0999999999999999E-2</v>
      </c>
      <c r="T1398" s="6">
        <f>tbSilv[[#This Row],[qtdRecurso]]*tbSilv[[#This Row],[areaOcupacao]]/10000</f>
        <v>3.2669999999999995</v>
      </c>
      <c r="U1398" s="1">
        <f>tbSilv[[#This Row],[qtdRecEspFaixa]]*tbSilv[[#This Row],[Preco]]</f>
        <v>3.593699999999999E-2</v>
      </c>
    </row>
    <row r="1399" spans="1:21" hidden="1" x14ac:dyDescent="0.3">
      <c r="A1399">
        <v>11817</v>
      </c>
      <c r="B1399" t="s">
        <v>57</v>
      </c>
      <c r="C1399" t="s">
        <v>1</v>
      </c>
      <c r="D1399" t="s">
        <v>2</v>
      </c>
      <c r="E1399" t="s">
        <v>3</v>
      </c>
      <c r="F1399" t="s">
        <v>306</v>
      </c>
      <c r="G1399" t="s">
        <v>4</v>
      </c>
      <c r="H1399" t="s">
        <v>58</v>
      </c>
      <c r="I1399">
        <v>225</v>
      </c>
      <c r="J1399">
        <v>25</v>
      </c>
      <c r="K1399" t="s">
        <v>316</v>
      </c>
      <c r="L1399" t="s">
        <v>317</v>
      </c>
      <c r="M1399" t="s">
        <v>309</v>
      </c>
      <c r="N1399">
        <v>21</v>
      </c>
      <c r="O1399" t="s">
        <v>310</v>
      </c>
      <c r="P1399" t="s">
        <v>13</v>
      </c>
      <c r="Q1399">
        <v>145.19999999999999</v>
      </c>
      <c r="R1399" t="s">
        <v>12</v>
      </c>
      <c r="S1399">
        <v>13.066685676574707</v>
      </c>
      <c r="T1399" s="6">
        <f>tbSilv[[#This Row],[qtdRecurso]]*tbSilv[[#This Row],[areaOcupacao]]/10000</f>
        <v>3.2669999999999995</v>
      </c>
      <c r="U1399" s="1">
        <f>tbSilv[[#This Row],[qtdRecEspFaixa]]*tbSilv[[#This Row],[Preco]]</f>
        <v>42.688862105369559</v>
      </c>
    </row>
    <row r="1400" spans="1:21" hidden="1" x14ac:dyDescent="0.3">
      <c r="A1400">
        <v>11817</v>
      </c>
      <c r="B1400" t="s">
        <v>57</v>
      </c>
      <c r="C1400" t="s">
        <v>1</v>
      </c>
      <c r="D1400" t="s">
        <v>2</v>
      </c>
      <c r="E1400" t="s">
        <v>3</v>
      </c>
      <c r="F1400" t="s">
        <v>306</v>
      </c>
      <c r="G1400" t="s">
        <v>4</v>
      </c>
      <c r="H1400" t="s">
        <v>58</v>
      </c>
      <c r="I1400">
        <v>225</v>
      </c>
      <c r="J1400">
        <v>25</v>
      </c>
      <c r="K1400" t="s">
        <v>316</v>
      </c>
      <c r="L1400" t="s">
        <v>317</v>
      </c>
      <c r="M1400" t="s">
        <v>309</v>
      </c>
      <c r="N1400">
        <v>21</v>
      </c>
      <c r="O1400" t="s">
        <v>312</v>
      </c>
      <c r="P1400" t="s">
        <v>13</v>
      </c>
      <c r="Q1400">
        <v>18.149999999999999</v>
      </c>
      <c r="R1400" t="s">
        <v>12</v>
      </c>
      <c r="S1400">
        <v>13.066685676574707</v>
      </c>
      <c r="T1400" s="6">
        <f>tbSilv[[#This Row],[qtdRecurso]]*tbSilv[[#This Row],[areaOcupacao]]/10000</f>
        <v>0.40837499999999993</v>
      </c>
      <c r="U1400" s="1">
        <f>tbSilv[[#This Row],[qtdRecEspFaixa]]*tbSilv[[#This Row],[Preco]]</f>
        <v>5.3361077631711948</v>
      </c>
    </row>
    <row r="1401" spans="1:21" hidden="1" x14ac:dyDescent="0.3">
      <c r="A1401">
        <v>11817</v>
      </c>
      <c r="B1401" t="s">
        <v>57</v>
      </c>
      <c r="C1401" t="s">
        <v>1</v>
      </c>
      <c r="D1401" t="s">
        <v>2</v>
      </c>
      <c r="E1401" t="s">
        <v>3</v>
      </c>
      <c r="F1401" t="s">
        <v>306</v>
      </c>
      <c r="G1401" t="s">
        <v>4</v>
      </c>
      <c r="H1401" t="s">
        <v>58</v>
      </c>
      <c r="I1401">
        <v>225</v>
      </c>
      <c r="J1401">
        <v>25</v>
      </c>
      <c r="K1401" t="s">
        <v>316</v>
      </c>
      <c r="L1401" t="s">
        <v>317</v>
      </c>
      <c r="M1401" t="s">
        <v>309</v>
      </c>
      <c r="N1401">
        <v>21</v>
      </c>
      <c r="O1401" t="s">
        <v>313</v>
      </c>
      <c r="P1401" t="s">
        <v>16</v>
      </c>
      <c r="Q1401">
        <v>0.73</v>
      </c>
      <c r="R1401" t="s">
        <v>17</v>
      </c>
      <c r="S1401">
        <v>149.07000732421875</v>
      </c>
      <c r="T1401" s="6">
        <f>tbSilv[[#This Row],[qtdRecurso]]*tbSilv[[#This Row],[areaOcupacao]]/10000</f>
        <v>1.6424999999999999E-2</v>
      </c>
      <c r="U1401" s="1">
        <f>tbSilv[[#This Row],[qtdRecEspFaixa]]*tbSilv[[#This Row],[Preco]]</f>
        <v>2.4484748703002928</v>
      </c>
    </row>
    <row r="1402" spans="1:21" hidden="1" x14ac:dyDescent="0.3">
      <c r="A1402">
        <v>11817</v>
      </c>
      <c r="B1402" t="s">
        <v>57</v>
      </c>
      <c r="C1402" t="s">
        <v>1</v>
      </c>
      <c r="D1402" t="s">
        <v>2</v>
      </c>
      <c r="E1402" t="s">
        <v>3</v>
      </c>
      <c r="F1402" t="s">
        <v>306</v>
      </c>
      <c r="G1402" t="s">
        <v>4</v>
      </c>
      <c r="H1402" t="s">
        <v>58</v>
      </c>
      <c r="I1402">
        <v>225</v>
      </c>
      <c r="J1402">
        <v>25</v>
      </c>
      <c r="K1402" t="s">
        <v>316</v>
      </c>
      <c r="L1402" t="s">
        <v>317</v>
      </c>
      <c r="M1402" t="s">
        <v>309</v>
      </c>
      <c r="N1402">
        <v>22</v>
      </c>
      <c r="O1402" t="s">
        <v>310</v>
      </c>
      <c r="P1402" t="s">
        <v>311</v>
      </c>
      <c r="Q1402">
        <v>145.19999999999999</v>
      </c>
      <c r="R1402" t="s">
        <v>12</v>
      </c>
      <c r="S1402">
        <v>1.0999999999999999E-2</v>
      </c>
      <c r="T1402" s="6">
        <f>tbSilv[[#This Row],[qtdRecurso]]*tbSilv[[#This Row],[areaOcupacao]]/10000</f>
        <v>3.2669999999999995</v>
      </c>
      <c r="U1402" s="1">
        <f>tbSilv[[#This Row],[qtdRecEspFaixa]]*tbSilv[[#This Row],[Preco]]</f>
        <v>3.593699999999999E-2</v>
      </c>
    </row>
    <row r="1403" spans="1:21" hidden="1" x14ac:dyDescent="0.3">
      <c r="A1403">
        <v>11817</v>
      </c>
      <c r="B1403" t="s">
        <v>57</v>
      </c>
      <c r="C1403" t="s">
        <v>1</v>
      </c>
      <c r="D1403" t="s">
        <v>2</v>
      </c>
      <c r="E1403" t="s">
        <v>3</v>
      </c>
      <c r="F1403" t="s">
        <v>306</v>
      </c>
      <c r="G1403" t="s">
        <v>4</v>
      </c>
      <c r="H1403" t="s">
        <v>58</v>
      </c>
      <c r="I1403">
        <v>225</v>
      </c>
      <c r="J1403">
        <v>25</v>
      </c>
      <c r="K1403" t="s">
        <v>316</v>
      </c>
      <c r="L1403" t="s">
        <v>317</v>
      </c>
      <c r="M1403" t="s">
        <v>309</v>
      </c>
      <c r="N1403">
        <v>22</v>
      </c>
      <c r="O1403" t="s">
        <v>310</v>
      </c>
      <c r="P1403" t="s">
        <v>13</v>
      </c>
      <c r="Q1403">
        <v>145.19999999999999</v>
      </c>
      <c r="R1403" t="s">
        <v>12</v>
      </c>
      <c r="S1403">
        <v>13.066685676574707</v>
      </c>
      <c r="T1403" s="6">
        <f>tbSilv[[#This Row],[qtdRecurso]]*tbSilv[[#This Row],[areaOcupacao]]/10000</f>
        <v>3.2669999999999995</v>
      </c>
      <c r="U1403" s="1">
        <f>tbSilv[[#This Row],[qtdRecEspFaixa]]*tbSilv[[#This Row],[Preco]]</f>
        <v>42.688862105369559</v>
      </c>
    </row>
    <row r="1404" spans="1:21" hidden="1" x14ac:dyDescent="0.3">
      <c r="A1404">
        <v>11817</v>
      </c>
      <c r="B1404" t="s">
        <v>57</v>
      </c>
      <c r="C1404" t="s">
        <v>1</v>
      </c>
      <c r="D1404" t="s">
        <v>2</v>
      </c>
      <c r="E1404" t="s">
        <v>3</v>
      </c>
      <c r="F1404" t="s">
        <v>306</v>
      </c>
      <c r="G1404" t="s">
        <v>4</v>
      </c>
      <c r="H1404" t="s">
        <v>58</v>
      </c>
      <c r="I1404">
        <v>225</v>
      </c>
      <c r="J1404">
        <v>25</v>
      </c>
      <c r="K1404" t="s">
        <v>316</v>
      </c>
      <c r="L1404" t="s">
        <v>317</v>
      </c>
      <c r="M1404" t="s">
        <v>309</v>
      </c>
      <c r="N1404">
        <v>22</v>
      </c>
      <c r="O1404" t="s">
        <v>312</v>
      </c>
      <c r="P1404" t="s">
        <v>13</v>
      </c>
      <c r="Q1404">
        <v>18.149999999999999</v>
      </c>
      <c r="R1404" t="s">
        <v>12</v>
      </c>
      <c r="S1404">
        <v>13.066685676574707</v>
      </c>
      <c r="T1404" s="6">
        <f>tbSilv[[#This Row],[qtdRecurso]]*tbSilv[[#This Row],[areaOcupacao]]/10000</f>
        <v>0.40837499999999993</v>
      </c>
      <c r="U1404" s="1">
        <f>tbSilv[[#This Row],[qtdRecEspFaixa]]*tbSilv[[#This Row],[Preco]]</f>
        <v>5.3361077631711948</v>
      </c>
    </row>
    <row r="1405" spans="1:21" hidden="1" x14ac:dyDescent="0.3">
      <c r="A1405">
        <v>11817</v>
      </c>
      <c r="B1405" t="s">
        <v>57</v>
      </c>
      <c r="C1405" t="s">
        <v>1</v>
      </c>
      <c r="D1405" t="s">
        <v>2</v>
      </c>
      <c r="E1405" t="s">
        <v>3</v>
      </c>
      <c r="F1405" t="s">
        <v>306</v>
      </c>
      <c r="G1405" t="s">
        <v>4</v>
      </c>
      <c r="H1405" t="s">
        <v>58</v>
      </c>
      <c r="I1405">
        <v>225</v>
      </c>
      <c r="J1405">
        <v>25</v>
      </c>
      <c r="K1405" t="s">
        <v>316</v>
      </c>
      <c r="L1405" t="s">
        <v>317</v>
      </c>
      <c r="M1405" t="s">
        <v>309</v>
      </c>
      <c r="N1405">
        <v>22</v>
      </c>
      <c r="O1405" t="s">
        <v>313</v>
      </c>
      <c r="P1405" t="s">
        <v>16</v>
      </c>
      <c r="Q1405">
        <v>0.73</v>
      </c>
      <c r="R1405" t="s">
        <v>17</v>
      </c>
      <c r="S1405">
        <v>149.07000732421875</v>
      </c>
      <c r="T1405" s="6">
        <f>tbSilv[[#This Row],[qtdRecurso]]*tbSilv[[#This Row],[areaOcupacao]]/10000</f>
        <v>1.6424999999999999E-2</v>
      </c>
      <c r="U1405" s="1">
        <f>tbSilv[[#This Row],[qtdRecEspFaixa]]*tbSilv[[#This Row],[Preco]]</f>
        <v>2.4484748703002928</v>
      </c>
    </row>
    <row r="1406" spans="1:21" hidden="1" x14ac:dyDescent="0.3">
      <c r="A1406">
        <v>11817</v>
      </c>
      <c r="B1406" t="s">
        <v>57</v>
      </c>
      <c r="C1406" t="s">
        <v>1</v>
      </c>
      <c r="D1406" t="s">
        <v>2</v>
      </c>
      <c r="E1406" t="s">
        <v>3</v>
      </c>
      <c r="F1406" t="s">
        <v>306</v>
      </c>
      <c r="G1406" t="s">
        <v>4</v>
      </c>
      <c r="H1406" t="s">
        <v>58</v>
      </c>
      <c r="I1406">
        <v>225</v>
      </c>
      <c r="J1406">
        <v>25</v>
      </c>
      <c r="K1406" t="s">
        <v>316</v>
      </c>
      <c r="L1406" t="s">
        <v>317</v>
      </c>
      <c r="M1406" t="s">
        <v>309</v>
      </c>
      <c r="N1406">
        <v>23</v>
      </c>
      <c r="O1406" t="s">
        <v>310</v>
      </c>
      <c r="P1406" t="s">
        <v>311</v>
      </c>
      <c r="Q1406">
        <v>145.19999999999999</v>
      </c>
      <c r="R1406" t="s">
        <v>12</v>
      </c>
      <c r="S1406">
        <v>1.0999999999999999E-2</v>
      </c>
      <c r="T1406" s="6">
        <f>tbSilv[[#This Row],[qtdRecurso]]*tbSilv[[#This Row],[areaOcupacao]]/10000</f>
        <v>3.2669999999999995</v>
      </c>
      <c r="U1406" s="1">
        <f>tbSilv[[#This Row],[qtdRecEspFaixa]]*tbSilv[[#This Row],[Preco]]</f>
        <v>3.593699999999999E-2</v>
      </c>
    </row>
    <row r="1407" spans="1:21" hidden="1" x14ac:dyDescent="0.3">
      <c r="A1407">
        <v>11817</v>
      </c>
      <c r="B1407" t="s">
        <v>57</v>
      </c>
      <c r="C1407" t="s">
        <v>1</v>
      </c>
      <c r="D1407" t="s">
        <v>2</v>
      </c>
      <c r="E1407" t="s">
        <v>3</v>
      </c>
      <c r="F1407" t="s">
        <v>306</v>
      </c>
      <c r="G1407" t="s">
        <v>4</v>
      </c>
      <c r="H1407" t="s">
        <v>58</v>
      </c>
      <c r="I1407">
        <v>225</v>
      </c>
      <c r="J1407">
        <v>25</v>
      </c>
      <c r="K1407" t="s">
        <v>316</v>
      </c>
      <c r="L1407" t="s">
        <v>317</v>
      </c>
      <c r="M1407" t="s">
        <v>309</v>
      </c>
      <c r="N1407">
        <v>23</v>
      </c>
      <c r="O1407" t="s">
        <v>310</v>
      </c>
      <c r="P1407" t="s">
        <v>13</v>
      </c>
      <c r="Q1407">
        <v>145.19999999999999</v>
      </c>
      <c r="R1407" t="s">
        <v>12</v>
      </c>
      <c r="S1407">
        <v>13.066685676574707</v>
      </c>
      <c r="T1407" s="6">
        <f>tbSilv[[#This Row],[qtdRecurso]]*tbSilv[[#This Row],[areaOcupacao]]/10000</f>
        <v>3.2669999999999995</v>
      </c>
      <c r="U1407" s="1">
        <f>tbSilv[[#This Row],[qtdRecEspFaixa]]*tbSilv[[#This Row],[Preco]]</f>
        <v>42.688862105369559</v>
      </c>
    </row>
    <row r="1408" spans="1:21" hidden="1" x14ac:dyDescent="0.3">
      <c r="A1408">
        <v>11817</v>
      </c>
      <c r="B1408" t="s">
        <v>57</v>
      </c>
      <c r="C1408" t="s">
        <v>1</v>
      </c>
      <c r="D1408" t="s">
        <v>2</v>
      </c>
      <c r="E1408" t="s">
        <v>3</v>
      </c>
      <c r="F1408" t="s">
        <v>306</v>
      </c>
      <c r="G1408" t="s">
        <v>4</v>
      </c>
      <c r="H1408" t="s">
        <v>58</v>
      </c>
      <c r="I1408">
        <v>225</v>
      </c>
      <c r="J1408">
        <v>25</v>
      </c>
      <c r="K1408" t="s">
        <v>316</v>
      </c>
      <c r="L1408" t="s">
        <v>317</v>
      </c>
      <c r="M1408" t="s">
        <v>309</v>
      </c>
      <c r="N1408">
        <v>23</v>
      </c>
      <c r="O1408" t="s">
        <v>312</v>
      </c>
      <c r="P1408" t="s">
        <v>13</v>
      </c>
      <c r="Q1408">
        <v>18.149999999999999</v>
      </c>
      <c r="R1408" t="s">
        <v>12</v>
      </c>
      <c r="S1408">
        <v>13.066685676574707</v>
      </c>
      <c r="T1408" s="6">
        <f>tbSilv[[#This Row],[qtdRecurso]]*tbSilv[[#This Row],[areaOcupacao]]/10000</f>
        <v>0.40837499999999993</v>
      </c>
      <c r="U1408" s="1">
        <f>tbSilv[[#This Row],[qtdRecEspFaixa]]*tbSilv[[#This Row],[Preco]]</f>
        <v>5.3361077631711948</v>
      </c>
    </row>
    <row r="1409" spans="1:21" hidden="1" x14ac:dyDescent="0.3">
      <c r="A1409">
        <v>11817</v>
      </c>
      <c r="B1409" t="s">
        <v>57</v>
      </c>
      <c r="C1409" t="s">
        <v>1</v>
      </c>
      <c r="D1409" t="s">
        <v>2</v>
      </c>
      <c r="E1409" t="s">
        <v>3</v>
      </c>
      <c r="F1409" t="s">
        <v>306</v>
      </c>
      <c r="G1409" t="s">
        <v>4</v>
      </c>
      <c r="H1409" t="s">
        <v>58</v>
      </c>
      <c r="I1409">
        <v>225</v>
      </c>
      <c r="J1409">
        <v>25</v>
      </c>
      <c r="K1409" t="s">
        <v>316</v>
      </c>
      <c r="L1409" t="s">
        <v>317</v>
      </c>
      <c r="M1409" t="s">
        <v>309</v>
      </c>
      <c r="N1409">
        <v>23</v>
      </c>
      <c r="O1409" t="s">
        <v>313</v>
      </c>
      <c r="P1409" t="s">
        <v>16</v>
      </c>
      <c r="Q1409">
        <v>0.73</v>
      </c>
      <c r="R1409" t="s">
        <v>17</v>
      </c>
      <c r="S1409">
        <v>149.07000732421875</v>
      </c>
      <c r="T1409" s="6">
        <f>tbSilv[[#This Row],[qtdRecurso]]*tbSilv[[#This Row],[areaOcupacao]]/10000</f>
        <v>1.6424999999999999E-2</v>
      </c>
      <c r="U1409" s="1">
        <f>tbSilv[[#This Row],[qtdRecEspFaixa]]*tbSilv[[#This Row],[Preco]]</f>
        <v>2.4484748703002928</v>
      </c>
    </row>
    <row r="1410" spans="1:21" hidden="1" x14ac:dyDescent="0.3">
      <c r="A1410">
        <v>11817</v>
      </c>
      <c r="B1410" t="s">
        <v>57</v>
      </c>
      <c r="C1410" t="s">
        <v>1</v>
      </c>
      <c r="D1410" t="s">
        <v>2</v>
      </c>
      <c r="E1410" t="s">
        <v>3</v>
      </c>
      <c r="F1410" t="s">
        <v>306</v>
      </c>
      <c r="G1410" t="s">
        <v>4</v>
      </c>
      <c r="H1410" t="s">
        <v>58</v>
      </c>
      <c r="I1410">
        <v>225</v>
      </c>
      <c r="J1410">
        <v>25</v>
      </c>
      <c r="K1410" t="s">
        <v>316</v>
      </c>
      <c r="L1410" t="s">
        <v>317</v>
      </c>
      <c r="M1410" t="s">
        <v>309</v>
      </c>
      <c r="N1410">
        <v>24</v>
      </c>
      <c r="O1410" t="s">
        <v>310</v>
      </c>
      <c r="P1410" t="s">
        <v>311</v>
      </c>
      <c r="Q1410">
        <v>145.19999999999999</v>
      </c>
      <c r="R1410" t="s">
        <v>12</v>
      </c>
      <c r="S1410">
        <v>1.0999999999999999E-2</v>
      </c>
      <c r="T1410" s="6">
        <f>tbSilv[[#This Row],[qtdRecurso]]*tbSilv[[#This Row],[areaOcupacao]]/10000</f>
        <v>3.2669999999999995</v>
      </c>
      <c r="U1410" s="1">
        <f>tbSilv[[#This Row],[qtdRecEspFaixa]]*tbSilv[[#This Row],[Preco]]</f>
        <v>3.593699999999999E-2</v>
      </c>
    </row>
    <row r="1411" spans="1:21" hidden="1" x14ac:dyDescent="0.3">
      <c r="A1411">
        <v>11817</v>
      </c>
      <c r="B1411" t="s">
        <v>57</v>
      </c>
      <c r="C1411" t="s">
        <v>1</v>
      </c>
      <c r="D1411" t="s">
        <v>2</v>
      </c>
      <c r="E1411" t="s">
        <v>3</v>
      </c>
      <c r="F1411" t="s">
        <v>306</v>
      </c>
      <c r="G1411" t="s">
        <v>4</v>
      </c>
      <c r="H1411" t="s">
        <v>58</v>
      </c>
      <c r="I1411">
        <v>225</v>
      </c>
      <c r="J1411">
        <v>25</v>
      </c>
      <c r="K1411" t="s">
        <v>316</v>
      </c>
      <c r="L1411" t="s">
        <v>317</v>
      </c>
      <c r="M1411" t="s">
        <v>309</v>
      </c>
      <c r="N1411">
        <v>24</v>
      </c>
      <c r="O1411" t="s">
        <v>310</v>
      </c>
      <c r="P1411" t="s">
        <v>13</v>
      </c>
      <c r="Q1411">
        <v>145.19999999999999</v>
      </c>
      <c r="R1411" t="s">
        <v>12</v>
      </c>
      <c r="S1411">
        <v>13.066685676574707</v>
      </c>
      <c r="T1411" s="6">
        <f>tbSilv[[#This Row],[qtdRecurso]]*tbSilv[[#This Row],[areaOcupacao]]/10000</f>
        <v>3.2669999999999995</v>
      </c>
      <c r="U1411" s="1">
        <f>tbSilv[[#This Row],[qtdRecEspFaixa]]*tbSilv[[#This Row],[Preco]]</f>
        <v>42.688862105369559</v>
      </c>
    </row>
    <row r="1412" spans="1:21" hidden="1" x14ac:dyDescent="0.3">
      <c r="A1412">
        <v>11817</v>
      </c>
      <c r="B1412" t="s">
        <v>57</v>
      </c>
      <c r="C1412" t="s">
        <v>1</v>
      </c>
      <c r="D1412" t="s">
        <v>2</v>
      </c>
      <c r="E1412" t="s">
        <v>3</v>
      </c>
      <c r="F1412" t="s">
        <v>306</v>
      </c>
      <c r="G1412" t="s">
        <v>4</v>
      </c>
      <c r="H1412" t="s">
        <v>58</v>
      </c>
      <c r="I1412">
        <v>225</v>
      </c>
      <c r="J1412">
        <v>25</v>
      </c>
      <c r="K1412" t="s">
        <v>316</v>
      </c>
      <c r="L1412" t="s">
        <v>317</v>
      </c>
      <c r="M1412" t="s">
        <v>309</v>
      </c>
      <c r="N1412">
        <v>24</v>
      </c>
      <c r="O1412" t="s">
        <v>312</v>
      </c>
      <c r="P1412" t="s">
        <v>13</v>
      </c>
      <c r="Q1412">
        <v>18.149999999999999</v>
      </c>
      <c r="R1412" t="s">
        <v>12</v>
      </c>
      <c r="S1412">
        <v>13.066685676574707</v>
      </c>
      <c r="T1412" s="6">
        <f>tbSilv[[#This Row],[qtdRecurso]]*tbSilv[[#This Row],[areaOcupacao]]/10000</f>
        <v>0.40837499999999993</v>
      </c>
      <c r="U1412" s="1">
        <f>tbSilv[[#This Row],[qtdRecEspFaixa]]*tbSilv[[#This Row],[Preco]]</f>
        <v>5.3361077631711948</v>
      </c>
    </row>
    <row r="1413" spans="1:21" hidden="1" x14ac:dyDescent="0.3">
      <c r="A1413">
        <v>11817</v>
      </c>
      <c r="B1413" t="s">
        <v>57</v>
      </c>
      <c r="C1413" t="s">
        <v>1</v>
      </c>
      <c r="D1413" t="s">
        <v>2</v>
      </c>
      <c r="E1413" t="s">
        <v>3</v>
      </c>
      <c r="F1413" t="s">
        <v>306</v>
      </c>
      <c r="G1413" t="s">
        <v>4</v>
      </c>
      <c r="H1413" t="s">
        <v>58</v>
      </c>
      <c r="I1413">
        <v>225</v>
      </c>
      <c r="J1413">
        <v>25</v>
      </c>
      <c r="K1413" t="s">
        <v>316</v>
      </c>
      <c r="L1413" t="s">
        <v>317</v>
      </c>
      <c r="M1413" t="s">
        <v>309</v>
      </c>
      <c r="N1413">
        <v>24</v>
      </c>
      <c r="O1413" t="s">
        <v>313</v>
      </c>
      <c r="P1413" t="s">
        <v>16</v>
      </c>
      <c r="Q1413">
        <v>0.73</v>
      </c>
      <c r="R1413" t="s">
        <v>17</v>
      </c>
      <c r="S1413">
        <v>149.07000732421875</v>
      </c>
      <c r="T1413" s="6">
        <f>tbSilv[[#This Row],[qtdRecurso]]*tbSilv[[#This Row],[areaOcupacao]]/10000</f>
        <v>1.6424999999999999E-2</v>
      </c>
      <c r="U1413" s="1">
        <f>tbSilv[[#This Row],[qtdRecEspFaixa]]*tbSilv[[#This Row],[Preco]]</f>
        <v>2.4484748703002928</v>
      </c>
    </row>
    <row r="1414" spans="1:21" hidden="1" x14ac:dyDescent="0.3">
      <c r="A1414">
        <v>11817</v>
      </c>
      <c r="B1414" t="s">
        <v>57</v>
      </c>
      <c r="C1414" t="s">
        <v>1</v>
      </c>
      <c r="D1414" t="s">
        <v>2</v>
      </c>
      <c r="E1414" t="s">
        <v>3</v>
      </c>
      <c r="F1414" t="s">
        <v>306</v>
      </c>
      <c r="G1414" t="s">
        <v>4</v>
      </c>
      <c r="H1414" t="s">
        <v>58</v>
      </c>
      <c r="I1414">
        <v>225</v>
      </c>
      <c r="J1414">
        <v>25</v>
      </c>
      <c r="K1414" t="s">
        <v>316</v>
      </c>
      <c r="L1414" t="s">
        <v>317</v>
      </c>
      <c r="M1414" t="s">
        <v>309</v>
      </c>
      <c r="N1414">
        <v>25</v>
      </c>
      <c r="O1414" t="s">
        <v>310</v>
      </c>
      <c r="P1414" t="s">
        <v>311</v>
      </c>
      <c r="Q1414">
        <v>145.19999999999999</v>
      </c>
      <c r="R1414" t="s">
        <v>12</v>
      </c>
      <c r="S1414">
        <v>1.0999999999999999E-2</v>
      </c>
      <c r="T1414" s="6">
        <f>tbSilv[[#This Row],[qtdRecurso]]*tbSilv[[#This Row],[areaOcupacao]]/10000</f>
        <v>3.2669999999999995</v>
      </c>
      <c r="U1414" s="1">
        <f>tbSilv[[#This Row],[qtdRecEspFaixa]]*tbSilv[[#This Row],[Preco]]</f>
        <v>3.593699999999999E-2</v>
      </c>
    </row>
    <row r="1415" spans="1:21" hidden="1" x14ac:dyDescent="0.3">
      <c r="A1415">
        <v>11817</v>
      </c>
      <c r="B1415" t="s">
        <v>57</v>
      </c>
      <c r="C1415" t="s">
        <v>1</v>
      </c>
      <c r="D1415" t="s">
        <v>2</v>
      </c>
      <c r="E1415" t="s">
        <v>3</v>
      </c>
      <c r="F1415" t="s">
        <v>306</v>
      </c>
      <c r="G1415" t="s">
        <v>4</v>
      </c>
      <c r="H1415" t="s">
        <v>58</v>
      </c>
      <c r="I1415">
        <v>225</v>
      </c>
      <c r="J1415">
        <v>25</v>
      </c>
      <c r="K1415" t="s">
        <v>316</v>
      </c>
      <c r="L1415" t="s">
        <v>317</v>
      </c>
      <c r="M1415" t="s">
        <v>309</v>
      </c>
      <c r="N1415">
        <v>25</v>
      </c>
      <c r="O1415" t="s">
        <v>310</v>
      </c>
      <c r="P1415" t="s">
        <v>13</v>
      </c>
      <c r="Q1415">
        <v>145.19999999999999</v>
      </c>
      <c r="R1415" t="s">
        <v>12</v>
      </c>
      <c r="S1415">
        <v>13.066685676574707</v>
      </c>
      <c r="T1415" s="6">
        <f>tbSilv[[#This Row],[qtdRecurso]]*tbSilv[[#This Row],[areaOcupacao]]/10000</f>
        <v>3.2669999999999995</v>
      </c>
      <c r="U1415" s="1">
        <f>tbSilv[[#This Row],[qtdRecEspFaixa]]*tbSilv[[#This Row],[Preco]]</f>
        <v>42.688862105369559</v>
      </c>
    </row>
    <row r="1416" spans="1:21" hidden="1" x14ac:dyDescent="0.3">
      <c r="A1416">
        <v>11817</v>
      </c>
      <c r="B1416" t="s">
        <v>57</v>
      </c>
      <c r="C1416" t="s">
        <v>1</v>
      </c>
      <c r="D1416" t="s">
        <v>2</v>
      </c>
      <c r="E1416" t="s">
        <v>3</v>
      </c>
      <c r="F1416" t="s">
        <v>306</v>
      </c>
      <c r="G1416" t="s">
        <v>4</v>
      </c>
      <c r="H1416" t="s">
        <v>58</v>
      </c>
      <c r="I1416">
        <v>225</v>
      </c>
      <c r="J1416">
        <v>25</v>
      </c>
      <c r="K1416" t="s">
        <v>316</v>
      </c>
      <c r="L1416" t="s">
        <v>317</v>
      </c>
      <c r="M1416" t="s">
        <v>309</v>
      </c>
      <c r="N1416">
        <v>25</v>
      </c>
      <c r="O1416" t="s">
        <v>312</v>
      </c>
      <c r="P1416" t="s">
        <v>13</v>
      </c>
      <c r="Q1416">
        <v>18.149999999999999</v>
      </c>
      <c r="R1416" t="s">
        <v>12</v>
      </c>
      <c r="S1416">
        <v>13.066685676574707</v>
      </c>
      <c r="T1416" s="6">
        <f>tbSilv[[#This Row],[qtdRecurso]]*tbSilv[[#This Row],[areaOcupacao]]/10000</f>
        <v>0.40837499999999993</v>
      </c>
      <c r="U1416" s="1">
        <f>tbSilv[[#This Row],[qtdRecEspFaixa]]*tbSilv[[#This Row],[Preco]]</f>
        <v>5.3361077631711948</v>
      </c>
    </row>
    <row r="1417" spans="1:21" hidden="1" x14ac:dyDescent="0.3">
      <c r="A1417">
        <v>11817</v>
      </c>
      <c r="B1417" t="s">
        <v>57</v>
      </c>
      <c r="C1417" t="s">
        <v>1</v>
      </c>
      <c r="D1417" t="s">
        <v>2</v>
      </c>
      <c r="E1417" t="s">
        <v>3</v>
      </c>
      <c r="F1417" t="s">
        <v>306</v>
      </c>
      <c r="G1417" t="s">
        <v>4</v>
      </c>
      <c r="H1417" t="s">
        <v>58</v>
      </c>
      <c r="I1417">
        <v>225</v>
      </c>
      <c r="J1417">
        <v>25</v>
      </c>
      <c r="K1417" t="s">
        <v>316</v>
      </c>
      <c r="L1417" t="s">
        <v>317</v>
      </c>
      <c r="M1417" t="s">
        <v>309</v>
      </c>
      <c r="N1417">
        <v>25</v>
      </c>
      <c r="O1417" t="s">
        <v>313</v>
      </c>
      <c r="P1417" t="s">
        <v>16</v>
      </c>
      <c r="Q1417">
        <v>0.73</v>
      </c>
      <c r="R1417" t="s">
        <v>17</v>
      </c>
      <c r="S1417">
        <v>149.07000732421875</v>
      </c>
      <c r="T1417" s="6">
        <f>tbSilv[[#This Row],[qtdRecurso]]*tbSilv[[#This Row],[areaOcupacao]]/10000</f>
        <v>1.6424999999999999E-2</v>
      </c>
      <c r="U1417" s="1">
        <f>tbSilv[[#This Row],[qtdRecEspFaixa]]*tbSilv[[#This Row],[Preco]]</f>
        <v>2.4484748703002928</v>
      </c>
    </row>
    <row r="1418" spans="1:21" hidden="1" x14ac:dyDescent="0.3">
      <c r="A1418">
        <v>11817</v>
      </c>
      <c r="B1418" t="s">
        <v>57</v>
      </c>
      <c r="C1418" t="s">
        <v>1</v>
      </c>
      <c r="D1418" t="s">
        <v>2</v>
      </c>
      <c r="E1418" t="s">
        <v>3</v>
      </c>
      <c r="F1418" t="s">
        <v>306</v>
      </c>
      <c r="G1418" t="s">
        <v>4</v>
      </c>
      <c r="H1418" t="s">
        <v>58</v>
      </c>
      <c r="I1418">
        <v>225</v>
      </c>
      <c r="J1418">
        <v>25</v>
      </c>
      <c r="K1418" t="s">
        <v>316</v>
      </c>
      <c r="L1418" t="s">
        <v>317</v>
      </c>
      <c r="M1418" t="s">
        <v>309</v>
      </c>
      <c r="N1418">
        <v>26</v>
      </c>
      <c r="O1418" t="s">
        <v>310</v>
      </c>
      <c r="P1418" t="s">
        <v>311</v>
      </c>
      <c r="Q1418">
        <v>145.19999999999999</v>
      </c>
      <c r="R1418" t="s">
        <v>12</v>
      </c>
      <c r="S1418">
        <v>1.0999999999999999E-2</v>
      </c>
      <c r="T1418" s="6">
        <f>tbSilv[[#This Row],[qtdRecurso]]*tbSilv[[#This Row],[areaOcupacao]]/10000</f>
        <v>3.2669999999999995</v>
      </c>
      <c r="U1418" s="1">
        <f>tbSilv[[#This Row],[qtdRecEspFaixa]]*tbSilv[[#This Row],[Preco]]</f>
        <v>3.593699999999999E-2</v>
      </c>
    </row>
    <row r="1419" spans="1:21" hidden="1" x14ac:dyDescent="0.3">
      <c r="A1419">
        <v>11817</v>
      </c>
      <c r="B1419" t="s">
        <v>57</v>
      </c>
      <c r="C1419" t="s">
        <v>1</v>
      </c>
      <c r="D1419" t="s">
        <v>2</v>
      </c>
      <c r="E1419" t="s">
        <v>3</v>
      </c>
      <c r="F1419" t="s">
        <v>306</v>
      </c>
      <c r="G1419" t="s">
        <v>4</v>
      </c>
      <c r="H1419" t="s">
        <v>58</v>
      </c>
      <c r="I1419">
        <v>225</v>
      </c>
      <c r="J1419">
        <v>25</v>
      </c>
      <c r="K1419" t="s">
        <v>316</v>
      </c>
      <c r="L1419" t="s">
        <v>317</v>
      </c>
      <c r="M1419" t="s">
        <v>309</v>
      </c>
      <c r="N1419">
        <v>26</v>
      </c>
      <c r="O1419" t="s">
        <v>310</v>
      </c>
      <c r="P1419" t="s">
        <v>13</v>
      </c>
      <c r="Q1419">
        <v>145.19999999999999</v>
      </c>
      <c r="R1419" t="s">
        <v>12</v>
      </c>
      <c r="S1419">
        <v>13.066685676574707</v>
      </c>
      <c r="T1419" s="6">
        <f>tbSilv[[#This Row],[qtdRecurso]]*tbSilv[[#This Row],[areaOcupacao]]/10000</f>
        <v>3.2669999999999995</v>
      </c>
      <c r="U1419" s="1">
        <f>tbSilv[[#This Row],[qtdRecEspFaixa]]*tbSilv[[#This Row],[Preco]]</f>
        <v>42.688862105369559</v>
      </c>
    </row>
    <row r="1420" spans="1:21" hidden="1" x14ac:dyDescent="0.3">
      <c r="A1420">
        <v>11817</v>
      </c>
      <c r="B1420" t="s">
        <v>57</v>
      </c>
      <c r="C1420" t="s">
        <v>1</v>
      </c>
      <c r="D1420" t="s">
        <v>2</v>
      </c>
      <c r="E1420" t="s">
        <v>3</v>
      </c>
      <c r="F1420" t="s">
        <v>306</v>
      </c>
      <c r="G1420" t="s">
        <v>4</v>
      </c>
      <c r="H1420" t="s">
        <v>58</v>
      </c>
      <c r="I1420">
        <v>225</v>
      </c>
      <c r="J1420">
        <v>25</v>
      </c>
      <c r="K1420" t="s">
        <v>316</v>
      </c>
      <c r="L1420" t="s">
        <v>317</v>
      </c>
      <c r="M1420" t="s">
        <v>309</v>
      </c>
      <c r="N1420">
        <v>26</v>
      </c>
      <c r="O1420" t="s">
        <v>312</v>
      </c>
      <c r="P1420" t="s">
        <v>13</v>
      </c>
      <c r="Q1420">
        <v>18.149999999999999</v>
      </c>
      <c r="R1420" t="s">
        <v>12</v>
      </c>
      <c r="S1420">
        <v>13.066685676574707</v>
      </c>
      <c r="T1420" s="6">
        <f>tbSilv[[#This Row],[qtdRecurso]]*tbSilv[[#This Row],[areaOcupacao]]/10000</f>
        <v>0.40837499999999993</v>
      </c>
      <c r="U1420" s="1">
        <f>tbSilv[[#This Row],[qtdRecEspFaixa]]*tbSilv[[#This Row],[Preco]]</f>
        <v>5.3361077631711948</v>
      </c>
    </row>
    <row r="1421" spans="1:21" hidden="1" x14ac:dyDescent="0.3">
      <c r="A1421">
        <v>11817</v>
      </c>
      <c r="B1421" t="s">
        <v>57</v>
      </c>
      <c r="C1421" t="s">
        <v>1</v>
      </c>
      <c r="D1421" t="s">
        <v>2</v>
      </c>
      <c r="E1421" t="s">
        <v>3</v>
      </c>
      <c r="F1421" t="s">
        <v>306</v>
      </c>
      <c r="G1421" t="s">
        <v>4</v>
      </c>
      <c r="H1421" t="s">
        <v>58</v>
      </c>
      <c r="I1421">
        <v>225</v>
      </c>
      <c r="J1421">
        <v>25</v>
      </c>
      <c r="K1421" t="s">
        <v>316</v>
      </c>
      <c r="L1421" t="s">
        <v>317</v>
      </c>
      <c r="M1421" t="s">
        <v>309</v>
      </c>
      <c r="N1421">
        <v>26</v>
      </c>
      <c r="O1421" t="s">
        <v>313</v>
      </c>
      <c r="P1421" t="s">
        <v>16</v>
      </c>
      <c r="Q1421">
        <v>0.73</v>
      </c>
      <c r="R1421" t="s">
        <v>17</v>
      </c>
      <c r="S1421">
        <v>149.07000732421875</v>
      </c>
      <c r="T1421" s="6">
        <f>tbSilv[[#This Row],[qtdRecurso]]*tbSilv[[#This Row],[areaOcupacao]]/10000</f>
        <v>1.6424999999999999E-2</v>
      </c>
      <c r="U1421" s="1">
        <f>tbSilv[[#This Row],[qtdRecEspFaixa]]*tbSilv[[#This Row],[Preco]]</f>
        <v>2.4484748703002928</v>
      </c>
    </row>
    <row r="1422" spans="1:21" hidden="1" x14ac:dyDescent="0.3">
      <c r="A1422">
        <v>11817</v>
      </c>
      <c r="B1422" t="s">
        <v>57</v>
      </c>
      <c r="C1422" t="s">
        <v>1</v>
      </c>
      <c r="D1422" t="s">
        <v>2</v>
      </c>
      <c r="E1422" t="s">
        <v>3</v>
      </c>
      <c r="F1422" t="s">
        <v>306</v>
      </c>
      <c r="G1422" t="s">
        <v>4</v>
      </c>
      <c r="H1422" t="s">
        <v>58</v>
      </c>
      <c r="I1422">
        <v>225</v>
      </c>
      <c r="J1422">
        <v>25</v>
      </c>
      <c r="K1422" t="s">
        <v>316</v>
      </c>
      <c r="L1422" t="s">
        <v>317</v>
      </c>
      <c r="M1422" t="s">
        <v>309</v>
      </c>
      <c r="N1422">
        <v>27</v>
      </c>
      <c r="O1422" t="s">
        <v>310</v>
      </c>
      <c r="P1422" t="s">
        <v>311</v>
      </c>
      <c r="Q1422">
        <v>145.19999999999999</v>
      </c>
      <c r="R1422" t="s">
        <v>12</v>
      </c>
      <c r="S1422">
        <v>1.0999999999999999E-2</v>
      </c>
      <c r="T1422" s="6">
        <f>tbSilv[[#This Row],[qtdRecurso]]*tbSilv[[#This Row],[areaOcupacao]]/10000</f>
        <v>3.2669999999999995</v>
      </c>
      <c r="U1422" s="1">
        <f>tbSilv[[#This Row],[qtdRecEspFaixa]]*tbSilv[[#This Row],[Preco]]</f>
        <v>3.593699999999999E-2</v>
      </c>
    </row>
    <row r="1423" spans="1:21" hidden="1" x14ac:dyDescent="0.3">
      <c r="A1423">
        <v>11817</v>
      </c>
      <c r="B1423" t="s">
        <v>57</v>
      </c>
      <c r="C1423" t="s">
        <v>1</v>
      </c>
      <c r="D1423" t="s">
        <v>2</v>
      </c>
      <c r="E1423" t="s">
        <v>3</v>
      </c>
      <c r="F1423" t="s">
        <v>306</v>
      </c>
      <c r="G1423" t="s">
        <v>4</v>
      </c>
      <c r="H1423" t="s">
        <v>58</v>
      </c>
      <c r="I1423">
        <v>225</v>
      </c>
      <c r="J1423">
        <v>25</v>
      </c>
      <c r="K1423" t="s">
        <v>316</v>
      </c>
      <c r="L1423" t="s">
        <v>317</v>
      </c>
      <c r="M1423" t="s">
        <v>309</v>
      </c>
      <c r="N1423">
        <v>27</v>
      </c>
      <c r="O1423" t="s">
        <v>310</v>
      </c>
      <c r="P1423" t="s">
        <v>13</v>
      </c>
      <c r="Q1423">
        <v>145.19999999999999</v>
      </c>
      <c r="R1423" t="s">
        <v>12</v>
      </c>
      <c r="S1423">
        <v>13.066685676574707</v>
      </c>
      <c r="T1423" s="6">
        <f>tbSilv[[#This Row],[qtdRecurso]]*tbSilv[[#This Row],[areaOcupacao]]/10000</f>
        <v>3.2669999999999995</v>
      </c>
      <c r="U1423" s="1">
        <f>tbSilv[[#This Row],[qtdRecEspFaixa]]*tbSilv[[#This Row],[Preco]]</f>
        <v>42.688862105369559</v>
      </c>
    </row>
    <row r="1424" spans="1:21" hidden="1" x14ac:dyDescent="0.3">
      <c r="A1424">
        <v>11817</v>
      </c>
      <c r="B1424" t="s">
        <v>57</v>
      </c>
      <c r="C1424" t="s">
        <v>1</v>
      </c>
      <c r="D1424" t="s">
        <v>2</v>
      </c>
      <c r="E1424" t="s">
        <v>3</v>
      </c>
      <c r="F1424" t="s">
        <v>306</v>
      </c>
      <c r="G1424" t="s">
        <v>4</v>
      </c>
      <c r="H1424" t="s">
        <v>58</v>
      </c>
      <c r="I1424">
        <v>225</v>
      </c>
      <c r="J1424">
        <v>25</v>
      </c>
      <c r="K1424" t="s">
        <v>316</v>
      </c>
      <c r="L1424" t="s">
        <v>317</v>
      </c>
      <c r="M1424" t="s">
        <v>309</v>
      </c>
      <c r="N1424">
        <v>27</v>
      </c>
      <c r="O1424" t="s">
        <v>312</v>
      </c>
      <c r="P1424" t="s">
        <v>13</v>
      </c>
      <c r="Q1424">
        <v>18.149999999999999</v>
      </c>
      <c r="R1424" t="s">
        <v>12</v>
      </c>
      <c r="S1424">
        <v>13.066685676574707</v>
      </c>
      <c r="T1424" s="6">
        <f>tbSilv[[#This Row],[qtdRecurso]]*tbSilv[[#This Row],[areaOcupacao]]/10000</f>
        <v>0.40837499999999993</v>
      </c>
      <c r="U1424" s="1">
        <f>tbSilv[[#This Row],[qtdRecEspFaixa]]*tbSilv[[#This Row],[Preco]]</f>
        <v>5.3361077631711948</v>
      </c>
    </row>
    <row r="1425" spans="1:21" hidden="1" x14ac:dyDescent="0.3">
      <c r="A1425">
        <v>11817</v>
      </c>
      <c r="B1425" t="s">
        <v>57</v>
      </c>
      <c r="C1425" t="s">
        <v>1</v>
      </c>
      <c r="D1425" t="s">
        <v>2</v>
      </c>
      <c r="E1425" t="s">
        <v>3</v>
      </c>
      <c r="F1425" t="s">
        <v>306</v>
      </c>
      <c r="G1425" t="s">
        <v>4</v>
      </c>
      <c r="H1425" t="s">
        <v>58</v>
      </c>
      <c r="I1425">
        <v>225</v>
      </c>
      <c r="J1425">
        <v>25</v>
      </c>
      <c r="K1425" t="s">
        <v>316</v>
      </c>
      <c r="L1425" t="s">
        <v>317</v>
      </c>
      <c r="M1425" t="s">
        <v>309</v>
      </c>
      <c r="N1425">
        <v>27</v>
      </c>
      <c r="O1425" t="s">
        <v>313</v>
      </c>
      <c r="P1425" t="s">
        <v>16</v>
      </c>
      <c r="Q1425">
        <v>0.73</v>
      </c>
      <c r="R1425" t="s">
        <v>17</v>
      </c>
      <c r="S1425">
        <v>149.07000732421875</v>
      </c>
      <c r="T1425" s="6">
        <f>tbSilv[[#This Row],[qtdRecurso]]*tbSilv[[#This Row],[areaOcupacao]]/10000</f>
        <v>1.6424999999999999E-2</v>
      </c>
      <c r="U1425" s="1">
        <f>tbSilv[[#This Row],[qtdRecEspFaixa]]*tbSilv[[#This Row],[Preco]]</f>
        <v>2.4484748703002928</v>
      </c>
    </row>
    <row r="1426" spans="1:21" hidden="1" x14ac:dyDescent="0.3">
      <c r="A1426">
        <v>11817</v>
      </c>
      <c r="B1426" t="s">
        <v>57</v>
      </c>
      <c r="C1426" t="s">
        <v>1</v>
      </c>
      <c r="D1426" t="s">
        <v>2</v>
      </c>
      <c r="E1426" t="s">
        <v>3</v>
      </c>
      <c r="F1426" t="s">
        <v>306</v>
      </c>
      <c r="G1426" t="s">
        <v>4</v>
      </c>
      <c r="H1426" t="s">
        <v>58</v>
      </c>
      <c r="I1426">
        <v>225</v>
      </c>
      <c r="J1426">
        <v>25</v>
      </c>
      <c r="K1426" t="s">
        <v>316</v>
      </c>
      <c r="L1426" t="s">
        <v>317</v>
      </c>
      <c r="M1426" t="s">
        <v>309</v>
      </c>
      <c r="N1426">
        <v>28</v>
      </c>
      <c r="O1426" t="s">
        <v>310</v>
      </c>
      <c r="P1426" t="s">
        <v>311</v>
      </c>
      <c r="Q1426">
        <v>145.19999999999999</v>
      </c>
      <c r="R1426" t="s">
        <v>12</v>
      </c>
      <c r="S1426">
        <v>1.0999999999999999E-2</v>
      </c>
      <c r="T1426" s="6">
        <f>tbSilv[[#This Row],[qtdRecurso]]*tbSilv[[#This Row],[areaOcupacao]]/10000</f>
        <v>3.2669999999999995</v>
      </c>
      <c r="U1426" s="1">
        <f>tbSilv[[#This Row],[qtdRecEspFaixa]]*tbSilv[[#This Row],[Preco]]</f>
        <v>3.593699999999999E-2</v>
      </c>
    </row>
    <row r="1427" spans="1:21" hidden="1" x14ac:dyDescent="0.3">
      <c r="A1427">
        <v>11817</v>
      </c>
      <c r="B1427" t="s">
        <v>57</v>
      </c>
      <c r="C1427" t="s">
        <v>1</v>
      </c>
      <c r="D1427" t="s">
        <v>2</v>
      </c>
      <c r="E1427" t="s">
        <v>3</v>
      </c>
      <c r="F1427" t="s">
        <v>306</v>
      </c>
      <c r="G1427" t="s">
        <v>4</v>
      </c>
      <c r="H1427" t="s">
        <v>58</v>
      </c>
      <c r="I1427">
        <v>225</v>
      </c>
      <c r="J1427">
        <v>25</v>
      </c>
      <c r="K1427" t="s">
        <v>316</v>
      </c>
      <c r="L1427" t="s">
        <v>317</v>
      </c>
      <c r="M1427" t="s">
        <v>309</v>
      </c>
      <c r="N1427">
        <v>28</v>
      </c>
      <c r="O1427" t="s">
        <v>310</v>
      </c>
      <c r="P1427" t="s">
        <v>13</v>
      </c>
      <c r="Q1427">
        <v>145.19999999999999</v>
      </c>
      <c r="R1427" t="s">
        <v>12</v>
      </c>
      <c r="S1427">
        <v>13.066685676574707</v>
      </c>
      <c r="T1427" s="6">
        <f>tbSilv[[#This Row],[qtdRecurso]]*tbSilv[[#This Row],[areaOcupacao]]/10000</f>
        <v>3.2669999999999995</v>
      </c>
      <c r="U1427" s="1">
        <f>tbSilv[[#This Row],[qtdRecEspFaixa]]*tbSilv[[#This Row],[Preco]]</f>
        <v>42.688862105369559</v>
      </c>
    </row>
    <row r="1428" spans="1:21" hidden="1" x14ac:dyDescent="0.3">
      <c r="A1428">
        <v>11817</v>
      </c>
      <c r="B1428" t="s">
        <v>57</v>
      </c>
      <c r="C1428" t="s">
        <v>1</v>
      </c>
      <c r="D1428" t="s">
        <v>2</v>
      </c>
      <c r="E1428" t="s">
        <v>3</v>
      </c>
      <c r="F1428" t="s">
        <v>306</v>
      </c>
      <c r="G1428" t="s">
        <v>4</v>
      </c>
      <c r="H1428" t="s">
        <v>58</v>
      </c>
      <c r="I1428">
        <v>225</v>
      </c>
      <c r="J1428">
        <v>25</v>
      </c>
      <c r="K1428" t="s">
        <v>316</v>
      </c>
      <c r="L1428" t="s">
        <v>317</v>
      </c>
      <c r="M1428" t="s">
        <v>309</v>
      </c>
      <c r="N1428">
        <v>28</v>
      </c>
      <c r="O1428" t="s">
        <v>312</v>
      </c>
      <c r="P1428" t="s">
        <v>13</v>
      </c>
      <c r="Q1428">
        <v>18.149999999999999</v>
      </c>
      <c r="R1428" t="s">
        <v>12</v>
      </c>
      <c r="S1428">
        <v>13.066685676574707</v>
      </c>
      <c r="T1428" s="6">
        <f>tbSilv[[#This Row],[qtdRecurso]]*tbSilv[[#This Row],[areaOcupacao]]/10000</f>
        <v>0.40837499999999993</v>
      </c>
      <c r="U1428" s="1">
        <f>tbSilv[[#This Row],[qtdRecEspFaixa]]*tbSilv[[#This Row],[Preco]]</f>
        <v>5.3361077631711948</v>
      </c>
    </row>
    <row r="1429" spans="1:21" hidden="1" x14ac:dyDescent="0.3">
      <c r="A1429">
        <v>11817</v>
      </c>
      <c r="B1429" t="s">
        <v>57</v>
      </c>
      <c r="C1429" t="s">
        <v>1</v>
      </c>
      <c r="D1429" t="s">
        <v>2</v>
      </c>
      <c r="E1429" t="s">
        <v>3</v>
      </c>
      <c r="F1429" t="s">
        <v>306</v>
      </c>
      <c r="G1429" t="s">
        <v>4</v>
      </c>
      <c r="H1429" t="s">
        <v>58</v>
      </c>
      <c r="I1429">
        <v>225</v>
      </c>
      <c r="J1429">
        <v>25</v>
      </c>
      <c r="K1429" t="s">
        <v>316</v>
      </c>
      <c r="L1429" t="s">
        <v>317</v>
      </c>
      <c r="M1429" t="s">
        <v>309</v>
      </c>
      <c r="N1429">
        <v>28</v>
      </c>
      <c r="O1429" t="s">
        <v>313</v>
      </c>
      <c r="P1429" t="s">
        <v>16</v>
      </c>
      <c r="Q1429">
        <v>0.73</v>
      </c>
      <c r="R1429" t="s">
        <v>17</v>
      </c>
      <c r="S1429">
        <v>149.07000732421875</v>
      </c>
      <c r="T1429" s="6">
        <f>tbSilv[[#This Row],[qtdRecurso]]*tbSilv[[#This Row],[areaOcupacao]]/10000</f>
        <v>1.6424999999999999E-2</v>
      </c>
      <c r="U1429" s="1">
        <f>tbSilv[[#This Row],[qtdRecEspFaixa]]*tbSilv[[#This Row],[Preco]]</f>
        <v>2.4484748703002928</v>
      </c>
    </row>
    <row r="1430" spans="1:21" hidden="1" x14ac:dyDescent="0.3">
      <c r="A1430">
        <v>11817</v>
      </c>
      <c r="B1430" t="s">
        <v>57</v>
      </c>
      <c r="C1430" t="s">
        <v>1</v>
      </c>
      <c r="D1430" t="s">
        <v>2</v>
      </c>
      <c r="E1430" t="s">
        <v>3</v>
      </c>
      <c r="F1430" t="s">
        <v>306</v>
      </c>
      <c r="G1430" t="s">
        <v>4</v>
      </c>
      <c r="H1430" t="s">
        <v>58</v>
      </c>
      <c r="I1430">
        <v>225</v>
      </c>
      <c r="J1430">
        <v>25</v>
      </c>
      <c r="K1430" t="s">
        <v>316</v>
      </c>
      <c r="L1430" t="s">
        <v>317</v>
      </c>
      <c r="M1430" t="s">
        <v>309</v>
      </c>
      <c r="N1430">
        <v>29</v>
      </c>
      <c r="O1430" t="s">
        <v>310</v>
      </c>
      <c r="P1430" t="s">
        <v>311</v>
      </c>
      <c r="Q1430">
        <v>145.19999999999999</v>
      </c>
      <c r="R1430" t="s">
        <v>12</v>
      </c>
      <c r="S1430">
        <v>1.0999999999999999E-2</v>
      </c>
      <c r="T1430" s="6">
        <f>tbSilv[[#This Row],[qtdRecurso]]*tbSilv[[#This Row],[areaOcupacao]]/10000</f>
        <v>3.2669999999999995</v>
      </c>
      <c r="U1430" s="1">
        <f>tbSilv[[#This Row],[qtdRecEspFaixa]]*tbSilv[[#This Row],[Preco]]</f>
        <v>3.593699999999999E-2</v>
      </c>
    </row>
    <row r="1431" spans="1:21" hidden="1" x14ac:dyDescent="0.3">
      <c r="A1431">
        <v>11817</v>
      </c>
      <c r="B1431" t="s">
        <v>57</v>
      </c>
      <c r="C1431" t="s">
        <v>1</v>
      </c>
      <c r="D1431" t="s">
        <v>2</v>
      </c>
      <c r="E1431" t="s">
        <v>3</v>
      </c>
      <c r="F1431" t="s">
        <v>306</v>
      </c>
      <c r="G1431" t="s">
        <v>4</v>
      </c>
      <c r="H1431" t="s">
        <v>58</v>
      </c>
      <c r="I1431">
        <v>225</v>
      </c>
      <c r="J1431">
        <v>25</v>
      </c>
      <c r="K1431" t="s">
        <v>316</v>
      </c>
      <c r="L1431" t="s">
        <v>317</v>
      </c>
      <c r="M1431" t="s">
        <v>309</v>
      </c>
      <c r="N1431">
        <v>29</v>
      </c>
      <c r="O1431" t="s">
        <v>310</v>
      </c>
      <c r="P1431" t="s">
        <v>13</v>
      </c>
      <c r="Q1431">
        <v>145.19999999999999</v>
      </c>
      <c r="R1431" t="s">
        <v>12</v>
      </c>
      <c r="S1431">
        <v>13.066685676574707</v>
      </c>
      <c r="T1431" s="6">
        <f>tbSilv[[#This Row],[qtdRecurso]]*tbSilv[[#This Row],[areaOcupacao]]/10000</f>
        <v>3.2669999999999995</v>
      </c>
      <c r="U1431" s="1">
        <f>tbSilv[[#This Row],[qtdRecEspFaixa]]*tbSilv[[#This Row],[Preco]]</f>
        <v>42.688862105369559</v>
      </c>
    </row>
    <row r="1432" spans="1:21" hidden="1" x14ac:dyDescent="0.3">
      <c r="A1432">
        <v>11817</v>
      </c>
      <c r="B1432" t="s">
        <v>57</v>
      </c>
      <c r="C1432" t="s">
        <v>1</v>
      </c>
      <c r="D1432" t="s">
        <v>2</v>
      </c>
      <c r="E1432" t="s">
        <v>3</v>
      </c>
      <c r="F1432" t="s">
        <v>306</v>
      </c>
      <c r="G1432" t="s">
        <v>4</v>
      </c>
      <c r="H1432" t="s">
        <v>58</v>
      </c>
      <c r="I1432">
        <v>225</v>
      </c>
      <c r="J1432">
        <v>25</v>
      </c>
      <c r="K1432" t="s">
        <v>316</v>
      </c>
      <c r="L1432" t="s">
        <v>317</v>
      </c>
      <c r="M1432" t="s">
        <v>309</v>
      </c>
      <c r="N1432">
        <v>29</v>
      </c>
      <c r="O1432" t="s">
        <v>312</v>
      </c>
      <c r="P1432" t="s">
        <v>13</v>
      </c>
      <c r="Q1432">
        <v>18.149999999999999</v>
      </c>
      <c r="R1432" t="s">
        <v>12</v>
      </c>
      <c r="S1432">
        <v>13.066685676574707</v>
      </c>
      <c r="T1432" s="6">
        <f>tbSilv[[#This Row],[qtdRecurso]]*tbSilv[[#This Row],[areaOcupacao]]/10000</f>
        <v>0.40837499999999993</v>
      </c>
      <c r="U1432" s="1">
        <f>tbSilv[[#This Row],[qtdRecEspFaixa]]*tbSilv[[#This Row],[Preco]]</f>
        <v>5.3361077631711948</v>
      </c>
    </row>
    <row r="1433" spans="1:21" hidden="1" x14ac:dyDescent="0.3">
      <c r="A1433">
        <v>11817</v>
      </c>
      <c r="B1433" t="s">
        <v>57</v>
      </c>
      <c r="C1433" t="s">
        <v>1</v>
      </c>
      <c r="D1433" t="s">
        <v>2</v>
      </c>
      <c r="E1433" t="s">
        <v>3</v>
      </c>
      <c r="F1433" t="s">
        <v>306</v>
      </c>
      <c r="G1433" t="s">
        <v>4</v>
      </c>
      <c r="H1433" t="s">
        <v>58</v>
      </c>
      <c r="I1433">
        <v>225</v>
      </c>
      <c r="J1433">
        <v>25</v>
      </c>
      <c r="K1433" t="s">
        <v>316</v>
      </c>
      <c r="L1433" t="s">
        <v>317</v>
      </c>
      <c r="M1433" t="s">
        <v>309</v>
      </c>
      <c r="N1433">
        <v>29</v>
      </c>
      <c r="O1433" t="s">
        <v>313</v>
      </c>
      <c r="P1433" t="s">
        <v>16</v>
      </c>
      <c r="Q1433">
        <v>0.73</v>
      </c>
      <c r="R1433" t="s">
        <v>17</v>
      </c>
      <c r="S1433">
        <v>149.07000732421875</v>
      </c>
      <c r="T1433" s="6">
        <f>tbSilv[[#This Row],[qtdRecurso]]*tbSilv[[#This Row],[areaOcupacao]]/10000</f>
        <v>1.6424999999999999E-2</v>
      </c>
      <c r="U1433" s="1">
        <f>tbSilv[[#This Row],[qtdRecEspFaixa]]*tbSilv[[#This Row],[Preco]]</f>
        <v>2.4484748703002928</v>
      </c>
    </row>
    <row r="1434" spans="1:21" hidden="1" x14ac:dyDescent="0.3">
      <c r="A1434">
        <v>11817</v>
      </c>
      <c r="B1434" t="s">
        <v>57</v>
      </c>
      <c r="C1434" t="s">
        <v>1</v>
      </c>
      <c r="D1434" t="s">
        <v>2</v>
      </c>
      <c r="E1434" t="s">
        <v>3</v>
      </c>
      <c r="F1434" t="s">
        <v>306</v>
      </c>
      <c r="G1434" t="s">
        <v>4</v>
      </c>
      <c r="H1434" t="s">
        <v>58</v>
      </c>
      <c r="I1434">
        <v>225</v>
      </c>
      <c r="J1434">
        <v>25</v>
      </c>
      <c r="K1434" t="s">
        <v>316</v>
      </c>
      <c r="L1434" t="s">
        <v>317</v>
      </c>
      <c r="M1434" t="s">
        <v>309</v>
      </c>
      <c r="N1434">
        <v>30</v>
      </c>
      <c r="O1434" t="s">
        <v>310</v>
      </c>
      <c r="P1434" t="s">
        <v>311</v>
      </c>
      <c r="Q1434">
        <v>145.19999999999999</v>
      </c>
      <c r="R1434" t="s">
        <v>12</v>
      </c>
      <c r="S1434">
        <v>1.0999999999999999E-2</v>
      </c>
      <c r="T1434" s="6">
        <f>tbSilv[[#This Row],[qtdRecurso]]*tbSilv[[#This Row],[areaOcupacao]]/10000</f>
        <v>3.2669999999999995</v>
      </c>
      <c r="U1434" s="1">
        <f>tbSilv[[#This Row],[qtdRecEspFaixa]]*tbSilv[[#This Row],[Preco]]</f>
        <v>3.593699999999999E-2</v>
      </c>
    </row>
    <row r="1435" spans="1:21" hidden="1" x14ac:dyDescent="0.3">
      <c r="A1435">
        <v>11817</v>
      </c>
      <c r="B1435" t="s">
        <v>57</v>
      </c>
      <c r="C1435" t="s">
        <v>1</v>
      </c>
      <c r="D1435" t="s">
        <v>2</v>
      </c>
      <c r="E1435" t="s">
        <v>3</v>
      </c>
      <c r="F1435" t="s">
        <v>306</v>
      </c>
      <c r="G1435" t="s">
        <v>4</v>
      </c>
      <c r="H1435" t="s">
        <v>58</v>
      </c>
      <c r="I1435">
        <v>225</v>
      </c>
      <c r="J1435">
        <v>25</v>
      </c>
      <c r="K1435" t="s">
        <v>316</v>
      </c>
      <c r="L1435" t="s">
        <v>317</v>
      </c>
      <c r="M1435" t="s">
        <v>309</v>
      </c>
      <c r="N1435">
        <v>30</v>
      </c>
      <c r="O1435" t="s">
        <v>310</v>
      </c>
      <c r="P1435" t="s">
        <v>13</v>
      </c>
      <c r="Q1435">
        <v>145.19999999999999</v>
      </c>
      <c r="R1435" t="s">
        <v>12</v>
      </c>
      <c r="S1435">
        <v>13.066685676574707</v>
      </c>
      <c r="T1435" s="6">
        <f>tbSilv[[#This Row],[qtdRecurso]]*tbSilv[[#This Row],[areaOcupacao]]/10000</f>
        <v>3.2669999999999995</v>
      </c>
      <c r="U1435" s="1">
        <f>tbSilv[[#This Row],[qtdRecEspFaixa]]*tbSilv[[#This Row],[Preco]]</f>
        <v>42.688862105369559</v>
      </c>
    </row>
    <row r="1436" spans="1:21" hidden="1" x14ac:dyDescent="0.3">
      <c r="A1436">
        <v>11817</v>
      </c>
      <c r="B1436" t="s">
        <v>57</v>
      </c>
      <c r="C1436" t="s">
        <v>1</v>
      </c>
      <c r="D1436" t="s">
        <v>2</v>
      </c>
      <c r="E1436" t="s">
        <v>3</v>
      </c>
      <c r="F1436" t="s">
        <v>306</v>
      </c>
      <c r="G1436" t="s">
        <v>4</v>
      </c>
      <c r="H1436" t="s">
        <v>58</v>
      </c>
      <c r="I1436">
        <v>225</v>
      </c>
      <c r="J1436">
        <v>25</v>
      </c>
      <c r="K1436" t="s">
        <v>316</v>
      </c>
      <c r="L1436" t="s">
        <v>317</v>
      </c>
      <c r="M1436" t="s">
        <v>309</v>
      </c>
      <c r="N1436">
        <v>30</v>
      </c>
      <c r="O1436" t="s">
        <v>312</v>
      </c>
      <c r="P1436" t="s">
        <v>13</v>
      </c>
      <c r="Q1436">
        <v>18.149999999999999</v>
      </c>
      <c r="R1436" t="s">
        <v>12</v>
      </c>
      <c r="S1436">
        <v>13.066685676574707</v>
      </c>
      <c r="T1436" s="6">
        <f>tbSilv[[#This Row],[qtdRecurso]]*tbSilv[[#This Row],[areaOcupacao]]/10000</f>
        <v>0.40837499999999993</v>
      </c>
      <c r="U1436" s="1">
        <f>tbSilv[[#This Row],[qtdRecEspFaixa]]*tbSilv[[#This Row],[Preco]]</f>
        <v>5.3361077631711948</v>
      </c>
    </row>
    <row r="1437" spans="1:21" hidden="1" x14ac:dyDescent="0.3">
      <c r="A1437">
        <v>11817</v>
      </c>
      <c r="B1437" t="s">
        <v>57</v>
      </c>
      <c r="C1437" t="s">
        <v>1</v>
      </c>
      <c r="D1437" t="s">
        <v>2</v>
      </c>
      <c r="E1437" t="s">
        <v>3</v>
      </c>
      <c r="F1437" t="s">
        <v>306</v>
      </c>
      <c r="G1437" t="s">
        <v>4</v>
      </c>
      <c r="H1437" t="s">
        <v>58</v>
      </c>
      <c r="I1437">
        <v>225</v>
      </c>
      <c r="J1437">
        <v>25</v>
      </c>
      <c r="K1437" t="s">
        <v>316</v>
      </c>
      <c r="L1437" t="s">
        <v>317</v>
      </c>
      <c r="M1437" t="s">
        <v>309</v>
      </c>
      <c r="N1437">
        <v>30</v>
      </c>
      <c r="O1437" t="s">
        <v>313</v>
      </c>
      <c r="P1437" t="s">
        <v>16</v>
      </c>
      <c r="Q1437">
        <v>0.73</v>
      </c>
      <c r="R1437" t="s">
        <v>17</v>
      </c>
      <c r="S1437">
        <v>149.07000732421875</v>
      </c>
      <c r="T1437" s="6">
        <f>tbSilv[[#This Row],[qtdRecurso]]*tbSilv[[#This Row],[areaOcupacao]]/10000</f>
        <v>1.6424999999999999E-2</v>
      </c>
      <c r="U1437" s="1">
        <f>tbSilv[[#This Row],[qtdRecEspFaixa]]*tbSilv[[#This Row],[Preco]]</f>
        <v>2.4484748703002928</v>
      </c>
    </row>
    <row r="1438" spans="1:21" hidden="1" x14ac:dyDescent="0.3">
      <c r="A1438">
        <v>11817</v>
      </c>
      <c r="B1438" t="s">
        <v>57</v>
      </c>
      <c r="C1438" t="s">
        <v>1</v>
      </c>
      <c r="D1438" t="s">
        <v>2</v>
      </c>
      <c r="E1438" t="s">
        <v>3</v>
      </c>
      <c r="F1438" t="s">
        <v>306</v>
      </c>
      <c r="G1438" t="s">
        <v>4</v>
      </c>
      <c r="H1438" t="s">
        <v>58</v>
      </c>
      <c r="I1438">
        <v>225</v>
      </c>
      <c r="J1438">
        <v>25</v>
      </c>
      <c r="K1438" t="s">
        <v>316</v>
      </c>
      <c r="L1438" t="s">
        <v>7</v>
      </c>
      <c r="M1438" t="s">
        <v>8</v>
      </c>
      <c r="N1438">
        <v>1</v>
      </c>
      <c r="O1438" t="s">
        <v>9</v>
      </c>
      <c r="P1438" t="s">
        <v>314</v>
      </c>
      <c r="Q1438">
        <v>3.3</v>
      </c>
      <c r="R1438" t="s">
        <v>10</v>
      </c>
      <c r="S1438">
        <v>273.07998657226563</v>
      </c>
      <c r="T1438" s="6">
        <f>tbSilv[[#This Row],[qtdRecurso]]*tbSilv[[#This Row],[areaOcupacao]]/10000</f>
        <v>7.4249999999999997E-2</v>
      </c>
      <c r="U1438" s="1">
        <f>tbSilv[[#This Row],[qtdRecEspFaixa]]*tbSilv[[#This Row],[Preco]]</f>
        <v>20.276189002990723</v>
      </c>
    </row>
    <row r="1439" spans="1:21" hidden="1" x14ac:dyDescent="0.3">
      <c r="A1439">
        <v>11817</v>
      </c>
      <c r="B1439" t="s">
        <v>57</v>
      </c>
      <c r="C1439" t="s">
        <v>1</v>
      </c>
      <c r="D1439" t="s">
        <v>2</v>
      </c>
      <c r="E1439" t="s">
        <v>3</v>
      </c>
      <c r="F1439" t="s">
        <v>306</v>
      </c>
      <c r="G1439" t="s">
        <v>4</v>
      </c>
      <c r="H1439" t="s">
        <v>58</v>
      </c>
      <c r="I1439">
        <v>225</v>
      </c>
      <c r="J1439">
        <v>25</v>
      </c>
      <c r="K1439" t="s">
        <v>316</v>
      </c>
      <c r="L1439" t="s">
        <v>7</v>
      </c>
      <c r="M1439" t="s">
        <v>8</v>
      </c>
      <c r="N1439">
        <v>1</v>
      </c>
      <c r="O1439" t="s">
        <v>9</v>
      </c>
      <c r="P1439" t="s">
        <v>11</v>
      </c>
      <c r="Q1439">
        <v>10.5</v>
      </c>
      <c r="R1439" t="s">
        <v>12</v>
      </c>
      <c r="S1439">
        <v>1.0999999999999999E-2</v>
      </c>
      <c r="T1439" s="6">
        <f>tbSilv[[#This Row],[qtdRecurso]]*tbSilv[[#This Row],[areaOcupacao]]/10000</f>
        <v>0.23624999999999999</v>
      </c>
      <c r="U1439" s="1">
        <f>tbSilv[[#This Row],[qtdRecEspFaixa]]*tbSilv[[#This Row],[Preco]]</f>
        <v>2.5987499999999995E-3</v>
      </c>
    </row>
    <row r="1440" spans="1:21" hidden="1" x14ac:dyDescent="0.3">
      <c r="A1440">
        <v>11817</v>
      </c>
      <c r="B1440" t="s">
        <v>57</v>
      </c>
      <c r="C1440" t="s">
        <v>1</v>
      </c>
      <c r="D1440" t="s">
        <v>2</v>
      </c>
      <c r="E1440" t="s">
        <v>3</v>
      </c>
      <c r="F1440" t="s">
        <v>306</v>
      </c>
      <c r="G1440" t="s">
        <v>4</v>
      </c>
      <c r="H1440" t="s">
        <v>58</v>
      </c>
      <c r="I1440">
        <v>225</v>
      </c>
      <c r="J1440">
        <v>25</v>
      </c>
      <c r="K1440" t="s">
        <v>316</v>
      </c>
      <c r="L1440" t="s">
        <v>7</v>
      </c>
      <c r="M1440" t="s">
        <v>8</v>
      </c>
      <c r="N1440">
        <v>1</v>
      </c>
      <c r="O1440" t="s">
        <v>9</v>
      </c>
      <c r="P1440" t="s">
        <v>13</v>
      </c>
      <c r="Q1440">
        <v>10.5</v>
      </c>
      <c r="R1440" t="s">
        <v>12</v>
      </c>
      <c r="S1440">
        <v>13.066685676574707</v>
      </c>
      <c r="T1440" s="6">
        <f>tbSilv[[#This Row],[qtdRecurso]]*tbSilv[[#This Row],[areaOcupacao]]/10000</f>
        <v>0.23624999999999999</v>
      </c>
      <c r="U1440" s="1">
        <f>tbSilv[[#This Row],[qtdRecEspFaixa]]*tbSilv[[#This Row],[Preco]]</f>
        <v>3.0870044910907746</v>
      </c>
    </row>
    <row r="1441" spans="1:21" hidden="1" x14ac:dyDescent="0.3">
      <c r="A1441">
        <v>11817</v>
      </c>
      <c r="B1441" t="s">
        <v>57</v>
      </c>
      <c r="C1441" t="s">
        <v>1</v>
      </c>
      <c r="D1441" t="s">
        <v>2</v>
      </c>
      <c r="E1441" t="s">
        <v>3</v>
      </c>
      <c r="F1441" t="s">
        <v>306</v>
      </c>
      <c r="G1441" t="s">
        <v>4</v>
      </c>
      <c r="H1441" t="s">
        <v>58</v>
      </c>
      <c r="I1441">
        <v>225</v>
      </c>
      <c r="J1441">
        <v>25</v>
      </c>
      <c r="K1441" t="s">
        <v>316</v>
      </c>
      <c r="L1441" t="s">
        <v>7</v>
      </c>
      <c r="M1441" t="s">
        <v>8</v>
      </c>
      <c r="N1441">
        <v>1</v>
      </c>
      <c r="O1441" t="s">
        <v>14</v>
      </c>
      <c r="P1441" t="s">
        <v>315</v>
      </c>
      <c r="Q1441">
        <v>3.3</v>
      </c>
      <c r="R1441" t="s">
        <v>10</v>
      </c>
      <c r="S1441">
        <v>200.47999572753906</v>
      </c>
      <c r="T1441" s="6">
        <f>tbSilv[[#This Row],[qtdRecurso]]*tbSilv[[#This Row],[areaOcupacao]]/10000</f>
        <v>7.4249999999999997E-2</v>
      </c>
      <c r="U1441" s="1">
        <f>tbSilv[[#This Row],[qtdRecEspFaixa]]*tbSilv[[#This Row],[Preco]]</f>
        <v>14.885639682769774</v>
      </c>
    </row>
    <row r="1442" spans="1:21" hidden="1" x14ac:dyDescent="0.3">
      <c r="A1442">
        <v>11817</v>
      </c>
      <c r="B1442" t="s">
        <v>57</v>
      </c>
      <c r="C1442" t="s">
        <v>1</v>
      </c>
      <c r="D1442" t="s">
        <v>2</v>
      </c>
      <c r="E1442" t="s">
        <v>3</v>
      </c>
      <c r="F1442" t="s">
        <v>306</v>
      </c>
      <c r="G1442" t="s">
        <v>4</v>
      </c>
      <c r="H1442" t="s">
        <v>58</v>
      </c>
      <c r="I1442">
        <v>225</v>
      </c>
      <c r="J1442">
        <v>25</v>
      </c>
      <c r="K1442" t="s">
        <v>316</v>
      </c>
      <c r="L1442" t="s">
        <v>7</v>
      </c>
      <c r="M1442" t="s">
        <v>8</v>
      </c>
      <c r="N1442">
        <v>1</v>
      </c>
      <c r="O1442" t="s">
        <v>14</v>
      </c>
      <c r="P1442" t="s">
        <v>15</v>
      </c>
      <c r="Q1442">
        <v>12</v>
      </c>
      <c r="R1442" t="s">
        <v>12</v>
      </c>
      <c r="S1442">
        <v>7.9000000000000001E-2</v>
      </c>
      <c r="T1442" s="6">
        <f>tbSilv[[#This Row],[qtdRecurso]]*tbSilv[[#This Row],[areaOcupacao]]/10000</f>
        <v>0.27</v>
      </c>
      <c r="U1442" s="1">
        <f>tbSilv[[#This Row],[qtdRecEspFaixa]]*tbSilv[[#This Row],[Preco]]</f>
        <v>2.1330000000000002E-2</v>
      </c>
    </row>
    <row r="1443" spans="1:21" hidden="1" x14ac:dyDescent="0.3">
      <c r="A1443">
        <v>11817</v>
      </c>
      <c r="B1443" t="s">
        <v>57</v>
      </c>
      <c r="C1443" t="s">
        <v>1</v>
      </c>
      <c r="D1443" t="s">
        <v>2</v>
      </c>
      <c r="E1443" t="s">
        <v>3</v>
      </c>
      <c r="F1443" t="s">
        <v>306</v>
      </c>
      <c r="G1443" t="s">
        <v>4</v>
      </c>
      <c r="H1443" t="s">
        <v>58</v>
      </c>
      <c r="I1443">
        <v>225</v>
      </c>
      <c r="J1443">
        <v>25</v>
      </c>
      <c r="K1443" t="s">
        <v>316</v>
      </c>
      <c r="L1443" t="s">
        <v>7</v>
      </c>
      <c r="M1443" t="s">
        <v>8</v>
      </c>
      <c r="N1443">
        <v>1</v>
      </c>
      <c r="O1443" t="s">
        <v>14</v>
      </c>
      <c r="P1443" t="s">
        <v>13</v>
      </c>
      <c r="Q1443">
        <v>12</v>
      </c>
      <c r="R1443" t="s">
        <v>12</v>
      </c>
      <c r="S1443">
        <v>13.066685676574707</v>
      </c>
      <c r="T1443" s="6">
        <f>tbSilv[[#This Row],[qtdRecurso]]*tbSilv[[#This Row],[areaOcupacao]]/10000</f>
        <v>0.27</v>
      </c>
      <c r="U1443" s="1">
        <f>tbSilv[[#This Row],[qtdRecEspFaixa]]*tbSilv[[#This Row],[Preco]]</f>
        <v>3.5280051326751711</v>
      </c>
    </row>
    <row r="1444" spans="1:21" hidden="1" x14ac:dyDescent="0.3">
      <c r="A1444">
        <v>11817</v>
      </c>
      <c r="B1444" t="s">
        <v>57</v>
      </c>
      <c r="C1444" t="s">
        <v>1</v>
      </c>
      <c r="D1444" t="s">
        <v>2</v>
      </c>
      <c r="E1444" t="s">
        <v>3</v>
      </c>
      <c r="F1444" t="s">
        <v>306</v>
      </c>
      <c r="G1444" t="s">
        <v>4</v>
      </c>
      <c r="H1444" t="s">
        <v>58</v>
      </c>
      <c r="I1444">
        <v>225</v>
      </c>
      <c r="J1444">
        <v>25</v>
      </c>
      <c r="K1444" t="s">
        <v>316</v>
      </c>
      <c r="L1444" t="s">
        <v>7</v>
      </c>
      <c r="M1444" t="s">
        <v>8</v>
      </c>
      <c r="N1444">
        <v>1</v>
      </c>
      <c r="O1444" t="s">
        <v>14</v>
      </c>
      <c r="P1444" t="s">
        <v>16</v>
      </c>
      <c r="Q1444">
        <v>2</v>
      </c>
      <c r="R1444" t="s">
        <v>17</v>
      </c>
      <c r="S1444">
        <v>149.07000732421875</v>
      </c>
      <c r="T1444" s="6">
        <f>tbSilv[[#This Row],[qtdRecurso]]*tbSilv[[#This Row],[areaOcupacao]]/10000</f>
        <v>4.4999999999999998E-2</v>
      </c>
      <c r="U1444" s="1">
        <f>tbSilv[[#This Row],[qtdRecEspFaixa]]*tbSilv[[#This Row],[Preco]]</f>
        <v>6.7081503295898433</v>
      </c>
    </row>
    <row r="1445" spans="1:21" hidden="1" x14ac:dyDescent="0.3">
      <c r="A1445">
        <v>11817</v>
      </c>
      <c r="B1445" t="s">
        <v>57</v>
      </c>
      <c r="C1445" t="s">
        <v>1</v>
      </c>
      <c r="D1445" t="s">
        <v>2</v>
      </c>
      <c r="E1445" t="s">
        <v>3</v>
      </c>
      <c r="F1445" t="s">
        <v>306</v>
      </c>
      <c r="G1445" t="s">
        <v>4</v>
      </c>
      <c r="H1445" t="s">
        <v>58</v>
      </c>
      <c r="I1445">
        <v>225</v>
      </c>
      <c r="J1445">
        <v>25</v>
      </c>
      <c r="K1445" t="s">
        <v>316</v>
      </c>
      <c r="L1445" t="s">
        <v>7</v>
      </c>
      <c r="M1445" t="s">
        <v>8</v>
      </c>
      <c r="N1445">
        <v>1</v>
      </c>
      <c r="O1445" t="s">
        <v>18</v>
      </c>
      <c r="P1445" t="s">
        <v>13</v>
      </c>
      <c r="Q1445">
        <v>5</v>
      </c>
      <c r="R1445" t="s">
        <v>12</v>
      </c>
      <c r="S1445">
        <v>13.066685676574707</v>
      </c>
      <c r="T1445" s="6">
        <f>tbSilv[[#This Row],[qtdRecurso]]*tbSilv[[#This Row],[areaOcupacao]]/10000</f>
        <v>0.1125</v>
      </c>
      <c r="U1445" s="1">
        <f>tbSilv[[#This Row],[qtdRecEspFaixa]]*tbSilv[[#This Row],[Preco]]</f>
        <v>1.4700021386146547</v>
      </c>
    </row>
    <row r="1446" spans="1:21" hidden="1" x14ac:dyDescent="0.3">
      <c r="A1446">
        <v>11817</v>
      </c>
      <c r="B1446" t="s">
        <v>57</v>
      </c>
      <c r="C1446" t="s">
        <v>1</v>
      </c>
      <c r="D1446" t="s">
        <v>2</v>
      </c>
      <c r="E1446" t="s">
        <v>3</v>
      </c>
      <c r="F1446" t="s">
        <v>306</v>
      </c>
      <c r="G1446" t="s">
        <v>4</v>
      </c>
      <c r="H1446" t="s">
        <v>58</v>
      </c>
      <c r="I1446">
        <v>225</v>
      </c>
      <c r="J1446">
        <v>25</v>
      </c>
      <c r="K1446" t="s">
        <v>316</v>
      </c>
      <c r="L1446" t="s">
        <v>7</v>
      </c>
      <c r="M1446" t="s">
        <v>8</v>
      </c>
      <c r="N1446">
        <v>1</v>
      </c>
      <c r="O1446" t="s">
        <v>18</v>
      </c>
      <c r="P1446" t="s">
        <v>19</v>
      </c>
      <c r="Q1446">
        <v>1</v>
      </c>
      <c r="R1446" t="s">
        <v>17</v>
      </c>
      <c r="S1446">
        <v>157.47999572753906</v>
      </c>
      <c r="T1446" s="6">
        <f>tbSilv[[#This Row],[qtdRecurso]]*tbSilv[[#This Row],[areaOcupacao]]/10000</f>
        <v>2.2499999999999999E-2</v>
      </c>
      <c r="U1446" s="1">
        <f>tbSilv[[#This Row],[qtdRecEspFaixa]]*tbSilv[[#This Row],[Preco]]</f>
        <v>3.5432999038696287</v>
      </c>
    </row>
    <row r="1447" spans="1:21" hidden="1" x14ac:dyDescent="0.3">
      <c r="A1447">
        <v>11817</v>
      </c>
      <c r="B1447" t="s">
        <v>57</v>
      </c>
      <c r="C1447" t="s">
        <v>1</v>
      </c>
      <c r="D1447" t="s">
        <v>2</v>
      </c>
      <c r="E1447" t="s">
        <v>3</v>
      </c>
      <c r="F1447" t="s">
        <v>306</v>
      </c>
      <c r="G1447" t="s">
        <v>4</v>
      </c>
      <c r="H1447" t="s">
        <v>58</v>
      </c>
      <c r="I1447">
        <v>225</v>
      </c>
      <c r="J1447">
        <v>25</v>
      </c>
      <c r="K1447" t="s">
        <v>316</v>
      </c>
      <c r="L1447" t="s">
        <v>7</v>
      </c>
      <c r="M1447" t="s">
        <v>8</v>
      </c>
      <c r="N1447">
        <v>1</v>
      </c>
      <c r="O1447" t="s">
        <v>20</v>
      </c>
      <c r="P1447" t="s">
        <v>21</v>
      </c>
      <c r="Q1447">
        <v>5</v>
      </c>
      <c r="R1447" t="s">
        <v>22</v>
      </c>
      <c r="S1447">
        <v>25.84</v>
      </c>
      <c r="T1447" s="6">
        <f>tbSilv[[#This Row],[qtdRecurso]]*tbSilv[[#This Row],[areaOcupacao]]/10000</f>
        <v>0.1125</v>
      </c>
      <c r="U1447" s="1">
        <f>tbSilv[[#This Row],[qtdRecEspFaixa]]*tbSilv[[#This Row],[Preco]]</f>
        <v>2.907</v>
      </c>
    </row>
    <row r="1448" spans="1:21" hidden="1" x14ac:dyDescent="0.3">
      <c r="A1448">
        <v>11817</v>
      </c>
      <c r="B1448" t="s">
        <v>57</v>
      </c>
      <c r="C1448" t="s">
        <v>1</v>
      </c>
      <c r="D1448" t="s">
        <v>2</v>
      </c>
      <c r="E1448" t="s">
        <v>3</v>
      </c>
      <c r="F1448" t="s">
        <v>306</v>
      </c>
      <c r="G1448" t="s">
        <v>4</v>
      </c>
      <c r="H1448" t="s">
        <v>58</v>
      </c>
      <c r="I1448">
        <v>225</v>
      </c>
      <c r="J1448">
        <v>25</v>
      </c>
      <c r="K1448" t="s">
        <v>316</v>
      </c>
      <c r="L1448" t="s">
        <v>7</v>
      </c>
      <c r="M1448" t="s">
        <v>8</v>
      </c>
      <c r="N1448">
        <v>1</v>
      </c>
      <c r="O1448" t="s">
        <v>20</v>
      </c>
      <c r="P1448" t="s">
        <v>13</v>
      </c>
      <c r="Q1448">
        <v>12</v>
      </c>
      <c r="R1448" t="s">
        <v>12</v>
      </c>
      <c r="S1448">
        <v>13.066685676574707</v>
      </c>
      <c r="T1448" s="6">
        <f>tbSilv[[#This Row],[qtdRecurso]]*tbSilv[[#This Row],[areaOcupacao]]/10000</f>
        <v>0.27</v>
      </c>
      <c r="U1448" s="1">
        <f>tbSilv[[#This Row],[qtdRecEspFaixa]]*tbSilv[[#This Row],[Preco]]</f>
        <v>3.5280051326751711</v>
      </c>
    </row>
    <row r="1449" spans="1:21" hidden="1" x14ac:dyDescent="0.3">
      <c r="A1449">
        <v>11817</v>
      </c>
      <c r="B1449" t="s">
        <v>57</v>
      </c>
      <c r="C1449" t="s">
        <v>1</v>
      </c>
      <c r="D1449" t="s">
        <v>2</v>
      </c>
      <c r="E1449" t="s">
        <v>3</v>
      </c>
      <c r="F1449" t="s">
        <v>306</v>
      </c>
      <c r="G1449" t="s">
        <v>4</v>
      </c>
      <c r="H1449" t="s">
        <v>58</v>
      </c>
      <c r="I1449">
        <v>225</v>
      </c>
      <c r="J1449">
        <v>25</v>
      </c>
      <c r="K1449" t="s">
        <v>316</v>
      </c>
      <c r="L1449" t="s">
        <v>7</v>
      </c>
      <c r="M1449" t="s">
        <v>8</v>
      </c>
      <c r="N1449">
        <v>1</v>
      </c>
      <c r="O1449" t="s">
        <v>20</v>
      </c>
      <c r="P1449" t="s">
        <v>19</v>
      </c>
      <c r="Q1449">
        <v>2</v>
      </c>
      <c r="R1449" t="s">
        <v>17</v>
      </c>
      <c r="S1449">
        <v>157.47999572753906</v>
      </c>
      <c r="T1449" s="6">
        <f>tbSilv[[#This Row],[qtdRecurso]]*tbSilv[[#This Row],[areaOcupacao]]/10000</f>
        <v>4.4999999999999998E-2</v>
      </c>
      <c r="U1449" s="1">
        <f>tbSilv[[#This Row],[qtdRecEspFaixa]]*tbSilv[[#This Row],[Preco]]</f>
        <v>7.0865998077392574</v>
      </c>
    </row>
    <row r="1450" spans="1:21" hidden="1" x14ac:dyDescent="0.3">
      <c r="A1450">
        <v>11817</v>
      </c>
      <c r="B1450" t="s">
        <v>57</v>
      </c>
      <c r="C1450" t="s">
        <v>1</v>
      </c>
      <c r="D1450" t="s">
        <v>2</v>
      </c>
      <c r="E1450" t="s">
        <v>3</v>
      </c>
      <c r="F1450" t="s">
        <v>306</v>
      </c>
      <c r="G1450" t="s">
        <v>4</v>
      </c>
      <c r="H1450" t="s">
        <v>58</v>
      </c>
      <c r="I1450">
        <v>225</v>
      </c>
      <c r="J1450">
        <v>25</v>
      </c>
      <c r="K1450" t="s">
        <v>316</v>
      </c>
      <c r="L1450" t="s">
        <v>7</v>
      </c>
      <c r="M1450" t="s">
        <v>8</v>
      </c>
      <c r="N1450">
        <v>1</v>
      </c>
      <c r="O1450" t="s">
        <v>23</v>
      </c>
      <c r="P1450" t="s">
        <v>21</v>
      </c>
      <c r="Q1450">
        <v>1</v>
      </c>
      <c r="R1450" t="s">
        <v>22</v>
      </c>
      <c r="S1450">
        <v>25.84</v>
      </c>
      <c r="T1450" s="6">
        <f>tbSilv[[#This Row],[qtdRecurso]]*tbSilv[[#This Row],[areaOcupacao]]/10000</f>
        <v>2.2499999999999999E-2</v>
      </c>
      <c r="U1450" s="1">
        <f>tbSilv[[#This Row],[qtdRecEspFaixa]]*tbSilv[[#This Row],[Preco]]</f>
        <v>0.58140000000000003</v>
      </c>
    </row>
    <row r="1451" spans="1:21" hidden="1" x14ac:dyDescent="0.3">
      <c r="A1451">
        <v>11817</v>
      </c>
      <c r="B1451" t="s">
        <v>57</v>
      </c>
      <c r="C1451" t="s">
        <v>1</v>
      </c>
      <c r="D1451" t="s">
        <v>2</v>
      </c>
      <c r="E1451" t="s">
        <v>3</v>
      </c>
      <c r="F1451" t="s">
        <v>306</v>
      </c>
      <c r="G1451" t="s">
        <v>4</v>
      </c>
      <c r="H1451" t="s">
        <v>58</v>
      </c>
      <c r="I1451">
        <v>225</v>
      </c>
      <c r="J1451">
        <v>25</v>
      </c>
      <c r="K1451" t="s">
        <v>316</v>
      </c>
      <c r="L1451" t="s">
        <v>7</v>
      </c>
      <c r="M1451" t="s">
        <v>8</v>
      </c>
      <c r="N1451">
        <v>1</v>
      </c>
      <c r="O1451" t="s">
        <v>23</v>
      </c>
      <c r="P1451" t="s">
        <v>24</v>
      </c>
      <c r="Q1451">
        <v>109</v>
      </c>
      <c r="R1451" t="s">
        <v>25</v>
      </c>
      <c r="S1451">
        <v>2</v>
      </c>
      <c r="T1451" s="6">
        <f>tbSilv[[#This Row],[qtdRecurso]]*tbSilv[[#This Row],[areaOcupacao]]/10000</f>
        <v>2.4525000000000001</v>
      </c>
      <c r="U1451" s="1">
        <f>tbSilv[[#This Row],[qtdRecEspFaixa]]*tbSilv[[#This Row],[Preco]]</f>
        <v>4.9050000000000002</v>
      </c>
    </row>
    <row r="1452" spans="1:21" hidden="1" x14ac:dyDescent="0.3">
      <c r="A1452">
        <v>11817</v>
      </c>
      <c r="B1452" t="s">
        <v>57</v>
      </c>
      <c r="C1452" t="s">
        <v>1</v>
      </c>
      <c r="D1452" t="s">
        <v>2</v>
      </c>
      <c r="E1452" t="s">
        <v>3</v>
      </c>
      <c r="F1452" t="s">
        <v>306</v>
      </c>
      <c r="G1452" t="s">
        <v>4</v>
      </c>
      <c r="H1452" t="s">
        <v>58</v>
      </c>
      <c r="I1452">
        <v>225</v>
      </c>
      <c r="J1452">
        <v>25</v>
      </c>
      <c r="K1452" t="s">
        <v>316</v>
      </c>
      <c r="L1452" t="s">
        <v>7</v>
      </c>
      <c r="M1452" t="s">
        <v>8</v>
      </c>
      <c r="N1452">
        <v>1</v>
      </c>
      <c r="O1452" t="s">
        <v>23</v>
      </c>
      <c r="P1452" t="s">
        <v>26</v>
      </c>
      <c r="Q1452">
        <v>109</v>
      </c>
      <c r="R1452" t="s">
        <v>25</v>
      </c>
      <c r="S1452">
        <v>10</v>
      </c>
      <c r="T1452" s="6">
        <f>tbSilv[[#This Row],[qtdRecurso]]*tbSilv[[#This Row],[areaOcupacao]]/10000</f>
        <v>2.4525000000000001</v>
      </c>
      <c r="U1452" s="1">
        <f>tbSilv[[#This Row],[qtdRecEspFaixa]]*tbSilv[[#This Row],[Preco]]</f>
        <v>24.525000000000002</v>
      </c>
    </row>
    <row r="1453" spans="1:21" hidden="1" x14ac:dyDescent="0.3">
      <c r="A1453">
        <v>11817</v>
      </c>
      <c r="B1453" t="s">
        <v>57</v>
      </c>
      <c r="C1453" t="s">
        <v>1</v>
      </c>
      <c r="D1453" t="s">
        <v>2</v>
      </c>
      <c r="E1453" t="s">
        <v>3</v>
      </c>
      <c r="F1453" t="s">
        <v>306</v>
      </c>
      <c r="G1453" t="s">
        <v>4</v>
      </c>
      <c r="H1453" t="s">
        <v>58</v>
      </c>
      <c r="I1453">
        <v>225</v>
      </c>
      <c r="J1453">
        <v>25</v>
      </c>
      <c r="K1453" t="s">
        <v>316</v>
      </c>
      <c r="L1453" t="s">
        <v>7</v>
      </c>
      <c r="M1453" t="s">
        <v>8</v>
      </c>
      <c r="N1453">
        <v>1</v>
      </c>
      <c r="O1453" t="s">
        <v>23</v>
      </c>
      <c r="P1453" t="s">
        <v>13</v>
      </c>
      <c r="Q1453">
        <v>3.6</v>
      </c>
      <c r="R1453" t="s">
        <v>12</v>
      </c>
      <c r="S1453">
        <v>13.066685676574707</v>
      </c>
      <c r="T1453" s="6">
        <f>tbSilv[[#This Row],[qtdRecurso]]*tbSilv[[#This Row],[areaOcupacao]]/10000</f>
        <v>8.1000000000000003E-2</v>
      </c>
      <c r="U1453" s="1">
        <f>tbSilv[[#This Row],[qtdRecEspFaixa]]*tbSilv[[#This Row],[Preco]]</f>
        <v>1.0584015398025512</v>
      </c>
    </row>
    <row r="1454" spans="1:21" hidden="1" x14ac:dyDescent="0.3">
      <c r="A1454">
        <v>11817</v>
      </c>
      <c r="B1454" t="s">
        <v>57</v>
      </c>
      <c r="C1454" t="s">
        <v>1</v>
      </c>
      <c r="D1454" t="s">
        <v>2</v>
      </c>
      <c r="E1454" t="s">
        <v>3</v>
      </c>
      <c r="F1454" t="s">
        <v>306</v>
      </c>
      <c r="G1454" t="s">
        <v>4</v>
      </c>
      <c r="H1454" t="s">
        <v>58</v>
      </c>
      <c r="I1454">
        <v>225</v>
      </c>
      <c r="J1454">
        <v>25</v>
      </c>
      <c r="K1454" t="s">
        <v>316</v>
      </c>
      <c r="L1454" t="s">
        <v>7</v>
      </c>
      <c r="M1454" t="s">
        <v>8</v>
      </c>
      <c r="N1454">
        <v>1</v>
      </c>
      <c r="O1454" t="s">
        <v>27</v>
      </c>
      <c r="P1454" t="s">
        <v>24</v>
      </c>
      <c r="Q1454">
        <v>545</v>
      </c>
      <c r="R1454" t="s">
        <v>25</v>
      </c>
      <c r="S1454">
        <v>2</v>
      </c>
      <c r="T1454" s="6">
        <f>tbSilv[[#This Row],[qtdRecurso]]*tbSilv[[#This Row],[areaOcupacao]]/10000</f>
        <v>12.262499999999999</v>
      </c>
      <c r="U1454" s="1">
        <f>tbSilv[[#This Row],[qtdRecEspFaixa]]*tbSilv[[#This Row],[Preco]]</f>
        <v>24.524999999999999</v>
      </c>
    </row>
    <row r="1455" spans="1:21" hidden="1" x14ac:dyDescent="0.3">
      <c r="A1455">
        <v>11817</v>
      </c>
      <c r="B1455" t="s">
        <v>57</v>
      </c>
      <c r="C1455" t="s">
        <v>1</v>
      </c>
      <c r="D1455" t="s">
        <v>2</v>
      </c>
      <c r="E1455" t="s">
        <v>3</v>
      </c>
      <c r="F1455" t="s">
        <v>306</v>
      </c>
      <c r="G1455" t="s">
        <v>4</v>
      </c>
      <c r="H1455" t="s">
        <v>58</v>
      </c>
      <c r="I1455">
        <v>225</v>
      </c>
      <c r="J1455">
        <v>25</v>
      </c>
      <c r="K1455" t="s">
        <v>316</v>
      </c>
      <c r="L1455" t="s">
        <v>7</v>
      </c>
      <c r="M1455" t="s">
        <v>8</v>
      </c>
      <c r="N1455">
        <v>1</v>
      </c>
      <c r="O1455" t="s">
        <v>27</v>
      </c>
      <c r="P1455" t="s">
        <v>13</v>
      </c>
      <c r="Q1455">
        <v>9</v>
      </c>
      <c r="R1455" t="s">
        <v>12</v>
      </c>
      <c r="S1455">
        <v>13.066685676574707</v>
      </c>
      <c r="T1455" s="6">
        <f>tbSilv[[#This Row],[qtdRecurso]]*tbSilv[[#This Row],[areaOcupacao]]/10000</f>
        <v>0.20250000000000001</v>
      </c>
      <c r="U1455" s="1">
        <f>tbSilv[[#This Row],[qtdRecEspFaixa]]*tbSilv[[#This Row],[Preco]]</f>
        <v>2.6460038495063785</v>
      </c>
    </row>
    <row r="1456" spans="1:21" hidden="1" x14ac:dyDescent="0.3">
      <c r="A1456">
        <v>11817</v>
      </c>
      <c r="B1456" t="s">
        <v>57</v>
      </c>
      <c r="C1456" t="s">
        <v>1</v>
      </c>
      <c r="D1456" t="s">
        <v>2</v>
      </c>
      <c r="E1456" t="s">
        <v>3</v>
      </c>
      <c r="F1456" t="s">
        <v>306</v>
      </c>
      <c r="G1456" t="s">
        <v>4</v>
      </c>
      <c r="H1456" t="s">
        <v>58</v>
      </c>
      <c r="I1456">
        <v>225</v>
      </c>
      <c r="J1456">
        <v>25</v>
      </c>
      <c r="K1456" t="s">
        <v>316</v>
      </c>
      <c r="L1456" t="s">
        <v>7</v>
      </c>
      <c r="M1456" t="s">
        <v>8</v>
      </c>
      <c r="N1456">
        <v>1</v>
      </c>
      <c r="O1456" t="s">
        <v>27</v>
      </c>
      <c r="P1456" t="s">
        <v>16</v>
      </c>
      <c r="Q1456">
        <v>1.5</v>
      </c>
      <c r="R1456" t="s">
        <v>17</v>
      </c>
      <c r="S1456">
        <v>149.07000732421875</v>
      </c>
      <c r="T1456" s="6">
        <f>tbSilv[[#This Row],[qtdRecurso]]*tbSilv[[#This Row],[areaOcupacao]]/10000</f>
        <v>3.3750000000000002E-2</v>
      </c>
      <c r="U1456" s="1">
        <f>tbSilv[[#This Row],[qtdRecEspFaixa]]*tbSilv[[#This Row],[Preco]]</f>
        <v>5.0311127471923829</v>
      </c>
    </row>
    <row r="1457" spans="1:21" x14ac:dyDescent="0.3">
      <c r="A1457">
        <v>11817</v>
      </c>
      <c r="B1457" t="s">
        <v>57</v>
      </c>
      <c r="C1457" t="s">
        <v>1</v>
      </c>
      <c r="D1457" t="s">
        <v>2</v>
      </c>
      <c r="E1457" t="s">
        <v>3</v>
      </c>
      <c r="F1457" t="s">
        <v>306</v>
      </c>
      <c r="G1457" t="s">
        <v>4</v>
      </c>
      <c r="H1457" t="s">
        <v>58</v>
      </c>
      <c r="I1457">
        <v>225</v>
      </c>
      <c r="J1457">
        <v>25</v>
      </c>
      <c r="K1457" t="s">
        <v>316</v>
      </c>
      <c r="L1457" t="s">
        <v>7</v>
      </c>
      <c r="M1457" t="s">
        <v>28</v>
      </c>
      <c r="N1457">
        <v>2</v>
      </c>
      <c r="O1457" t="s">
        <v>29</v>
      </c>
      <c r="P1457" t="s">
        <v>30</v>
      </c>
      <c r="Q1457">
        <v>2.6</v>
      </c>
      <c r="R1457" t="s">
        <v>10</v>
      </c>
      <c r="S1457">
        <v>268.25</v>
      </c>
      <c r="T1457" s="6">
        <f>tbSilv[[#This Row],[qtdRecurso]]*tbSilv[[#This Row],[areaOcupacao]]/10000</f>
        <v>5.8500000000000003E-2</v>
      </c>
      <c r="U1457" s="1">
        <f>tbSilv[[#This Row],[qtdRecEspFaixa]]*tbSilv[[#This Row],[Preco]]</f>
        <v>15.692625000000001</v>
      </c>
    </row>
    <row r="1458" spans="1:21" x14ac:dyDescent="0.3">
      <c r="A1458">
        <v>11817</v>
      </c>
      <c r="B1458" t="s">
        <v>57</v>
      </c>
      <c r="C1458" t="s">
        <v>1</v>
      </c>
      <c r="D1458" t="s">
        <v>2</v>
      </c>
      <c r="E1458" t="s">
        <v>3</v>
      </c>
      <c r="F1458" t="s">
        <v>306</v>
      </c>
      <c r="G1458" t="s">
        <v>4</v>
      </c>
      <c r="H1458" t="s">
        <v>58</v>
      </c>
      <c r="I1458">
        <v>225</v>
      </c>
      <c r="J1458">
        <v>25</v>
      </c>
      <c r="K1458" t="s">
        <v>316</v>
      </c>
      <c r="L1458" t="s">
        <v>7</v>
      </c>
      <c r="M1458" t="s">
        <v>28</v>
      </c>
      <c r="N1458">
        <v>2</v>
      </c>
      <c r="O1458" t="s">
        <v>29</v>
      </c>
      <c r="P1458" t="s">
        <v>11</v>
      </c>
      <c r="Q1458">
        <v>8</v>
      </c>
      <c r="R1458" t="s">
        <v>12</v>
      </c>
      <c r="S1458">
        <v>1.0999999999999999E-2</v>
      </c>
      <c r="T1458" s="6">
        <f>tbSilv[[#This Row],[qtdRecurso]]*tbSilv[[#This Row],[areaOcupacao]]/10000</f>
        <v>0.18</v>
      </c>
      <c r="U1458" s="1">
        <f>tbSilv[[#This Row],[qtdRecEspFaixa]]*tbSilv[[#This Row],[Preco]]</f>
        <v>1.98E-3</v>
      </c>
    </row>
    <row r="1459" spans="1:21" x14ac:dyDescent="0.3">
      <c r="A1459">
        <v>11817</v>
      </c>
      <c r="B1459" t="s">
        <v>57</v>
      </c>
      <c r="C1459" t="s">
        <v>1</v>
      </c>
      <c r="D1459" t="s">
        <v>2</v>
      </c>
      <c r="E1459" t="s">
        <v>3</v>
      </c>
      <c r="F1459" t="s">
        <v>306</v>
      </c>
      <c r="G1459" t="s">
        <v>4</v>
      </c>
      <c r="H1459" t="s">
        <v>58</v>
      </c>
      <c r="I1459">
        <v>225</v>
      </c>
      <c r="J1459">
        <v>25</v>
      </c>
      <c r="K1459" t="s">
        <v>316</v>
      </c>
      <c r="L1459" t="s">
        <v>7</v>
      </c>
      <c r="M1459" t="s">
        <v>28</v>
      </c>
      <c r="N1459">
        <v>2</v>
      </c>
      <c r="O1459" t="s">
        <v>29</v>
      </c>
      <c r="P1459" t="s">
        <v>13</v>
      </c>
      <c r="Q1459">
        <v>8</v>
      </c>
      <c r="R1459" t="s">
        <v>12</v>
      </c>
      <c r="S1459">
        <v>13.066685676574707</v>
      </c>
      <c r="T1459" s="6">
        <f>tbSilv[[#This Row],[qtdRecurso]]*tbSilv[[#This Row],[areaOcupacao]]/10000</f>
        <v>0.18</v>
      </c>
      <c r="U1459" s="1">
        <f>tbSilv[[#This Row],[qtdRecEspFaixa]]*tbSilv[[#This Row],[Preco]]</f>
        <v>2.3520034217834471</v>
      </c>
    </row>
    <row r="1460" spans="1:21" x14ac:dyDescent="0.3">
      <c r="A1460">
        <v>11817</v>
      </c>
      <c r="B1460" t="s">
        <v>57</v>
      </c>
      <c r="C1460" t="s">
        <v>1</v>
      </c>
      <c r="D1460" t="s">
        <v>2</v>
      </c>
      <c r="E1460" t="s">
        <v>3</v>
      </c>
      <c r="F1460" t="s">
        <v>306</v>
      </c>
      <c r="G1460" t="s">
        <v>4</v>
      </c>
      <c r="H1460" t="s">
        <v>58</v>
      </c>
      <c r="I1460">
        <v>225</v>
      </c>
      <c r="J1460">
        <v>25</v>
      </c>
      <c r="K1460" t="s">
        <v>316</v>
      </c>
      <c r="L1460" t="s">
        <v>7</v>
      </c>
      <c r="M1460" t="s">
        <v>28</v>
      </c>
      <c r="N1460">
        <v>2</v>
      </c>
      <c r="O1460" t="s">
        <v>29</v>
      </c>
      <c r="P1460" t="s">
        <v>16</v>
      </c>
      <c r="Q1460">
        <v>1</v>
      </c>
      <c r="R1460" t="s">
        <v>17</v>
      </c>
      <c r="S1460">
        <v>149.07000732421875</v>
      </c>
      <c r="T1460" s="6">
        <f>tbSilv[[#This Row],[qtdRecurso]]*tbSilv[[#This Row],[areaOcupacao]]/10000</f>
        <v>2.2499999999999999E-2</v>
      </c>
      <c r="U1460" s="1">
        <f>tbSilv[[#This Row],[qtdRecEspFaixa]]*tbSilv[[#This Row],[Preco]]</f>
        <v>3.3540751647949216</v>
      </c>
    </row>
    <row r="1461" spans="1:21" x14ac:dyDescent="0.3">
      <c r="A1461">
        <v>11817</v>
      </c>
      <c r="B1461" t="s">
        <v>57</v>
      </c>
      <c r="C1461" t="s">
        <v>1</v>
      </c>
      <c r="D1461" t="s">
        <v>2</v>
      </c>
      <c r="E1461" t="s">
        <v>3</v>
      </c>
      <c r="F1461" t="s">
        <v>306</v>
      </c>
      <c r="G1461" t="s">
        <v>4</v>
      </c>
      <c r="H1461" t="s">
        <v>58</v>
      </c>
      <c r="I1461">
        <v>225</v>
      </c>
      <c r="J1461">
        <v>25</v>
      </c>
      <c r="K1461" t="s">
        <v>316</v>
      </c>
      <c r="L1461" t="s">
        <v>7</v>
      </c>
      <c r="M1461" t="s">
        <v>28</v>
      </c>
      <c r="N1461">
        <v>2</v>
      </c>
      <c r="O1461" t="s">
        <v>31</v>
      </c>
      <c r="P1461" t="s">
        <v>32</v>
      </c>
      <c r="Q1461">
        <v>32.700000000000003</v>
      </c>
      <c r="R1461" t="s">
        <v>12</v>
      </c>
      <c r="S1461">
        <v>1.6E-2</v>
      </c>
      <c r="T1461" s="6">
        <f>tbSilv[[#This Row],[qtdRecurso]]*tbSilv[[#This Row],[areaOcupacao]]/10000</f>
        <v>0.73575000000000013</v>
      </c>
      <c r="U1461" s="1">
        <f>tbSilv[[#This Row],[qtdRecEspFaixa]]*tbSilv[[#This Row],[Preco]]</f>
        <v>1.1772000000000003E-2</v>
      </c>
    </row>
    <row r="1462" spans="1:21" x14ac:dyDescent="0.3">
      <c r="A1462">
        <v>11817</v>
      </c>
      <c r="B1462" t="s">
        <v>57</v>
      </c>
      <c r="C1462" t="s">
        <v>1</v>
      </c>
      <c r="D1462" t="s">
        <v>2</v>
      </c>
      <c r="E1462" t="s">
        <v>3</v>
      </c>
      <c r="F1462" t="s">
        <v>306</v>
      </c>
      <c r="G1462" t="s">
        <v>4</v>
      </c>
      <c r="H1462" t="s">
        <v>58</v>
      </c>
      <c r="I1462">
        <v>225</v>
      </c>
      <c r="J1462">
        <v>25</v>
      </c>
      <c r="K1462" t="s">
        <v>316</v>
      </c>
      <c r="L1462" t="s">
        <v>7</v>
      </c>
      <c r="M1462" t="s">
        <v>28</v>
      </c>
      <c r="N1462">
        <v>2</v>
      </c>
      <c r="O1462" t="s">
        <v>31</v>
      </c>
      <c r="P1462" t="s">
        <v>13</v>
      </c>
      <c r="Q1462">
        <v>32.700000000000003</v>
      </c>
      <c r="R1462" t="s">
        <v>12</v>
      </c>
      <c r="S1462">
        <v>13.066685676574707</v>
      </c>
      <c r="T1462" s="6">
        <f>tbSilv[[#This Row],[qtdRecurso]]*tbSilv[[#This Row],[areaOcupacao]]/10000</f>
        <v>0.73575000000000013</v>
      </c>
      <c r="U1462" s="1">
        <f>tbSilv[[#This Row],[qtdRecEspFaixa]]*tbSilv[[#This Row],[Preco]]</f>
        <v>9.6138139865398422</v>
      </c>
    </row>
    <row r="1463" spans="1:21" x14ac:dyDescent="0.3">
      <c r="A1463">
        <v>11817</v>
      </c>
      <c r="B1463" t="s">
        <v>57</v>
      </c>
      <c r="C1463" t="s">
        <v>1</v>
      </c>
      <c r="D1463" t="s">
        <v>2</v>
      </c>
      <c r="E1463" t="s">
        <v>3</v>
      </c>
      <c r="F1463" t="s">
        <v>306</v>
      </c>
      <c r="G1463" t="s">
        <v>4</v>
      </c>
      <c r="H1463" t="s">
        <v>58</v>
      </c>
      <c r="I1463">
        <v>225</v>
      </c>
      <c r="J1463">
        <v>25</v>
      </c>
      <c r="K1463" t="s">
        <v>316</v>
      </c>
      <c r="L1463" t="s">
        <v>7</v>
      </c>
      <c r="M1463" t="s">
        <v>28</v>
      </c>
      <c r="N1463">
        <v>2</v>
      </c>
      <c r="O1463" t="s">
        <v>33</v>
      </c>
      <c r="P1463" t="s">
        <v>34</v>
      </c>
      <c r="Q1463">
        <v>2</v>
      </c>
      <c r="R1463" t="s">
        <v>12</v>
      </c>
      <c r="S1463">
        <v>9.9000000000000005E-2</v>
      </c>
      <c r="T1463" s="6">
        <f>tbSilv[[#This Row],[qtdRecurso]]*tbSilv[[#This Row],[areaOcupacao]]/10000</f>
        <v>4.4999999999999998E-2</v>
      </c>
      <c r="U1463" s="1">
        <f>tbSilv[[#This Row],[qtdRecEspFaixa]]*tbSilv[[#This Row],[Preco]]</f>
        <v>4.4549999999999998E-3</v>
      </c>
    </row>
    <row r="1464" spans="1:21" x14ac:dyDescent="0.3">
      <c r="A1464">
        <v>11817</v>
      </c>
      <c r="B1464" t="s">
        <v>57</v>
      </c>
      <c r="C1464" t="s">
        <v>1</v>
      </c>
      <c r="D1464" t="s">
        <v>2</v>
      </c>
      <c r="E1464" t="s">
        <v>3</v>
      </c>
      <c r="F1464" t="s">
        <v>306</v>
      </c>
      <c r="G1464" t="s">
        <v>4</v>
      </c>
      <c r="H1464" t="s">
        <v>58</v>
      </c>
      <c r="I1464">
        <v>225</v>
      </c>
      <c r="J1464">
        <v>25</v>
      </c>
      <c r="K1464" t="s">
        <v>316</v>
      </c>
      <c r="L1464" t="s">
        <v>7</v>
      </c>
      <c r="M1464" t="s">
        <v>28</v>
      </c>
      <c r="N1464">
        <v>2</v>
      </c>
      <c r="O1464" t="s">
        <v>33</v>
      </c>
      <c r="P1464" t="s">
        <v>35</v>
      </c>
      <c r="Q1464">
        <v>2</v>
      </c>
      <c r="R1464" t="s">
        <v>22</v>
      </c>
      <c r="S1464">
        <v>16.239999771118164</v>
      </c>
      <c r="T1464" s="6">
        <f>tbSilv[[#This Row],[qtdRecurso]]*tbSilv[[#This Row],[areaOcupacao]]/10000</f>
        <v>4.4999999999999998E-2</v>
      </c>
      <c r="U1464" s="1">
        <f>tbSilv[[#This Row],[qtdRecEspFaixa]]*tbSilv[[#This Row],[Preco]]</f>
        <v>0.73079998970031734</v>
      </c>
    </row>
    <row r="1465" spans="1:21" x14ac:dyDescent="0.3">
      <c r="A1465">
        <v>11817</v>
      </c>
      <c r="B1465" t="s">
        <v>57</v>
      </c>
      <c r="C1465" t="s">
        <v>1</v>
      </c>
      <c r="D1465" t="s">
        <v>2</v>
      </c>
      <c r="E1465" t="s">
        <v>3</v>
      </c>
      <c r="F1465" t="s">
        <v>306</v>
      </c>
      <c r="G1465" t="s">
        <v>4</v>
      </c>
      <c r="H1465" t="s">
        <v>58</v>
      </c>
      <c r="I1465">
        <v>225</v>
      </c>
      <c r="J1465">
        <v>25</v>
      </c>
      <c r="K1465" t="s">
        <v>316</v>
      </c>
      <c r="L1465" t="s">
        <v>7</v>
      </c>
      <c r="M1465" t="s">
        <v>28</v>
      </c>
      <c r="N1465">
        <v>2</v>
      </c>
      <c r="O1465" t="s">
        <v>33</v>
      </c>
      <c r="P1465" t="s">
        <v>13</v>
      </c>
      <c r="Q1465">
        <v>2</v>
      </c>
      <c r="R1465" t="s">
        <v>12</v>
      </c>
      <c r="S1465">
        <v>13.066685676574707</v>
      </c>
      <c r="T1465" s="6">
        <f>tbSilv[[#This Row],[qtdRecurso]]*tbSilv[[#This Row],[areaOcupacao]]/10000</f>
        <v>4.4999999999999998E-2</v>
      </c>
      <c r="U1465" s="1">
        <f>tbSilv[[#This Row],[qtdRecEspFaixa]]*tbSilv[[#This Row],[Preco]]</f>
        <v>0.58800085544586178</v>
      </c>
    </row>
    <row r="1466" spans="1:21" x14ac:dyDescent="0.3">
      <c r="A1466">
        <v>11817</v>
      </c>
      <c r="B1466" t="s">
        <v>57</v>
      </c>
      <c r="C1466" t="s">
        <v>1</v>
      </c>
      <c r="D1466" t="s">
        <v>2</v>
      </c>
      <c r="E1466" t="s">
        <v>3</v>
      </c>
      <c r="F1466" t="s">
        <v>306</v>
      </c>
      <c r="G1466" t="s">
        <v>4</v>
      </c>
      <c r="H1466" t="s">
        <v>58</v>
      </c>
      <c r="I1466">
        <v>225</v>
      </c>
      <c r="J1466">
        <v>25</v>
      </c>
      <c r="K1466" t="s">
        <v>316</v>
      </c>
      <c r="L1466" t="s">
        <v>7</v>
      </c>
      <c r="M1466" t="s">
        <v>28</v>
      </c>
      <c r="N1466">
        <v>2</v>
      </c>
      <c r="O1466" t="s">
        <v>36</v>
      </c>
      <c r="P1466" t="s">
        <v>13</v>
      </c>
      <c r="Q1466">
        <v>1</v>
      </c>
      <c r="R1466" t="s">
        <v>12</v>
      </c>
      <c r="S1466">
        <v>13.066685676574707</v>
      </c>
      <c r="T1466" s="6">
        <f>tbSilv[[#This Row],[qtdRecurso]]*tbSilv[[#This Row],[areaOcupacao]]/10000</f>
        <v>2.2499999999999999E-2</v>
      </c>
      <c r="U1466" s="1">
        <f>tbSilv[[#This Row],[qtdRecEspFaixa]]*tbSilv[[#This Row],[Preco]]</f>
        <v>0.29400042772293089</v>
      </c>
    </row>
    <row r="1467" spans="1:21" x14ac:dyDescent="0.3">
      <c r="A1467">
        <v>11817</v>
      </c>
      <c r="B1467" t="s">
        <v>57</v>
      </c>
      <c r="C1467" t="s">
        <v>1</v>
      </c>
      <c r="D1467" t="s">
        <v>2</v>
      </c>
      <c r="E1467" t="s">
        <v>3</v>
      </c>
      <c r="F1467" t="s">
        <v>306</v>
      </c>
      <c r="G1467" t="s">
        <v>4</v>
      </c>
      <c r="H1467" t="s">
        <v>58</v>
      </c>
      <c r="I1467">
        <v>225</v>
      </c>
      <c r="J1467">
        <v>25</v>
      </c>
      <c r="K1467" t="s">
        <v>316</v>
      </c>
      <c r="L1467" t="s">
        <v>7</v>
      </c>
      <c r="M1467" t="s">
        <v>28</v>
      </c>
      <c r="N1467">
        <v>2</v>
      </c>
      <c r="O1467" t="s">
        <v>37</v>
      </c>
      <c r="P1467" t="s">
        <v>38</v>
      </c>
      <c r="Q1467">
        <v>12</v>
      </c>
      <c r="R1467" t="s">
        <v>12</v>
      </c>
      <c r="S1467">
        <v>6.4109999999999996</v>
      </c>
      <c r="T1467" s="6">
        <f>tbSilv[[#This Row],[qtdRecurso]]*tbSilv[[#This Row],[areaOcupacao]]/10000</f>
        <v>0.27</v>
      </c>
      <c r="U1467" s="1">
        <f>tbSilv[[#This Row],[qtdRecEspFaixa]]*tbSilv[[#This Row],[Preco]]</f>
        <v>1.7309699999999999</v>
      </c>
    </row>
    <row r="1468" spans="1:21" x14ac:dyDescent="0.3">
      <c r="A1468">
        <v>11817</v>
      </c>
      <c r="B1468" t="s">
        <v>57</v>
      </c>
      <c r="C1468" t="s">
        <v>1</v>
      </c>
      <c r="D1468" t="s">
        <v>2</v>
      </c>
      <c r="E1468" t="s">
        <v>3</v>
      </c>
      <c r="F1468" t="s">
        <v>306</v>
      </c>
      <c r="G1468" t="s">
        <v>4</v>
      </c>
      <c r="H1468" t="s">
        <v>58</v>
      </c>
      <c r="I1468">
        <v>225</v>
      </c>
      <c r="J1468">
        <v>25</v>
      </c>
      <c r="K1468" t="s">
        <v>316</v>
      </c>
      <c r="L1468" t="s">
        <v>7</v>
      </c>
      <c r="M1468" t="s">
        <v>28</v>
      </c>
      <c r="N1468">
        <v>2</v>
      </c>
      <c r="O1468" t="s">
        <v>37</v>
      </c>
      <c r="P1468" t="s">
        <v>13</v>
      </c>
      <c r="Q1468">
        <v>12</v>
      </c>
      <c r="R1468" t="s">
        <v>12</v>
      </c>
      <c r="S1468">
        <v>13.066685676574707</v>
      </c>
      <c r="T1468" s="6">
        <f>tbSilv[[#This Row],[qtdRecurso]]*tbSilv[[#This Row],[areaOcupacao]]/10000</f>
        <v>0.27</v>
      </c>
      <c r="U1468" s="1">
        <f>tbSilv[[#This Row],[qtdRecEspFaixa]]*tbSilv[[#This Row],[Preco]]</f>
        <v>3.5280051326751711</v>
      </c>
    </row>
    <row r="1469" spans="1:21" hidden="1" x14ac:dyDescent="0.3">
      <c r="A1469">
        <v>11817</v>
      </c>
      <c r="B1469" t="s">
        <v>57</v>
      </c>
      <c r="C1469" t="s">
        <v>1</v>
      </c>
      <c r="D1469" t="s">
        <v>2</v>
      </c>
      <c r="E1469" t="s">
        <v>3</v>
      </c>
      <c r="F1469" t="s">
        <v>306</v>
      </c>
      <c r="G1469" t="s">
        <v>4</v>
      </c>
      <c r="H1469" t="s">
        <v>58</v>
      </c>
      <c r="I1469">
        <v>225</v>
      </c>
      <c r="J1469">
        <v>25</v>
      </c>
      <c r="K1469" t="s">
        <v>316</v>
      </c>
      <c r="L1469" t="s">
        <v>7</v>
      </c>
      <c r="M1469" t="s">
        <v>28</v>
      </c>
      <c r="N1469">
        <v>3</v>
      </c>
      <c r="O1469" t="s">
        <v>39</v>
      </c>
      <c r="P1469" t="s">
        <v>30</v>
      </c>
      <c r="Q1469">
        <v>2.6</v>
      </c>
      <c r="R1469" t="s">
        <v>10</v>
      </c>
      <c r="S1469">
        <v>268.25</v>
      </c>
      <c r="T1469" s="6">
        <f>tbSilv[[#This Row],[qtdRecurso]]*tbSilv[[#This Row],[areaOcupacao]]/10000</f>
        <v>5.8500000000000003E-2</v>
      </c>
      <c r="U1469" s="1">
        <f>tbSilv[[#This Row],[qtdRecEspFaixa]]*tbSilv[[#This Row],[Preco]]</f>
        <v>15.692625000000001</v>
      </c>
    </row>
    <row r="1470" spans="1:21" hidden="1" x14ac:dyDescent="0.3">
      <c r="A1470">
        <v>11817</v>
      </c>
      <c r="B1470" t="s">
        <v>57</v>
      </c>
      <c r="C1470" t="s">
        <v>1</v>
      </c>
      <c r="D1470" t="s">
        <v>2</v>
      </c>
      <c r="E1470" t="s">
        <v>3</v>
      </c>
      <c r="F1470" t="s">
        <v>306</v>
      </c>
      <c r="G1470" t="s">
        <v>4</v>
      </c>
      <c r="H1470" t="s">
        <v>58</v>
      </c>
      <c r="I1470">
        <v>225</v>
      </c>
      <c r="J1470">
        <v>25</v>
      </c>
      <c r="K1470" t="s">
        <v>316</v>
      </c>
      <c r="L1470" t="s">
        <v>7</v>
      </c>
      <c r="M1470" t="s">
        <v>28</v>
      </c>
      <c r="N1470">
        <v>3</v>
      </c>
      <c r="O1470" t="s">
        <v>39</v>
      </c>
      <c r="P1470" t="s">
        <v>11</v>
      </c>
      <c r="Q1470">
        <v>8</v>
      </c>
      <c r="R1470" t="s">
        <v>12</v>
      </c>
      <c r="S1470">
        <v>1.0999999999999999E-2</v>
      </c>
      <c r="T1470" s="6">
        <f>tbSilv[[#This Row],[qtdRecurso]]*tbSilv[[#This Row],[areaOcupacao]]/10000</f>
        <v>0.18</v>
      </c>
      <c r="U1470" s="1">
        <f>tbSilv[[#This Row],[qtdRecEspFaixa]]*tbSilv[[#This Row],[Preco]]</f>
        <v>1.98E-3</v>
      </c>
    </row>
    <row r="1471" spans="1:21" hidden="1" x14ac:dyDescent="0.3">
      <c r="A1471">
        <v>11817</v>
      </c>
      <c r="B1471" t="s">
        <v>57</v>
      </c>
      <c r="C1471" t="s">
        <v>1</v>
      </c>
      <c r="D1471" t="s">
        <v>2</v>
      </c>
      <c r="E1471" t="s">
        <v>3</v>
      </c>
      <c r="F1471" t="s">
        <v>306</v>
      </c>
      <c r="G1471" t="s">
        <v>4</v>
      </c>
      <c r="H1471" t="s">
        <v>58</v>
      </c>
      <c r="I1471">
        <v>225</v>
      </c>
      <c r="J1471">
        <v>25</v>
      </c>
      <c r="K1471" t="s">
        <v>316</v>
      </c>
      <c r="L1471" t="s">
        <v>7</v>
      </c>
      <c r="M1471" t="s">
        <v>28</v>
      </c>
      <c r="N1471">
        <v>3</v>
      </c>
      <c r="O1471" t="s">
        <v>39</v>
      </c>
      <c r="P1471" t="s">
        <v>13</v>
      </c>
      <c r="Q1471">
        <v>8</v>
      </c>
      <c r="R1471" t="s">
        <v>12</v>
      </c>
      <c r="S1471">
        <v>13.066685676574707</v>
      </c>
      <c r="T1471" s="6">
        <f>tbSilv[[#This Row],[qtdRecurso]]*tbSilv[[#This Row],[areaOcupacao]]/10000</f>
        <v>0.18</v>
      </c>
      <c r="U1471" s="1">
        <f>tbSilv[[#This Row],[qtdRecEspFaixa]]*tbSilv[[#This Row],[Preco]]</f>
        <v>2.3520034217834471</v>
      </c>
    </row>
    <row r="1472" spans="1:21" hidden="1" x14ac:dyDescent="0.3">
      <c r="A1472">
        <v>11817</v>
      </c>
      <c r="B1472" t="s">
        <v>57</v>
      </c>
      <c r="C1472" t="s">
        <v>1</v>
      </c>
      <c r="D1472" t="s">
        <v>2</v>
      </c>
      <c r="E1472" t="s">
        <v>3</v>
      </c>
      <c r="F1472" t="s">
        <v>306</v>
      </c>
      <c r="G1472" t="s">
        <v>4</v>
      </c>
      <c r="H1472" t="s">
        <v>58</v>
      </c>
      <c r="I1472">
        <v>225</v>
      </c>
      <c r="J1472">
        <v>25</v>
      </c>
      <c r="K1472" t="s">
        <v>316</v>
      </c>
      <c r="L1472" t="s">
        <v>7</v>
      </c>
      <c r="M1472" t="s">
        <v>28</v>
      </c>
      <c r="N1472">
        <v>3</v>
      </c>
      <c r="O1472" t="s">
        <v>39</v>
      </c>
      <c r="P1472" t="s">
        <v>16</v>
      </c>
      <c r="Q1472">
        <v>1</v>
      </c>
      <c r="R1472" t="s">
        <v>17</v>
      </c>
      <c r="S1472">
        <v>149.07000732421875</v>
      </c>
      <c r="T1472" s="6">
        <f>tbSilv[[#This Row],[qtdRecurso]]*tbSilv[[#This Row],[areaOcupacao]]/10000</f>
        <v>2.2499999999999999E-2</v>
      </c>
      <c r="U1472" s="1">
        <f>tbSilv[[#This Row],[qtdRecEspFaixa]]*tbSilv[[#This Row],[Preco]]</f>
        <v>3.3540751647949216</v>
      </c>
    </row>
    <row r="1473" spans="1:21" hidden="1" x14ac:dyDescent="0.3">
      <c r="A1473">
        <v>11817</v>
      </c>
      <c r="B1473" t="s">
        <v>57</v>
      </c>
      <c r="C1473" t="s">
        <v>1</v>
      </c>
      <c r="D1473" t="s">
        <v>2</v>
      </c>
      <c r="E1473" t="s">
        <v>3</v>
      </c>
      <c r="F1473" t="s">
        <v>306</v>
      </c>
      <c r="G1473" t="s">
        <v>4</v>
      </c>
      <c r="H1473" t="s">
        <v>58</v>
      </c>
      <c r="I1473">
        <v>225</v>
      </c>
      <c r="J1473">
        <v>25</v>
      </c>
      <c r="K1473" t="s">
        <v>316</v>
      </c>
      <c r="L1473" t="s">
        <v>7</v>
      </c>
      <c r="M1473" t="s">
        <v>28</v>
      </c>
      <c r="N1473">
        <v>3</v>
      </c>
      <c r="O1473" t="s">
        <v>33</v>
      </c>
      <c r="P1473" t="s">
        <v>34</v>
      </c>
      <c r="Q1473">
        <v>2</v>
      </c>
      <c r="R1473" t="s">
        <v>12</v>
      </c>
      <c r="S1473">
        <v>9.9000000000000005E-2</v>
      </c>
      <c r="T1473" s="6">
        <f>tbSilv[[#This Row],[qtdRecurso]]*tbSilv[[#This Row],[areaOcupacao]]/10000</f>
        <v>4.4999999999999998E-2</v>
      </c>
      <c r="U1473" s="1">
        <f>tbSilv[[#This Row],[qtdRecEspFaixa]]*tbSilv[[#This Row],[Preco]]</f>
        <v>4.4549999999999998E-3</v>
      </c>
    </row>
    <row r="1474" spans="1:21" hidden="1" x14ac:dyDescent="0.3">
      <c r="A1474">
        <v>11817</v>
      </c>
      <c r="B1474" t="s">
        <v>57</v>
      </c>
      <c r="C1474" t="s">
        <v>1</v>
      </c>
      <c r="D1474" t="s">
        <v>2</v>
      </c>
      <c r="E1474" t="s">
        <v>3</v>
      </c>
      <c r="F1474" t="s">
        <v>306</v>
      </c>
      <c r="G1474" t="s">
        <v>4</v>
      </c>
      <c r="H1474" t="s">
        <v>58</v>
      </c>
      <c r="I1474">
        <v>225</v>
      </c>
      <c r="J1474">
        <v>25</v>
      </c>
      <c r="K1474" t="s">
        <v>316</v>
      </c>
      <c r="L1474" t="s">
        <v>7</v>
      </c>
      <c r="M1474" t="s">
        <v>28</v>
      </c>
      <c r="N1474">
        <v>3</v>
      </c>
      <c r="O1474" t="s">
        <v>33</v>
      </c>
      <c r="P1474" t="s">
        <v>35</v>
      </c>
      <c r="Q1474">
        <v>2</v>
      </c>
      <c r="R1474" t="s">
        <v>22</v>
      </c>
      <c r="S1474">
        <v>16.239999771118164</v>
      </c>
      <c r="T1474" s="6">
        <f>tbSilv[[#This Row],[qtdRecurso]]*tbSilv[[#This Row],[areaOcupacao]]/10000</f>
        <v>4.4999999999999998E-2</v>
      </c>
      <c r="U1474" s="1">
        <f>tbSilv[[#This Row],[qtdRecEspFaixa]]*tbSilv[[#This Row],[Preco]]</f>
        <v>0.73079998970031734</v>
      </c>
    </row>
    <row r="1475" spans="1:21" hidden="1" x14ac:dyDescent="0.3">
      <c r="A1475">
        <v>11817</v>
      </c>
      <c r="B1475" t="s">
        <v>57</v>
      </c>
      <c r="C1475" t="s">
        <v>1</v>
      </c>
      <c r="D1475" t="s">
        <v>2</v>
      </c>
      <c r="E1475" t="s">
        <v>3</v>
      </c>
      <c r="F1475" t="s">
        <v>306</v>
      </c>
      <c r="G1475" t="s">
        <v>4</v>
      </c>
      <c r="H1475" t="s">
        <v>58</v>
      </c>
      <c r="I1475">
        <v>225</v>
      </c>
      <c r="J1475">
        <v>25</v>
      </c>
      <c r="K1475" t="s">
        <v>316</v>
      </c>
      <c r="L1475" t="s">
        <v>7</v>
      </c>
      <c r="M1475" t="s">
        <v>28</v>
      </c>
      <c r="N1475">
        <v>3</v>
      </c>
      <c r="O1475" t="s">
        <v>33</v>
      </c>
      <c r="P1475" t="s">
        <v>13</v>
      </c>
      <c r="Q1475">
        <v>2</v>
      </c>
      <c r="R1475" t="s">
        <v>12</v>
      </c>
      <c r="S1475">
        <v>13.066685676574707</v>
      </c>
      <c r="T1475" s="6">
        <f>tbSilv[[#This Row],[qtdRecurso]]*tbSilv[[#This Row],[areaOcupacao]]/10000</f>
        <v>4.4999999999999998E-2</v>
      </c>
      <c r="U1475" s="1">
        <f>tbSilv[[#This Row],[qtdRecEspFaixa]]*tbSilv[[#This Row],[Preco]]</f>
        <v>0.58800085544586178</v>
      </c>
    </row>
    <row r="1476" spans="1:21" hidden="1" x14ac:dyDescent="0.3">
      <c r="A1476">
        <v>11817</v>
      </c>
      <c r="B1476" t="s">
        <v>57</v>
      </c>
      <c r="C1476" t="s">
        <v>1</v>
      </c>
      <c r="D1476" t="s">
        <v>2</v>
      </c>
      <c r="E1476" t="s">
        <v>3</v>
      </c>
      <c r="F1476" t="s">
        <v>306</v>
      </c>
      <c r="G1476" t="s">
        <v>4</v>
      </c>
      <c r="H1476" t="s">
        <v>58</v>
      </c>
      <c r="I1476">
        <v>225</v>
      </c>
      <c r="J1476">
        <v>25</v>
      </c>
      <c r="K1476" t="s">
        <v>316</v>
      </c>
      <c r="L1476" t="s">
        <v>7</v>
      </c>
      <c r="M1476" t="s">
        <v>28</v>
      </c>
      <c r="N1476">
        <v>3</v>
      </c>
      <c r="O1476" t="s">
        <v>40</v>
      </c>
      <c r="P1476" t="s">
        <v>41</v>
      </c>
      <c r="Q1476">
        <v>20</v>
      </c>
      <c r="R1476" t="s">
        <v>12</v>
      </c>
      <c r="S1476">
        <v>5.920964241027832</v>
      </c>
      <c r="T1476" s="6">
        <f>tbSilv[[#This Row],[qtdRecurso]]*tbSilv[[#This Row],[areaOcupacao]]/10000</f>
        <v>0.45</v>
      </c>
      <c r="U1476" s="1">
        <f>tbSilv[[#This Row],[qtdRecEspFaixa]]*tbSilv[[#This Row],[Preco]]</f>
        <v>2.6644339084625246</v>
      </c>
    </row>
    <row r="1477" spans="1:21" hidden="1" x14ac:dyDescent="0.3">
      <c r="A1477">
        <v>11817</v>
      </c>
      <c r="B1477" t="s">
        <v>57</v>
      </c>
      <c r="C1477" t="s">
        <v>1</v>
      </c>
      <c r="D1477" t="s">
        <v>2</v>
      </c>
      <c r="E1477" t="s">
        <v>3</v>
      </c>
      <c r="F1477" t="s">
        <v>306</v>
      </c>
      <c r="G1477" t="s">
        <v>4</v>
      </c>
      <c r="H1477" t="s">
        <v>58</v>
      </c>
      <c r="I1477">
        <v>225</v>
      </c>
      <c r="J1477">
        <v>25</v>
      </c>
      <c r="K1477" t="s">
        <v>316</v>
      </c>
      <c r="L1477" t="s">
        <v>7</v>
      </c>
      <c r="M1477" t="s">
        <v>28</v>
      </c>
      <c r="N1477">
        <v>3</v>
      </c>
      <c r="O1477" t="s">
        <v>36</v>
      </c>
      <c r="P1477" t="s">
        <v>13</v>
      </c>
      <c r="Q1477">
        <v>1</v>
      </c>
      <c r="R1477" t="s">
        <v>12</v>
      </c>
      <c r="S1477">
        <v>13.066685676574707</v>
      </c>
      <c r="T1477" s="6">
        <f>tbSilv[[#This Row],[qtdRecurso]]*tbSilv[[#This Row],[areaOcupacao]]/10000</f>
        <v>2.2499999999999999E-2</v>
      </c>
      <c r="U1477" s="1">
        <f>tbSilv[[#This Row],[qtdRecEspFaixa]]*tbSilv[[#This Row],[Preco]]</f>
        <v>0.29400042772293089</v>
      </c>
    </row>
    <row r="1478" spans="1:21" hidden="1" x14ac:dyDescent="0.3">
      <c r="A1478">
        <v>11817</v>
      </c>
      <c r="B1478" t="s">
        <v>57</v>
      </c>
      <c r="C1478" t="s">
        <v>1</v>
      </c>
      <c r="D1478" t="s">
        <v>2</v>
      </c>
      <c r="E1478" t="s">
        <v>3</v>
      </c>
      <c r="F1478" t="s">
        <v>306</v>
      </c>
      <c r="G1478" t="s">
        <v>4</v>
      </c>
      <c r="H1478" t="s">
        <v>58</v>
      </c>
      <c r="I1478">
        <v>225</v>
      </c>
      <c r="J1478">
        <v>25</v>
      </c>
      <c r="K1478" t="s">
        <v>316</v>
      </c>
      <c r="L1478" t="s">
        <v>7</v>
      </c>
      <c r="M1478" t="s">
        <v>28</v>
      </c>
      <c r="N1478">
        <v>4</v>
      </c>
      <c r="O1478" t="s">
        <v>33</v>
      </c>
      <c r="P1478" t="s">
        <v>34</v>
      </c>
      <c r="Q1478">
        <v>2</v>
      </c>
      <c r="R1478" t="s">
        <v>12</v>
      </c>
      <c r="S1478">
        <v>9.9000000000000005E-2</v>
      </c>
      <c r="T1478" s="6">
        <f>tbSilv[[#This Row],[qtdRecurso]]*tbSilv[[#This Row],[areaOcupacao]]/10000</f>
        <v>4.4999999999999998E-2</v>
      </c>
      <c r="U1478" s="1">
        <f>tbSilv[[#This Row],[qtdRecEspFaixa]]*tbSilv[[#This Row],[Preco]]</f>
        <v>4.4549999999999998E-3</v>
      </c>
    </row>
    <row r="1479" spans="1:21" hidden="1" x14ac:dyDescent="0.3">
      <c r="A1479">
        <v>11817</v>
      </c>
      <c r="B1479" t="s">
        <v>57</v>
      </c>
      <c r="C1479" t="s">
        <v>1</v>
      </c>
      <c r="D1479" t="s">
        <v>2</v>
      </c>
      <c r="E1479" t="s">
        <v>3</v>
      </c>
      <c r="F1479" t="s">
        <v>306</v>
      </c>
      <c r="G1479" t="s">
        <v>4</v>
      </c>
      <c r="H1479" t="s">
        <v>58</v>
      </c>
      <c r="I1479">
        <v>225</v>
      </c>
      <c r="J1479">
        <v>25</v>
      </c>
      <c r="K1479" t="s">
        <v>316</v>
      </c>
      <c r="L1479" t="s">
        <v>7</v>
      </c>
      <c r="M1479" t="s">
        <v>28</v>
      </c>
      <c r="N1479">
        <v>4</v>
      </c>
      <c r="O1479" t="s">
        <v>33</v>
      </c>
      <c r="P1479" t="s">
        <v>35</v>
      </c>
      <c r="Q1479">
        <v>2</v>
      </c>
      <c r="R1479" t="s">
        <v>22</v>
      </c>
      <c r="S1479">
        <v>16.239999771118164</v>
      </c>
      <c r="T1479" s="6">
        <f>tbSilv[[#This Row],[qtdRecurso]]*tbSilv[[#This Row],[areaOcupacao]]/10000</f>
        <v>4.4999999999999998E-2</v>
      </c>
      <c r="U1479" s="1">
        <f>tbSilv[[#This Row],[qtdRecEspFaixa]]*tbSilv[[#This Row],[Preco]]</f>
        <v>0.73079998970031734</v>
      </c>
    </row>
    <row r="1480" spans="1:21" hidden="1" x14ac:dyDescent="0.3">
      <c r="A1480">
        <v>11817</v>
      </c>
      <c r="B1480" t="s">
        <v>57</v>
      </c>
      <c r="C1480" t="s">
        <v>1</v>
      </c>
      <c r="D1480" t="s">
        <v>2</v>
      </c>
      <c r="E1480" t="s">
        <v>3</v>
      </c>
      <c r="F1480" t="s">
        <v>306</v>
      </c>
      <c r="G1480" t="s">
        <v>4</v>
      </c>
      <c r="H1480" t="s">
        <v>58</v>
      </c>
      <c r="I1480">
        <v>225</v>
      </c>
      <c r="J1480">
        <v>25</v>
      </c>
      <c r="K1480" t="s">
        <v>316</v>
      </c>
      <c r="L1480" t="s">
        <v>7</v>
      </c>
      <c r="M1480" t="s">
        <v>28</v>
      </c>
      <c r="N1480">
        <v>4</v>
      </c>
      <c r="O1480" t="s">
        <v>33</v>
      </c>
      <c r="P1480" t="s">
        <v>13</v>
      </c>
      <c r="Q1480">
        <v>2</v>
      </c>
      <c r="R1480" t="s">
        <v>12</v>
      </c>
      <c r="S1480">
        <v>13.066685676574707</v>
      </c>
      <c r="T1480" s="6">
        <f>tbSilv[[#This Row],[qtdRecurso]]*tbSilv[[#This Row],[areaOcupacao]]/10000</f>
        <v>4.4999999999999998E-2</v>
      </c>
      <c r="U1480" s="1">
        <f>tbSilv[[#This Row],[qtdRecEspFaixa]]*tbSilv[[#This Row],[Preco]]</f>
        <v>0.58800085544586178</v>
      </c>
    </row>
    <row r="1481" spans="1:21" hidden="1" x14ac:dyDescent="0.3">
      <c r="A1481">
        <v>11817</v>
      </c>
      <c r="B1481" t="s">
        <v>57</v>
      </c>
      <c r="C1481" t="s">
        <v>1</v>
      </c>
      <c r="D1481" t="s">
        <v>2</v>
      </c>
      <c r="E1481" t="s">
        <v>3</v>
      </c>
      <c r="F1481" t="s">
        <v>306</v>
      </c>
      <c r="G1481" t="s">
        <v>4</v>
      </c>
      <c r="H1481" t="s">
        <v>58</v>
      </c>
      <c r="I1481">
        <v>225</v>
      </c>
      <c r="J1481">
        <v>25</v>
      </c>
      <c r="K1481" t="s">
        <v>316</v>
      </c>
      <c r="L1481" t="s">
        <v>7</v>
      </c>
      <c r="M1481" t="s">
        <v>28</v>
      </c>
      <c r="N1481">
        <v>4</v>
      </c>
      <c r="O1481" t="s">
        <v>36</v>
      </c>
      <c r="P1481" t="s">
        <v>13</v>
      </c>
      <c r="Q1481">
        <v>1</v>
      </c>
      <c r="R1481" t="s">
        <v>12</v>
      </c>
      <c r="S1481">
        <v>13.066685676574707</v>
      </c>
      <c r="T1481" s="6">
        <f>tbSilv[[#This Row],[qtdRecurso]]*tbSilv[[#This Row],[areaOcupacao]]/10000</f>
        <v>2.2499999999999999E-2</v>
      </c>
      <c r="U1481" s="1">
        <f>tbSilv[[#This Row],[qtdRecEspFaixa]]*tbSilv[[#This Row],[Preco]]</f>
        <v>0.29400042772293089</v>
      </c>
    </row>
    <row r="1482" spans="1:21" hidden="1" x14ac:dyDescent="0.3">
      <c r="A1482">
        <v>11817</v>
      </c>
      <c r="B1482" t="s">
        <v>57</v>
      </c>
      <c r="C1482" t="s">
        <v>1</v>
      </c>
      <c r="D1482" t="s">
        <v>2</v>
      </c>
      <c r="E1482" t="s">
        <v>3</v>
      </c>
      <c r="F1482" t="s">
        <v>306</v>
      </c>
      <c r="G1482" t="s">
        <v>4</v>
      </c>
      <c r="H1482" t="s">
        <v>58</v>
      </c>
      <c r="I1482">
        <v>225</v>
      </c>
      <c r="J1482">
        <v>25</v>
      </c>
      <c r="K1482" t="s">
        <v>316</v>
      </c>
      <c r="L1482" t="s">
        <v>7</v>
      </c>
      <c r="M1482" t="s">
        <v>28</v>
      </c>
      <c r="N1482">
        <v>5</v>
      </c>
      <c r="O1482" t="s">
        <v>33</v>
      </c>
      <c r="P1482" t="s">
        <v>34</v>
      </c>
      <c r="Q1482">
        <v>2</v>
      </c>
      <c r="R1482" t="s">
        <v>12</v>
      </c>
      <c r="S1482">
        <v>9.9000000000000005E-2</v>
      </c>
      <c r="T1482" s="6">
        <f>tbSilv[[#This Row],[qtdRecurso]]*tbSilv[[#This Row],[areaOcupacao]]/10000</f>
        <v>4.4999999999999998E-2</v>
      </c>
      <c r="U1482" s="1">
        <f>tbSilv[[#This Row],[qtdRecEspFaixa]]*tbSilv[[#This Row],[Preco]]</f>
        <v>4.4549999999999998E-3</v>
      </c>
    </row>
    <row r="1483" spans="1:21" hidden="1" x14ac:dyDescent="0.3">
      <c r="A1483">
        <v>11817</v>
      </c>
      <c r="B1483" t="s">
        <v>57</v>
      </c>
      <c r="C1483" t="s">
        <v>1</v>
      </c>
      <c r="D1483" t="s">
        <v>2</v>
      </c>
      <c r="E1483" t="s">
        <v>3</v>
      </c>
      <c r="F1483" t="s">
        <v>306</v>
      </c>
      <c r="G1483" t="s">
        <v>4</v>
      </c>
      <c r="H1483" t="s">
        <v>58</v>
      </c>
      <c r="I1483">
        <v>225</v>
      </c>
      <c r="J1483">
        <v>25</v>
      </c>
      <c r="K1483" t="s">
        <v>316</v>
      </c>
      <c r="L1483" t="s">
        <v>7</v>
      </c>
      <c r="M1483" t="s">
        <v>28</v>
      </c>
      <c r="N1483">
        <v>5</v>
      </c>
      <c r="O1483" t="s">
        <v>33</v>
      </c>
      <c r="P1483" t="s">
        <v>35</v>
      </c>
      <c r="Q1483">
        <v>2</v>
      </c>
      <c r="R1483" t="s">
        <v>22</v>
      </c>
      <c r="S1483">
        <v>16.239999771118164</v>
      </c>
      <c r="T1483" s="6">
        <f>tbSilv[[#This Row],[qtdRecurso]]*tbSilv[[#This Row],[areaOcupacao]]/10000</f>
        <v>4.4999999999999998E-2</v>
      </c>
      <c r="U1483" s="1">
        <f>tbSilv[[#This Row],[qtdRecEspFaixa]]*tbSilv[[#This Row],[Preco]]</f>
        <v>0.73079998970031734</v>
      </c>
    </row>
    <row r="1484" spans="1:21" hidden="1" x14ac:dyDescent="0.3">
      <c r="A1484">
        <v>11817</v>
      </c>
      <c r="B1484" t="s">
        <v>57</v>
      </c>
      <c r="C1484" t="s">
        <v>1</v>
      </c>
      <c r="D1484" t="s">
        <v>2</v>
      </c>
      <c r="E1484" t="s">
        <v>3</v>
      </c>
      <c r="F1484" t="s">
        <v>306</v>
      </c>
      <c r="G1484" t="s">
        <v>4</v>
      </c>
      <c r="H1484" t="s">
        <v>58</v>
      </c>
      <c r="I1484">
        <v>225</v>
      </c>
      <c r="J1484">
        <v>25</v>
      </c>
      <c r="K1484" t="s">
        <v>316</v>
      </c>
      <c r="L1484" t="s">
        <v>7</v>
      </c>
      <c r="M1484" t="s">
        <v>28</v>
      </c>
      <c r="N1484">
        <v>5</v>
      </c>
      <c r="O1484" t="s">
        <v>33</v>
      </c>
      <c r="P1484" t="s">
        <v>13</v>
      </c>
      <c r="Q1484">
        <v>2</v>
      </c>
      <c r="R1484" t="s">
        <v>12</v>
      </c>
      <c r="S1484">
        <v>13.066685676574707</v>
      </c>
      <c r="T1484" s="6">
        <f>tbSilv[[#This Row],[qtdRecurso]]*tbSilv[[#This Row],[areaOcupacao]]/10000</f>
        <v>4.4999999999999998E-2</v>
      </c>
      <c r="U1484" s="1">
        <f>tbSilv[[#This Row],[qtdRecEspFaixa]]*tbSilv[[#This Row],[Preco]]</f>
        <v>0.58800085544586178</v>
      </c>
    </row>
    <row r="1485" spans="1:21" hidden="1" x14ac:dyDescent="0.3">
      <c r="A1485">
        <v>11817</v>
      </c>
      <c r="B1485" t="s">
        <v>57</v>
      </c>
      <c r="C1485" t="s">
        <v>1</v>
      </c>
      <c r="D1485" t="s">
        <v>2</v>
      </c>
      <c r="E1485" t="s">
        <v>3</v>
      </c>
      <c r="F1485" t="s">
        <v>306</v>
      </c>
      <c r="G1485" t="s">
        <v>4</v>
      </c>
      <c r="H1485" t="s">
        <v>58</v>
      </c>
      <c r="I1485">
        <v>225</v>
      </c>
      <c r="J1485">
        <v>25</v>
      </c>
      <c r="K1485" t="s">
        <v>316</v>
      </c>
      <c r="L1485" t="s">
        <v>7</v>
      </c>
      <c r="M1485" t="s">
        <v>28</v>
      </c>
      <c r="N1485">
        <v>5</v>
      </c>
      <c r="O1485" t="s">
        <v>40</v>
      </c>
      <c r="P1485" t="s">
        <v>41</v>
      </c>
      <c r="Q1485">
        <v>20</v>
      </c>
      <c r="R1485" t="s">
        <v>12</v>
      </c>
      <c r="S1485">
        <v>5.920964241027832</v>
      </c>
      <c r="T1485" s="6">
        <f>tbSilv[[#This Row],[qtdRecurso]]*tbSilv[[#This Row],[areaOcupacao]]/10000</f>
        <v>0.45</v>
      </c>
      <c r="U1485" s="1">
        <f>tbSilv[[#This Row],[qtdRecEspFaixa]]*tbSilv[[#This Row],[Preco]]</f>
        <v>2.6644339084625246</v>
      </c>
    </row>
    <row r="1486" spans="1:21" hidden="1" x14ac:dyDescent="0.3">
      <c r="A1486">
        <v>11817</v>
      </c>
      <c r="B1486" t="s">
        <v>57</v>
      </c>
      <c r="C1486" t="s">
        <v>1</v>
      </c>
      <c r="D1486" t="s">
        <v>2</v>
      </c>
      <c r="E1486" t="s">
        <v>3</v>
      </c>
      <c r="F1486" t="s">
        <v>306</v>
      </c>
      <c r="G1486" t="s">
        <v>4</v>
      </c>
      <c r="H1486" t="s">
        <v>58</v>
      </c>
      <c r="I1486">
        <v>225</v>
      </c>
      <c r="J1486">
        <v>25</v>
      </c>
      <c r="K1486" t="s">
        <v>316</v>
      </c>
      <c r="L1486" t="s">
        <v>7</v>
      </c>
      <c r="M1486" t="s">
        <v>28</v>
      </c>
      <c r="N1486">
        <v>5</v>
      </c>
      <c r="O1486" t="s">
        <v>36</v>
      </c>
      <c r="P1486" t="s">
        <v>13</v>
      </c>
      <c r="Q1486">
        <v>1</v>
      </c>
      <c r="R1486" t="s">
        <v>12</v>
      </c>
      <c r="S1486">
        <v>13.066685676574707</v>
      </c>
      <c r="T1486" s="6">
        <f>tbSilv[[#This Row],[qtdRecurso]]*tbSilv[[#This Row],[areaOcupacao]]/10000</f>
        <v>2.2499999999999999E-2</v>
      </c>
      <c r="U1486" s="1">
        <f>tbSilv[[#This Row],[qtdRecEspFaixa]]*tbSilv[[#This Row],[Preco]]</f>
        <v>0.29400042772293089</v>
      </c>
    </row>
    <row r="1487" spans="1:21" hidden="1" x14ac:dyDescent="0.3">
      <c r="A1487">
        <v>11817</v>
      </c>
      <c r="B1487" t="s">
        <v>57</v>
      </c>
      <c r="C1487" t="s">
        <v>1</v>
      </c>
      <c r="D1487" t="s">
        <v>2</v>
      </c>
      <c r="E1487" t="s">
        <v>3</v>
      </c>
      <c r="F1487" t="s">
        <v>306</v>
      </c>
      <c r="G1487" t="s">
        <v>4</v>
      </c>
      <c r="H1487" t="s">
        <v>58</v>
      </c>
      <c r="I1487">
        <v>225</v>
      </c>
      <c r="J1487">
        <v>25</v>
      </c>
      <c r="K1487" t="s">
        <v>316</v>
      </c>
      <c r="L1487" t="s">
        <v>7</v>
      </c>
      <c r="M1487" t="s">
        <v>28</v>
      </c>
      <c r="N1487">
        <v>6</v>
      </c>
      <c r="O1487" t="s">
        <v>33</v>
      </c>
      <c r="P1487" t="s">
        <v>34</v>
      </c>
      <c r="Q1487">
        <v>2</v>
      </c>
      <c r="R1487" t="s">
        <v>12</v>
      </c>
      <c r="S1487">
        <v>9.9000000000000005E-2</v>
      </c>
      <c r="T1487" s="6">
        <f>tbSilv[[#This Row],[qtdRecurso]]*tbSilv[[#This Row],[areaOcupacao]]/10000</f>
        <v>4.4999999999999998E-2</v>
      </c>
      <c r="U1487" s="1">
        <f>tbSilv[[#This Row],[qtdRecEspFaixa]]*tbSilv[[#This Row],[Preco]]</f>
        <v>4.4549999999999998E-3</v>
      </c>
    </row>
    <row r="1488" spans="1:21" hidden="1" x14ac:dyDescent="0.3">
      <c r="A1488">
        <v>11817</v>
      </c>
      <c r="B1488" t="s">
        <v>57</v>
      </c>
      <c r="C1488" t="s">
        <v>1</v>
      </c>
      <c r="D1488" t="s">
        <v>2</v>
      </c>
      <c r="E1488" t="s">
        <v>3</v>
      </c>
      <c r="F1488" t="s">
        <v>306</v>
      </c>
      <c r="G1488" t="s">
        <v>4</v>
      </c>
      <c r="H1488" t="s">
        <v>58</v>
      </c>
      <c r="I1488">
        <v>225</v>
      </c>
      <c r="J1488">
        <v>25</v>
      </c>
      <c r="K1488" t="s">
        <v>316</v>
      </c>
      <c r="L1488" t="s">
        <v>7</v>
      </c>
      <c r="M1488" t="s">
        <v>28</v>
      </c>
      <c r="N1488">
        <v>6</v>
      </c>
      <c r="O1488" t="s">
        <v>33</v>
      </c>
      <c r="P1488" t="s">
        <v>35</v>
      </c>
      <c r="Q1488">
        <v>2</v>
      </c>
      <c r="R1488" t="s">
        <v>22</v>
      </c>
      <c r="S1488">
        <v>16.239999771118164</v>
      </c>
      <c r="T1488" s="6">
        <f>tbSilv[[#This Row],[qtdRecurso]]*tbSilv[[#This Row],[areaOcupacao]]/10000</f>
        <v>4.4999999999999998E-2</v>
      </c>
      <c r="U1488" s="1">
        <f>tbSilv[[#This Row],[qtdRecEspFaixa]]*tbSilv[[#This Row],[Preco]]</f>
        <v>0.73079998970031734</v>
      </c>
    </row>
    <row r="1489" spans="1:21" hidden="1" x14ac:dyDescent="0.3">
      <c r="A1489">
        <v>11817</v>
      </c>
      <c r="B1489" t="s">
        <v>57</v>
      </c>
      <c r="C1489" t="s">
        <v>1</v>
      </c>
      <c r="D1489" t="s">
        <v>2</v>
      </c>
      <c r="E1489" t="s">
        <v>3</v>
      </c>
      <c r="F1489" t="s">
        <v>306</v>
      </c>
      <c r="G1489" t="s">
        <v>4</v>
      </c>
      <c r="H1489" t="s">
        <v>58</v>
      </c>
      <c r="I1489">
        <v>225</v>
      </c>
      <c r="J1489">
        <v>25</v>
      </c>
      <c r="K1489" t="s">
        <v>316</v>
      </c>
      <c r="L1489" t="s">
        <v>7</v>
      </c>
      <c r="M1489" t="s">
        <v>28</v>
      </c>
      <c r="N1489">
        <v>6</v>
      </c>
      <c r="O1489" t="s">
        <v>33</v>
      </c>
      <c r="P1489" t="s">
        <v>13</v>
      </c>
      <c r="Q1489">
        <v>2</v>
      </c>
      <c r="R1489" t="s">
        <v>12</v>
      </c>
      <c r="S1489">
        <v>13.066685676574707</v>
      </c>
      <c r="T1489" s="6">
        <f>tbSilv[[#This Row],[qtdRecurso]]*tbSilv[[#This Row],[areaOcupacao]]/10000</f>
        <v>4.4999999999999998E-2</v>
      </c>
      <c r="U1489" s="1">
        <f>tbSilv[[#This Row],[qtdRecEspFaixa]]*tbSilv[[#This Row],[Preco]]</f>
        <v>0.58800085544586178</v>
      </c>
    </row>
    <row r="1490" spans="1:21" hidden="1" x14ac:dyDescent="0.3">
      <c r="A1490">
        <v>11817</v>
      </c>
      <c r="B1490" t="s">
        <v>57</v>
      </c>
      <c r="C1490" t="s">
        <v>1</v>
      </c>
      <c r="D1490" t="s">
        <v>2</v>
      </c>
      <c r="E1490" t="s">
        <v>3</v>
      </c>
      <c r="F1490" t="s">
        <v>306</v>
      </c>
      <c r="G1490" t="s">
        <v>4</v>
      </c>
      <c r="H1490" t="s">
        <v>58</v>
      </c>
      <c r="I1490">
        <v>225</v>
      </c>
      <c r="J1490">
        <v>25</v>
      </c>
      <c r="K1490" t="s">
        <v>316</v>
      </c>
      <c r="L1490" t="s">
        <v>7</v>
      </c>
      <c r="M1490" t="s">
        <v>28</v>
      </c>
      <c r="N1490">
        <v>6</v>
      </c>
      <c r="O1490" t="s">
        <v>36</v>
      </c>
      <c r="P1490" t="s">
        <v>13</v>
      </c>
      <c r="Q1490">
        <v>1</v>
      </c>
      <c r="R1490" t="s">
        <v>12</v>
      </c>
      <c r="S1490">
        <v>13.066685676574707</v>
      </c>
      <c r="T1490" s="6">
        <f>tbSilv[[#This Row],[qtdRecurso]]*tbSilv[[#This Row],[areaOcupacao]]/10000</f>
        <v>2.2499999999999999E-2</v>
      </c>
      <c r="U1490" s="1">
        <f>tbSilv[[#This Row],[qtdRecEspFaixa]]*tbSilv[[#This Row],[Preco]]</f>
        <v>0.29400042772293089</v>
      </c>
    </row>
    <row r="1491" spans="1:21" hidden="1" x14ac:dyDescent="0.3">
      <c r="A1491">
        <v>11817</v>
      </c>
      <c r="B1491" t="s">
        <v>57</v>
      </c>
      <c r="C1491" t="s">
        <v>1</v>
      </c>
      <c r="D1491" t="s">
        <v>2</v>
      </c>
      <c r="E1491" t="s">
        <v>3</v>
      </c>
      <c r="F1491" t="s">
        <v>306</v>
      </c>
      <c r="G1491" t="s">
        <v>4</v>
      </c>
      <c r="H1491" t="s">
        <v>58</v>
      </c>
      <c r="I1491">
        <v>225</v>
      </c>
      <c r="J1491">
        <v>25</v>
      </c>
      <c r="K1491" t="s">
        <v>316</v>
      </c>
      <c r="L1491" t="s">
        <v>7</v>
      </c>
      <c r="M1491" t="s">
        <v>28</v>
      </c>
      <c r="N1491">
        <v>7</v>
      </c>
      <c r="O1491" t="s">
        <v>33</v>
      </c>
      <c r="P1491" t="s">
        <v>34</v>
      </c>
      <c r="Q1491">
        <v>2</v>
      </c>
      <c r="R1491" t="s">
        <v>12</v>
      </c>
      <c r="S1491">
        <v>9.9000000000000005E-2</v>
      </c>
      <c r="T1491" s="6">
        <f>tbSilv[[#This Row],[qtdRecurso]]*tbSilv[[#This Row],[areaOcupacao]]/10000</f>
        <v>4.4999999999999998E-2</v>
      </c>
      <c r="U1491" s="1">
        <f>tbSilv[[#This Row],[qtdRecEspFaixa]]*tbSilv[[#This Row],[Preco]]</f>
        <v>4.4549999999999998E-3</v>
      </c>
    </row>
    <row r="1492" spans="1:21" hidden="1" x14ac:dyDescent="0.3">
      <c r="A1492">
        <v>11817</v>
      </c>
      <c r="B1492" t="s">
        <v>57</v>
      </c>
      <c r="C1492" t="s">
        <v>1</v>
      </c>
      <c r="D1492" t="s">
        <v>2</v>
      </c>
      <c r="E1492" t="s">
        <v>3</v>
      </c>
      <c r="F1492" t="s">
        <v>306</v>
      </c>
      <c r="G1492" t="s">
        <v>4</v>
      </c>
      <c r="H1492" t="s">
        <v>58</v>
      </c>
      <c r="I1492">
        <v>225</v>
      </c>
      <c r="J1492">
        <v>25</v>
      </c>
      <c r="K1492" t="s">
        <v>316</v>
      </c>
      <c r="L1492" t="s">
        <v>7</v>
      </c>
      <c r="M1492" t="s">
        <v>28</v>
      </c>
      <c r="N1492">
        <v>7</v>
      </c>
      <c r="O1492" t="s">
        <v>33</v>
      </c>
      <c r="P1492" t="s">
        <v>35</v>
      </c>
      <c r="Q1492">
        <v>2</v>
      </c>
      <c r="R1492" t="s">
        <v>22</v>
      </c>
      <c r="S1492">
        <v>16.239999771118164</v>
      </c>
      <c r="T1492" s="6">
        <f>tbSilv[[#This Row],[qtdRecurso]]*tbSilv[[#This Row],[areaOcupacao]]/10000</f>
        <v>4.4999999999999998E-2</v>
      </c>
      <c r="U1492" s="1">
        <f>tbSilv[[#This Row],[qtdRecEspFaixa]]*tbSilv[[#This Row],[Preco]]</f>
        <v>0.73079998970031734</v>
      </c>
    </row>
    <row r="1493" spans="1:21" hidden="1" x14ac:dyDescent="0.3">
      <c r="A1493">
        <v>11817</v>
      </c>
      <c r="B1493" t="s">
        <v>57</v>
      </c>
      <c r="C1493" t="s">
        <v>1</v>
      </c>
      <c r="D1493" t="s">
        <v>2</v>
      </c>
      <c r="E1493" t="s">
        <v>3</v>
      </c>
      <c r="F1493" t="s">
        <v>306</v>
      </c>
      <c r="G1493" t="s">
        <v>4</v>
      </c>
      <c r="H1493" t="s">
        <v>58</v>
      </c>
      <c r="I1493">
        <v>225</v>
      </c>
      <c r="J1493">
        <v>25</v>
      </c>
      <c r="K1493" t="s">
        <v>316</v>
      </c>
      <c r="L1493" t="s">
        <v>7</v>
      </c>
      <c r="M1493" t="s">
        <v>28</v>
      </c>
      <c r="N1493">
        <v>7</v>
      </c>
      <c r="O1493" t="s">
        <v>33</v>
      </c>
      <c r="P1493" t="s">
        <v>13</v>
      </c>
      <c r="Q1493">
        <v>2</v>
      </c>
      <c r="R1493" t="s">
        <v>12</v>
      </c>
      <c r="S1493">
        <v>13.066685676574707</v>
      </c>
      <c r="T1493" s="6">
        <f>tbSilv[[#This Row],[qtdRecurso]]*tbSilv[[#This Row],[areaOcupacao]]/10000</f>
        <v>4.4999999999999998E-2</v>
      </c>
      <c r="U1493" s="1">
        <f>tbSilv[[#This Row],[qtdRecEspFaixa]]*tbSilv[[#This Row],[Preco]]</f>
        <v>0.58800085544586178</v>
      </c>
    </row>
    <row r="1494" spans="1:21" hidden="1" x14ac:dyDescent="0.3">
      <c r="A1494">
        <v>11817</v>
      </c>
      <c r="B1494" t="s">
        <v>57</v>
      </c>
      <c r="C1494" t="s">
        <v>1</v>
      </c>
      <c r="D1494" t="s">
        <v>2</v>
      </c>
      <c r="E1494" t="s">
        <v>3</v>
      </c>
      <c r="F1494" t="s">
        <v>306</v>
      </c>
      <c r="G1494" t="s">
        <v>4</v>
      </c>
      <c r="H1494" t="s">
        <v>58</v>
      </c>
      <c r="I1494">
        <v>225</v>
      </c>
      <c r="J1494">
        <v>25</v>
      </c>
      <c r="K1494" t="s">
        <v>316</v>
      </c>
      <c r="L1494" t="s">
        <v>7</v>
      </c>
      <c r="M1494" t="s">
        <v>28</v>
      </c>
      <c r="N1494">
        <v>7</v>
      </c>
      <c r="O1494" t="s">
        <v>36</v>
      </c>
      <c r="P1494" t="s">
        <v>13</v>
      </c>
      <c r="Q1494">
        <v>1</v>
      </c>
      <c r="R1494" t="s">
        <v>12</v>
      </c>
      <c r="S1494">
        <v>13.066685676574707</v>
      </c>
      <c r="T1494" s="6">
        <f>tbSilv[[#This Row],[qtdRecurso]]*tbSilv[[#This Row],[areaOcupacao]]/10000</f>
        <v>2.2499999999999999E-2</v>
      </c>
      <c r="U1494" s="1">
        <f>tbSilv[[#This Row],[qtdRecEspFaixa]]*tbSilv[[#This Row],[Preco]]</f>
        <v>0.29400042772293089</v>
      </c>
    </row>
    <row r="1495" spans="1:21" hidden="1" x14ac:dyDescent="0.3">
      <c r="A1495">
        <v>11817</v>
      </c>
      <c r="B1495" t="s">
        <v>57</v>
      </c>
      <c r="C1495" t="s">
        <v>1</v>
      </c>
      <c r="D1495" t="s">
        <v>2</v>
      </c>
      <c r="E1495" t="s">
        <v>3</v>
      </c>
      <c r="F1495" t="s">
        <v>306</v>
      </c>
      <c r="G1495" t="s">
        <v>4</v>
      </c>
      <c r="H1495" t="s">
        <v>58</v>
      </c>
      <c r="I1495">
        <v>225</v>
      </c>
      <c r="J1495">
        <v>25</v>
      </c>
      <c r="K1495" t="s">
        <v>316</v>
      </c>
      <c r="L1495" t="s">
        <v>7</v>
      </c>
      <c r="M1495" t="s">
        <v>28</v>
      </c>
      <c r="N1495">
        <v>8</v>
      </c>
      <c r="O1495" t="s">
        <v>33</v>
      </c>
      <c r="P1495" t="s">
        <v>34</v>
      </c>
      <c r="Q1495">
        <v>2</v>
      </c>
      <c r="R1495" t="s">
        <v>12</v>
      </c>
      <c r="S1495">
        <v>9.9000000000000005E-2</v>
      </c>
      <c r="T1495" s="6">
        <f>tbSilv[[#This Row],[qtdRecurso]]*tbSilv[[#This Row],[areaOcupacao]]/10000</f>
        <v>4.4999999999999998E-2</v>
      </c>
      <c r="U1495" s="1">
        <f>tbSilv[[#This Row],[qtdRecEspFaixa]]*tbSilv[[#This Row],[Preco]]</f>
        <v>4.4549999999999998E-3</v>
      </c>
    </row>
    <row r="1496" spans="1:21" hidden="1" x14ac:dyDescent="0.3">
      <c r="A1496">
        <v>11817</v>
      </c>
      <c r="B1496" t="s">
        <v>57</v>
      </c>
      <c r="C1496" t="s">
        <v>1</v>
      </c>
      <c r="D1496" t="s">
        <v>2</v>
      </c>
      <c r="E1496" t="s">
        <v>3</v>
      </c>
      <c r="F1496" t="s">
        <v>306</v>
      </c>
      <c r="G1496" t="s">
        <v>4</v>
      </c>
      <c r="H1496" t="s">
        <v>58</v>
      </c>
      <c r="I1496">
        <v>225</v>
      </c>
      <c r="J1496">
        <v>25</v>
      </c>
      <c r="K1496" t="s">
        <v>316</v>
      </c>
      <c r="L1496" t="s">
        <v>7</v>
      </c>
      <c r="M1496" t="s">
        <v>28</v>
      </c>
      <c r="N1496">
        <v>8</v>
      </c>
      <c r="O1496" t="s">
        <v>33</v>
      </c>
      <c r="P1496" t="s">
        <v>35</v>
      </c>
      <c r="Q1496">
        <v>2</v>
      </c>
      <c r="R1496" t="s">
        <v>22</v>
      </c>
      <c r="S1496">
        <v>16.239999771118164</v>
      </c>
      <c r="T1496" s="6">
        <f>tbSilv[[#This Row],[qtdRecurso]]*tbSilv[[#This Row],[areaOcupacao]]/10000</f>
        <v>4.4999999999999998E-2</v>
      </c>
      <c r="U1496" s="1">
        <f>tbSilv[[#This Row],[qtdRecEspFaixa]]*tbSilv[[#This Row],[Preco]]</f>
        <v>0.73079998970031734</v>
      </c>
    </row>
    <row r="1497" spans="1:21" hidden="1" x14ac:dyDescent="0.3">
      <c r="A1497">
        <v>11817</v>
      </c>
      <c r="B1497" t="s">
        <v>57</v>
      </c>
      <c r="C1497" t="s">
        <v>1</v>
      </c>
      <c r="D1497" t="s">
        <v>2</v>
      </c>
      <c r="E1497" t="s">
        <v>3</v>
      </c>
      <c r="F1497" t="s">
        <v>306</v>
      </c>
      <c r="G1497" t="s">
        <v>4</v>
      </c>
      <c r="H1497" t="s">
        <v>58</v>
      </c>
      <c r="I1497">
        <v>225</v>
      </c>
      <c r="J1497">
        <v>25</v>
      </c>
      <c r="K1497" t="s">
        <v>316</v>
      </c>
      <c r="L1497" t="s">
        <v>7</v>
      </c>
      <c r="M1497" t="s">
        <v>28</v>
      </c>
      <c r="N1497">
        <v>8</v>
      </c>
      <c r="O1497" t="s">
        <v>33</v>
      </c>
      <c r="P1497" t="s">
        <v>13</v>
      </c>
      <c r="Q1497">
        <v>2</v>
      </c>
      <c r="R1497" t="s">
        <v>12</v>
      </c>
      <c r="S1497">
        <v>13.066685676574707</v>
      </c>
      <c r="T1497" s="6">
        <f>tbSilv[[#This Row],[qtdRecurso]]*tbSilv[[#This Row],[areaOcupacao]]/10000</f>
        <v>4.4999999999999998E-2</v>
      </c>
      <c r="U1497" s="1">
        <f>tbSilv[[#This Row],[qtdRecEspFaixa]]*tbSilv[[#This Row],[Preco]]</f>
        <v>0.58800085544586178</v>
      </c>
    </row>
    <row r="1498" spans="1:21" hidden="1" x14ac:dyDescent="0.3">
      <c r="A1498">
        <v>11817</v>
      </c>
      <c r="B1498" t="s">
        <v>57</v>
      </c>
      <c r="C1498" t="s">
        <v>1</v>
      </c>
      <c r="D1498" t="s">
        <v>2</v>
      </c>
      <c r="E1498" t="s">
        <v>3</v>
      </c>
      <c r="F1498" t="s">
        <v>306</v>
      </c>
      <c r="G1498" t="s">
        <v>4</v>
      </c>
      <c r="H1498" t="s">
        <v>58</v>
      </c>
      <c r="I1498">
        <v>225</v>
      </c>
      <c r="J1498">
        <v>25</v>
      </c>
      <c r="K1498" t="s">
        <v>316</v>
      </c>
      <c r="L1498" t="s">
        <v>7</v>
      </c>
      <c r="M1498" t="s">
        <v>28</v>
      </c>
      <c r="N1498">
        <v>8</v>
      </c>
      <c r="O1498" t="s">
        <v>36</v>
      </c>
      <c r="P1498" t="s">
        <v>13</v>
      </c>
      <c r="Q1498">
        <v>1</v>
      </c>
      <c r="R1498" t="s">
        <v>12</v>
      </c>
      <c r="S1498">
        <v>13.066685676574707</v>
      </c>
      <c r="T1498" s="6">
        <f>tbSilv[[#This Row],[qtdRecurso]]*tbSilv[[#This Row],[areaOcupacao]]/10000</f>
        <v>2.2499999999999999E-2</v>
      </c>
      <c r="U1498" s="1">
        <f>tbSilv[[#This Row],[qtdRecEspFaixa]]*tbSilv[[#This Row],[Preco]]</f>
        <v>0.29400042772293089</v>
      </c>
    </row>
    <row r="1499" spans="1:21" hidden="1" x14ac:dyDescent="0.3">
      <c r="A1499">
        <v>11817</v>
      </c>
      <c r="B1499" t="s">
        <v>57</v>
      </c>
      <c r="C1499" t="s">
        <v>1</v>
      </c>
      <c r="D1499" t="s">
        <v>2</v>
      </c>
      <c r="E1499" t="s">
        <v>3</v>
      </c>
      <c r="F1499" t="s">
        <v>306</v>
      </c>
      <c r="G1499" t="s">
        <v>4</v>
      </c>
      <c r="H1499" t="s">
        <v>58</v>
      </c>
      <c r="I1499">
        <v>225</v>
      </c>
      <c r="J1499">
        <v>25</v>
      </c>
      <c r="K1499" t="s">
        <v>316</v>
      </c>
      <c r="L1499" t="s">
        <v>7</v>
      </c>
      <c r="M1499" t="s">
        <v>28</v>
      </c>
      <c r="N1499">
        <v>9</v>
      </c>
      <c r="O1499" t="s">
        <v>33</v>
      </c>
      <c r="P1499" t="s">
        <v>34</v>
      </c>
      <c r="Q1499">
        <v>2</v>
      </c>
      <c r="R1499" t="s">
        <v>12</v>
      </c>
      <c r="S1499">
        <v>9.9000000000000005E-2</v>
      </c>
      <c r="T1499" s="6">
        <f>tbSilv[[#This Row],[qtdRecurso]]*tbSilv[[#This Row],[areaOcupacao]]/10000</f>
        <v>4.4999999999999998E-2</v>
      </c>
      <c r="U1499" s="1">
        <f>tbSilv[[#This Row],[qtdRecEspFaixa]]*tbSilv[[#This Row],[Preco]]</f>
        <v>4.4549999999999998E-3</v>
      </c>
    </row>
    <row r="1500" spans="1:21" hidden="1" x14ac:dyDescent="0.3">
      <c r="A1500">
        <v>11817</v>
      </c>
      <c r="B1500" t="s">
        <v>57</v>
      </c>
      <c r="C1500" t="s">
        <v>1</v>
      </c>
      <c r="D1500" t="s">
        <v>2</v>
      </c>
      <c r="E1500" t="s">
        <v>3</v>
      </c>
      <c r="F1500" t="s">
        <v>306</v>
      </c>
      <c r="G1500" t="s">
        <v>4</v>
      </c>
      <c r="H1500" t="s">
        <v>58</v>
      </c>
      <c r="I1500">
        <v>225</v>
      </c>
      <c r="J1500">
        <v>25</v>
      </c>
      <c r="K1500" t="s">
        <v>316</v>
      </c>
      <c r="L1500" t="s">
        <v>7</v>
      </c>
      <c r="M1500" t="s">
        <v>28</v>
      </c>
      <c r="N1500">
        <v>9</v>
      </c>
      <c r="O1500" t="s">
        <v>33</v>
      </c>
      <c r="P1500" t="s">
        <v>35</v>
      </c>
      <c r="Q1500">
        <v>2</v>
      </c>
      <c r="R1500" t="s">
        <v>22</v>
      </c>
      <c r="S1500">
        <v>16.239999771118164</v>
      </c>
      <c r="T1500" s="6">
        <f>tbSilv[[#This Row],[qtdRecurso]]*tbSilv[[#This Row],[areaOcupacao]]/10000</f>
        <v>4.4999999999999998E-2</v>
      </c>
      <c r="U1500" s="1">
        <f>tbSilv[[#This Row],[qtdRecEspFaixa]]*tbSilv[[#This Row],[Preco]]</f>
        <v>0.73079998970031734</v>
      </c>
    </row>
    <row r="1501" spans="1:21" hidden="1" x14ac:dyDescent="0.3">
      <c r="A1501">
        <v>11817</v>
      </c>
      <c r="B1501" t="s">
        <v>57</v>
      </c>
      <c r="C1501" t="s">
        <v>1</v>
      </c>
      <c r="D1501" t="s">
        <v>2</v>
      </c>
      <c r="E1501" t="s">
        <v>3</v>
      </c>
      <c r="F1501" t="s">
        <v>306</v>
      </c>
      <c r="G1501" t="s">
        <v>4</v>
      </c>
      <c r="H1501" t="s">
        <v>58</v>
      </c>
      <c r="I1501">
        <v>225</v>
      </c>
      <c r="J1501">
        <v>25</v>
      </c>
      <c r="K1501" t="s">
        <v>316</v>
      </c>
      <c r="L1501" t="s">
        <v>7</v>
      </c>
      <c r="M1501" t="s">
        <v>28</v>
      </c>
      <c r="N1501">
        <v>9</v>
      </c>
      <c r="O1501" t="s">
        <v>33</v>
      </c>
      <c r="P1501" t="s">
        <v>13</v>
      </c>
      <c r="Q1501">
        <v>2</v>
      </c>
      <c r="R1501" t="s">
        <v>12</v>
      </c>
      <c r="S1501">
        <v>13.066685676574707</v>
      </c>
      <c r="T1501" s="6">
        <f>tbSilv[[#This Row],[qtdRecurso]]*tbSilv[[#This Row],[areaOcupacao]]/10000</f>
        <v>4.4999999999999998E-2</v>
      </c>
      <c r="U1501" s="1">
        <f>tbSilv[[#This Row],[qtdRecEspFaixa]]*tbSilv[[#This Row],[Preco]]</f>
        <v>0.58800085544586178</v>
      </c>
    </row>
    <row r="1502" spans="1:21" hidden="1" x14ac:dyDescent="0.3">
      <c r="A1502">
        <v>11817</v>
      </c>
      <c r="B1502" t="s">
        <v>57</v>
      </c>
      <c r="C1502" t="s">
        <v>1</v>
      </c>
      <c r="D1502" t="s">
        <v>2</v>
      </c>
      <c r="E1502" t="s">
        <v>3</v>
      </c>
      <c r="F1502" t="s">
        <v>306</v>
      </c>
      <c r="G1502" t="s">
        <v>4</v>
      </c>
      <c r="H1502" t="s">
        <v>58</v>
      </c>
      <c r="I1502">
        <v>225</v>
      </c>
      <c r="J1502">
        <v>25</v>
      </c>
      <c r="K1502" t="s">
        <v>316</v>
      </c>
      <c r="L1502" t="s">
        <v>7</v>
      </c>
      <c r="M1502" t="s">
        <v>28</v>
      </c>
      <c r="N1502">
        <v>9</v>
      </c>
      <c r="O1502" t="s">
        <v>36</v>
      </c>
      <c r="P1502" t="s">
        <v>13</v>
      </c>
      <c r="Q1502">
        <v>1</v>
      </c>
      <c r="R1502" t="s">
        <v>12</v>
      </c>
      <c r="S1502">
        <v>13.066685676574707</v>
      </c>
      <c r="T1502" s="6">
        <f>tbSilv[[#This Row],[qtdRecurso]]*tbSilv[[#This Row],[areaOcupacao]]/10000</f>
        <v>2.2499999999999999E-2</v>
      </c>
      <c r="U1502" s="1">
        <f>tbSilv[[#This Row],[qtdRecEspFaixa]]*tbSilv[[#This Row],[Preco]]</f>
        <v>0.29400042772293089</v>
      </c>
    </row>
    <row r="1503" spans="1:21" hidden="1" x14ac:dyDescent="0.3">
      <c r="A1503">
        <v>11817</v>
      </c>
      <c r="B1503" t="s">
        <v>57</v>
      </c>
      <c r="C1503" t="s">
        <v>1</v>
      </c>
      <c r="D1503" t="s">
        <v>2</v>
      </c>
      <c r="E1503" t="s">
        <v>3</v>
      </c>
      <c r="F1503" t="s">
        <v>306</v>
      </c>
      <c r="G1503" t="s">
        <v>4</v>
      </c>
      <c r="H1503" t="s">
        <v>58</v>
      </c>
      <c r="I1503">
        <v>225</v>
      </c>
      <c r="J1503">
        <v>25</v>
      </c>
      <c r="K1503" t="s">
        <v>316</v>
      </c>
      <c r="L1503" t="s">
        <v>7</v>
      </c>
      <c r="M1503" t="s">
        <v>28</v>
      </c>
      <c r="N1503">
        <v>10</v>
      </c>
      <c r="O1503" t="s">
        <v>33</v>
      </c>
      <c r="P1503" t="s">
        <v>34</v>
      </c>
      <c r="Q1503">
        <v>2</v>
      </c>
      <c r="R1503" t="s">
        <v>12</v>
      </c>
      <c r="S1503">
        <v>9.9000000000000005E-2</v>
      </c>
      <c r="T1503" s="6">
        <f>tbSilv[[#This Row],[qtdRecurso]]*tbSilv[[#This Row],[areaOcupacao]]/10000</f>
        <v>4.4999999999999998E-2</v>
      </c>
      <c r="U1503" s="1">
        <f>tbSilv[[#This Row],[qtdRecEspFaixa]]*tbSilv[[#This Row],[Preco]]</f>
        <v>4.4549999999999998E-3</v>
      </c>
    </row>
    <row r="1504" spans="1:21" hidden="1" x14ac:dyDescent="0.3">
      <c r="A1504">
        <v>11817</v>
      </c>
      <c r="B1504" t="s">
        <v>57</v>
      </c>
      <c r="C1504" t="s">
        <v>1</v>
      </c>
      <c r="D1504" t="s">
        <v>2</v>
      </c>
      <c r="E1504" t="s">
        <v>3</v>
      </c>
      <c r="F1504" t="s">
        <v>306</v>
      </c>
      <c r="G1504" t="s">
        <v>4</v>
      </c>
      <c r="H1504" t="s">
        <v>58</v>
      </c>
      <c r="I1504">
        <v>225</v>
      </c>
      <c r="J1504">
        <v>25</v>
      </c>
      <c r="K1504" t="s">
        <v>316</v>
      </c>
      <c r="L1504" t="s">
        <v>7</v>
      </c>
      <c r="M1504" t="s">
        <v>28</v>
      </c>
      <c r="N1504">
        <v>10</v>
      </c>
      <c r="O1504" t="s">
        <v>33</v>
      </c>
      <c r="P1504" t="s">
        <v>35</v>
      </c>
      <c r="Q1504">
        <v>2</v>
      </c>
      <c r="R1504" t="s">
        <v>22</v>
      </c>
      <c r="S1504">
        <v>16.239999771118164</v>
      </c>
      <c r="T1504" s="6">
        <f>tbSilv[[#This Row],[qtdRecurso]]*tbSilv[[#This Row],[areaOcupacao]]/10000</f>
        <v>4.4999999999999998E-2</v>
      </c>
      <c r="U1504" s="1">
        <f>tbSilv[[#This Row],[qtdRecEspFaixa]]*tbSilv[[#This Row],[Preco]]</f>
        <v>0.73079998970031734</v>
      </c>
    </row>
    <row r="1505" spans="1:21" hidden="1" x14ac:dyDescent="0.3">
      <c r="A1505">
        <v>11817</v>
      </c>
      <c r="B1505" t="s">
        <v>57</v>
      </c>
      <c r="C1505" t="s">
        <v>1</v>
      </c>
      <c r="D1505" t="s">
        <v>2</v>
      </c>
      <c r="E1505" t="s">
        <v>3</v>
      </c>
      <c r="F1505" t="s">
        <v>306</v>
      </c>
      <c r="G1505" t="s">
        <v>4</v>
      </c>
      <c r="H1505" t="s">
        <v>58</v>
      </c>
      <c r="I1505">
        <v>225</v>
      </c>
      <c r="J1505">
        <v>25</v>
      </c>
      <c r="K1505" t="s">
        <v>316</v>
      </c>
      <c r="L1505" t="s">
        <v>7</v>
      </c>
      <c r="M1505" t="s">
        <v>28</v>
      </c>
      <c r="N1505">
        <v>10</v>
      </c>
      <c r="O1505" t="s">
        <v>33</v>
      </c>
      <c r="P1505" t="s">
        <v>13</v>
      </c>
      <c r="Q1505">
        <v>2</v>
      </c>
      <c r="R1505" t="s">
        <v>12</v>
      </c>
      <c r="S1505">
        <v>13.066685676574707</v>
      </c>
      <c r="T1505" s="6">
        <f>tbSilv[[#This Row],[qtdRecurso]]*tbSilv[[#This Row],[areaOcupacao]]/10000</f>
        <v>4.4999999999999998E-2</v>
      </c>
      <c r="U1505" s="1">
        <f>tbSilv[[#This Row],[qtdRecEspFaixa]]*tbSilv[[#This Row],[Preco]]</f>
        <v>0.58800085544586178</v>
      </c>
    </row>
    <row r="1506" spans="1:21" hidden="1" x14ac:dyDescent="0.3">
      <c r="A1506">
        <v>11817</v>
      </c>
      <c r="B1506" t="s">
        <v>57</v>
      </c>
      <c r="C1506" t="s">
        <v>1</v>
      </c>
      <c r="D1506" t="s">
        <v>2</v>
      </c>
      <c r="E1506" t="s">
        <v>3</v>
      </c>
      <c r="F1506" t="s">
        <v>306</v>
      </c>
      <c r="G1506" t="s">
        <v>4</v>
      </c>
      <c r="H1506" t="s">
        <v>58</v>
      </c>
      <c r="I1506">
        <v>225</v>
      </c>
      <c r="J1506">
        <v>25</v>
      </c>
      <c r="K1506" t="s">
        <v>316</v>
      </c>
      <c r="L1506" t="s">
        <v>7</v>
      </c>
      <c r="M1506" t="s">
        <v>28</v>
      </c>
      <c r="N1506">
        <v>10</v>
      </c>
      <c r="O1506" t="s">
        <v>40</v>
      </c>
      <c r="P1506" t="s">
        <v>41</v>
      </c>
      <c r="Q1506">
        <v>20</v>
      </c>
      <c r="R1506" t="s">
        <v>12</v>
      </c>
      <c r="S1506">
        <v>5.920964241027832</v>
      </c>
      <c r="T1506" s="6">
        <f>tbSilv[[#This Row],[qtdRecurso]]*tbSilv[[#This Row],[areaOcupacao]]/10000</f>
        <v>0.45</v>
      </c>
      <c r="U1506" s="1">
        <f>tbSilv[[#This Row],[qtdRecEspFaixa]]*tbSilv[[#This Row],[Preco]]</f>
        <v>2.6644339084625246</v>
      </c>
    </row>
    <row r="1507" spans="1:21" hidden="1" x14ac:dyDescent="0.3">
      <c r="A1507">
        <v>11817</v>
      </c>
      <c r="B1507" t="s">
        <v>57</v>
      </c>
      <c r="C1507" t="s">
        <v>1</v>
      </c>
      <c r="D1507" t="s">
        <v>2</v>
      </c>
      <c r="E1507" t="s">
        <v>3</v>
      </c>
      <c r="F1507" t="s">
        <v>306</v>
      </c>
      <c r="G1507" t="s">
        <v>4</v>
      </c>
      <c r="H1507" t="s">
        <v>58</v>
      </c>
      <c r="I1507">
        <v>225</v>
      </c>
      <c r="J1507">
        <v>25</v>
      </c>
      <c r="K1507" t="s">
        <v>316</v>
      </c>
      <c r="L1507" t="s">
        <v>7</v>
      </c>
      <c r="M1507" t="s">
        <v>28</v>
      </c>
      <c r="N1507">
        <v>10</v>
      </c>
      <c r="O1507" t="s">
        <v>36</v>
      </c>
      <c r="P1507" t="s">
        <v>13</v>
      </c>
      <c r="Q1507">
        <v>1</v>
      </c>
      <c r="R1507" t="s">
        <v>12</v>
      </c>
      <c r="S1507">
        <v>13.066685676574707</v>
      </c>
      <c r="T1507" s="6">
        <f>tbSilv[[#This Row],[qtdRecurso]]*tbSilv[[#This Row],[areaOcupacao]]/10000</f>
        <v>2.2499999999999999E-2</v>
      </c>
      <c r="U1507" s="1">
        <f>tbSilv[[#This Row],[qtdRecEspFaixa]]*tbSilv[[#This Row],[Preco]]</f>
        <v>0.29400042772293089</v>
      </c>
    </row>
    <row r="1508" spans="1:21" hidden="1" x14ac:dyDescent="0.3">
      <c r="A1508">
        <v>11817</v>
      </c>
      <c r="B1508" t="s">
        <v>57</v>
      </c>
      <c r="C1508" t="s">
        <v>1</v>
      </c>
      <c r="D1508" t="s">
        <v>2</v>
      </c>
      <c r="E1508" t="s">
        <v>3</v>
      </c>
      <c r="F1508" t="s">
        <v>306</v>
      </c>
      <c r="G1508" t="s">
        <v>4</v>
      </c>
      <c r="H1508" t="s">
        <v>58</v>
      </c>
      <c r="I1508">
        <v>225</v>
      </c>
      <c r="J1508">
        <v>25</v>
      </c>
      <c r="K1508" t="s">
        <v>316</v>
      </c>
      <c r="L1508" t="s">
        <v>7</v>
      </c>
      <c r="M1508" t="s">
        <v>28</v>
      </c>
      <c r="N1508">
        <v>11</v>
      </c>
      <c r="O1508" t="s">
        <v>33</v>
      </c>
      <c r="P1508" t="s">
        <v>34</v>
      </c>
      <c r="Q1508">
        <v>2</v>
      </c>
      <c r="R1508" t="s">
        <v>12</v>
      </c>
      <c r="S1508">
        <v>9.9000000000000005E-2</v>
      </c>
      <c r="T1508" s="6">
        <f>tbSilv[[#This Row],[qtdRecurso]]*tbSilv[[#This Row],[areaOcupacao]]/10000</f>
        <v>4.4999999999999998E-2</v>
      </c>
      <c r="U1508" s="1">
        <f>tbSilv[[#This Row],[qtdRecEspFaixa]]*tbSilv[[#This Row],[Preco]]</f>
        <v>4.4549999999999998E-3</v>
      </c>
    </row>
    <row r="1509" spans="1:21" hidden="1" x14ac:dyDescent="0.3">
      <c r="A1509">
        <v>11817</v>
      </c>
      <c r="B1509" t="s">
        <v>57</v>
      </c>
      <c r="C1509" t="s">
        <v>1</v>
      </c>
      <c r="D1509" t="s">
        <v>2</v>
      </c>
      <c r="E1509" t="s">
        <v>3</v>
      </c>
      <c r="F1509" t="s">
        <v>306</v>
      </c>
      <c r="G1509" t="s">
        <v>4</v>
      </c>
      <c r="H1509" t="s">
        <v>58</v>
      </c>
      <c r="I1509">
        <v>225</v>
      </c>
      <c r="J1509">
        <v>25</v>
      </c>
      <c r="K1509" t="s">
        <v>316</v>
      </c>
      <c r="L1509" t="s">
        <v>7</v>
      </c>
      <c r="M1509" t="s">
        <v>28</v>
      </c>
      <c r="N1509">
        <v>11</v>
      </c>
      <c r="O1509" t="s">
        <v>33</v>
      </c>
      <c r="P1509" t="s">
        <v>35</v>
      </c>
      <c r="Q1509">
        <v>2</v>
      </c>
      <c r="R1509" t="s">
        <v>22</v>
      </c>
      <c r="S1509">
        <v>16.239999771118164</v>
      </c>
      <c r="T1509" s="6">
        <f>tbSilv[[#This Row],[qtdRecurso]]*tbSilv[[#This Row],[areaOcupacao]]/10000</f>
        <v>4.4999999999999998E-2</v>
      </c>
      <c r="U1509" s="1">
        <f>tbSilv[[#This Row],[qtdRecEspFaixa]]*tbSilv[[#This Row],[Preco]]</f>
        <v>0.73079998970031734</v>
      </c>
    </row>
    <row r="1510" spans="1:21" hidden="1" x14ac:dyDescent="0.3">
      <c r="A1510">
        <v>11817</v>
      </c>
      <c r="B1510" t="s">
        <v>57</v>
      </c>
      <c r="C1510" t="s">
        <v>1</v>
      </c>
      <c r="D1510" t="s">
        <v>2</v>
      </c>
      <c r="E1510" t="s">
        <v>3</v>
      </c>
      <c r="F1510" t="s">
        <v>306</v>
      </c>
      <c r="G1510" t="s">
        <v>4</v>
      </c>
      <c r="H1510" t="s">
        <v>58</v>
      </c>
      <c r="I1510">
        <v>225</v>
      </c>
      <c r="J1510">
        <v>25</v>
      </c>
      <c r="K1510" t="s">
        <v>316</v>
      </c>
      <c r="L1510" t="s">
        <v>7</v>
      </c>
      <c r="M1510" t="s">
        <v>28</v>
      </c>
      <c r="N1510">
        <v>11</v>
      </c>
      <c r="O1510" t="s">
        <v>33</v>
      </c>
      <c r="P1510" t="s">
        <v>13</v>
      </c>
      <c r="Q1510">
        <v>2</v>
      </c>
      <c r="R1510" t="s">
        <v>12</v>
      </c>
      <c r="S1510">
        <v>13.066685676574707</v>
      </c>
      <c r="T1510" s="6">
        <f>tbSilv[[#This Row],[qtdRecurso]]*tbSilv[[#This Row],[areaOcupacao]]/10000</f>
        <v>4.4999999999999998E-2</v>
      </c>
      <c r="U1510" s="1">
        <f>tbSilv[[#This Row],[qtdRecEspFaixa]]*tbSilv[[#This Row],[Preco]]</f>
        <v>0.58800085544586178</v>
      </c>
    </row>
    <row r="1511" spans="1:21" hidden="1" x14ac:dyDescent="0.3">
      <c r="A1511">
        <v>11817</v>
      </c>
      <c r="B1511" t="s">
        <v>57</v>
      </c>
      <c r="C1511" t="s">
        <v>1</v>
      </c>
      <c r="D1511" t="s">
        <v>2</v>
      </c>
      <c r="E1511" t="s">
        <v>3</v>
      </c>
      <c r="F1511" t="s">
        <v>306</v>
      </c>
      <c r="G1511" t="s">
        <v>4</v>
      </c>
      <c r="H1511" t="s">
        <v>58</v>
      </c>
      <c r="I1511">
        <v>225</v>
      </c>
      <c r="J1511">
        <v>25</v>
      </c>
      <c r="K1511" t="s">
        <v>316</v>
      </c>
      <c r="L1511" t="s">
        <v>7</v>
      </c>
      <c r="M1511" t="s">
        <v>28</v>
      </c>
      <c r="N1511">
        <v>11</v>
      </c>
      <c r="O1511" t="s">
        <v>36</v>
      </c>
      <c r="P1511" t="s">
        <v>13</v>
      </c>
      <c r="Q1511">
        <v>1</v>
      </c>
      <c r="R1511" t="s">
        <v>12</v>
      </c>
      <c r="S1511">
        <v>13.066685676574707</v>
      </c>
      <c r="T1511" s="6">
        <f>tbSilv[[#This Row],[qtdRecurso]]*tbSilv[[#This Row],[areaOcupacao]]/10000</f>
        <v>2.2499999999999999E-2</v>
      </c>
      <c r="U1511" s="1">
        <f>tbSilv[[#This Row],[qtdRecEspFaixa]]*tbSilv[[#This Row],[Preco]]</f>
        <v>0.29400042772293089</v>
      </c>
    </row>
    <row r="1512" spans="1:21" hidden="1" x14ac:dyDescent="0.3">
      <c r="A1512">
        <v>11817</v>
      </c>
      <c r="B1512" t="s">
        <v>57</v>
      </c>
      <c r="C1512" t="s">
        <v>1</v>
      </c>
      <c r="D1512" t="s">
        <v>2</v>
      </c>
      <c r="E1512" t="s">
        <v>3</v>
      </c>
      <c r="F1512" t="s">
        <v>306</v>
      </c>
      <c r="G1512" t="s">
        <v>4</v>
      </c>
      <c r="H1512" t="s">
        <v>58</v>
      </c>
      <c r="I1512">
        <v>225</v>
      </c>
      <c r="J1512">
        <v>25</v>
      </c>
      <c r="K1512" t="s">
        <v>316</v>
      </c>
      <c r="L1512" t="s">
        <v>7</v>
      </c>
      <c r="M1512" t="s">
        <v>28</v>
      </c>
      <c r="N1512">
        <v>12</v>
      </c>
      <c r="O1512" t="s">
        <v>33</v>
      </c>
      <c r="P1512" t="s">
        <v>34</v>
      </c>
      <c r="Q1512">
        <v>2</v>
      </c>
      <c r="R1512" t="s">
        <v>12</v>
      </c>
      <c r="S1512">
        <v>9.9000000000000005E-2</v>
      </c>
      <c r="T1512" s="6">
        <f>tbSilv[[#This Row],[qtdRecurso]]*tbSilv[[#This Row],[areaOcupacao]]/10000</f>
        <v>4.4999999999999998E-2</v>
      </c>
      <c r="U1512" s="1">
        <f>tbSilv[[#This Row],[qtdRecEspFaixa]]*tbSilv[[#This Row],[Preco]]</f>
        <v>4.4549999999999998E-3</v>
      </c>
    </row>
    <row r="1513" spans="1:21" hidden="1" x14ac:dyDescent="0.3">
      <c r="A1513">
        <v>11817</v>
      </c>
      <c r="B1513" t="s">
        <v>57</v>
      </c>
      <c r="C1513" t="s">
        <v>1</v>
      </c>
      <c r="D1513" t="s">
        <v>2</v>
      </c>
      <c r="E1513" t="s">
        <v>3</v>
      </c>
      <c r="F1513" t="s">
        <v>306</v>
      </c>
      <c r="G1513" t="s">
        <v>4</v>
      </c>
      <c r="H1513" t="s">
        <v>58</v>
      </c>
      <c r="I1513">
        <v>225</v>
      </c>
      <c r="J1513">
        <v>25</v>
      </c>
      <c r="K1513" t="s">
        <v>316</v>
      </c>
      <c r="L1513" t="s">
        <v>7</v>
      </c>
      <c r="M1513" t="s">
        <v>28</v>
      </c>
      <c r="N1513">
        <v>12</v>
      </c>
      <c r="O1513" t="s">
        <v>33</v>
      </c>
      <c r="P1513" t="s">
        <v>35</v>
      </c>
      <c r="Q1513">
        <v>2</v>
      </c>
      <c r="R1513" t="s">
        <v>22</v>
      </c>
      <c r="S1513">
        <v>16.239999771118164</v>
      </c>
      <c r="T1513" s="6">
        <f>tbSilv[[#This Row],[qtdRecurso]]*tbSilv[[#This Row],[areaOcupacao]]/10000</f>
        <v>4.4999999999999998E-2</v>
      </c>
      <c r="U1513" s="1">
        <f>tbSilv[[#This Row],[qtdRecEspFaixa]]*tbSilv[[#This Row],[Preco]]</f>
        <v>0.73079998970031734</v>
      </c>
    </row>
    <row r="1514" spans="1:21" hidden="1" x14ac:dyDescent="0.3">
      <c r="A1514">
        <v>11817</v>
      </c>
      <c r="B1514" t="s">
        <v>57</v>
      </c>
      <c r="C1514" t="s">
        <v>1</v>
      </c>
      <c r="D1514" t="s">
        <v>2</v>
      </c>
      <c r="E1514" t="s">
        <v>3</v>
      </c>
      <c r="F1514" t="s">
        <v>306</v>
      </c>
      <c r="G1514" t="s">
        <v>4</v>
      </c>
      <c r="H1514" t="s">
        <v>58</v>
      </c>
      <c r="I1514">
        <v>225</v>
      </c>
      <c r="J1514">
        <v>25</v>
      </c>
      <c r="K1514" t="s">
        <v>316</v>
      </c>
      <c r="L1514" t="s">
        <v>7</v>
      </c>
      <c r="M1514" t="s">
        <v>28</v>
      </c>
      <c r="N1514">
        <v>12</v>
      </c>
      <c r="O1514" t="s">
        <v>33</v>
      </c>
      <c r="P1514" t="s">
        <v>13</v>
      </c>
      <c r="Q1514">
        <v>2</v>
      </c>
      <c r="R1514" t="s">
        <v>12</v>
      </c>
      <c r="S1514">
        <v>13.066685676574707</v>
      </c>
      <c r="T1514" s="6">
        <f>tbSilv[[#This Row],[qtdRecurso]]*tbSilv[[#This Row],[areaOcupacao]]/10000</f>
        <v>4.4999999999999998E-2</v>
      </c>
      <c r="U1514" s="1">
        <f>tbSilv[[#This Row],[qtdRecEspFaixa]]*tbSilv[[#This Row],[Preco]]</f>
        <v>0.58800085544586178</v>
      </c>
    </row>
    <row r="1515" spans="1:21" hidden="1" x14ac:dyDescent="0.3">
      <c r="A1515">
        <v>11817</v>
      </c>
      <c r="B1515" t="s">
        <v>57</v>
      </c>
      <c r="C1515" t="s">
        <v>1</v>
      </c>
      <c r="D1515" t="s">
        <v>2</v>
      </c>
      <c r="E1515" t="s">
        <v>3</v>
      </c>
      <c r="F1515" t="s">
        <v>306</v>
      </c>
      <c r="G1515" t="s">
        <v>4</v>
      </c>
      <c r="H1515" t="s">
        <v>58</v>
      </c>
      <c r="I1515">
        <v>225</v>
      </c>
      <c r="J1515">
        <v>25</v>
      </c>
      <c r="K1515" t="s">
        <v>316</v>
      </c>
      <c r="L1515" t="s">
        <v>7</v>
      </c>
      <c r="M1515" t="s">
        <v>28</v>
      </c>
      <c r="N1515">
        <v>12</v>
      </c>
      <c r="O1515" t="s">
        <v>36</v>
      </c>
      <c r="P1515" t="s">
        <v>13</v>
      </c>
      <c r="Q1515">
        <v>1</v>
      </c>
      <c r="R1515" t="s">
        <v>12</v>
      </c>
      <c r="S1515">
        <v>13.066685676574707</v>
      </c>
      <c r="T1515" s="6">
        <f>tbSilv[[#This Row],[qtdRecurso]]*tbSilv[[#This Row],[areaOcupacao]]/10000</f>
        <v>2.2499999999999999E-2</v>
      </c>
      <c r="U1515" s="1">
        <f>tbSilv[[#This Row],[qtdRecEspFaixa]]*tbSilv[[#This Row],[Preco]]</f>
        <v>0.29400042772293089</v>
      </c>
    </row>
    <row r="1516" spans="1:21" hidden="1" x14ac:dyDescent="0.3">
      <c r="A1516">
        <v>11817</v>
      </c>
      <c r="B1516" t="s">
        <v>57</v>
      </c>
      <c r="C1516" t="s">
        <v>1</v>
      </c>
      <c r="D1516" t="s">
        <v>2</v>
      </c>
      <c r="E1516" t="s">
        <v>3</v>
      </c>
      <c r="F1516" t="s">
        <v>306</v>
      </c>
      <c r="G1516" t="s">
        <v>4</v>
      </c>
      <c r="H1516" t="s">
        <v>58</v>
      </c>
      <c r="I1516">
        <v>225</v>
      </c>
      <c r="J1516">
        <v>25</v>
      </c>
      <c r="K1516" t="s">
        <v>316</v>
      </c>
      <c r="L1516" t="s">
        <v>7</v>
      </c>
      <c r="M1516" t="s">
        <v>28</v>
      </c>
      <c r="N1516">
        <v>13</v>
      </c>
      <c r="O1516" t="s">
        <v>33</v>
      </c>
      <c r="P1516" t="s">
        <v>34</v>
      </c>
      <c r="Q1516">
        <v>2</v>
      </c>
      <c r="R1516" t="s">
        <v>12</v>
      </c>
      <c r="S1516">
        <v>9.9000000000000005E-2</v>
      </c>
      <c r="T1516" s="6">
        <f>tbSilv[[#This Row],[qtdRecurso]]*tbSilv[[#This Row],[areaOcupacao]]/10000</f>
        <v>4.4999999999999998E-2</v>
      </c>
      <c r="U1516" s="1">
        <f>tbSilv[[#This Row],[qtdRecEspFaixa]]*tbSilv[[#This Row],[Preco]]</f>
        <v>4.4549999999999998E-3</v>
      </c>
    </row>
    <row r="1517" spans="1:21" hidden="1" x14ac:dyDescent="0.3">
      <c r="A1517">
        <v>11817</v>
      </c>
      <c r="B1517" t="s">
        <v>57</v>
      </c>
      <c r="C1517" t="s">
        <v>1</v>
      </c>
      <c r="D1517" t="s">
        <v>2</v>
      </c>
      <c r="E1517" t="s">
        <v>3</v>
      </c>
      <c r="F1517" t="s">
        <v>306</v>
      </c>
      <c r="G1517" t="s">
        <v>4</v>
      </c>
      <c r="H1517" t="s">
        <v>58</v>
      </c>
      <c r="I1517">
        <v>225</v>
      </c>
      <c r="J1517">
        <v>25</v>
      </c>
      <c r="K1517" t="s">
        <v>316</v>
      </c>
      <c r="L1517" t="s">
        <v>7</v>
      </c>
      <c r="M1517" t="s">
        <v>28</v>
      </c>
      <c r="N1517">
        <v>13</v>
      </c>
      <c r="O1517" t="s">
        <v>33</v>
      </c>
      <c r="P1517" t="s">
        <v>35</v>
      </c>
      <c r="Q1517">
        <v>2</v>
      </c>
      <c r="R1517" t="s">
        <v>22</v>
      </c>
      <c r="S1517">
        <v>16.239999771118164</v>
      </c>
      <c r="T1517" s="6">
        <f>tbSilv[[#This Row],[qtdRecurso]]*tbSilv[[#This Row],[areaOcupacao]]/10000</f>
        <v>4.4999999999999998E-2</v>
      </c>
      <c r="U1517" s="1">
        <f>tbSilv[[#This Row],[qtdRecEspFaixa]]*tbSilv[[#This Row],[Preco]]</f>
        <v>0.73079998970031734</v>
      </c>
    </row>
    <row r="1518" spans="1:21" hidden="1" x14ac:dyDescent="0.3">
      <c r="A1518">
        <v>11817</v>
      </c>
      <c r="B1518" t="s">
        <v>57</v>
      </c>
      <c r="C1518" t="s">
        <v>1</v>
      </c>
      <c r="D1518" t="s">
        <v>2</v>
      </c>
      <c r="E1518" t="s">
        <v>3</v>
      </c>
      <c r="F1518" t="s">
        <v>306</v>
      </c>
      <c r="G1518" t="s">
        <v>4</v>
      </c>
      <c r="H1518" t="s">
        <v>58</v>
      </c>
      <c r="I1518">
        <v>225</v>
      </c>
      <c r="J1518">
        <v>25</v>
      </c>
      <c r="K1518" t="s">
        <v>316</v>
      </c>
      <c r="L1518" t="s">
        <v>7</v>
      </c>
      <c r="M1518" t="s">
        <v>28</v>
      </c>
      <c r="N1518">
        <v>13</v>
      </c>
      <c r="O1518" t="s">
        <v>33</v>
      </c>
      <c r="P1518" t="s">
        <v>13</v>
      </c>
      <c r="Q1518">
        <v>2</v>
      </c>
      <c r="R1518" t="s">
        <v>12</v>
      </c>
      <c r="S1518">
        <v>13.066685676574707</v>
      </c>
      <c r="T1518" s="6">
        <f>tbSilv[[#This Row],[qtdRecurso]]*tbSilv[[#This Row],[areaOcupacao]]/10000</f>
        <v>4.4999999999999998E-2</v>
      </c>
      <c r="U1518" s="1">
        <f>tbSilv[[#This Row],[qtdRecEspFaixa]]*tbSilv[[#This Row],[Preco]]</f>
        <v>0.58800085544586178</v>
      </c>
    </row>
    <row r="1519" spans="1:21" hidden="1" x14ac:dyDescent="0.3">
      <c r="A1519">
        <v>11817</v>
      </c>
      <c r="B1519" t="s">
        <v>57</v>
      </c>
      <c r="C1519" t="s">
        <v>1</v>
      </c>
      <c r="D1519" t="s">
        <v>2</v>
      </c>
      <c r="E1519" t="s">
        <v>3</v>
      </c>
      <c r="F1519" t="s">
        <v>306</v>
      </c>
      <c r="G1519" t="s">
        <v>4</v>
      </c>
      <c r="H1519" t="s">
        <v>58</v>
      </c>
      <c r="I1519">
        <v>225</v>
      </c>
      <c r="J1519">
        <v>25</v>
      </c>
      <c r="K1519" t="s">
        <v>316</v>
      </c>
      <c r="L1519" t="s">
        <v>7</v>
      </c>
      <c r="M1519" t="s">
        <v>28</v>
      </c>
      <c r="N1519">
        <v>13</v>
      </c>
      <c r="O1519" t="s">
        <v>36</v>
      </c>
      <c r="P1519" t="s">
        <v>13</v>
      </c>
      <c r="Q1519">
        <v>1</v>
      </c>
      <c r="R1519" t="s">
        <v>12</v>
      </c>
      <c r="S1519">
        <v>13.066685676574707</v>
      </c>
      <c r="T1519" s="6">
        <f>tbSilv[[#This Row],[qtdRecurso]]*tbSilv[[#This Row],[areaOcupacao]]/10000</f>
        <v>2.2499999999999999E-2</v>
      </c>
      <c r="U1519" s="1">
        <f>tbSilv[[#This Row],[qtdRecEspFaixa]]*tbSilv[[#This Row],[Preco]]</f>
        <v>0.29400042772293089</v>
      </c>
    </row>
    <row r="1520" spans="1:21" hidden="1" x14ac:dyDescent="0.3">
      <c r="A1520">
        <v>11817</v>
      </c>
      <c r="B1520" t="s">
        <v>57</v>
      </c>
      <c r="C1520" t="s">
        <v>1</v>
      </c>
      <c r="D1520" t="s">
        <v>2</v>
      </c>
      <c r="E1520" t="s">
        <v>3</v>
      </c>
      <c r="F1520" t="s">
        <v>306</v>
      </c>
      <c r="G1520" t="s">
        <v>4</v>
      </c>
      <c r="H1520" t="s">
        <v>58</v>
      </c>
      <c r="I1520">
        <v>225</v>
      </c>
      <c r="J1520">
        <v>25</v>
      </c>
      <c r="K1520" t="s">
        <v>316</v>
      </c>
      <c r="L1520" t="s">
        <v>7</v>
      </c>
      <c r="M1520" t="s">
        <v>28</v>
      </c>
      <c r="N1520">
        <v>14</v>
      </c>
      <c r="O1520" t="s">
        <v>33</v>
      </c>
      <c r="P1520" t="s">
        <v>34</v>
      </c>
      <c r="Q1520">
        <v>2</v>
      </c>
      <c r="R1520" t="s">
        <v>12</v>
      </c>
      <c r="S1520">
        <v>9.9000000000000005E-2</v>
      </c>
      <c r="T1520" s="6">
        <f>tbSilv[[#This Row],[qtdRecurso]]*tbSilv[[#This Row],[areaOcupacao]]/10000</f>
        <v>4.4999999999999998E-2</v>
      </c>
      <c r="U1520" s="1">
        <f>tbSilv[[#This Row],[qtdRecEspFaixa]]*tbSilv[[#This Row],[Preco]]</f>
        <v>4.4549999999999998E-3</v>
      </c>
    </row>
    <row r="1521" spans="1:21" hidden="1" x14ac:dyDescent="0.3">
      <c r="A1521">
        <v>11817</v>
      </c>
      <c r="B1521" t="s">
        <v>57</v>
      </c>
      <c r="C1521" t="s">
        <v>1</v>
      </c>
      <c r="D1521" t="s">
        <v>2</v>
      </c>
      <c r="E1521" t="s">
        <v>3</v>
      </c>
      <c r="F1521" t="s">
        <v>306</v>
      </c>
      <c r="G1521" t="s">
        <v>4</v>
      </c>
      <c r="H1521" t="s">
        <v>58</v>
      </c>
      <c r="I1521">
        <v>225</v>
      </c>
      <c r="J1521">
        <v>25</v>
      </c>
      <c r="K1521" t="s">
        <v>316</v>
      </c>
      <c r="L1521" t="s">
        <v>7</v>
      </c>
      <c r="M1521" t="s">
        <v>28</v>
      </c>
      <c r="N1521">
        <v>14</v>
      </c>
      <c r="O1521" t="s">
        <v>33</v>
      </c>
      <c r="P1521" t="s">
        <v>35</v>
      </c>
      <c r="Q1521">
        <v>2</v>
      </c>
      <c r="R1521" t="s">
        <v>22</v>
      </c>
      <c r="S1521">
        <v>16.239999771118164</v>
      </c>
      <c r="T1521" s="6">
        <f>tbSilv[[#This Row],[qtdRecurso]]*tbSilv[[#This Row],[areaOcupacao]]/10000</f>
        <v>4.4999999999999998E-2</v>
      </c>
      <c r="U1521" s="1">
        <f>tbSilv[[#This Row],[qtdRecEspFaixa]]*tbSilv[[#This Row],[Preco]]</f>
        <v>0.73079998970031734</v>
      </c>
    </row>
    <row r="1522" spans="1:21" hidden="1" x14ac:dyDescent="0.3">
      <c r="A1522">
        <v>11817</v>
      </c>
      <c r="B1522" t="s">
        <v>57</v>
      </c>
      <c r="C1522" t="s">
        <v>1</v>
      </c>
      <c r="D1522" t="s">
        <v>2</v>
      </c>
      <c r="E1522" t="s">
        <v>3</v>
      </c>
      <c r="F1522" t="s">
        <v>306</v>
      </c>
      <c r="G1522" t="s">
        <v>4</v>
      </c>
      <c r="H1522" t="s">
        <v>58</v>
      </c>
      <c r="I1522">
        <v>225</v>
      </c>
      <c r="J1522">
        <v>25</v>
      </c>
      <c r="K1522" t="s">
        <v>316</v>
      </c>
      <c r="L1522" t="s">
        <v>7</v>
      </c>
      <c r="M1522" t="s">
        <v>28</v>
      </c>
      <c r="N1522">
        <v>14</v>
      </c>
      <c r="O1522" t="s">
        <v>33</v>
      </c>
      <c r="P1522" t="s">
        <v>13</v>
      </c>
      <c r="Q1522">
        <v>2</v>
      </c>
      <c r="R1522" t="s">
        <v>12</v>
      </c>
      <c r="S1522">
        <v>13.066685676574707</v>
      </c>
      <c r="T1522" s="6">
        <f>tbSilv[[#This Row],[qtdRecurso]]*tbSilv[[#This Row],[areaOcupacao]]/10000</f>
        <v>4.4999999999999998E-2</v>
      </c>
      <c r="U1522" s="1">
        <f>tbSilv[[#This Row],[qtdRecEspFaixa]]*tbSilv[[#This Row],[Preco]]</f>
        <v>0.58800085544586178</v>
      </c>
    </row>
    <row r="1523" spans="1:21" hidden="1" x14ac:dyDescent="0.3">
      <c r="A1523">
        <v>11817</v>
      </c>
      <c r="B1523" t="s">
        <v>57</v>
      </c>
      <c r="C1523" t="s">
        <v>1</v>
      </c>
      <c r="D1523" t="s">
        <v>2</v>
      </c>
      <c r="E1523" t="s">
        <v>3</v>
      </c>
      <c r="F1523" t="s">
        <v>306</v>
      </c>
      <c r="G1523" t="s">
        <v>4</v>
      </c>
      <c r="H1523" t="s">
        <v>58</v>
      </c>
      <c r="I1523">
        <v>225</v>
      </c>
      <c r="J1523">
        <v>25</v>
      </c>
      <c r="K1523" t="s">
        <v>316</v>
      </c>
      <c r="L1523" t="s">
        <v>7</v>
      </c>
      <c r="M1523" t="s">
        <v>28</v>
      </c>
      <c r="N1523">
        <v>14</v>
      </c>
      <c r="O1523" t="s">
        <v>36</v>
      </c>
      <c r="P1523" t="s">
        <v>13</v>
      </c>
      <c r="Q1523">
        <v>1</v>
      </c>
      <c r="R1523" t="s">
        <v>12</v>
      </c>
      <c r="S1523">
        <v>13.066685676574707</v>
      </c>
      <c r="T1523" s="6">
        <f>tbSilv[[#This Row],[qtdRecurso]]*tbSilv[[#This Row],[areaOcupacao]]/10000</f>
        <v>2.2499999999999999E-2</v>
      </c>
      <c r="U1523" s="1">
        <f>tbSilv[[#This Row],[qtdRecEspFaixa]]*tbSilv[[#This Row],[Preco]]</f>
        <v>0.29400042772293089</v>
      </c>
    </row>
    <row r="1524" spans="1:21" hidden="1" x14ac:dyDescent="0.3">
      <c r="A1524">
        <v>11817</v>
      </c>
      <c r="B1524" t="s">
        <v>57</v>
      </c>
      <c r="C1524" t="s">
        <v>1</v>
      </c>
      <c r="D1524" t="s">
        <v>2</v>
      </c>
      <c r="E1524" t="s">
        <v>3</v>
      </c>
      <c r="F1524" t="s">
        <v>306</v>
      </c>
      <c r="G1524" t="s">
        <v>4</v>
      </c>
      <c r="H1524" t="s">
        <v>58</v>
      </c>
      <c r="I1524">
        <v>225</v>
      </c>
      <c r="J1524">
        <v>25</v>
      </c>
      <c r="K1524" t="s">
        <v>316</v>
      </c>
      <c r="L1524" t="s">
        <v>7</v>
      </c>
      <c r="M1524" t="s">
        <v>28</v>
      </c>
      <c r="N1524">
        <v>15</v>
      </c>
      <c r="O1524" t="s">
        <v>33</v>
      </c>
      <c r="P1524" t="s">
        <v>34</v>
      </c>
      <c r="Q1524">
        <v>2</v>
      </c>
      <c r="R1524" t="s">
        <v>12</v>
      </c>
      <c r="S1524">
        <v>9.9000000000000005E-2</v>
      </c>
      <c r="T1524" s="6">
        <f>tbSilv[[#This Row],[qtdRecurso]]*tbSilv[[#This Row],[areaOcupacao]]/10000</f>
        <v>4.4999999999999998E-2</v>
      </c>
      <c r="U1524" s="1">
        <f>tbSilv[[#This Row],[qtdRecEspFaixa]]*tbSilv[[#This Row],[Preco]]</f>
        <v>4.4549999999999998E-3</v>
      </c>
    </row>
    <row r="1525" spans="1:21" hidden="1" x14ac:dyDescent="0.3">
      <c r="A1525">
        <v>11817</v>
      </c>
      <c r="B1525" t="s">
        <v>57</v>
      </c>
      <c r="C1525" t="s">
        <v>1</v>
      </c>
      <c r="D1525" t="s">
        <v>2</v>
      </c>
      <c r="E1525" t="s">
        <v>3</v>
      </c>
      <c r="F1525" t="s">
        <v>306</v>
      </c>
      <c r="G1525" t="s">
        <v>4</v>
      </c>
      <c r="H1525" t="s">
        <v>58</v>
      </c>
      <c r="I1525">
        <v>225</v>
      </c>
      <c r="J1525">
        <v>25</v>
      </c>
      <c r="K1525" t="s">
        <v>316</v>
      </c>
      <c r="L1525" t="s">
        <v>7</v>
      </c>
      <c r="M1525" t="s">
        <v>28</v>
      </c>
      <c r="N1525">
        <v>15</v>
      </c>
      <c r="O1525" t="s">
        <v>33</v>
      </c>
      <c r="P1525" t="s">
        <v>35</v>
      </c>
      <c r="Q1525">
        <v>2</v>
      </c>
      <c r="R1525" t="s">
        <v>22</v>
      </c>
      <c r="S1525">
        <v>16.239999771118164</v>
      </c>
      <c r="T1525" s="6">
        <f>tbSilv[[#This Row],[qtdRecurso]]*tbSilv[[#This Row],[areaOcupacao]]/10000</f>
        <v>4.4999999999999998E-2</v>
      </c>
      <c r="U1525" s="1">
        <f>tbSilv[[#This Row],[qtdRecEspFaixa]]*tbSilv[[#This Row],[Preco]]</f>
        <v>0.73079998970031734</v>
      </c>
    </row>
    <row r="1526" spans="1:21" hidden="1" x14ac:dyDescent="0.3">
      <c r="A1526">
        <v>11817</v>
      </c>
      <c r="B1526" t="s">
        <v>57</v>
      </c>
      <c r="C1526" t="s">
        <v>1</v>
      </c>
      <c r="D1526" t="s">
        <v>2</v>
      </c>
      <c r="E1526" t="s">
        <v>3</v>
      </c>
      <c r="F1526" t="s">
        <v>306</v>
      </c>
      <c r="G1526" t="s">
        <v>4</v>
      </c>
      <c r="H1526" t="s">
        <v>58</v>
      </c>
      <c r="I1526">
        <v>225</v>
      </c>
      <c r="J1526">
        <v>25</v>
      </c>
      <c r="K1526" t="s">
        <v>316</v>
      </c>
      <c r="L1526" t="s">
        <v>7</v>
      </c>
      <c r="M1526" t="s">
        <v>28</v>
      </c>
      <c r="N1526">
        <v>15</v>
      </c>
      <c r="O1526" t="s">
        <v>33</v>
      </c>
      <c r="P1526" t="s">
        <v>13</v>
      </c>
      <c r="Q1526">
        <v>2</v>
      </c>
      <c r="R1526" t="s">
        <v>12</v>
      </c>
      <c r="S1526">
        <v>13.066685676574707</v>
      </c>
      <c r="T1526" s="6">
        <f>tbSilv[[#This Row],[qtdRecurso]]*tbSilv[[#This Row],[areaOcupacao]]/10000</f>
        <v>4.4999999999999998E-2</v>
      </c>
      <c r="U1526" s="1">
        <f>tbSilv[[#This Row],[qtdRecEspFaixa]]*tbSilv[[#This Row],[Preco]]</f>
        <v>0.58800085544586178</v>
      </c>
    </row>
    <row r="1527" spans="1:21" hidden="1" x14ac:dyDescent="0.3">
      <c r="A1527">
        <v>11817</v>
      </c>
      <c r="B1527" t="s">
        <v>57</v>
      </c>
      <c r="C1527" t="s">
        <v>1</v>
      </c>
      <c r="D1527" t="s">
        <v>2</v>
      </c>
      <c r="E1527" t="s">
        <v>3</v>
      </c>
      <c r="F1527" t="s">
        <v>306</v>
      </c>
      <c r="G1527" t="s">
        <v>4</v>
      </c>
      <c r="H1527" t="s">
        <v>58</v>
      </c>
      <c r="I1527">
        <v>225</v>
      </c>
      <c r="J1527">
        <v>25</v>
      </c>
      <c r="K1527" t="s">
        <v>316</v>
      </c>
      <c r="L1527" t="s">
        <v>7</v>
      </c>
      <c r="M1527" t="s">
        <v>28</v>
      </c>
      <c r="N1527">
        <v>15</v>
      </c>
      <c r="O1527" t="s">
        <v>40</v>
      </c>
      <c r="P1527" t="s">
        <v>41</v>
      </c>
      <c r="Q1527">
        <v>20</v>
      </c>
      <c r="R1527" t="s">
        <v>12</v>
      </c>
      <c r="S1527">
        <v>5.920964241027832</v>
      </c>
      <c r="T1527" s="6">
        <f>tbSilv[[#This Row],[qtdRecurso]]*tbSilv[[#This Row],[areaOcupacao]]/10000</f>
        <v>0.45</v>
      </c>
      <c r="U1527" s="1">
        <f>tbSilv[[#This Row],[qtdRecEspFaixa]]*tbSilv[[#This Row],[Preco]]</f>
        <v>2.6644339084625246</v>
      </c>
    </row>
    <row r="1528" spans="1:21" hidden="1" x14ac:dyDescent="0.3">
      <c r="A1528">
        <v>11817</v>
      </c>
      <c r="B1528" t="s">
        <v>57</v>
      </c>
      <c r="C1528" t="s">
        <v>1</v>
      </c>
      <c r="D1528" t="s">
        <v>2</v>
      </c>
      <c r="E1528" t="s">
        <v>3</v>
      </c>
      <c r="F1528" t="s">
        <v>306</v>
      </c>
      <c r="G1528" t="s">
        <v>4</v>
      </c>
      <c r="H1528" t="s">
        <v>58</v>
      </c>
      <c r="I1528">
        <v>225</v>
      </c>
      <c r="J1528">
        <v>25</v>
      </c>
      <c r="K1528" t="s">
        <v>316</v>
      </c>
      <c r="L1528" t="s">
        <v>7</v>
      </c>
      <c r="M1528" t="s">
        <v>28</v>
      </c>
      <c r="N1528">
        <v>15</v>
      </c>
      <c r="O1528" t="s">
        <v>36</v>
      </c>
      <c r="P1528" t="s">
        <v>13</v>
      </c>
      <c r="Q1528">
        <v>1</v>
      </c>
      <c r="R1528" t="s">
        <v>12</v>
      </c>
      <c r="S1528">
        <v>13.066685676574707</v>
      </c>
      <c r="T1528" s="6">
        <f>tbSilv[[#This Row],[qtdRecurso]]*tbSilv[[#This Row],[areaOcupacao]]/10000</f>
        <v>2.2499999999999999E-2</v>
      </c>
      <c r="U1528" s="1">
        <f>tbSilv[[#This Row],[qtdRecEspFaixa]]*tbSilv[[#This Row],[Preco]]</f>
        <v>0.29400042772293089</v>
      </c>
    </row>
    <row r="1529" spans="1:21" hidden="1" x14ac:dyDescent="0.3">
      <c r="A1529">
        <v>11817</v>
      </c>
      <c r="B1529" t="s">
        <v>57</v>
      </c>
      <c r="C1529" t="s">
        <v>1</v>
      </c>
      <c r="D1529" t="s">
        <v>2</v>
      </c>
      <c r="E1529" t="s">
        <v>3</v>
      </c>
      <c r="F1529" t="s">
        <v>306</v>
      </c>
      <c r="G1529" t="s">
        <v>4</v>
      </c>
      <c r="H1529" t="s">
        <v>58</v>
      </c>
      <c r="I1529">
        <v>225</v>
      </c>
      <c r="J1529">
        <v>25</v>
      </c>
      <c r="K1529" t="s">
        <v>316</v>
      </c>
      <c r="L1529" t="s">
        <v>7</v>
      </c>
      <c r="M1529" t="s">
        <v>28</v>
      </c>
      <c r="N1529">
        <v>16</v>
      </c>
      <c r="O1529" t="s">
        <v>33</v>
      </c>
      <c r="P1529" t="s">
        <v>34</v>
      </c>
      <c r="Q1529">
        <v>2</v>
      </c>
      <c r="R1529" t="s">
        <v>12</v>
      </c>
      <c r="S1529">
        <v>9.9000000000000005E-2</v>
      </c>
      <c r="T1529" s="6">
        <f>tbSilv[[#This Row],[qtdRecurso]]*tbSilv[[#This Row],[areaOcupacao]]/10000</f>
        <v>4.4999999999999998E-2</v>
      </c>
      <c r="U1529" s="1">
        <f>tbSilv[[#This Row],[qtdRecEspFaixa]]*tbSilv[[#This Row],[Preco]]</f>
        <v>4.4549999999999998E-3</v>
      </c>
    </row>
    <row r="1530" spans="1:21" hidden="1" x14ac:dyDescent="0.3">
      <c r="A1530">
        <v>11817</v>
      </c>
      <c r="B1530" t="s">
        <v>57</v>
      </c>
      <c r="C1530" t="s">
        <v>1</v>
      </c>
      <c r="D1530" t="s">
        <v>2</v>
      </c>
      <c r="E1530" t="s">
        <v>3</v>
      </c>
      <c r="F1530" t="s">
        <v>306</v>
      </c>
      <c r="G1530" t="s">
        <v>4</v>
      </c>
      <c r="H1530" t="s">
        <v>58</v>
      </c>
      <c r="I1530">
        <v>225</v>
      </c>
      <c r="J1530">
        <v>25</v>
      </c>
      <c r="K1530" t="s">
        <v>316</v>
      </c>
      <c r="L1530" t="s">
        <v>7</v>
      </c>
      <c r="M1530" t="s">
        <v>28</v>
      </c>
      <c r="N1530">
        <v>16</v>
      </c>
      <c r="O1530" t="s">
        <v>33</v>
      </c>
      <c r="P1530" t="s">
        <v>35</v>
      </c>
      <c r="Q1530">
        <v>2</v>
      </c>
      <c r="R1530" t="s">
        <v>22</v>
      </c>
      <c r="S1530">
        <v>16.239999771118164</v>
      </c>
      <c r="T1530" s="6">
        <f>tbSilv[[#This Row],[qtdRecurso]]*tbSilv[[#This Row],[areaOcupacao]]/10000</f>
        <v>4.4999999999999998E-2</v>
      </c>
      <c r="U1530" s="1">
        <f>tbSilv[[#This Row],[qtdRecEspFaixa]]*tbSilv[[#This Row],[Preco]]</f>
        <v>0.73079998970031734</v>
      </c>
    </row>
    <row r="1531" spans="1:21" hidden="1" x14ac:dyDescent="0.3">
      <c r="A1531">
        <v>11817</v>
      </c>
      <c r="B1531" t="s">
        <v>57</v>
      </c>
      <c r="C1531" t="s">
        <v>1</v>
      </c>
      <c r="D1531" t="s">
        <v>2</v>
      </c>
      <c r="E1531" t="s">
        <v>3</v>
      </c>
      <c r="F1531" t="s">
        <v>306</v>
      </c>
      <c r="G1531" t="s">
        <v>4</v>
      </c>
      <c r="H1531" t="s">
        <v>58</v>
      </c>
      <c r="I1531">
        <v>225</v>
      </c>
      <c r="J1531">
        <v>25</v>
      </c>
      <c r="K1531" t="s">
        <v>316</v>
      </c>
      <c r="L1531" t="s">
        <v>7</v>
      </c>
      <c r="M1531" t="s">
        <v>28</v>
      </c>
      <c r="N1531">
        <v>16</v>
      </c>
      <c r="O1531" t="s">
        <v>33</v>
      </c>
      <c r="P1531" t="s">
        <v>13</v>
      </c>
      <c r="Q1531">
        <v>2</v>
      </c>
      <c r="R1531" t="s">
        <v>12</v>
      </c>
      <c r="S1531">
        <v>13.066685676574707</v>
      </c>
      <c r="T1531" s="6">
        <f>tbSilv[[#This Row],[qtdRecurso]]*tbSilv[[#This Row],[areaOcupacao]]/10000</f>
        <v>4.4999999999999998E-2</v>
      </c>
      <c r="U1531" s="1">
        <f>tbSilv[[#This Row],[qtdRecEspFaixa]]*tbSilv[[#This Row],[Preco]]</f>
        <v>0.58800085544586178</v>
      </c>
    </row>
    <row r="1532" spans="1:21" hidden="1" x14ac:dyDescent="0.3">
      <c r="A1532">
        <v>11817</v>
      </c>
      <c r="B1532" t="s">
        <v>57</v>
      </c>
      <c r="C1532" t="s">
        <v>1</v>
      </c>
      <c r="D1532" t="s">
        <v>2</v>
      </c>
      <c r="E1532" t="s">
        <v>3</v>
      </c>
      <c r="F1532" t="s">
        <v>306</v>
      </c>
      <c r="G1532" t="s">
        <v>4</v>
      </c>
      <c r="H1532" t="s">
        <v>58</v>
      </c>
      <c r="I1532">
        <v>225</v>
      </c>
      <c r="J1532">
        <v>25</v>
      </c>
      <c r="K1532" t="s">
        <v>316</v>
      </c>
      <c r="L1532" t="s">
        <v>7</v>
      </c>
      <c r="M1532" t="s">
        <v>28</v>
      </c>
      <c r="N1532">
        <v>16</v>
      </c>
      <c r="O1532" t="s">
        <v>36</v>
      </c>
      <c r="P1532" t="s">
        <v>13</v>
      </c>
      <c r="Q1532">
        <v>1</v>
      </c>
      <c r="R1532" t="s">
        <v>12</v>
      </c>
      <c r="S1532">
        <v>13.066685676574707</v>
      </c>
      <c r="T1532" s="6">
        <f>tbSilv[[#This Row],[qtdRecurso]]*tbSilv[[#This Row],[areaOcupacao]]/10000</f>
        <v>2.2499999999999999E-2</v>
      </c>
      <c r="U1532" s="1">
        <f>tbSilv[[#This Row],[qtdRecEspFaixa]]*tbSilv[[#This Row],[Preco]]</f>
        <v>0.29400042772293089</v>
      </c>
    </row>
    <row r="1533" spans="1:21" hidden="1" x14ac:dyDescent="0.3">
      <c r="A1533">
        <v>11817</v>
      </c>
      <c r="B1533" t="s">
        <v>57</v>
      </c>
      <c r="C1533" t="s">
        <v>1</v>
      </c>
      <c r="D1533" t="s">
        <v>2</v>
      </c>
      <c r="E1533" t="s">
        <v>3</v>
      </c>
      <c r="F1533" t="s">
        <v>306</v>
      </c>
      <c r="G1533" t="s">
        <v>4</v>
      </c>
      <c r="H1533" t="s">
        <v>58</v>
      </c>
      <c r="I1533">
        <v>225</v>
      </c>
      <c r="J1533">
        <v>25</v>
      </c>
      <c r="K1533" t="s">
        <v>316</v>
      </c>
      <c r="L1533" t="s">
        <v>7</v>
      </c>
      <c r="M1533" t="s">
        <v>28</v>
      </c>
      <c r="N1533">
        <v>17</v>
      </c>
      <c r="O1533" t="s">
        <v>33</v>
      </c>
      <c r="P1533" t="s">
        <v>34</v>
      </c>
      <c r="Q1533">
        <v>2</v>
      </c>
      <c r="R1533" t="s">
        <v>12</v>
      </c>
      <c r="S1533">
        <v>9.9000000000000005E-2</v>
      </c>
      <c r="T1533" s="6">
        <f>tbSilv[[#This Row],[qtdRecurso]]*tbSilv[[#This Row],[areaOcupacao]]/10000</f>
        <v>4.4999999999999998E-2</v>
      </c>
      <c r="U1533" s="1">
        <f>tbSilv[[#This Row],[qtdRecEspFaixa]]*tbSilv[[#This Row],[Preco]]</f>
        <v>4.4549999999999998E-3</v>
      </c>
    </row>
    <row r="1534" spans="1:21" hidden="1" x14ac:dyDescent="0.3">
      <c r="A1534">
        <v>11817</v>
      </c>
      <c r="B1534" t="s">
        <v>57</v>
      </c>
      <c r="C1534" t="s">
        <v>1</v>
      </c>
      <c r="D1534" t="s">
        <v>2</v>
      </c>
      <c r="E1534" t="s">
        <v>3</v>
      </c>
      <c r="F1534" t="s">
        <v>306</v>
      </c>
      <c r="G1534" t="s">
        <v>4</v>
      </c>
      <c r="H1534" t="s">
        <v>58</v>
      </c>
      <c r="I1534">
        <v>225</v>
      </c>
      <c r="J1534">
        <v>25</v>
      </c>
      <c r="K1534" t="s">
        <v>316</v>
      </c>
      <c r="L1534" t="s">
        <v>7</v>
      </c>
      <c r="M1534" t="s">
        <v>28</v>
      </c>
      <c r="N1534">
        <v>17</v>
      </c>
      <c r="O1534" t="s">
        <v>33</v>
      </c>
      <c r="P1534" t="s">
        <v>35</v>
      </c>
      <c r="Q1534">
        <v>2</v>
      </c>
      <c r="R1534" t="s">
        <v>22</v>
      </c>
      <c r="S1534">
        <v>16.239999771118164</v>
      </c>
      <c r="T1534" s="6">
        <f>tbSilv[[#This Row],[qtdRecurso]]*tbSilv[[#This Row],[areaOcupacao]]/10000</f>
        <v>4.4999999999999998E-2</v>
      </c>
      <c r="U1534" s="1">
        <f>tbSilv[[#This Row],[qtdRecEspFaixa]]*tbSilv[[#This Row],[Preco]]</f>
        <v>0.73079998970031734</v>
      </c>
    </row>
    <row r="1535" spans="1:21" hidden="1" x14ac:dyDescent="0.3">
      <c r="A1535">
        <v>11817</v>
      </c>
      <c r="B1535" t="s">
        <v>57</v>
      </c>
      <c r="C1535" t="s">
        <v>1</v>
      </c>
      <c r="D1535" t="s">
        <v>2</v>
      </c>
      <c r="E1535" t="s">
        <v>3</v>
      </c>
      <c r="F1535" t="s">
        <v>306</v>
      </c>
      <c r="G1535" t="s">
        <v>4</v>
      </c>
      <c r="H1535" t="s">
        <v>58</v>
      </c>
      <c r="I1535">
        <v>225</v>
      </c>
      <c r="J1535">
        <v>25</v>
      </c>
      <c r="K1535" t="s">
        <v>316</v>
      </c>
      <c r="L1535" t="s">
        <v>7</v>
      </c>
      <c r="M1535" t="s">
        <v>28</v>
      </c>
      <c r="N1535">
        <v>17</v>
      </c>
      <c r="O1535" t="s">
        <v>33</v>
      </c>
      <c r="P1535" t="s">
        <v>13</v>
      </c>
      <c r="Q1535">
        <v>2</v>
      </c>
      <c r="R1535" t="s">
        <v>12</v>
      </c>
      <c r="S1535">
        <v>13.066685676574707</v>
      </c>
      <c r="T1535" s="6">
        <f>tbSilv[[#This Row],[qtdRecurso]]*tbSilv[[#This Row],[areaOcupacao]]/10000</f>
        <v>4.4999999999999998E-2</v>
      </c>
      <c r="U1535" s="1">
        <f>tbSilv[[#This Row],[qtdRecEspFaixa]]*tbSilv[[#This Row],[Preco]]</f>
        <v>0.58800085544586178</v>
      </c>
    </row>
    <row r="1536" spans="1:21" hidden="1" x14ac:dyDescent="0.3">
      <c r="A1536">
        <v>11817</v>
      </c>
      <c r="B1536" t="s">
        <v>57</v>
      </c>
      <c r="C1536" t="s">
        <v>1</v>
      </c>
      <c r="D1536" t="s">
        <v>2</v>
      </c>
      <c r="E1536" t="s">
        <v>3</v>
      </c>
      <c r="F1536" t="s">
        <v>306</v>
      </c>
      <c r="G1536" t="s">
        <v>4</v>
      </c>
      <c r="H1536" t="s">
        <v>58</v>
      </c>
      <c r="I1536">
        <v>225</v>
      </c>
      <c r="J1536">
        <v>25</v>
      </c>
      <c r="K1536" t="s">
        <v>316</v>
      </c>
      <c r="L1536" t="s">
        <v>7</v>
      </c>
      <c r="M1536" t="s">
        <v>28</v>
      </c>
      <c r="N1536">
        <v>17</v>
      </c>
      <c r="O1536" t="s">
        <v>36</v>
      </c>
      <c r="P1536" t="s">
        <v>13</v>
      </c>
      <c r="Q1536">
        <v>1</v>
      </c>
      <c r="R1536" t="s">
        <v>12</v>
      </c>
      <c r="S1536">
        <v>13.066685676574707</v>
      </c>
      <c r="T1536" s="6">
        <f>tbSilv[[#This Row],[qtdRecurso]]*tbSilv[[#This Row],[areaOcupacao]]/10000</f>
        <v>2.2499999999999999E-2</v>
      </c>
      <c r="U1536" s="1">
        <f>tbSilv[[#This Row],[qtdRecEspFaixa]]*tbSilv[[#This Row],[Preco]]</f>
        <v>0.29400042772293089</v>
      </c>
    </row>
    <row r="1537" spans="1:21" hidden="1" x14ac:dyDescent="0.3">
      <c r="A1537">
        <v>11817</v>
      </c>
      <c r="B1537" t="s">
        <v>57</v>
      </c>
      <c r="C1537" t="s">
        <v>1</v>
      </c>
      <c r="D1537" t="s">
        <v>2</v>
      </c>
      <c r="E1537" t="s">
        <v>3</v>
      </c>
      <c r="F1537" t="s">
        <v>306</v>
      </c>
      <c r="G1537" t="s">
        <v>4</v>
      </c>
      <c r="H1537" t="s">
        <v>58</v>
      </c>
      <c r="I1537">
        <v>225</v>
      </c>
      <c r="J1537">
        <v>25</v>
      </c>
      <c r="K1537" t="s">
        <v>316</v>
      </c>
      <c r="L1537" t="s">
        <v>7</v>
      </c>
      <c r="M1537" t="s">
        <v>28</v>
      </c>
      <c r="N1537">
        <v>18</v>
      </c>
      <c r="O1537" t="s">
        <v>33</v>
      </c>
      <c r="P1537" t="s">
        <v>34</v>
      </c>
      <c r="Q1537">
        <v>2</v>
      </c>
      <c r="R1537" t="s">
        <v>12</v>
      </c>
      <c r="S1537">
        <v>9.9000000000000005E-2</v>
      </c>
      <c r="T1537" s="6">
        <f>tbSilv[[#This Row],[qtdRecurso]]*tbSilv[[#This Row],[areaOcupacao]]/10000</f>
        <v>4.4999999999999998E-2</v>
      </c>
      <c r="U1537" s="1">
        <f>tbSilv[[#This Row],[qtdRecEspFaixa]]*tbSilv[[#This Row],[Preco]]</f>
        <v>4.4549999999999998E-3</v>
      </c>
    </row>
    <row r="1538" spans="1:21" hidden="1" x14ac:dyDescent="0.3">
      <c r="A1538">
        <v>11817</v>
      </c>
      <c r="B1538" t="s">
        <v>57</v>
      </c>
      <c r="C1538" t="s">
        <v>1</v>
      </c>
      <c r="D1538" t="s">
        <v>2</v>
      </c>
      <c r="E1538" t="s">
        <v>3</v>
      </c>
      <c r="F1538" t="s">
        <v>306</v>
      </c>
      <c r="G1538" t="s">
        <v>4</v>
      </c>
      <c r="H1538" t="s">
        <v>58</v>
      </c>
      <c r="I1538">
        <v>225</v>
      </c>
      <c r="J1538">
        <v>25</v>
      </c>
      <c r="K1538" t="s">
        <v>316</v>
      </c>
      <c r="L1538" t="s">
        <v>7</v>
      </c>
      <c r="M1538" t="s">
        <v>28</v>
      </c>
      <c r="N1538">
        <v>18</v>
      </c>
      <c r="O1538" t="s">
        <v>33</v>
      </c>
      <c r="P1538" t="s">
        <v>35</v>
      </c>
      <c r="Q1538">
        <v>2</v>
      </c>
      <c r="R1538" t="s">
        <v>22</v>
      </c>
      <c r="S1538">
        <v>16.239999771118164</v>
      </c>
      <c r="T1538" s="6">
        <f>tbSilv[[#This Row],[qtdRecurso]]*tbSilv[[#This Row],[areaOcupacao]]/10000</f>
        <v>4.4999999999999998E-2</v>
      </c>
      <c r="U1538" s="1">
        <f>tbSilv[[#This Row],[qtdRecEspFaixa]]*tbSilv[[#This Row],[Preco]]</f>
        <v>0.73079998970031734</v>
      </c>
    </row>
    <row r="1539" spans="1:21" hidden="1" x14ac:dyDescent="0.3">
      <c r="A1539">
        <v>11817</v>
      </c>
      <c r="B1539" t="s">
        <v>57</v>
      </c>
      <c r="C1539" t="s">
        <v>1</v>
      </c>
      <c r="D1539" t="s">
        <v>2</v>
      </c>
      <c r="E1539" t="s">
        <v>3</v>
      </c>
      <c r="F1539" t="s">
        <v>306</v>
      </c>
      <c r="G1539" t="s">
        <v>4</v>
      </c>
      <c r="H1539" t="s">
        <v>58</v>
      </c>
      <c r="I1539">
        <v>225</v>
      </c>
      <c r="J1539">
        <v>25</v>
      </c>
      <c r="K1539" t="s">
        <v>316</v>
      </c>
      <c r="L1539" t="s">
        <v>7</v>
      </c>
      <c r="M1539" t="s">
        <v>28</v>
      </c>
      <c r="N1539">
        <v>18</v>
      </c>
      <c r="O1539" t="s">
        <v>33</v>
      </c>
      <c r="P1539" t="s">
        <v>13</v>
      </c>
      <c r="Q1539">
        <v>2</v>
      </c>
      <c r="R1539" t="s">
        <v>12</v>
      </c>
      <c r="S1539">
        <v>13.066685676574707</v>
      </c>
      <c r="T1539" s="6">
        <f>tbSilv[[#This Row],[qtdRecurso]]*tbSilv[[#This Row],[areaOcupacao]]/10000</f>
        <v>4.4999999999999998E-2</v>
      </c>
      <c r="U1539" s="1">
        <f>tbSilv[[#This Row],[qtdRecEspFaixa]]*tbSilv[[#This Row],[Preco]]</f>
        <v>0.58800085544586178</v>
      </c>
    </row>
    <row r="1540" spans="1:21" hidden="1" x14ac:dyDescent="0.3">
      <c r="A1540">
        <v>11817</v>
      </c>
      <c r="B1540" t="s">
        <v>57</v>
      </c>
      <c r="C1540" t="s">
        <v>1</v>
      </c>
      <c r="D1540" t="s">
        <v>2</v>
      </c>
      <c r="E1540" t="s">
        <v>3</v>
      </c>
      <c r="F1540" t="s">
        <v>306</v>
      </c>
      <c r="G1540" t="s">
        <v>4</v>
      </c>
      <c r="H1540" t="s">
        <v>58</v>
      </c>
      <c r="I1540">
        <v>225</v>
      </c>
      <c r="J1540">
        <v>25</v>
      </c>
      <c r="K1540" t="s">
        <v>316</v>
      </c>
      <c r="L1540" t="s">
        <v>7</v>
      </c>
      <c r="M1540" t="s">
        <v>28</v>
      </c>
      <c r="N1540">
        <v>18</v>
      </c>
      <c r="O1540" t="s">
        <v>36</v>
      </c>
      <c r="P1540" t="s">
        <v>13</v>
      </c>
      <c r="Q1540">
        <v>1</v>
      </c>
      <c r="R1540" t="s">
        <v>12</v>
      </c>
      <c r="S1540">
        <v>13.066685676574707</v>
      </c>
      <c r="T1540" s="6">
        <f>tbSilv[[#This Row],[qtdRecurso]]*tbSilv[[#This Row],[areaOcupacao]]/10000</f>
        <v>2.2499999999999999E-2</v>
      </c>
      <c r="U1540" s="1">
        <f>tbSilv[[#This Row],[qtdRecEspFaixa]]*tbSilv[[#This Row],[Preco]]</f>
        <v>0.29400042772293089</v>
      </c>
    </row>
    <row r="1541" spans="1:21" hidden="1" x14ac:dyDescent="0.3">
      <c r="A1541">
        <v>11817</v>
      </c>
      <c r="B1541" t="s">
        <v>57</v>
      </c>
      <c r="C1541" t="s">
        <v>1</v>
      </c>
      <c r="D1541" t="s">
        <v>2</v>
      </c>
      <c r="E1541" t="s">
        <v>3</v>
      </c>
      <c r="F1541" t="s">
        <v>306</v>
      </c>
      <c r="G1541" t="s">
        <v>4</v>
      </c>
      <c r="H1541" t="s">
        <v>58</v>
      </c>
      <c r="I1541">
        <v>225</v>
      </c>
      <c r="J1541">
        <v>25</v>
      </c>
      <c r="K1541" t="s">
        <v>316</v>
      </c>
      <c r="L1541" t="s">
        <v>7</v>
      </c>
      <c r="M1541" t="s">
        <v>28</v>
      </c>
      <c r="N1541">
        <v>19</v>
      </c>
      <c r="O1541" t="s">
        <v>33</v>
      </c>
      <c r="P1541" t="s">
        <v>34</v>
      </c>
      <c r="Q1541">
        <v>2</v>
      </c>
      <c r="R1541" t="s">
        <v>12</v>
      </c>
      <c r="S1541">
        <v>9.9000000000000005E-2</v>
      </c>
      <c r="T1541" s="6">
        <f>tbSilv[[#This Row],[qtdRecurso]]*tbSilv[[#This Row],[areaOcupacao]]/10000</f>
        <v>4.4999999999999998E-2</v>
      </c>
      <c r="U1541" s="1">
        <f>tbSilv[[#This Row],[qtdRecEspFaixa]]*tbSilv[[#This Row],[Preco]]</f>
        <v>4.4549999999999998E-3</v>
      </c>
    </row>
    <row r="1542" spans="1:21" hidden="1" x14ac:dyDescent="0.3">
      <c r="A1542">
        <v>11817</v>
      </c>
      <c r="B1542" t="s">
        <v>57</v>
      </c>
      <c r="C1542" t="s">
        <v>1</v>
      </c>
      <c r="D1542" t="s">
        <v>2</v>
      </c>
      <c r="E1542" t="s">
        <v>3</v>
      </c>
      <c r="F1542" t="s">
        <v>306</v>
      </c>
      <c r="G1542" t="s">
        <v>4</v>
      </c>
      <c r="H1542" t="s">
        <v>58</v>
      </c>
      <c r="I1542">
        <v>225</v>
      </c>
      <c r="J1542">
        <v>25</v>
      </c>
      <c r="K1542" t="s">
        <v>316</v>
      </c>
      <c r="L1542" t="s">
        <v>7</v>
      </c>
      <c r="M1542" t="s">
        <v>28</v>
      </c>
      <c r="N1542">
        <v>19</v>
      </c>
      <c r="O1542" t="s">
        <v>33</v>
      </c>
      <c r="P1542" t="s">
        <v>35</v>
      </c>
      <c r="Q1542">
        <v>2</v>
      </c>
      <c r="R1542" t="s">
        <v>22</v>
      </c>
      <c r="S1542">
        <v>16.239999771118164</v>
      </c>
      <c r="T1542" s="6">
        <f>tbSilv[[#This Row],[qtdRecurso]]*tbSilv[[#This Row],[areaOcupacao]]/10000</f>
        <v>4.4999999999999998E-2</v>
      </c>
      <c r="U1542" s="1">
        <f>tbSilv[[#This Row],[qtdRecEspFaixa]]*tbSilv[[#This Row],[Preco]]</f>
        <v>0.73079998970031734</v>
      </c>
    </row>
    <row r="1543" spans="1:21" hidden="1" x14ac:dyDescent="0.3">
      <c r="A1543">
        <v>11817</v>
      </c>
      <c r="B1543" t="s">
        <v>57</v>
      </c>
      <c r="C1543" t="s">
        <v>1</v>
      </c>
      <c r="D1543" t="s">
        <v>2</v>
      </c>
      <c r="E1543" t="s">
        <v>3</v>
      </c>
      <c r="F1543" t="s">
        <v>306</v>
      </c>
      <c r="G1543" t="s">
        <v>4</v>
      </c>
      <c r="H1543" t="s">
        <v>58</v>
      </c>
      <c r="I1543">
        <v>225</v>
      </c>
      <c r="J1543">
        <v>25</v>
      </c>
      <c r="K1543" t="s">
        <v>316</v>
      </c>
      <c r="L1543" t="s">
        <v>7</v>
      </c>
      <c r="M1543" t="s">
        <v>28</v>
      </c>
      <c r="N1543">
        <v>19</v>
      </c>
      <c r="O1543" t="s">
        <v>33</v>
      </c>
      <c r="P1543" t="s">
        <v>13</v>
      </c>
      <c r="Q1543">
        <v>2</v>
      </c>
      <c r="R1543" t="s">
        <v>12</v>
      </c>
      <c r="S1543">
        <v>13.066685676574707</v>
      </c>
      <c r="T1543" s="6">
        <f>tbSilv[[#This Row],[qtdRecurso]]*tbSilv[[#This Row],[areaOcupacao]]/10000</f>
        <v>4.4999999999999998E-2</v>
      </c>
      <c r="U1543" s="1">
        <f>tbSilv[[#This Row],[qtdRecEspFaixa]]*tbSilv[[#This Row],[Preco]]</f>
        <v>0.58800085544586178</v>
      </c>
    </row>
    <row r="1544" spans="1:21" hidden="1" x14ac:dyDescent="0.3">
      <c r="A1544">
        <v>11817</v>
      </c>
      <c r="B1544" t="s">
        <v>57</v>
      </c>
      <c r="C1544" t="s">
        <v>1</v>
      </c>
      <c r="D1544" t="s">
        <v>2</v>
      </c>
      <c r="E1544" t="s">
        <v>3</v>
      </c>
      <c r="F1544" t="s">
        <v>306</v>
      </c>
      <c r="G1544" t="s">
        <v>4</v>
      </c>
      <c r="H1544" t="s">
        <v>58</v>
      </c>
      <c r="I1544">
        <v>225</v>
      </c>
      <c r="J1544">
        <v>25</v>
      </c>
      <c r="K1544" t="s">
        <v>316</v>
      </c>
      <c r="L1544" t="s">
        <v>7</v>
      </c>
      <c r="M1544" t="s">
        <v>28</v>
      </c>
      <c r="N1544">
        <v>19</v>
      </c>
      <c r="O1544" t="s">
        <v>36</v>
      </c>
      <c r="P1544" t="s">
        <v>13</v>
      </c>
      <c r="Q1544">
        <v>1</v>
      </c>
      <c r="R1544" t="s">
        <v>12</v>
      </c>
      <c r="S1544">
        <v>13.066685676574707</v>
      </c>
      <c r="T1544" s="6">
        <f>tbSilv[[#This Row],[qtdRecurso]]*tbSilv[[#This Row],[areaOcupacao]]/10000</f>
        <v>2.2499999999999999E-2</v>
      </c>
      <c r="U1544" s="1">
        <f>tbSilv[[#This Row],[qtdRecEspFaixa]]*tbSilv[[#This Row],[Preco]]</f>
        <v>0.29400042772293089</v>
      </c>
    </row>
    <row r="1545" spans="1:21" hidden="1" x14ac:dyDescent="0.3">
      <c r="A1545">
        <v>11817</v>
      </c>
      <c r="B1545" t="s">
        <v>57</v>
      </c>
      <c r="C1545" t="s">
        <v>1</v>
      </c>
      <c r="D1545" t="s">
        <v>2</v>
      </c>
      <c r="E1545" t="s">
        <v>3</v>
      </c>
      <c r="F1545" t="s">
        <v>306</v>
      </c>
      <c r="G1545" t="s">
        <v>4</v>
      </c>
      <c r="H1545" t="s">
        <v>58</v>
      </c>
      <c r="I1545">
        <v>225</v>
      </c>
      <c r="J1545">
        <v>25</v>
      </c>
      <c r="K1545" t="s">
        <v>316</v>
      </c>
      <c r="L1545" t="s">
        <v>7</v>
      </c>
      <c r="M1545" t="s">
        <v>28</v>
      </c>
      <c r="N1545">
        <v>20</v>
      </c>
      <c r="O1545" t="s">
        <v>33</v>
      </c>
      <c r="P1545" t="s">
        <v>34</v>
      </c>
      <c r="Q1545">
        <v>2</v>
      </c>
      <c r="R1545" t="s">
        <v>12</v>
      </c>
      <c r="S1545">
        <v>9.9000000000000005E-2</v>
      </c>
      <c r="T1545" s="6">
        <f>tbSilv[[#This Row],[qtdRecurso]]*tbSilv[[#This Row],[areaOcupacao]]/10000</f>
        <v>4.4999999999999998E-2</v>
      </c>
      <c r="U1545" s="1">
        <f>tbSilv[[#This Row],[qtdRecEspFaixa]]*tbSilv[[#This Row],[Preco]]</f>
        <v>4.4549999999999998E-3</v>
      </c>
    </row>
    <row r="1546" spans="1:21" hidden="1" x14ac:dyDescent="0.3">
      <c r="A1546">
        <v>11817</v>
      </c>
      <c r="B1546" t="s">
        <v>57</v>
      </c>
      <c r="C1546" t="s">
        <v>1</v>
      </c>
      <c r="D1546" t="s">
        <v>2</v>
      </c>
      <c r="E1546" t="s">
        <v>3</v>
      </c>
      <c r="F1546" t="s">
        <v>306</v>
      </c>
      <c r="G1546" t="s">
        <v>4</v>
      </c>
      <c r="H1546" t="s">
        <v>58</v>
      </c>
      <c r="I1546">
        <v>225</v>
      </c>
      <c r="J1546">
        <v>25</v>
      </c>
      <c r="K1546" t="s">
        <v>316</v>
      </c>
      <c r="L1546" t="s">
        <v>7</v>
      </c>
      <c r="M1546" t="s">
        <v>28</v>
      </c>
      <c r="N1546">
        <v>20</v>
      </c>
      <c r="O1546" t="s">
        <v>33</v>
      </c>
      <c r="P1546" t="s">
        <v>35</v>
      </c>
      <c r="Q1546">
        <v>2</v>
      </c>
      <c r="R1546" t="s">
        <v>22</v>
      </c>
      <c r="S1546">
        <v>16.239999771118164</v>
      </c>
      <c r="T1546" s="6">
        <f>tbSilv[[#This Row],[qtdRecurso]]*tbSilv[[#This Row],[areaOcupacao]]/10000</f>
        <v>4.4999999999999998E-2</v>
      </c>
      <c r="U1546" s="1">
        <f>tbSilv[[#This Row],[qtdRecEspFaixa]]*tbSilv[[#This Row],[Preco]]</f>
        <v>0.73079998970031734</v>
      </c>
    </row>
    <row r="1547" spans="1:21" hidden="1" x14ac:dyDescent="0.3">
      <c r="A1547">
        <v>11817</v>
      </c>
      <c r="B1547" t="s">
        <v>57</v>
      </c>
      <c r="C1547" t="s">
        <v>1</v>
      </c>
      <c r="D1547" t="s">
        <v>2</v>
      </c>
      <c r="E1547" t="s">
        <v>3</v>
      </c>
      <c r="F1547" t="s">
        <v>306</v>
      </c>
      <c r="G1547" t="s">
        <v>4</v>
      </c>
      <c r="H1547" t="s">
        <v>58</v>
      </c>
      <c r="I1547">
        <v>225</v>
      </c>
      <c r="J1547">
        <v>25</v>
      </c>
      <c r="K1547" t="s">
        <v>316</v>
      </c>
      <c r="L1547" t="s">
        <v>7</v>
      </c>
      <c r="M1547" t="s">
        <v>28</v>
      </c>
      <c r="N1547">
        <v>20</v>
      </c>
      <c r="O1547" t="s">
        <v>33</v>
      </c>
      <c r="P1547" t="s">
        <v>13</v>
      </c>
      <c r="Q1547">
        <v>2</v>
      </c>
      <c r="R1547" t="s">
        <v>12</v>
      </c>
      <c r="S1547">
        <v>13.066685676574707</v>
      </c>
      <c r="T1547" s="6">
        <f>tbSilv[[#This Row],[qtdRecurso]]*tbSilv[[#This Row],[areaOcupacao]]/10000</f>
        <v>4.4999999999999998E-2</v>
      </c>
      <c r="U1547" s="1">
        <f>tbSilv[[#This Row],[qtdRecEspFaixa]]*tbSilv[[#This Row],[Preco]]</f>
        <v>0.58800085544586178</v>
      </c>
    </row>
    <row r="1548" spans="1:21" hidden="1" x14ac:dyDescent="0.3">
      <c r="A1548">
        <v>11817</v>
      </c>
      <c r="B1548" t="s">
        <v>57</v>
      </c>
      <c r="C1548" t="s">
        <v>1</v>
      </c>
      <c r="D1548" t="s">
        <v>2</v>
      </c>
      <c r="E1548" t="s">
        <v>3</v>
      </c>
      <c r="F1548" t="s">
        <v>306</v>
      </c>
      <c r="G1548" t="s">
        <v>4</v>
      </c>
      <c r="H1548" t="s">
        <v>58</v>
      </c>
      <c r="I1548">
        <v>225</v>
      </c>
      <c r="J1548">
        <v>25</v>
      </c>
      <c r="K1548" t="s">
        <v>316</v>
      </c>
      <c r="L1548" t="s">
        <v>7</v>
      </c>
      <c r="M1548" t="s">
        <v>28</v>
      </c>
      <c r="N1548">
        <v>20</v>
      </c>
      <c r="O1548" t="s">
        <v>40</v>
      </c>
      <c r="P1548" t="s">
        <v>41</v>
      </c>
      <c r="Q1548">
        <v>20</v>
      </c>
      <c r="R1548" t="s">
        <v>12</v>
      </c>
      <c r="S1548">
        <v>5.920964241027832</v>
      </c>
      <c r="T1548" s="6">
        <f>tbSilv[[#This Row],[qtdRecurso]]*tbSilv[[#This Row],[areaOcupacao]]/10000</f>
        <v>0.45</v>
      </c>
      <c r="U1548" s="1">
        <f>tbSilv[[#This Row],[qtdRecEspFaixa]]*tbSilv[[#This Row],[Preco]]</f>
        <v>2.6644339084625246</v>
      </c>
    </row>
    <row r="1549" spans="1:21" hidden="1" x14ac:dyDescent="0.3">
      <c r="A1549">
        <v>11817</v>
      </c>
      <c r="B1549" t="s">
        <v>57</v>
      </c>
      <c r="C1549" t="s">
        <v>1</v>
      </c>
      <c r="D1549" t="s">
        <v>2</v>
      </c>
      <c r="E1549" t="s">
        <v>3</v>
      </c>
      <c r="F1549" t="s">
        <v>306</v>
      </c>
      <c r="G1549" t="s">
        <v>4</v>
      </c>
      <c r="H1549" t="s">
        <v>58</v>
      </c>
      <c r="I1549">
        <v>225</v>
      </c>
      <c r="J1549">
        <v>25</v>
      </c>
      <c r="K1549" t="s">
        <v>316</v>
      </c>
      <c r="L1549" t="s">
        <v>7</v>
      </c>
      <c r="M1549" t="s">
        <v>28</v>
      </c>
      <c r="N1549">
        <v>20</v>
      </c>
      <c r="O1549" t="s">
        <v>36</v>
      </c>
      <c r="P1549" t="s">
        <v>13</v>
      </c>
      <c r="Q1549">
        <v>1</v>
      </c>
      <c r="R1549" t="s">
        <v>12</v>
      </c>
      <c r="S1549">
        <v>13.066685676574707</v>
      </c>
      <c r="T1549" s="6">
        <f>tbSilv[[#This Row],[qtdRecurso]]*tbSilv[[#This Row],[areaOcupacao]]/10000</f>
        <v>2.2499999999999999E-2</v>
      </c>
      <c r="U1549" s="1">
        <f>tbSilv[[#This Row],[qtdRecEspFaixa]]*tbSilv[[#This Row],[Preco]]</f>
        <v>0.29400042772293089</v>
      </c>
    </row>
    <row r="1550" spans="1:21" hidden="1" x14ac:dyDescent="0.3">
      <c r="A1550">
        <v>11817</v>
      </c>
      <c r="B1550" t="s">
        <v>57</v>
      </c>
      <c r="C1550" t="s">
        <v>1</v>
      </c>
      <c r="D1550" t="s">
        <v>2</v>
      </c>
      <c r="E1550" t="s">
        <v>3</v>
      </c>
      <c r="F1550" t="s">
        <v>306</v>
      </c>
      <c r="G1550" t="s">
        <v>4</v>
      </c>
      <c r="H1550" t="s">
        <v>58</v>
      </c>
      <c r="I1550">
        <v>225</v>
      </c>
      <c r="J1550">
        <v>25</v>
      </c>
      <c r="K1550" t="s">
        <v>316</v>
      </c>
      <c r="L1550" t="s">
        <v>7</v>
      </c>
      <c r="M1550" t="s">
        <v>28</v>
      </c>
      <c r="N1550">
        <v>21</v>
      </c>
      <c r="O1550" t="s">
        <v>33</v>
      </c>
      <c r="P1550" t="s">
        <v>34</v>
      </c>
      <c r="Q1550">
        <v>2</v>
      </c>
      <c r="R1550" t="s">
        <v>12</v>
      </c>
      <c r="S1550">
        <v>9.9000000000000005E-2</v>
      </c>
      <c r="T1550" s="6">
        <f>tbSilv[[#This Row],[qtdRecurso]]*tbSilv[[#This Row],[areaOcupacao]]/10000</f>
        <v>4.4999999999999998E-2</v>
      </c>
      <c r="U1550" s="1">
        <f>tbSilv[[#This Row],[qtdRecEspFaixa]]*tbSilv[[#This Row],[Preco]]</f>
        <v>4.4549999999999998E-3</v>
      </c>
    </row>
    <row r="1551" spans="1:21" hidden="1" x14ac:dyDescent="0.3">
      <c r="A1551">
        <v>11817</v>
      </c>
      <c r="B1551" t="s">
        <v>57</v>
      </c>
      <c r="C1551" t="s">
        <v>1</v>
      </c>
      <c r="D1551" t="s">
        <v>2</v>
      </c>
      <c r="E1551" t="s">
        <v>3</v>
      </c>
      <c r="F1551" t="s">
        <v>306</v>
      </c>
      <c r="G1551" t="s">
        <v>4</v>
      </c>
      <c r="H1551" t="s">
        <v>58</v>
      </c>
      <c r="I1551">
        <v>225</v>
      </c>
      <c r="J1551">
        <v>25</v>
      </c>
      <c r="K1551" t="s">
        <v>316</v>
      </c>
      <c r="L1551" t="s">
        <v>7</v>
      </c>
      <c r="M1551" t="s">
        <v>28</v>
      </c>
      <c r="N1551">
        <v>21</v>
      </c>
      <c r="O1551" t="s">
        <v>33</v>
      </c>
      <c r="P1551" t="s">
        <v>35</v>
      </c>
      <c r="Q1551">
        <v>2</v>
      </c>
      <c r="R1551" t="s">
        <v>22</v>
      </c>
      <c r="S1551">
        <v>16.239999771118164</v>
      </c>
      <c r="T1551" s="6">
        <f>tbSilv[[#This Row],[qtdRecurso]]*tbSilv[[#This Row],[areaOcupacao]]/10000</f>
        <v>4.4999999999999998E-2</v>
      </c>
      <c r="U1551" s="1">
        <f>tbSilv[[#This Row],[qtdRecEspFaixa]]*tbSilv[[#This Row],[Preco]]</f>
        <v>0.73079998970031734</v>
      </c>
    </row>
    <row r="1552" spans="1:21" hidden="1" x14ac:dyDescent="0.3">
      <c r="A1552">
        <v>11817</v>
      </c>
      <c r="B1552" t="s">
        <v>57</v>
      </c>
      <c r="C1552" t="s">
        <v>1</v>
      </c>
      <c r="D1552" t="s">
        <v>2</v>
      </c>
      <c r="E1552" t="s">
        <v>3</v>
      </c>
      <c r="F1552" t="s">
        <v>306</v>
      </c>
      <c r="G1552" t="s">
        <v>4</v>
      </c>
      <c r="H1552" t="s">
        <v>58</v>
      </c>
      <c r="I1552">
        <v>225</v>
      </c>
      <c r="J1552">
        <v>25</v>
      </c>
      <c r="K1552" t="s">
        <v>316</v>
      </c>
      <c r="L1552" t="s">
        <v>7</v>
      </c>
      <c r="M1552" t="s">
        <v>28</v>
      </c>
      <c r="N1552">
        <v>21</v>
      </c>
      <c r="O1552" t="s">
        <v>33</v>
      </c>
      <c r="P1552" t="s">
        <v>13</v>
      </c>
      <c r="Q1552">
        <v>2</v>
      </c>
      <c r="R1552" t="s">
        <v>12</v>
      </c>
      <c r="S1552">
        <v>13.066685676574707</v>
      </c>
      <c r="T1552" s="6">
        <f>tbSilv[[#This Row],[qtdRecurso]]*tbSilv[[#This Row],[areaOcupacao]]/10000</f>
        <v>4.4999999999999998E-2</v>
      </c>
      <c r="U1552" s="1">
        <f>tbSilv[[#This Row],[qtdRecEspFaixa]]*tbSilv[[#This Row],[Preco]]</f>
        <v>0.58800085544586178</v>
      </c>
    </row>
    <row r="1553" spans="1:21" hidden="1" x14ac:dyDescent="0.3">
      <c r="A1553">
        <v>11817</v>
      </c>
      <c r="B1553" t="s">
        <v>57</v>
      </c>
      <c r="C1553" t="s">
        <v>1</v>
      </c>
      <c r="D1553" t="s">
        <v>2</v>
      </c>
      <c r="E1553" t="s">
        <v>3</v>
      </c>
      <c r="F1553" t="s">
        <v>306</v>
      </c>
      <c r="G1553" t="s">
        <v>4</v>
      </c>
      <c r="H1553" t="s">
        <v>58</v>
      </c>
      <c r="I1553">
        <v>225</v>
      </c>
      <c r="J1553">
        <v>25</v>
      </c>
      <c r="K1553" t="s">
        <v>316</v>
      </c>
      <c r="L1553" t="s">
        <v>7</v>
      </c>
      <c r="M1553" t="s">
        <v>28</v>
      </c>
      <c r="N1553">
        <v>21</v>
      </c>
      <c r="O1553" t="s">
        <v>36</v>
      </c>
      <c r="P1553" t="s">
        <v>13</v>
      </c>
      <c r="Q1553">
        <v>1</v>
      </c>
      <c r="R1553" t="s">
        <v>12</v>
      </c>
      <c r="S1553">
        <v>13.066685676574707</v>
      </c>
      <c r="T1553" s="6">
        <f>tbSilv[[#This Row],[qtdRecurso]]*tbSilv[[#This Row],[areaOcupacao]]/10000</f>
        <v>2.2499999999999999E-2</v>
      </c>
      <c r="U1553" s="1">
        <f>tbSilv[[#This Row],[qtdRecEspFaixa]]*tbSilv[[#This Row],[Preco]]</f>
        <v>0.29400042772293089</v>
      </c>
    </row>
    <row r="1554" spans="1:21" hidden="1" x14ac:dyDescent="0.3">
      <c r="A1554">
        <v>11817</v>
      </c>
      <c r="B1554" t="s">
        <v>57</v>
      </c>
      <c r="C1554" t="s">
        <v>1</v>
      </c>
      <c r="D1554" t="s">
        <v>2</v>
      </c>
      <c r="E1554" t="s">
        <v>3</v>
      </c>
      <c r="F1554" t="s">
        <v>306</v>
      </c>
      <c r="G1554" t="s">
        <v>4</v>
      </c>
      <c r="H1554" t="s">
        <v>58</v>
      </c>
      <c r="I1554">
        <v>225</v>
      </c>
      <c r="J1554">
        <v>25</v>
      </c>
      <c r="K1554" t="s">
        <v>316</v>
      </c>
      <c r="L1554" t="s">
        <v>7</v>
      </c>
      <c r="M1554" t="s">
        <v>28</v>
      </c>
      <c r="N1554">
        <v>22</v>
      </c>
      <c r="O1554" t="s">
        <v>33</v>
      </c>
      <c r="P1554" t="s">
        <v>34</v>
      </c>
      <c r="Q1554">
        <v>2</v>
      </c>
      <c r="R1554" t="s">
        <v>12</v>
      </c>
      <c r="S1554">
        <v>9.9000000000000005E-2</v>
      </c>
      <c r="T1554" s="6">
        <f>tbSilv[[#This Row],[qtdRecurso]]*tbSilv[[#This Row],[areaOcupacao]]/10000</f>
        <v>4.4999999999999998E-2</v>
      </c>
      <c r="U1554" s="1">
        <f>tbSilv[[#This Row],[qtdRecEspFaixa]]*tbSilv[[#This Row],[Preco]]</f>
        <v>4.4549999999999998E-3</v>
      </c>
    </row>
    <row r="1555" spans="1:21" hidden="1" x14ac:dyDescent="0.3">
      <c r="A1555">
        <v>11817</v>
      </c>
      <c r="B1555" t="s">
        <v>57</v>
      </c>
      <c r="C1555" t="s">
        <v>1</v>
      </c>
      <c r="D1555" t="s">
        <v>2</v>
      </c>
      <c r="E1555" t="s">
        <v>3</v>
      </c>
      <c r="F1555" t="s">
        <v>306</v>
      </c>
      <c r="G1555" t="s">
        <v>4</v>
      </c>
      <c r="H1555" t="s">
        <v>58</v>
      </c>
      <c r="I1555">
        <v>225</v>
      </c>
      <c r="J1555">
        <v>25</v>
      </c>
      <c r="K1555" t="s">
        <v>316</v>
      </c>
      <c r="L1555" t="s">
        <v>7</v>
      </c>
      <c r="M1555" t="s">
        <v>28</v>
      </c>
      <c r="N1555">
        <v>22</v>
      </c>
      <c r="O1555" t="s">
        <v>33</v>
      </c>
      <c r="P1555" t="s">
        <v>35</v>
      </c>
      <c r="Q1555">
        <v>2</v>
      </c>
      <c r="R1555" t="s">
        <v>22</v>
      </c>
      <c r="S1555">
        <v>16.239999771118164</v>
      </c>
      <c r="T1555" s="6">
        <f>tbSilv[[#This Row],[qtdRecurso]]*tbSilv[[#This Row],[areaOcupacao]]/10000</f>
        <v>4.4999999999999998E-2</v>
      </c>
      <c r="U1555" s="1">
        <f>tbSilv[[#This Row],[qtdRecEspFaixa]]*tbSilv[[#This Row],[Preco]]</f>
        <v>0.73079998970031734</v>
      </c>
    </row>
    <row r="1556" spans="1:21" hidden="1" x14ac:dyDescent="0.3">
      <c r="A1556">
        <v>11817</v>
      </c>
      <c r="B1556" t="s">
        <v>57</v>
      </c>
      <c r="C1556" t="s">
        <v>1</v>
      </c>
      <c r="D1556" t="s">
        <v>2</v>
      </c>
      <c r="E1556" t="s">
        <v>3</v>
      </c>
      <c r="F1556" t="s">
        <v>306</v>
      </c>
      <c r="G1556" t="s">
        <v>4</v>
      </c>
      <c r="H1556" t="s">
        <v>58</v>
      </c>
      <c r="I1556">
        <v>225</v>
      </c>
      <c r="J1556">
        <v>25</v>
      </c>
      <c r="K1556" t="s">
        <v>316</v>
      </c>
      <c r="L1556" t="s">
        <v>7</v>
      </c>
      <c r="M1556" t="s">
        <v>28</v>
      </c>
      <c r="N1556">
        <v>22</v>
      </c>
      <c r="O1556" t="s">
        <v>33</v>
      </c>
      <c r="P1556" t="s">
        <v>13</v>
      </c>
      <c r="Q1556">
        <v>2</v>
      </c>
      <c r="R1556" t="s">
        <v>12</v>
      </c>
      <c r="S1556">
        <v>13.066685676574707</v>
      </c>
      <c r="T1556" s="6">
        <f>tbSilv[[#This Row],[qtdRecurso]]*tbSilv[[#This Row],[areaOcupacao]]/10000</f>
        <v>4.4999999999999998E-2</v>
      </c>
      <c r="U1556" s="1">
        <f>tbSilv[[#This Row],[qtdRecEspFaixa]]*tbSilv[[#This Row],[Preco]]</f>
        <v>0.58800085544586178</v>
      </c>
    </row>
    <row r="1557" spans="1:21" hidden="1" x14ac:dyDescent="0.3">
      <c r="A1557">
        <v>11817</v>
      </c>
      <c r="B1557" t="s">
        <v>57</v>
      </c>
      <c r="C1557" t="s">
        <v>1</v>
      </c>
      <c r="D1557" t="s">
        <v>2</v>
      </c>
      <c r="E1557" t="s">
        <v>3</v>
      </c>
      <c r="F1557" t="s">
        <v>306</v>
      </c>
      <c r="G1557" t="s">
        <v>4</v>
      </c>
      <c r="H1557" t="s">
        <v>58</v>
      </c>
      <c r="I1557">
        <v>225</v>
      </c>
      <c r="J1557">
        <v>25</v>
      </c>
      <c r="K1557" t="s">
        <v>316</v>
      </c>
      <c r="L1557" t="s">
        <v>7</v>
      </c>
      <c r="M1557" t="s">
        <v>28</v>
      </c>
      <c r="N1557">
        <v>22</v>
      </c>
      <c r="O1557" t="s">
        <v>36</v>
      </c>
      <c r="P1557" t="s">
        <v>13</v>
      </c>
      <c r="Q1557">
        <v>1</v>
      </c>
      <c r="R1557" t="s">
        <v>12</v>
      </c>
      <c r="S1557">
        <v>13.066685676574707</v>
      </c>
      <c r="T1557" s="6">
        <f>tbSilv[[#This Row],[qtdRecurso]]*tbSilv[[#This Row],[areaOcupacao]]/10000</f>
        <v>2.2499999999999999E-2</v>
      </c>
      <c r="U1557" s="1">
        <f>tbSilv[[#This Row],[qtdRecEspFaixa]]*tbSilv[[#This Row],[Preco]]</f>
        <v>0.29400042772293089</v>
      </c>
    </row>
    <row r="1558" spans="1:21" hidden="1" x14ac:dyDescent="0.3">
      <c r="A1558">
        <v>11817</v>
      </c>
      <c r="B1558" t="s">
        <v>57</v>
      </c>
      <c r="C1558" t="s">
        <v>1</v>
      </c>
      <c r="D1558" t="s">
        <v>2</v>
      </c>
      <c r="E1558" t="s">
        <v>3</v>
      </c>
      <c r="F1558" t="s">
        <v>306</v>
      </c>
      <c r="G1558" t="s">
        <v>4</v>
      </c>
      <c r="H1558" t="s">
        <v>58</v>
      </c>
      <c r="I1558">
        <v>225</v>
      </c>
      <c r="J1558">
        <v>25</v>
      </c>
      <c r="K1558" t="s">
        <v>316</v>
      </c>
      <c r="L1558" t="s">
        <v>7</v>
      </c>
      <c r="M1558" t="s">
        <v>28</v>
      </c>
      <c r="N1558">
        <v>23</v>
      </c>
      <c r="O1558" t="s">
        <v>33</v>
      </c>
      <c r="P1558" t="s">
        <v>34</v>
      </c>
      <c r="Q1558">
        <v>2</v>
      </c>
      <c r="R1558" t="s">
        <v>12</v>
      </c>
      <c r="S1558">
        <v>9.9000000000000005E-2</v>
      </c>
      <c r="T1558" s="6">
        <f>tbSilv[[#This Row],[qtdRecurso]]*tbSilv[[#This Row],[areaOcupacao]]/10000</f>
        <v>4.4999999999999998E-2</v>
      </c>
      <c r="U1558" s="1">
        <f>tbSilv[[#This Row],[qtdRecEspFaixa]]*tbSilv[[#This Row],[Preco]]</f>
        <v>4.4549999999999998E-3</v>
      </c>
    </row>
    <row r="1559" spans="1:21" hidden="1" x14ac:dyDescent="0.3">
      <c r="A1559">
        <v>11817</v>
      </c>
      <c r="B1559" t="s">
        <v>57</v>
      </c>
      <c r="C1559" t="s">
        <v>1</v>
      </c>
      <c r="D1559" t="s">
        <v>2</v>
      </c>
      <c r="E1559" t="s">
        <v>3</v>
      </c>
      <c r="F1559" t="s">
        <v>306</v>
      </c>
      <c r="G1559" t="s">
        <v>4</v>
      </c>
      <c r="H1559" t="s">
        <v>58</v>
      </c>
      <c r="I1559">
        <v>225</v>
      </c>
      <c r="J1559">
        <v>25</v>
      </c>
      <c r="K1559" t="s">
        <v>316</v>
      </c>
      <c r="L1559" t="s">
        <v>7</v>
      </c>
      <c r="M1559" t="s">
        <v>28</v>
      </c>
      <c r="N1559">
        <v>23</v>
      </c>
      <c r="O1559" t="s">
        <v>33</v>
      </c>
      <c r="P1559" t="s">
        <v>35</v>
      </c>
      <c r="Q1559">
        <v>2</v>
      </c>
      <c r="R1559" t="s">
        <v>22</v>
      </c>
      <c r="S1559">
        <v>16.239999771118164</v>
      </c>
      <c r="T1559" s="6">
        <f>tbSilv[[#This Row],[qtdRecurso]]*tbSilv[[#This Row],[areaOcupacao]]/10000</f>
        <v>4.4999999999999998E-2</v>
      </c>
      <c r="U1559" s="1">
        <f>tbSilv[[#This Row],[qtdRecEspFaixa]]*tbSilv[[#This Row],[Preco]]</f>
        <v>0.73079998970031734</v>
      </c>
    </row>
    <row r="1560" spans="1:21" hidden="1" x14ac:dyDescent="0.3">
      <c r="A1560">
        <v>11817</v>
      </c>
      <c r="B1560" t="s">
        <v>57</v>
      </c>
      <c r="C1560" t="s">
        <v>1</v>
      </c>
      <c r="D1560" t="s">
        <v>2</v>
      </c>
      <c r="E1560" t="s">
        <v>3</v>
      </c>
      <c r="F1560" t="s">
        <v>306</v>
      </c>
      <c r="G1560" t="s">
        <v>4</v>
      </c>
      <c r="H1560" t="s">
        <v>58</v>
      </c>
      <c r="I1560">
        <v>225</v>
      </c>
      <c r="J1560">
        <v>25</v>
      </c>
      <c r="K1560" t="s">
        <v>316</v>
      </c>
      <c r="L1560" t="s">
        <v>7</v>
      </c>
      <c r="M1560" t="s">
        <v>28</v>
      </c>
      <c r="N1560">
        <v>23</v>
      </c>
      <c r="O1560" t="s">
        <v>33</v>
      </c>
      <c r="P1560" t="s">
        <v>13</v>
      </c>
      <c r="Q1560">
        <v>2</v>
      </c>
      <c r="R1560" t="s">
        <v>12</v>
      </c>
      <c r="S1560">
        <v>13.066685676574707</v>
      </c>
      <c r="T1560" s="6">
        <f>tbSilv[[#This Row],[qtdRecurso]]*tbSilv[[#This Row],[areaOcupacao]]/10000</f>
        <v>4.4999999999999998E-2</v>
      </c>
      <c r="U1560" s="1">
        <f>tbSilv[[#This Row],[qtdRecEspFaixa]]*tbSilv[[#This Row],[Preco]]</f>
        <v>0.58800085544586178</v>
      </c>
    </row>
    <row r="1561" spans="1:21" hidden="1" x14ac:dyDescent="0.3">
      <c r="A1561">
        <v>11817</v>
      </c>
      <c r="B1561" t="s">
        <v>57</v>
      </c>
      <c r="C1561" t="s">
        <v>1</v>
      </c>
      <c r="D1561" t="s">
        <v>2</v>
      </c>
      <c r="E1561" t="s">
        <v>3</v>
      </c>
      <c r="F1561" t="s">
        <v>306</v>
      </c>
      <c r="G1561" t="s">
        <v>4</v>
      </c>
      <c r="H1561" t="s">
        <v>58</v>
      </c>
      <c r="I1561">
        <v>225</v>
      </c>
      <c r="J1561">
        <v>25</v>
      </c>
      <c r="K1561" t="s">
        <v>316</v>
      </c>
      <c r="L1561" t="s">
        <v>7</v>
      </c>
      <c r="M1561" t="s">
        <v>28</v>
      </c>
      <c r="N1561">
        <v>23</v>
      </c>
      <c r="O1561" t="s">
        <v>36</v>
      </c>
      <c r="P1561" t="s">
        <v>13</v>
      </c>
      <c r="Q1561">
        <v>1</v>
      </c>
      <c r="R1561" t="s">
        <v>12</v>
      </c>
      <c r="S1561">
        <v>13.066685676574707</v>
      </c>
      <c r="T1561" s="6">
        <f>tbSilv[[#This Row],[qtdRecurso]]*tbSilv[[#This Row],[areaOcupacao]]/10000</f>
        <v>2.2499999999999999E-2</v>
      </c>
      <c r="U1561" s="1">
        <f>tbSilv[[#This Row],[qtdRecEspFaixa]]*tbSilv[[#This Row],[Preco]]</f>
        <v>0.29400042772293089</v>
      </c>
    </row>
    <row r="1562" spans="1:21" hidden="1" x14ac:dyDescent="0.3">
      <c r="A1562">
        <v>11817</v>
      </c>
      <c r="B1562" t="s">
        <v>57</v>
      </c>
      <c r="C1562" t="s">
        <v>1</v>
      </c>
      <c r="D1562" t="s">
        <v>2</v>
      </c>
      <c r="E1562" t="s">
        <v>3</v>
      </c>
      <c r="F1562" t="s">
        <v>306</v>
      </c>
      <c r="G1562" t="s">
        <v>4</v>
      </c>
      <c r="H1562" t="s">
        <v>58</v>
      </c>
      <c r="I1562">
        <v>225</v>
      </c>
      <c r="J1562">
        <v>25</v>
      </c>
      <c r="K1562" t="s">
        <v>316</v>
      </c>
      <c r="L1562" t="s">
        <v>7</v>
      </c>
      <c r="M1562" t="s">
        <v>28</v>
      </c>
      <c r="N1562">
        <v>24</v>
      </c>
      <c r="O1562" t="s">
        <v>33</v>
      </c>
      <c r="P1562" t="s">
        <v>34</v>
      </c>
      <c r="Q1562">
        <v>2</v>
      </c>
      <c r="R1562" t="s">
        <v>12</v>
      </c>
      <c r="S1562">
        <v>9.9000000000000005E-2</v>
      </c>
      <c r="T1562" s="6">
        <f>tbSilv[[#This Row],[qtdRecurso]]*tbSilv[[#This Row],[areaOcupacao]]/10000</f>
        <v>4.4999999999999998E-2</v>
      </c>
      <c r="U1562" s="1">
        <f>tbSilv[[#This Row],[qtdRecEspFaixa]]*tbSilv[[#This Row],[Preco]]</f>
        <v>4.4549999999999998E-3</v>
      </c>
    </row>
    <row r="1563" spans="1:21" hidden="1" x14ac:dyDescent="0.3">
      <c r="A1563">
        <v>11817</v>
      </c>
      <c r="B1563" t="s">
        <v>57</v>
      </c>
      <c r="C1563" t="s">
        <v>1</v>
      </c>
      <c r="D1563" t="s">
        <v>2</v>
      </c>
      <c r="E1563" t="s">
        <v>3</v>
      </c>
      <c r="F1563" t="s">
        <v>306</v>
      </c>
      <c r="G1563" t="s">
        <v>4</v>
      </c>
      <c r="H1563" t="s">
        <v>58</v>
      </c>
      <c r="I1563">
        <v>225</v>
      </c>
      <c r="J1563">
        <v>25</v>
      </c>
      <c r="K1563" t="s">
        <v>316</v>
      </c>
      <c r="L1563" t="s">
        <v>7</v>
      </c>
      <c r="M1563" t="s">
        <v>28</v>
      </c>
      <c r="N1563">
        <v>24</v>
      </c>
      <c r="O1563" t="s">
        <v>33</v>
      </c>
      <c r="P1563" t="s">
        <v>35</v>
      </c>
      <c r="Q1563">
        <v>2</v>
      </c>
      <c r="R1563" t="s">
        <v>22</v>
      </c>
      <c r="S1563">
        <v>16.239999771118164</v>
      </c>
      <c r="T1563" s="6">
        <f>tbSilv[[#This Row],[qtdRecurso]]*tbSilv[[#This Row],[areaOcupacao]]/10000</f>
        <v>4.4999999999999998E-2</v>
      </c>
      <c r="U1563" s="1">
        <f>tbSilv[[#This Row],[qtdRecEspFaixa]]*tbSilv[[#This Row],[Preco]]</f>
        <v>0.73079998970031734</v>
      </c>
    </row>
    <row r="1564" spans="1:21" hidden="1" x14ac:dyDescent="0.3">
      <c r="A1564">
        <v>11817</v>
      </c>
      <c r="B1564" t="s">
        <v>57</v>
      </c>
      <c r="C1564" t="s">
        <v>1</v>
      </c>
      <c r="D1564" t="s">
        <v>2</v>
      </c>
      <c r="E1564" t="s">
        <v>3</v>
      </c>
      <c r="F1564" t="s">
        <v>306</v>
      </c>
      <c r="G1564" t="s">
        <v>4</v>
      </c>
      <c r="H1564" t="s">
        <v>58</v>
      </c>
      <c r="I1564">
        <v>225</v>
      </c>
      <c r="J1564">
        <v>25</v>
      </c>
      <c r="K1564" t="s">
        <v>316</v>
      </c>
      <c r="L1564" t="s">
        <v>7</v>
      </c>
      <c r="M1564" t="s">
        <v>28</v>
      </c>
      <c r="N1564">
        <v>24</v>
      </c>
      <c r="O1564" t="s">
        <v>33</v>
      </c>
      <c r="P1564" t="s">
        <v>13</v>
      </c>
      <c r="Q1564">
        <v>2</v>
      </c>
      <c r="R1564" t="s">
        <v>12</v>
      </c>
      <c r="S1564">
        <v>13.066685676574707</v>
      </c>
      <c r="T1564" s="6">
        <f>tbSilv[[#This Row],[qtdRecurso]]*tbSilv[[#This Row],[areaOcupacao]]/10000</f>
        <v>4.4999999999999998E-2</v>
      </c>
      <c r="U1564" s="1">
        <f>tbSilv[[#This Row],[qtdRecEspFaixa]]*tbSilv[[#This Row],[Preco]]</f>
        <v>0.58800085544586178</v>
      </c>
    </row>
    <row r="1565" spans="1:21" hidden="1" x14ac:dyDescent="0.3">
      <c r="A1565">
        <v>11817</v>
      </c>
      <c r="B1565" t="s">
        <v>57</v>
      </c>
      <c r="C1565" t="s">
        <v>1</v>
      </c>
      <c r="D1565" t="s">
        <v>2</v>
      </c>
      <c r="E1565" t="s">
        <v>3</v>
      </c>
      <c r="F1565" t="s">
        <v>306</v>
      </c>
      <c r="G1565" t="s">
        <v>4</v>
      </c>
      <c r="H1565" t="s">
        <v>58</v>
      </c>
      <c r="I1565">
        <v>225</v>
      </c>
      <c r="J1565">
        <v>25</v>
      </c>
      <c r="K1565" t="s">
        <v>316</v>
      </c>
      <c r="L1565" t="s">
        <v>7</v>
      </c>
      <c r="M1565" t="s">
        <v>28</v>
      </c>
      <c r="N1565">
        <v>24</v>
      </c>
      <c r="O1565" t="s">
        <v>36</v>
      </c>
      <c r="P1565" t="s">
        <v>13</v>
      </c>
      <c r="Q1565">
        <v>1</v>
      </c>
      <c r="R1565" t="s">
        <v>12</v>
      </c>
      <c r="S1565">
        <v>13.066685676574707</v>
      </c>
      <c r="T1565" s="6">
        <f>tbSilv[[#This Row],[qtdRecurso]]*tbSilv[[#This Row],[areaOcupacao]]/10000</f>
        <v>2.2499999999999999E-2</v>
      </c>
      <c r="U1565" s="1">
        <f>tbSilv[[#This Row],[qtdRecEspFaixa]]*tbSilv[[#This Row],[Preco]]</f>
        <v>0.29400042772293089</v>
      </c>
    </row>
    <row r="1566" spans="1:21" hidden="1" x14ac:dyDescent="0.3">
      <c r="A1566">
        <v>11817</v>
      </c>
      <c r="B1566" t="s">
        <v>57</v>
      </c>
      <c r="C1566" t="s">
        <v>1</v>
      </c>
      <c r="D1566" t="s">
        <v>2</v>
      </c>
      <c r="E1566" t="s">
        <v>3</v>
      </c>
      <c r="F1566" t="s">
        <v>306</v>
      </c>
      <c r="G1566" t="s">
        <v>4</v>
      </c>
      <c r="H1566" t="s">
        <v>58</v>
      </c>
      <c r="I1566">
        <v>225</v>
      </c>
      <c r="J1566">
        <v>25</v>
      </c>
      <c r="K1566" t="s">
        <v>316</v>
      </c>
      <c r="L1566" t="s">
        <v>7</v>
      </c>
      <c r="M1566" t="s">
        <v>28</v>
      </c>
      <c r="N1566">
        <v>25</v>
      </c>
      <c r="O1566" t="s">
        <v>33</v>
      </c>
      <c r="P1566" t="s">
        <v>34</v>
      </c>
      <c r="Q1566">
        <v>2</v>
      </c>
      <c r="R1566" t="s">
        <v>12</v>
      </c>
      <c r="S1566">
        <v>9.9000000000000005E-2</v>
      </c>
      <c r="T1566" s="6">
        <f>tbSilv[[#This Row],[qtdRecurso]]*tbSilv[[#This Row],[areaOcupacao]]/10000</f>
        <v>4.4999999999999998E-2</v>
      </c>
      <c r="U1566" s="1">
        <f>tbSilv[[#This Row],[qtdRecEspFaixa]]*tbSilv[[#This Row],[Preco]]</f>
        <v>4.4549999999999998E-3</v>
      </c>
    </row>
    <row r="1567" spans="1:21" hidden="1" x14ac:dyDescent="0.3">
      <c r="A1567">
        <v>11817</v>
      </c>
      <c r="B1567" t="s">
        <v>57</v>
      </c>
      <c r="C1567" t="s">
        <v>1</v>
      </c>
      <c r="D1567" t="s">
        <v>2</v>
      </c>
      <c r="E1567" t="s">
        <v>3</v>
      </c>
      <c r="F1567" t="s">
        <v>306</v>
      </c>
      <c r="G1567" t="s">
        <v>4</v>
      </c>
      <c r="H1567" t="s">
        <v>58</v>
      </c>
      <c r="I1567">
        <v>225</v>
      </c>
      <c r="J1567">
        <v>25</v>
      </c>
      <c r="K1567" t="s">
        <v>316</v>
      </c>
      <c r="L1567" t="s">
        <v>7</v>
      </c>
      <c r="M1567" t="s">
        <v>28</v>
      </c>
      <c r="N1567">
        <v>25</v>
      </c>
      <c r="O1567" t="s">
        <v>33</v>
      </c>
      <c r="P1567" t="s">
        <v>35</v>
      </c>
      <c r="Q1567">
        <v>2</v>
      </c>
      <c r="R1567" t="s">
        <v>22</v>
      </c>
      <c r="S1567">
        <v>16.239999771118164</v>
      </c>
      <c r="T1567" s="6">
        <f>tbSilv[[#This Row],[qtdRecurso]]*tbSilv[[#This Row],[areaOcupacao]]/10000</f>
        <v>4.4999999999999998E-2</v>
      </c>
      <c r="U1567" s="1">
        <f>tbSilv[[#This Row],[qtdRecEspFaixa]]*tbSilv[[#This Row],[Preco]]</f>
        <v>0.73079998970031734</v>
      </c>
    </row>
    <row r="1568" spans="1:21" hidden="1" x14ac:dyDescent="0.3">
      <c r="A1568">
        <v>11817</v>
      </c>
      <c r="B1568" t="s">
        <v>57</v>
      </c>
      <c r="C1568" t="s">
        <v>1</v>
      </c>
      <c r="D1568" t="s">
        <v>2</v>
      </c>
      <c r="E1568" t="s">
        <v>3</v>
      </c>
      <c r="F1568" t="s">
        <v>306</v>
      </c>
      <c r="G1568" t="s">
        <v>4</v>
      </c>
      <c r="H1568" t="s">
        <v>58</v>
      </c>
      <c r="I1568">
        <v>225</v>
      </c>
      <c r="J1568">
        <v>25</v>
      </c>
      <c r="K1568" t="s">
        <v>316</v>
      </c>
      <c r="L1568" t="s">
        <v>7</v>
      </c>
      <c r="M1568" t="s">
        <v>28</v>
      </c>
      <c r="N1568">
        <v>25</v>
      </c>
      <c r="O1568" t="s">
        <v>33</v>
      </c>
      <c r="P1568" t="s">
        <v>13</v>
      </c>
      <c r="Q1568">
        <v>2</v>
      </c>
      <c r="R1568" t="s">
        <v>12</v>
      </c>
      <c r="S1568">
        <v>13.066685676574707</v>
      </c>
      <c r="T1568" s="6">
        <f>tbSilv[[#This Row],[qtdRecurso]]*tbSilv[[#This Row],[areaOcupacao]]/10000</f>
        <v>4.4999999999999998E-2</v>
      </c>
      <c r="U1568" s="1">
        <f>tbSilv[[#This Row],[qtdRecEspFaixa]]*tbSilv[[#This Row],[Preco]]</f>
        <v>0.58800085544586178</v>
      </c>
    </row>
    <row r="1569" spans="1:21" hidden="1" x14ac:dyDescent="0.3">
      <c r="A1569">
        <v>11817</v>
      </c>
      <c r="B1569" t="s">
        <v>57</v>
      </c>
      <c r="C1569" t="s">
        <v>1</v>
      </c>
      <c r="D1569" t="s">
        <v>2</v>
      </c>
      <c r="E1569" t="s">
        <v>3</v>
      </c>
      <c r="F1569" t="s">
        <v>306</v>
      </c>
      <c r="G1569" t="s">
        <v>4</v>
      </c>
      <c r="H1569" t="s">
        <v>58</v>
      </c>
      <c r="I1569">
        <v>225</v>
      </c>
      <c r="J1569">
        <v>25</v>
      </c>
      <c r="K1569" t="s">
        <v>316</v>
      </c>
      <c r="L1569" t="s">
        <v>7</v>
      </c>
      <c r="M1569" t="s">
        <v>28</v>
      </c>
      <c r="N1569">
        <v>25</v>
      </c>
      <c r="O1569" t="s">
        <v>36</v>
      </c>
      <c r="P1569" t="s">
        <v>13</v>
      </c>
      <c r="Q1569">
        <v>1</v>
      </c>
      <c r="R1569" t="s">
        <v>12</v>
      </c>
      <c r="S1569">
        <v>13.066685676574707</v>
      </c>
      <c r="T1569" s="6">
        <f>tbSilv[[#This Row],[qtdRecurso]]*tbSilv[[#This Row],[areaOcupacao]]/10000</f>
        <v>2.2499999999999999E-2</v>
      </c>
      <c r="U1569" s="1">
        <f>tbSilv[[#This Row],[qtdRecEspFaixa]]*tbSilv[[#This Row],[Preco]]</f>
        <v>0.29400042772293089</v>
      </c>
    </row>
    <row r="1570" spans="1:21" hidden="1" x14ac:dyDescent="0.3">
      <c r="A1570">
        <v>11817</v>
      </c>
      <c r="B1570" t="s">
        <v>57</v>
      </c>
      <c r="C1570" t="s">
        <v>1</v>
      </c>
      <c r="D1570" t="s">
        <v>2</v>
      </c>
      <c r="E1570" t="s">
        <v>3</v>
      </c>
      <c r="F1570" t="s">
        <v>306</v>
      </c>
      <c r="G1570" t="s">
        <v>4</v>
      </c>
      <c r="H1570" t="s">
        <v>58</v>
      </c>
      <c r="I1570">
        <v>225</v>
      </c>
      <c r="J1570">
        <v>25</v>
      </c>
      <c r="K1570" t="s">
        <v>316</v>
      </c>
      <c r="L1570" t="s">
        <v>7</v>
      </c>
      <c r="M1570" t="s">
        <v>28</v>
      </c>
      <c r="N1570">
        <v>26</v>
      </c>
      <c r="O1570" t="s">
        <v>33</v>
      </c>
      <c r="P1570" t="s">
        <v>34</v>
      </c>
      <c r="Q1570">
        <v>2</v>
      </c>
      <c r="R1570" t="s">
        <v>12</v>
      </c>
      <c r="S1570">
        <v>9.9000000000000005E-2</v>
      </c>
      <c r="T1570" s="6">
        <f>tbSilv[[#This Row],[qtdRecurso]]*tbSilv[[#This Row],[areaOcupacao]]/10000</f>
        <v>4.4999999999999998E-2</v>
      </c>
      <c r="U1570" s="1">
        <f>tbSilv[[#This Row],[qtdRecEspFaixa]]*tbSilv[[#This Row],[Preco]]</f>
        <v>4.4549999999999998E-3</v>
      </c>
    </row>
    <row r="1571" spans="1:21" hidden="1" x14ac:dyDescent="0.3">
      <c r="A1571">
        <v>11817</v>
      </c>
      <c r="B1571" t="s">
        <v>57</v>
      </c>
      <c r="C1571" t="s">
        <v>1</v>
      </c>
      <c r="D1571" t="s">
        <v>2</v>
      </c>
      <c r="E1571" t="s">
        <v>3</v>
      </c>
      <c r="F1571" t="s">
        <v>306</v>
      </c>
      <c r="G1571" t="s">
        <v>4</v>
      </c>
      <c r="H1571" t="s">
        <v>58</v>
      </c>
      <c r="I1571">
        <v>225</v>
      </c>
      <c r="J1571">
        <v>25</v>
      </c>
      <c r="K1571" t="s">
        <v>316</v>
      </c>
      <c r="L1571" t="s">
        <v>7</v>
      </c>
      <c r="M1571" t="s">
        <v>28</v>
      </c>
      <c r="N1571">
        <v>26</v>
      </c>
      <c r="O1571" t="s">
        <v>33</v>
      </c>
      <c r="P1571" t="s">
        <v>35</v>
      </c>
      <c r="Q1571">
        <v>2</v>
      </c>
      <c r="R1571" t="s">
        <v>22</v>
      </c>
      <c r="S1571">
        <v>16.239999771118164</v>
      </c>
      <c r="T1571" s="6">
        <f>tbSilv[[#This Row],[qtdRecurso]]*tbSilv[[#This Row],[areaOcupacao]]/10000</f>
        <v>4.4999999999999998E-2</v>
      </c>
      <c r="U1571" s="1">
        <f>tbSilv[[#This Row],[qtdRecEspFaixa]]*tbSilv[[#This Row],[Preco]]</f>
        <v>0.73079998970031734</v>
      </c>
    </row>
    <row r="1572" spans="1:21" hidden="1" x14ac:dyDescent="0.3">
      <c r="A1572">
        <v>11817</v>
      </c>
      <c r="B1572" t="s">
        <v>57</v>
      </c>
      <c r="C1572" t="s">
        <v>1</v>
      </c>
      <c r="D1572" t="s">
        <v>2</v>
      </c>
      <c r="E1572" t="s">
        <v>3</v>
      </c>
      <c r="F1572" t="s">
        <v>306</v>
      </c>
      <c r="G1572" t="s">
        <v>4</v>
      </c>
      <c r="H1572" t="s">
        <v>58</v>
      </c>
      <c r="I1572">
        <v>225</v>
      </c>
      <c r="J1572">
        <v>25</v>
      </c>
      <c r="K1572" t="s">
        <v>316</v>
      </c>
      <c r="L1572" t="s">
        <v>7</v>
      </c>
      <c r="M1572" t="s">
        <v>28</v>
      </c>
      <c r="N1572">
        <v>26</v>
      </c>
      <c r="O1572" t="s">
        <v>33</v>
      </c>
      <c r="P1572" t="s">
        <v>13</v>
      </c>
      <c r="Q1572">
        <v>2</v>
      </c>
      <c r="R1572" t="s">
        <v>12</v>
      </c>
      <c r="S1572">
        <v>13.066685676574707</v>
      </c>
      <c r="T1572" s="6">
        <f>tbSilv[[#This Row],[qtdRecurso]]*tbSilv[[#This Row],[areaOcupacao]]/10000</f>
        <v>4.4999999999999998E-2</v>
      </c>
      <c r="U1572" s="1">
        <f>tbSilv[[#This Row],[qtdRecEspFaixa]]*tbSilv[[#This Row],[Preco]]</f>
        <v>0.58800085544586178</v>
      </c>
    </row>
    <row r="1573" spans="1:21" hidden="1" x14ac:dyDescent="0.3">
      <c r="A1573">
        <v>11817</v>
      </c>
      <c r="B1573" t="s">
        <v>57</v>
      </c>
      <c r="C1573" t="s">
        <v>1</v>
      </c>
      <c r="D1573" t="s">
        <v>2</v>
      </c>
      <c r="E1573" t="s">
        <v>3</v>
      </c>
      <c r="F1573" t="s">
        <v>306</v>
      </c>
      <c r="G1573" t="s">
        <v>4</v>
      </c>
      <c r="H1573" t="s">
        <v>58</v>
      </c>
      <c r="I1573">
        <v>225</v>
      </c>
      <c r="J1573">
        <v>25</v>
      </c>
      <c r="K1573" t="s">
        <v>316</v>
      </c>
      <c r="L1573" t="s">
        <v>7</v>
      </c>
      <c r="M1573" t="s">
        <v>28</v>
      </c>
      <c r="N1573">
        <v>26</v>
      </c>
      <c r="O1573" t="s">
        <v>36</v>
      </c>
      <c r="P1573" t="s">
        <v>13</v>
      </c>
      <c r="Q1573">
        <v>1</v>
      </c>
      <c r="R1573" t="s">
        <v>12</v>
      </c>
      <c r="S1573">
        <v>13.066685676574707</v>
      </c>
      <c r="T1573" s="6">
        <f>tbSilv[[#This Row],[qtdRecurso]]*tbSilv[[#This Row],[areaOcupacao]]/10000</f>
        <v>2.2499999999999999E-2</v>
      </c>
      <c r="U1573" s="1">
        <f>tbSilv[[#This Row],[qtdRecEspFaixa]]*tbSilv[[#This Row],[Preco]]</f>
        <v>0.29400042772293089</v>
      </c>
    </row>
    <row r="1574" spans="1:21" hidden="1" x14ac:dyDescent="0.3">
      <c r="A1574">
        <v>11817</v>
      </c>
      <c r="B1574" t="s">
        <v>57</v>
      </c>
      <c r="C1574" t="s">
        <v>1</v>
      </c>
      <c r="D1574" t="s">
        <v>2</v>
      </c>
      <c r="E1574" t="s">
        <v>3</v>
      </c>
      <c r="F1574" t="s">
        <v>306</v>
      </c>
      <c r="G1574" t="s">
        <v>4</v>
      </c>
      <c r="H1574" t="s">
        <v>58</v>
      </c>
      <c r="I1574">
        <v>225</v>
      </c>
      <c r="J1574">
        <v>25</v>
      </c>
      <c r="K1574" t="s">
        <v>316</v>
      </c>
      <c r="L1574" t="s">
        <v>7</v>
      </c>
      <c r="M1574" t="s">
        <v>28</v>
      </c>
      <c r="N1574">
        <v>27</v>
      </c>
      <c r="O1574" t="s">
        <v>33</v>
      </c>
      <c r="P1574" t="s">
        <v>34</v>
      </c>
      <c r="Q1574">
        <v>2</v>
      </c>
      <c r="R1574" t="s">
        <v>12</v>
      </c>
      <c r="S1574">
        <v>9.9000000000000005E-2</v>
      </c>
      <c r="T1574" s="6">
        <f>tbSilv[[#This Row],[qtdRecurso]]*tbSilv[[#This Row],[areaOcupacao]]/10000</f>
        <v>4.4999999999999998E-2</v>
      </c>
      <c r="U1574" s="1">
        <f>tbSilv[[#This Row],[qtdRecEspFaixa]]*tbSilv[[#This Row],[Preco]]</f>
        <v>4.4549999999999998E-3</v>
      </c>
    </row>
    <row r="1575" spans="1:21" hidden="1" x14ac:dyDescent="0.3">
      <c r="A1575">
        <v>11817</v>
      </c>
      <c r="B1575" t="s">
        <v>57</v>
      </c>
      <c r="C1575" t="s">
        <v>1</v>
      </c>
      <c r="D1575" t="s">
        <v>2</v>
      </c>
      <c r="E1575" t="s">
        <v>3</v>
      </c>
      <c r="F1575" t="s">
        <v>306</v>
      </c>
      <c r="G1575" t="s">
        <v>4</v>
      </c>
      <c r="H1575" t="s">
        <v>58</v>
      </c>
      <c r="I1575">
        <v>225</v>
      </c>
      <c r="J1575">
        <v>25</v>
      </c>
      <c r="K1575" t="s">
        <v>316</v>
      </c>
      <c r="L1575" t="s">
        <v>7</v>
      </c>
      <c r="M1575" t="s">
        <v>28</v>
      </c>
      <c r="N1575">
        <v>27</v>
      </c>
      <c r="O1575" t="s">
        <v>33</v>
      </c>
      <c r="P1575" t="s">
        <v>35</v>
      </c>
      <c r="Q1575">
        <v>2</v>
      </c>
      <c r="R1575" t="s">
        <v>22</v>
      </c>
      <c r="S1575">
        <v>16.239999771118164</v>
      </c>
      <c r="T1575" s="6">
        <f>tbSilv[[#This Row],[qtdRecurso]]*tbSilv[[#This Row],[areaOcupacao]]/10000</f>
        <v>4.4999999999999998E-2</v>
      </c>
      <c r="U1575" s="1">
        <f>tbSilv[[#This Row],[qtdRecEspFaixa]]*tbSilv[[#This Row],[Preco]]</f>
        <v>0.73079998970031734</v>
      </c>
    </row>
    <row r="1576" spans="1:21" hidden="1" x14ac:dyDescent="0.3">
      <c r="A1576">
        <v>11817</v>
      </c>
      <c r="B1576" t="s">
        <v>57</v>
      </c>
      <c r="C1576" t="s">
        <v>1</v>
      </c>
      <c r="D1576" t="s">
        <v>2</v>
      </c>
      <c r="E1576" t="s">
        <v>3</v>
      </c>
      <c r="F1576" t="s">
        <v>306</v>
      </c>
      <c r="G1576" t="s">
        <v>4</v>
      </c>
      <c r="H1576" t="s">
        <v>58</v>
      </c>
      <c r="I1576">
        <v>225</v>
      </c>
      <c r="J1576">
        <v>25</v>
      </c>
      <c r="K1576" t="s">
        <v>316</v>
      </c>
      <c r="L1576" t="s">
        <v>7</v>
      </c>
      <c r="M1576" t="s">
        <v>28</v>
      </c>
      <c r="N1576">
        <v>27</v>
      </c>
      <c r="O1576" t="s">
        <v>33</v>
      </c>
      <c r="P1576" t="s">
        <v>13</v>
      </c>
      <c r="Q1576">
        <v>2</v>
      </c>
      <c r="R1576" t="s">
        <v>12</v>
      </c>
      <c r="S1576">
        <v>13.066685676574707</v>
      </c>
      <c r="T1576" s="6">
        <f>tbSilv[[#This Row],[qtdRecurso]]*tbSilv[[#This Row],[areaOcupacao]]/10000</f>
        <v>4.4999999999999998E-2</v>
      </c>
      <c r="U1576" s="1">
        <f>tbSilv[[#This Row],[qtdRecEspFaixa]]*tbSilv[[#This Row],[Preco]]</f>
        <v>0.58800085544586178</v>
      </c>
    </row>
    <row r="1577" spans="1:21" hidden="1" x14ac:dyDescent="0.3">
      <c r="A1577">
        <v>11817</v>
      </c>
      <c r="B1577" t="s">
        <v>57</v>
      </c>
      <c r="C1577" t="s">
        <v>1</v>
      </c>
      <c r="D1577" t="s">
        <v>2</v>
      </c>
      <c r="E1577" t="s">
        <v>3</v>
      </c>
      <c r="F1577" t="s">
        <v>306</v>
      </c>
      <c r="G1577" t="s">
        <v>4</v>
      </c>
      <c r="H1577" t="s">
        <v>58</v>
      </c>
      <c r="I1577">
        <v>225</v>
      </c>
      <c r="J1577">
        <v>25</v>
      </c>
      <c r="K1577" t="s">
        <v>316</v>
      </c>
      <c r="L1577" t="s">
        <v>7</v>
      </c>
      <c r="M1577" t="s">
        <v>28</v>
      </c>
      <c r="N1577">
        <v>27</v>
      </c>
      <c r="O1577" t="s">
        <v>36</v>
      </c>
      <c r="P1577" t="s">
        <v>13</v>
      </c>
      <c r="Q1577">
        <v>1</v>
      </c>
      <c r="R1577" t="s">
        <v>12</v>
      </c>
      <c r="S1577">
        <v>13.066685676574707</v>
      </c>
      <c r="T1577" s="6">
        <f>tbSilv[[#This Row],[qtdRecurso]]*tbSilv[[#This Row],[areaOcupacao]]/10000</f>
        <v>2.2499999999999999E-2</v>
      </c>
      <c r="U1577" s="1">
        <f>tbSilv[[#This Row],[qtdRecEspFaixa]]*tbSilv[[#This Row],[Preco]]</f>
        <v>0.29400042772293089</v>
      </c>
    </row>
    <row r="1578" spans="1:21" hidden="1" x14ac:dyDescent="0.3">
      <c r="A1578">
        <v>11817</v>
      </c>
      <c r="B1578" t="s">
        <v>57</v>
      </c>
      <c r="C1578" t="s">
        <v>1</v>
      </c>
      <c r="D1578" t="s">
        <v>2</v>
      </c>
      <c r="E1578" t="s">
        <v>3</v>
      </c>
      <c r="F1578" t="s">
        <v>306</v>
      </c>
      <c r="G1578" t="s">
        <v>4</v>
      </c>
      <c r="H1578" t="s">
        <v>58</v>
      </c>
      <c r="I1578">
        <v>225</v>
      </c>
      <c r="J1578">
        <v>25</v>
      </c>
      <c r="K1578" t="s">
        <v>316</v>
      </c>
      <c r="L1578" t="s">
        <v>7</v>
      </c>
      <c r="M1578" t="s">
        <v>28</v>
      </c>
      <c r="N1578">
        <v>28</v>
      </c>
      <c r="O1578" t="s">
        <v>33</v>
      </c>
      <c r="P1578" t="s">
        <v>34</v>
      </c>
      <c r="Q1578">
        <v>2</v>
      </c>
      <c r="R1578" t="s">
        <v>12</v>
      </c>
      <c r="S1578">
        <v>9.9000000000000005E-2</v>
      </c>
      <c r="T1578" s="6">
        <f>tbSilv[[#This Row],[qtdRecurso]]*tbSilv[[#This Row],[areaOcupacao]]/10000</f>
        <v>4.4999999999999998E-2</v>
      </c>
      <c r="U1578" s="1">
        <f>tbSilv[[#This Row],[qtdRecEspFaixa]]*tbSilv[[#This Row],[Preco]]</f>
        <v>4.4549999999999998E-3</v>
      </c>
    </row>
    <row r="1579" spans="1:21" hidden="1" x14ac:dyDescent="0.3">
      <c r="A1579">
        <v>11817</v>
      </c>
      <c r="B1579" t="s">
        <v>57</v>
      </c>
      <c r="C1579" t="s">
        <v>1</v>
      </c>
      <c r="D1579" t="s">
        <v>2</v>
      </c>
      <c r="E1579" t="s">
        <v>3</v>
      </c>
      <c r="F1579" t="s">
        <v>306</v>
      </c>
      <c r="G1579" t="s">
        <v>4</v>
      </c>
      <c r="H1579" t="s">
        <v>58</v>
      </c>
      <c r="I1579">
        <v>225</v>
      </c>
      <c r="J1579">
        <v>25</v>
      </c>
      <c r="K1579" t="s">
        <v>316</v>
      </c>
      <c r="L1579" t="s">
        <v>7</v>
      </c>
      <c r="M1579" t="s">
        <v>28</v>
      </c>
      <c r="N1579">
        <v>28</v>
      </c>
      <c r="O1579" t="s">
        <v>33</v>
      </c>
      <c r="P1579" t="s">
        <v>35</v>
      </c>
      <c r="Q1579">
        <v>2</v>
      </c>
      <c r="R1579" t="s">
        <v>22</v>
      </c>
      <c r="S1579">
        <v>16.239999771118164</v>
      </c>
      <c r="T1579" s="6">
        <f>tbSilv[[#This Row],[qtdRecurso]]*tbSilv[[#This Row],[areaOcupacao]]/10000</f>
        <v>4.4999999999999998E-2</v>
      </c>
      <c r="U1579" s="1">
        <f>tbSilv[[#This Row],[qtdRecEspFaixa]]*tbSilv[[#This Row],[Preco]]</f>
        <v>0.73079998970031734</v>
      </c>
    </row>
    <row r="1580" spans="1:21" hidden="1" x14ac:dyDescent="0.3">
      <c r="A1580">
        <v>11817</v>
      </c>
      <c r="B1580" t="s">
        <v>57</v>
      </c>
      <c r="C1580" t="s">
        <v>1</v>
      </c>
      <c r="D1580" t="s">
        <v>2</v>
      </c>
      <c r="E1580" t="s">
        <v>3</v>
      </c>
      <c r="F1580" t="s">
        <v>306</v>
      </c>
      <c r="G1580" t="s">
        <v>4</v>
      </c>
      <c r="H1580" t="s">
        <v>58</v>
      </c>
      <c r="I1580">
        <v>225</v>
      </c>
      <c r="J1580">
        <v>25</v>
      </c>
      <c r="K1580" t="s">
        <v>316</v>
      </c>
      <c r="L1580" t="s">
        <v>7</v>
      </c>
      <c r="M1580" t="s">
        <v>28</v>
      </c>
      <c r="N1580">
        <v>28</v>
      </c>
      <c r="O1580" t="s">
        <v>33</v>
      </c>
      <c r="P1580" t="s">
        <v>13</v>
      </c>
      <c r="Q1580">
        <v>2</v>
      </c>
      <c r="R1580" t="s">
        <v>12</v>
      </c>
      <c r="S1580">
        <v>13.066685676574707</v>
      </c>
      <c r="T1580" s="6">
        <f>tbSilv[[#This Row],[qtdRecurso]]*tbSilv[[#This Row],[areaOcupacao]]/10000</f>
        <v>4.4999999999999998E-2</v>
      </c>
      <c r="U1580" s="1">
        <f>tbSilv[[#This Row],[qtdRecEspFaixa]]*tbSilv[[#This Row],[Preco]]</f>
        <v>0.58800085544586178</v>
      </c>
    </row>
    <row r="1581" spans="1:21" hidden="1" x14ac:dyDescent="0.3">
      <c r="A1581">
        <v>11817</v>
      </c>
      <c r="B1581" t="s">
        <v>57</v>
      </c>
      <c r="C1581" t="s">
        <v>1</v>
      </c>
      <c r="D1581" t="s">
        <v>2</v>
      </c>
      <c r="E1581" t="s">
        <v>3</v>
      </c>
      <c r="F1581" t="s">
        <v>306</v>
      </c>
      <c r="G1581" t="s">
        <v>4</v>
      </c>
      <c r="H1581" t="s">
        <v>58</v>
      </c>
      <c r="I1581">
        <v>225</v>
      </c>
      <c r="J1581">
        <v>25</v>
      </c>
      <c r="K1581" t="s">
        <v>316</v>
      </c>
      <c r="L1581" t="s">
        <v>7</v>
      </c>
      <c r="M1581" t="s">
        <v>28</v>
      </c>
      <c r="N1581">
        <v>28</v>
      </c>
      <c r="O1581" t="s">
        <v>36</v>
      </c>
      <c r="P1581" t="s">
        <v>13</v>
      </c>
      <c r="Q1581">
        <v>1</v>
      </c>
      <c r="R1581" t="s">
        <v>12</v>
      </c>
      <c r="S1581">
        <v>13.066685676574707</v>
      </c>
      <c r="T1581" s="6">
        <f>tbSilv[[#This Row],[qtdRecurso]]*tbSilv[[#This Row],[areaOcupacao]]/10000</f>
        <v>2.2499999999999999E-2</v>
      </c>
      <c r="U1581" s="1">
        <f>tbSilv[[#This Row],[qtdRecEspFaixa]]*tbSilv[[#This Row],[Preco]]</f>
        <v>0.29400042772293089</v>
      </c>
    </row>
    <row r="1582" spans="1:21" hidden="1" x14ac:dyDescent="0.3">
      <c r="A1582">
        <v>11817</v>
      </c>
      <c r="B1582" t="s">
        <v>57</v>
      </c>
      <c r="C1582" t="s">
        <v>1</v>
      </c>
      <c r="D1582" t="s">
        <v>2</v>
      </c>
      <c r="E1582" t="s">
        <v>3</v>
      </c>
      <c r="F1582" t="s">
        <v>306</v>
      </c>
      <c r="G1582" t="s">
        <v>4</v>
      </c>
      <c r="H1582" t="s">
        <v>58</v>
      </c>
      <c r="I1582">
        <v>225</v>
      </c>
      <c r="J1582">
        <v>25</v>
      </c>
      <c r="K1582" t="s">
        <v>316</v>
      </c>
      <c r="L1582" t="s">
        <v>7</v>
      </c>
      <c r="M1582" t="s">
        <v>28</v>
      </c>
      <c r="N1582">
        <v>29</v>
      </c>
      <c r="O1582" t="s">
        <v>33</v>
      </c>
      <c r="P1582" t="s">
        <v>34</v>
      </c>
      <c r="Q1582">
        <v>2</v>
      </c>
      <c r="R1582" t="s">
        <v>12</v>
      </c>
      <c r="S1582">
        <v>9.9000000000000005E-2</v>
      </c>
      <c r="T1582" s="6">
        <f>tbSilv[[#This Row],[qtdRecurso]]*tbSilv[[#This Row],[areaOcupacao]]/10000</f>
        <v>4.4999999999999998E-2</v>
      </c>
      <c r="U1582" s="1">
        <f>tbSilv[[#This Row],[qtdRecEspFaixa]]*tbSilv[[#This Row],[Preco]]</f>
        <v>4.4549999999999998E-3</v>
      </c>
    </row>
    <row r="1583" spans="1:21" hidden="1" x14ac:dyDescent="0.3">
      <c r="A1583">
        <v>11817</v>
      </c>
      <c r="B1583" t="s">
        <v>57</v>
      </c>
      <c r="C1583" t="s">
        <v>1</v>
      </c>
      <c r="D1583" t="s">
        <v>2</v>
      </c>
      <c r="E1583" t="s">
        <v>3</v>
      </c>
      <c r="F1583" t="s">
        <v>306</v>
      </c>
      <c r="G1583" t="s">
        <v>4</v>
      </c>
      <c r="H1583" t="s">
        <v>58</v>
      </c>
      <c r="I1583">
        <v>225</v>
      </c>
      <c r="J1583">
        <v>25</v>
      </c>
      <c r="K1583" t="s">
        <v>316</v>
      </c>
      <c r="L1583" t="s">
        <v>7</v>
      </c>
      <c r="M1583" t="s">
        <v>28</v>
      </c>
      <c r="N1583">
        <v>29</v>
      </c>
      <c r="O1583" t="s">
        <v>33</v>
      </c>
      <c r="P1583" t="s">
        <v>35</v>
      </c>
      <c r="Q1583">
        <v>2</v>
      </c>
      <c r="R1583" t="s">
        <v>22</v>
      </c>
      <c r="S1583">
        <v>16.239999771118164</v>
      </c>
      <c r="T1583" s="6">
        <f>tbSilv[[#This Row],[qtdRecurso]]*tbSilv[[#This Row],[areaOcupacao]]/10000</f>
        <v>4.4999999999999998E-2</v>
      </c>
      <c r="U1583" s="1">
        <f>tbSilv[[#This Row],[qtdRecEspFaixa]]*tbSilv[[#This Row],[Preco]]</f>
        <v>0.73079998970031734</v>
      </c>
    </row>
    <row r="1584" spans="1:21" hidden="1" x14ac:dyDescent="0.3">
      <c r="A1584">
        <v>11817</v>
      </c>
      <c r="B1584" t="s">
        <v>57</v>
      </c>
      <c r="C1584" t="s">
        <v>1</v>
      </c>
      <c r="D1584" t="s">
        <v>2</v>
      </c>
      <c r="E1584" t="s">
        <v>3</v>
      </c>
      <c r="F1584" t="s">
        <v>306</v>
      </c>
      <c r="G1584" t="s">
        <v>4</v>
      </c>
      <c r="H1584" t="s">
        <v>58</v>
      </c>
      <c r="I1584">
        <v>225</v>
      </c>
      <c r="J1584">
        <v>25</v>
      </c>
      <c r="K1584" t="s">
        <v>316</v>
      </c>
      <c r="L1584" t="s">
        <v>7</v>
      </c>
      <c r="M1584" t="s">
        <v>28</v>
      </c>
      <c r="N1584">
        <v>29</v>
      </c>
      <c r="O1584" t="s">
        <v>33</v>
      </c>
      <c r="P1584" t="s">
        <v>13</v>
      </c>
      <c r="Q1584">
        <v>2</v>
      </c>
      <c r="R1584" t="s">
        <v>12</v>
      </c>
      <c r="S1584">
        <v>13.066685676574707</v>
      </c>
      <c r="T1584" s="6">
        <f>tbSilv[[#This Row],[qtdRecurso]]*tbSilv[[#This Row],[areaOcupacao]]/10000</f>
        <v>4.4999999999999998E-2</v>
      </c>
      <c r="U1584" s="1">
        <f>tbSilv[[#This Row],[qtdRecEspFaixa]]*tbSilv[[#This Row],[Preco]]</f>
        <v>0.58800085544586178</v>
      </c>
    </row>
    <row r="1585" spans="1:21" hidden="1" x14ac:dyDescent="0.3">
      <c r="A1585">
        <v>11817</v>
      </c>
      <c r="B1585" t="s">
        <v>57</v>
      </c>
      <c r="C1585" t="s">
        <v>1</v>
      </c>
      <c r="D1585" t="s">
        <v>2</v>
      </c>
      <c r="E1585" t="s">
        <v>3</v>
      </c>
      <c r="F1585" t="s">
        <v>306</v>
      </c>
      <c r="G1585" t="s">
        <v>4</v>
      </c>
      <c r="H1585" t="s">
        <v>58</v>
      </c>
      <c r="I1585">
        <v>225</v>
      </c>
      <c r="J1585">
        <v>25</v>
      </c>
      <c r="K1585" t="s">
        <v>316</v>
      </c>
      <c r="L1585" t="s">
        <v>7</v>
      </c>
      <c r="M1585" t="s">
        <v>28</v>
      </c>
      <c r="N1585">
        <v>29</v>
      </c>
      <c r="O1585" t="s">
        <v>36</v>
      </c>
      <c r="P1585" t="s">
        <v>13</v>
      </c>
      <c r="Q1585">
        <v>1</v>
      </c>
      <c r="R1585" t="s">
        <v>12</v>
      </c>
      <c r="S1585">
        <v>13.066685676574707</v>
      </c>
      <c r="T1585" s="6">
        <f>tbSilv[[#This Row],[qtdRecurso]]*tbSilv[[#This Row],[areaOcupacao]]/10000</f>
        <v>2.2499999999999999E-2</v>
      </c>
      <c r="U1585" s="1">
        <f>tbSilv[[#This Row],[qtdRecEspFaixa]]*tbSilv[[#This Row],[Preco]]</f>
        <v>0.29400042772293089</v>
      </c>
    </row>
    <row r="1586" spans="1:21" hidden="1" x14ac:dyDescent="0.3">
      <c r="A1586">
        <v>11817</v>
      </c>
      <c r="B1586" t="s">
        <v>57</v>
      </c>
      <c r="C1586" t="s">
        <v>1</v>
      </c>
      <c r="D1586" t="s">
        <v>2</v>
      </c>
      <c r="E1586" t="s">
        <v>3</v>
      </c>
      <c r="F1586" t="s">
        <v>306</v>
      </c>
      <c r="G1586" t="s">
        <v>4</v>
      </c>
      <c r="H1586" t="s">
        <v>58</v>
      </c>
      <c r="I1586">
        <v>225</v>
      </c>
      <c r="J1586">
        <v>25</v>
      </c>
      <c r="K1586" t="s">
        <v>316</v>
      </c>
      <c r="L1586" t="s">
        <v>7</v>
      </c>
      <c r="M1586" t="s">
        <v>28</v>
      </c>
      <c r="N1586">
        <v>30</v>
      </c>
      <c r="O1586" t="s">
        <v>33</v>
      </c>
      <c r="P1586" t="s">
        <v>34</v>
      </c>
      <c r="Q1586">
        <v>2</v>
      </c>
      <c r="R1586" t="s">
        <v>12</v>
      </c>
      <c r="S1586">
        <v>9.9000000000000005E-2</v>
      </c>
      <c r="T1586" s="6">
        <f>tbSilv[[#This Row],[qtdRecurso]]*tbSilv[[#This Row],[areaOcupacao]]/10000</f>
        <v>4.4999999999999998E-2</v>
      </c>
      <c r="U1586" s="1">
        <f>tbSilv[[#This Row],[qtdRecEspFaixa]]*tbSilv[[#This Row],[Preco]]</f>
        <v>4.4549999999999998E-3</v>
      </c>
    </row>
    <row r="1587" spans="1:21" hidden="1" x14ac:dyDescent="0.3">
      <c r="A1587">
        <v>11817</v>
      </c>
      <c r="B1587" t="s">
        <v>57</v>
      </c>
      <c r="C1587" t="s">
        <v>1</v>
      </c>
      <c r="D1587" t="s">
        <v>2</v>
      </c>
      <c r="E1587" t="s">
        <v>3</v>
      </c>
      <c r="F1587" t="s">
        <v>306</v>
      </c>
      <c r="G1587" t="s">
        <v>4</v>
      </c>
      <c r="H1587" t="s">
        <v>58</v>
      </c>
      <c r="I1587">
        <v>225</v>
      </c>
      <c r="J1587">
        <v>25</v>
      </c>
      <c r="K1587" t="s">
        <v>316</v>
      </c>
      <c r="L1587" t="s">
        <v>7</v>
      </c>
      <c r="M1587" t="s">
        <v>28</v>
      </c>
      <c r="N1587">
        <v>30</v>
      </c>
      <c r="O1587" t="s">
        <v>33</v>
      </c>
      <c r="P1587" t="s">
        <v>35</v>
      </c>
      <c r="Q1587">
        <v>2</v>
      </c>
      <c r="R1587" t="s">
        <v>22</v>
      </c>
      <c r="S1587">
        <v>16.239999771118164</v>
      </c>
      <c r="T1587" s="6">
        <f>tbSilv[[#This Row],[qtdRecurso]]*tbSilv[[#This Row],[areaOcupacao]]/10000</f>
        <v>4.4999999999999998E-2</v>
      </c>
      <c r="U1587" s="1">
        <f>tbSilv[[#This Row],[qtdRecEspFaixa]]*tbSilv[[#This Row],[Preco]]</f>
        <v>0.73079998970031734</v>
      </c>
    </row>
    <row r="1588" spans="1:21" hidden="1" x14ac:dyDescent="0.3">
      <c r="A1588">
        <v>11817</v>
      </c>
      <c r="B1588" t="s">
        <v>57</v>
      </c>
      <c r="C1588" t="s">
        <v>1</v>
      </c>
      <c r="D1588" t="s">
        <v>2</v>
      </c>
      <c r="E1588" t="s">
        <v>3</v>
      </c>
      <c r="F1588" t="s">
        <v>306</v>
      </c>
      <c r="G1588" t="s">
        <v>4</v>
      </c>
      <c r="H1588" t="s">
        <v>58</v>
      </c>
      <c r="I1588">
        <v>225</v>
      </c>
      <c r="J1588">
        <v>25</v>
      </c>
      <c r="K1588" t="s">
        <v>316</v>
      </c>
      <c r="L1588" t="s">
        <v>7</v>
      </c>
      <c r="M1588" t="s">
        <v>28</v>
      </c>
      <c r="N1588">
        <v>30</v>
      </c>
      <c r="O1588" t="s">
        <v>33</v>
      </c>
      <c r="P1588" t="s">
        <v>13</v>
      </c>
      <c r="Q1588">
        <v>2</v>
      </c>
      <c r="R1588" t="s">
        <v>12</v>
      </c>
      <c r="S1588">
        <v>13.066685676574707</v>
      </c>
      <c r="T1588" s="6">
        <f>tbSilv[[#This Row],[qtdRecurso]]*tbSilv[[#This Row],[areaOcupacao]]/10000</f>
        <v>4.4999999999999998E-2</v>
      </c>
      <c r="U1588" s="1">
        <f>tbSilv[[#This Row],[qtdRecEspFaixa]]*tbSilv[[#This Row],[Preco]]</f>
        <v>0.58800085544586178</v>
      </c>
    </row>
    <row r="1589" spans="1:21" hidden="1" x14ac:dyDescent="0.3">
      <c r="A1589">
        <v>11817</v>
      </c>
      <c r="B1589" t="s">
        <v>57</v>
      </c>
      <c r="C1589" t="s">
        <v>1</v>
      </c>
      <c r="D1589" t="s">
        <v>2</v>
      </c>
      <c r="E1589" t="s">
        <v>3</v>
      </c>
      <c r="F1589" t="s">
        <v>306</v>
      </c>
      <c r="G1589" t="s">
        <v>4</v>
      </c>
      <c r="H1589" t="s">
        <v>58</v>
      </c>
      <c r="I1589">
        <v>225</v>
      </c>
      <c r="J1589">
        <v>25</v>
      </c>
      <c r="K1589" t="s">
        <v>316</v>
      </c>
      <c r="L1589" t="s">
        <v>7</v>
      </c>
      <c r="M1589" t="s">
        <v>28</v>
      </c>
      <c r="N1589">
        <v>30</v>
      </c>
      <c r="O1589" t="s">
        <v>36</v>
      </c>
      <c r="P1589" t="s">
        <v>13</v>
      </c>
      <c r="Q1589">
        <v>1</v>
      </c>
      <c r="R1589" t="s">
        <v>12</v>
      </c>
      <c r="S1589">
        <v>13.066685676574707</v>
      </c>
      <c r="T1589" s="6">
        <f>tbSilv[[#This Row],[qtdRecurso]]*tbSilv[[#This Row],[areaOcupacao]]/10000</f>
        <v>2.2499999999999999E-2</v>
      </c>
      <c r="U1589" s="1">
        <f>tbSilv[[#This Row],[qtdRecEspFaixa]]*tbSilv[[#This Row],[Preco]]</f>
        <v>0.29400042772293089</v>
      </c>
    </row>
    <row r="1590" spans="1:21" hidden="1" x14ac:dyDescent="0.3">
      <c r="A1590">
        <v>11817</v>
      </c>
      <c r="B1590" t="s">
        <v>57</v>
      </c>
      <c r="C1590" t="s">
        <v>1</v>
      </c>
      <c r="D1590" t="s">
        <v>2</v>
      </c>
      <c r="E1590" t="s">
        <v>3</v>
      </c>
      <c r="F1590" t="s">
        <v>306</v>
      </c>
      <c r="G1590" t="s">
        <v>4</v>
      </c>
      <c r="H1590" t="s">
        <v>58</v>
      </c>
      <c r="I1590">
        <v>225</v>
      </c>
      <c r="J1590">
        <v>25</v>
      </c>
      <c r="K1590" t="s">
        <v>316</v>
      </c>
      <c r="L1590" t="s">
        <v>7</v>
      </c>
      <c r="M1590" t="s">
        <v>42</v>
      </c>
      <c r="N1590">
        <v>1</v>
      </c>
      <c r="O1590" t="s">
        <v>31</v>
      </c>
      <c r="P1590" t="s">
        <v>32</v>
      </c>
      <c r="Q1590">
        <v>32.700000000000003</v>
      </c>
      <c r="R1590" t="s">
        <v>12</v>
      </c>
      <c r="S1590">
        <v>1.6E-2</v>
      </c>
      <c r="T1590" s="6">
        <f>tbSilv[[#This Row],[qtdRecurso]]*tbSilv[[#This Row],[areaOcupacao]]/10000</f>
        <v>0.73575000000000013</v>
      </c>
      <c r="U1590" s="1">
        <f>tbSilv[[#This Row],[qtdRecEspFaixa]]*tbSilv[[#This Row],[Preco]]</f>
        <v>1.1772000000000003E-2</v>
      </c>
    </row>
    <row r="1591" spans="1:21" hidden="1" x14ac:dyDescent="0.3">
      <c r="A1591">
        <v>11817</v>
      </c>
      <c r="B1591" t="s">
        <v>57</v>
      </c>
      <c r="C1591" t="s">
        <v>1</v>
      </c>
      <c r="D1591" t="s">
        <v>2</v>
      </c>
      <c r="E1591" t="s">
        <v>3</v>
      </c>
      <c r="F1591" t="s">
        <v>306</v>
      </c>
      <c r="G1591" t="s">
        <v>4</v>
      </c>
      <c r="H1591" t="s">
        <v>58</v>
      </c>
      <c r="I1591">
        <v>225</v>
      </c>
      <c r="J1591">
        <v>25</v>
      </c>
      <c r="K1591" t="s">
        <v>316</v>
      </c>
      <c r="L1591" t="s">
        <v>7</v>
      </c>
      <c r="M1591" t="s">
        <v>42</v>
      </c>
      <c r="N1591">
        <v>1</v>
      </c>
      <c r="O1591" t="s">
        <v>31</v>
      </c>
      <c r="P1591" t="s">
        <v>13</v>
      </c>
      <c r="Q1591">
        <v>32.700000000000003</v>
      </c>
      <c r="R1591" t="s">
        <v>12</v>
      </c>
      <c r="S1591">
        <v>13.066685676574707</v>
      </c>
      <c r="T1591" s="6">
        <f>tbSilv[[#This Row],[qtdRecurso]]*tbSilv[[#This Row],[areaOcupacao]]/10000</f>
        <v>0.73575000000000013</v>
      </c>
      <c r="U1591" s="1">
        <f>tbSilv[[#This Row],[qtdRecEspFaixa]]*tbSilv[[#This Row],[Preco]]</f>
        <v>9.6138139865398422</v>
      </c>
    </row>
    <row r="1592" spans="1:21" hidden="1" x14ac:dyDescent="0.3">
      <c r="A1592">
        <v>11817</v>
      </c>
      <c r="B1592" t="s">
        <v>57</v>
      </c>
      <c r="C1592" t="s">
        <v>1</v>
      </c>
      <c r="D1592" t="s">
        <v>2</v>
      </c>
      <c r="E1592" t="s">
        <v>3</v>
      </c>
      <c r="F1592" t="s">
        <v>306</v>
      </c>
      <c r="G1592" t="s">
        <v>4</v>
      </c>
      <c r="H1592" t="s">
        <v>58</v>
      </c>
      <c r="I1592">
        <v>225</v>
      </c>
      <c r="J1592">
        <v>25</v>
      </c>
      <c r="K1592" t="s">
        <v>316</v>
      </c>
      <c r="L1592" t="s">
        <v>7</v>
      </c>
      <c r="M1592" t="s">
        <v>42</v>
      </c>
      <c r="N1592">
        <v>1</v>
      </c>
      <c r="O1592" t="s">
        <v>33</v>
      </c>
      <c r="P1592" t="s">
        <v>34</v>
      </c>
      <c r="Q1592">
        <v>2</v>
      </c>
      <c r="R1592" t="s">
        <v>12</v>
      </c>
      <c r="S1592">
        <v>9.9000000000000005E-2</v>
      </c>
      <c r="T1592" s="6">
        <f>tbSilv[[#This Row],[qtdRecurso]]*tbSilv[[#This Row],[areaOcupacao]]/10000</f>
        <v>4.4999999999999998E-2</v>
      </c>
      <c r="U1592" s="1">
        <f>tbSilv[[#This Row],[qtdRecEspFaixa]]*tbSilv[[#This Row],[Preco]]</f>
        <v>4.4549999999999998E-3</v>
      </c>
    </row>
    <row r="1593" spans="1:21" hidden="1" x14ac:dyDescent="0.3">
      <c r="A1593">
        <v>11817</v>
      </c>
      <c r="B1593" t="s">
        <v>57</v>
      </c>
      <c r="C1593" t="s">
        <v>1</v>
      </c>
      <c r="D1593" t="s">
        <v>2</v>
      </c>
      <c r="E1593" t="s">
        <v>3</v>
      </c>
      <c r="F1593" t="s">
        <v>306</v>
      </c>
      <c r="G1593" t="s">
        <v>4</v>
      </c>
      <c r="H1593" t="s">
        <v>58</v>
      </c>
      <c r="I1593">
        <v>225</v>
      </c>
      <c r="J1593">
        <v>25</v>
      </c>
      <c r="K1593" t="s">
        <v>316</v>
      </c>
      <c r="L1593" t="s">
        <v>7</v>
      </c>
      <c r="M1593" t="s">
        <v>42</v>
      </c>
      <c r="N1593">
        <v>1</v>
      </c>
      <c r="O1593" t="s">
        <v>33</v>
      </c>
      <c r="P1593" t="s">
        <v>35</v>
      </c>
      <c r="Q1593">
        <v>2</v>
      </c>
      <c r="R1593" t="s">
        <v>22</v>
      </c>
      <c r="S1593">
        <v>16.239999771118164</v>
      </c>
      <c r="T1593" s="6">
        <f>tbSilv[[#This Row],[qtdRecurso]]*tbSilv[[#This Row],[areaOcupacao]]/10000</f>
        <v>4.4999999999999998E-2</v>
      </c>
      <c r="U1593" s="1">
        <f>tbSilv[[#This Row],[qtdRecEspFaixa]]*tbSilv[[#This Row],[Preco]]</f>
        <v>0.73079998970031734</v>
      </c>
    </row>
    <row r="1594" spans="1:21" hidden="1" x14ac:dyDescent="0.3">
      <c r="A1594">
        <v>11817</v>
      </c>
      <c r="B1594" t="s">
        <v>57</v>
      </c>
      <c r="C1594" t="s">
        <v>1</v>
      </c>
      <c r="D1594" t="s">
        <v>2</v>
      </c>
      <c r="E1594" t="s">
        <v>3</v>
      </c>
      <c r="F1594" t="s">
        <v>306</v>
      </c>
      <c r="G1594" t="s">
        <v>4</v>
      </c>
      <c r="H1594" t="s">
        <v>58</v>
      </c>
      <c r="I1594">
        <v>225</v>
      </c>
      <c r="J1594">
        <v>25</v>
      </c>
      <c r="K1594" t="s">
        <v>316</v>
      </c>
      <c r="L1594" t="s">
        <v>7</v>
      </c>
      <c r="M1594" t="s">
        <v>42</v>
      </c>
      <c r="N1594">
        <v>1</v>
      </c>
      <c r="O1594" t="s">
        <v>33</v>
      </c>
      <c r="P1594" t="s">
        <v>13</v>
      </c>
      <c r="Q1594">
        <v>2</v>
      </c>
      <c r="R1594" t="s">
        <v>12</v>
      </c>
      <c r="S1594">
        <v>13.066685676574707</v>
      </c>
      <c r="T1594" s="6">
        <f>tbSilv[[#This Row],[qtdRecurso]]*tbSilv[[#This Row],[areaOcupacao]]/10000</f>
        <v>4.4999999999999998E-2</v>
      </c>
      <c r="U1594" s="1">
        <f>tbSilv[[#This Row],[qtdRecEspFaixa]]*tbSilv[[#This Row],[Preco]]</f>
        <v>0.58800085544586178</v>
      </c>
    </row>
    <row r="1595" spans="1:21" hidden="1" x14ac:dyDescent="0.3">
      <c r="A1595">
        <v>11817</v>
      </c>
      <c r="B1595" t="s">
        <v>57</v>
      </c>
      <c r="C1595" t="s">
        <v>1</v>
      </c>
      <c r="D1595" t="s">
        <v>2</v>
      </c>
      <c r="E1595" t="s">
        <v>3</v>
      </c>
      <c r="F1595" t="s">
        <v>306</v>
      </c>
      <c r="G1595" t="s">
        <v>4</v>
      </c>
      <c r="H1595" t="s">
        <v>58</v>
      </c>
      <c r="I1595">
        <v>225</v>
      </c>
      <c r="J1595">
        <v>25</v>
      </c>
      <c r="K1595" t="s">
        <v>316</v>
      </c>
      <c r="L1595" t="s">
        <v>7</v>
      </c>
      <c r="M1595" t="s">
        <v>42</v>
      </c>
      <c r="N1595">
        <v>1</v>
      </c>
      <c r="O1595" t="s">
        <v>36</v>
      </c>
      <c r="P1595" t="s">
        <v>13</v>
      </c>
      <c r="Q1595">
        <v>1</v>
      </c>
      <c r="R1595" t="s">
        <v>12</v>
      </c>
      <c r="S1595">
        <v>13.066685676574707</v>
      </c>
      <c r="T1595" s="6">
        <f>tbSilv[[#This Row],[qtdRecurso]]*tbSilv[[#This Row],[areaOcupacao]]/10000</f>
        <v>2.2499999999999999E-2</v>
      </c>
      <c r="U1595" s="1">
        <f>tbSilv[[#This Row],[qtdRecEspFaixa]]*tbSilv[[#This Row],[Preco]]</f>
        <v>0.29400042772293089</v>
      </c>
    </row>
    <row r="1596" spans="1:21" hidden="1" x14ac:dyDescent="0.3">
      <c r="A1596">
        <v>11817</v>
      </c>
      <c r="B1596" t="s">
        <v>57</v>
      </c>
      <c r="C1596" t="s">
        <v>1</v>
      </c>
      <c r="D1596" t="s">
        <v>2</v>
      </c>
      <c r="E1596" t="s">
        <v>3</v>
      </c>
      <c r="F1596" t="s">
        <v>306</v>
      </c>
      <c r="G1596" t="s">
        <v>4</v>
      </c>
      <c r="H1596" t="s">
        <v>58</v>
      </c>
      <c r="I1596">
        <v>225</v>
      </c>
      <c r="J1596">
        <v>25</v>
      </c>
      <c r="K1596" t="s">
        <v>316</v>
      </c>
      <c r="L1596" t="s">
        <v>7</v>
      </c>
      <c r="M1596" t="s">
        <v>43</v>
      </c>
      <c r="N1596">
        <v>1</v>
      </c>
      <c r="O1596" t="s">
        <v>9</v>
      </c>
      <c r="P1596" t="s">
        <v>16</v>
      </c>
      <c r="Q1596">
        <v>1.75</v>
      </c>
      <c r="R1596" t="s">
        <v>17</v>
      </c>
      <c r="S1596">
        <v>149.07000732421875</v>
      </c>
      <c r="T1596" s="6">
        <f>tbSilv[[#This Row],[qtdRecurso]]*tbSilv[[#This Row],[areaOcupacao]]/10000</f>
        <v>3.9375E-2</v>
      </c>
      <c r="U1596" s="1">
        <f>tbSilv[[#This Row],[qtdRecEspFaixa]]*tbSilv[[#This Row],[Preco]]</f>
        <v>5.8696315383911131</v>
      </c>
    </row>
    <row r="1597" spans="1:21" hidden="1" x14ac:dyDescent="0.3">
      <c r="A1597">
        <v>11817</v>
      </c>
      <c r="B1597" t="s">
        <v>57</v>
      </c>
      <c r="C1597" t="s">
        <v>1</v>
      </c>
      <c r="D1597" t="s">
        <v>2</v>
      </c>
      <c r="E1597" t="s">
        <v>3</v>
      </c>
      <c r="F1597" t="s">
        <v>306</v>
      </c>
      <c r="G1597" t="s">
        <v>4</v>
      </c>
      <c r="H1597" t="s">
        <v>58</v>
      </c>
      <c r="I1597">
        <v>225</v>
      </c>
      <c r="J1597">
        <v>25</v>
      </c>
      <c r="K1597" t="s">
        <v>316</v>
      </c>
      <c r="L1597" t="s">
        <v>7</v>
      </c>
      <c r="M1597" t="s">
        <v>43</v>
      </c>
      <c r="N1597">
        <v>1</v>
      </c>
      <c r="O1597" t="s">
        <v>44</v>
      </c>
      <c r="P1597" t="s">
        <v>45</v>
      </c>
      <c r="Q1597">
        <v>24</v>
      </c>
      <c r="R1597" t="s">
        <v>12</v>
      </c>
      <c r="S1597">
        <v>1.0999999999999999E-2</v>
      </c>
      <c r="T1597" s="6">
        <f>tbSilv[[#This Row],[qtdRecurso]]*tbSilv[[#This Row],[areaOcupacao]]/10000</f>
        <v>0.54</v>
      </c>
      <c r="U1597" s="1">
        <f>tbSilv[[#This Row],[qtdRecEspFaixa]]*tbSilv[[#This Row],[Preco]]</f>
        <v>5.94E-3</v>
      </c>
    </row>
    <row r="1598" spans="1:21" hidden="1" x14ac:dyDescent="0.3">
      <c r="A1598">
        <v>11817</v>
      </c>
      <c r="B1598" t="s">
        <v>57</v>
      </c>
      <c r="C1598" t="s">
        <v>1</v>
      </c>
      <c r="D1598" t="s">
        <v>2</v>
      </c>
      <c r="E1598" t="s">
        <v>3</v>
      </c>
      <c r="F1598" t="s">
        <v>306</v>
      </c>
      <c r="G1598" t="s">
        <v>4</v>
      </c>
      <c r="H1598" t="s">
        <v>58</v>
      </c>
      <c r="I1598">
        <v>225</v>
      </c>
      <c r="J1598">
        <v>25</v>
      </c>
      <c r="K1598" t="s">
        <v>316</v>
      </c>
      <c r="L1598" t="s">
        <v>7</v>
      </c>
      <c r="M1598" t="s">
        <v>43</v>
      </c>
      <c r="N1598">
        <v>1</v>
      </c>
      <c r="O1598" t="s">
        <v>44</v>
      </c>
      <c r="P1598" t="s">
        <v>13</v>
      </c>
      <c r="Q1598">
        <v>24</v>
      </c>
      <c r="R1598" t="s">
        <v>12</v>
      </c>
      <c r="S1598">
        <v>13.066685676574707</v>
      </c>
      <c r="T1598" s="6">
        <f>tbSilv[[#This Row],[qtdRecurso]]*tbSilv[[#This Row],[areaOcupacao]]/10000</f>
        <v>0.54</v>
      </c>
      <c r="U1598" s="1">
        <f>tbSilv[[#This Row],[qtdRecEspFaixa]]*tbSilv[[#This Row],[Preco]]</f>
        <v>7.0560102653503423</v>
      </c>
    </row>
    <row r="1599" spans="1:21" hidden="1" x14ac:dyDescent="0.3">
      <c r="A1599">
        <v>11817</v>
      </c>
      <c r="B1599" t="s">
        <v>57</v>
      </c>
      <c r="C1599" t="s">
        <v>1</v>
      </c>
      <c r="D1599" t="s">
        <v>2</v>
      </c>
      <c r="E1599" t="s">
        <v>3</v>
      </c>
      <c r="F1599" t="s">
        <v>306</v>
      </c>
      <c r="G1599" t="s">
        <v>4</v>
      </c>
      <c r="H1599" t="s">
        <v>58</v>
      </c>
      <c r="I1599">
        <v>225</v>
      </c>
      <c r="J1599">
        <v>25</v>
      </c>
      <c r="K1599" t="s">
        <v>316</v>
      </c>
      <c r="L1599" t="s">
        <v>7</v>
      </c>
      <c r="M1599" t="s">
        <v>43</v>
      </c>
      <c r="N1599">
        <v>1</v>
      </c>
      <c r="O1599" t="s">
        <v>46</v>
      </c>
      <c r="P1599" t="s">
        <v>47</v>
      </c>
      <c r="Q1599">
        <v>0.5</v>
      </c>
      <c r="R1599" t="s">
        <v>48</v>
      </c>
      <c r="S1599">
        <v>206.16999816894531</v>
      </c>
      <c r="T1599" s="6">
        <f>tbSilv[[#This Row],[qtdRecurso]]*tbSilv[[#This Row],[areaOcupacao]]/10000</f>
        <v>1.125E-2</v>
      </c>
      <c r="U1599" s="1">
        <f>tbSilv[[#This Row],[qtdRecEspFaixa]]*tbSilv[[#This Row],[Preco]]</f>
        <v>2.3194124794006346</v>
      </c>
    </row>
    <row r="1600" spans="1:21" hidden="1" x14ac:dyDescent="0.3">
      <c r="A1600">
        <v>11817</v>
      </c>
      <c r="B1600" t="s">
        <v>57</v>
      </c>
      <c r="C1600" t="s">
        <v>1</v>
      </c>
      <c r="D1600" t="s">
        <v>2</v>
      </c>
      <c r="E1600" t="s">
        <v>3</v>
      </c>
      <c r="F1600" t="s">
        <v>306</v>
      </c>
      <c r="G1600" t="s">
        <v>4</v>
      </c>
      <c r="H1600" t="s">
        <v>58</v>
      </c>
      <c r="I1600">
        <v>225</v>
      </c>
      <c r="J1600">
        <v>25</v>
      </c>
      <c r="K1600" t="s">
        <v>316</v>
      </c>
      <c r="L1600" t="s">
        <v>7</v>
      </c>
      <c r="M1600" t="s">
        <v>43</v>
      </c>
      <c r="N1600">
        <v>1</v>
      </c>
      <c r="O1600" t="s">
        <v>46</v>
      </c>
      <c r="P1600" t="s">
        <v>13</v>
      </c>
      <c r="Q1600">
        <v>10</v>
      </c>
      <c r="R1600" t="s">
        <v>12</v>
      </c>
      <c r="S1600">
        <v>13.066685676574707</v>
      </c>
      <c r="T1600" s="6">
        <f>tbSilv[[#This Row],[qtdRecurso]]*tbSilv[[#This Row],[areaOcupacao]]/10000</f>
        <v>0.22500000000000001</v>
      </c>
      <c r="U1600" s="1">
        <f>tbSilv[[#This Row],[qtdRecEspFaixa]]*tbSilv[[#This Row],[Preco]]</f>
        <v>2.9400042772293093</v>
      </c>
    </row>
    <row r="1601" spans="1:21" hidden="1" x14ac:dyDescent="0.3">
      <c r="A1601">
        <v>11817</v>
      </c>
      <c r="B1601" t="s">
        <v>57</v>
      </c>
      <c r="C1601" t="s">
        <v>1</v>
      </c>
      <c r="D1601" t="s">
        <v>2</v>
      </c>
      <c r="E1601" t="s">
        <v>3</v>
      </c>
      <c r="F1601" t="s">
        <v>306</v>
      </c>
      <c r="G1601" t="s">
        <v>4</v>
      </c>
      <c r="H1601" t="s">
        <v>58</v>
      </c>
      <c r="I1601">
        <v>225</v>
      </c>
      <c r="J1601">
        <v>25</v>
      </c>
      <c r="K1601" t="s">
        <v>316</v>
      </c>
      <c r="L1601" t="s">
        <v>7</v>
      </c>
      <c r="M1601" t="s">
        <v>43</v>
      </c>
      <c r="N1601">
        <v>1</v>
      </c>
      <c r="O1601" t="s">
        <v>46</v>
      </c>
      <c r="P1601" t="s">
        <v>16</v>
      </c>
      <c r="Q1601">
        <v>1.65</v>
      </c>
      <c r="R1601" t="s">
        <v>17</v>
      </c>
      <c r="S1601">
        <v>149.07000732421875</v>
      </c>
      <c r="T1601" s="6">
        <f>tbSilv[[#This Row],[qtdRecurso]]*tbSilv[[#This Row],[areaOcupacao]]/10000</f>
        <v>3.7124999999999998E-2</v>
      </c>
      <c r="U1601" s="1">
        <f>tbSilv[[#This Row],[qtdRecEspFaixa]]*tbSilv[[#This Row],[Preco]]</f>
        <v>5.534224021911621</v>
      </c>
    </row>
    <row r="1602" spans="1:21" hidden="1" x14ac:dyDescent="0.3">
      <c r="A1602">
        <v>11817</v>
      </c>
      <c r="B1602" t="s">
        <v>57</v>
      </c>
      <c r="C1602" t="s">
        <v>1</v>
      </c>
      <c r="D1602" t="s">
        <v>2</v>
      </c>
      <c r="E1602" t="s">
        <v>3</v>
      </c>
      <c r="F1602" t="s">
        <v>306</v>
      </c>
      <c r="G1602" t="s">
        <v>4</v>
      </c>
      <c r="H1602" t="s">
        <v>58</v>
      </c>
      <c r="I1602">
        <v>225</v>
      </c>
      <c r="J1602">
        <v>25</v>
      </c>
      <c r="K1602" t="s">
        <v>316</v>
      </c>
      <c r="L1602" t="s">
        <v>7</v>
      </c>
      <c r="M1602" t="s">
        <v>43</v>
      </c>
      <c r="N1602">
        <v>1</v>
      </c>
      <c r="O1602" t="s">
        <v>33</v>
      </c>
      <c r="P1602" t="s">
        <v>34</v>
      </c>
      <c r="Q1602">
        <v>4</v>
      </c>
      <c r="R1602" t="s">
        <v>12</v>
      </c>
      <c r="S1602">
        <v>9.9000000000000005E-2</v>
      </c>
      <c r="T1602" s="6">
        <f>tbSilv[[#This Row],[qtdRecurso]]*tbSilv[[#This Row],[areaOcupacao]]/10000</f>
        <v>0.09</v>
      </c>
      <c r="U1602" s="1">
        <f>tbSilv[[#This Row],[qtdRecEspFaixa]]*tbSilv[[#This Row],[Preco]]</f>
        <v>8.9099999999999995E-3</v>
      </c>
    </row>
    <row r="1603" spans="1:21" hidden="1" x14ac:dyDescent="0.3">
      <c r="A1603">
        <v>11817</v>
      </c>
      <c r="B1603" t="s">
        <v>57</v>
      </c>
      <c r="C1603" t="s">
        <v>1</v>
      </c>
      <c r="D1603" t="s">
        <v>2</v>
      </c>
      <c r="E1603" t="s">
        <v>3</v>
      </c>
      <c r="F1603" t="s">
        <v>306</v>
      </c>
      <c r="G1603" t="s">
        <v>4</v>
      </c>
      <c r="H1603" t="s">
        <v>58</v>
      </c>
      <c r="I1603">
        <v>225</v>
      </c>
      <c r="J1603">
        <v>25</v>
      </c>
      <c r="K1603" t="s">
        <v>316</v>
      </c>
      <c r="L1603" t="s">
        <v>7</v>
      </c>
      <c r="M1603" t="s">
        <v>43</v>
      </c>
      <c r="N1603">
        <v>1</v>
      </c>
      <c r="O1603" t="s">
        <v>33</v>
      </c>
      <c r="P1603" t="s">
        <v>35</v>
      </c>
      <c r="Q1603">
        <v>3.5</v>
      </c>
      <c r="R1603" t="s">
        <v>22</v>
      </c>
      <c r="S1603">
        <v>16.239999771118164</v>
      </c>
      <c r="T1603" s="6">
        <f>tbSilv[[#This Row],[qtdRecurso]]*tbSilv[[#This Row],[areaOcupacao]]/10000</f>
        <v>7.8750000000000001E-2</v>
      </c>
      <c r="U1603" s="1">
        <f>tbSilv[[#This Row],[qtdRecEspFaixa]]*tbSilv[[#This Row],[Preco]]</f>
        <v>1.2788999819755553</v>
      </c>
    </row>
    <row r="1604" spans="1:21" hidden="1" x14ac:dyDescent="0.3">
      <c r="A1604">
        <v>11817</v>
      </c>
      <c r="B1604" t="s">
        <v>57</v>
      </c>
      <c r="C1604" t="s">
        <v>1</v>
      </c>
      <c r="D1604" t="s">
        <v>2</v>
      </c>
      <c r="E1604" t="s">
        <v>3</v>
      </c>
      <c r="F1604" t="s">
        <v>306</v>
      </c>
      <c r="G1604" t="s">
        <v>4</v>
      </c>
      <c r="H1604" t="s">
        <v>58</v>
      </c>
      <c r="I1604">
        <v>225</v>
      </c>
      <c r="J1604">
        <v>25</v>
      </c>
      <c r="K1604" t="s">
        <v>316</v>
      </c>
      <c r="L1604" t="s">
        <v>7</v>
      </c>
      <c r="M1604" t="s">
        <v>43</v>
      </c>
      <c r="N1604">
        <v>1</v>
      </c>
      <c r="O1604" t="s">
        <v>33</v>
      </c>
      <c r="P1604" t="s">
        <v>13</v>
      </c>
      <c r="Q1604">
        <v>4</v>
      </c>
      <c r="R1604" t="s">
        <v>12</v>
      </c>
      <c r="S1604">
        <v>13.066685676574707</v>
      </c>
      <c r="T1604" s="6">
        <f>tbSilv[[#This Row],[qtdRecurso]]*tbSilv[[#This Row],[areaOcupacao]]/10000</f>
        <v>0.09</v>
      </c>
      <c r="U1604" s="1">
        <f>tbSilv[[#This Row],[qtdRecEspFaixa]]*tbSilv[[#This Row],[Preco]]</f>
        <v>1.1760017108917236</v>
      </c>
    </row>
    <row r="1605" spans="1:21" hidden="1" x14ac:dyDescent="0.3">
      <c r="A1605">
        <v>11817</v>
      </c>
      <c r="B1605" t="s">
        <v>57</v>
      </c>
      <c r="C1605" t="s">
        <v>1</v>
      </c>
      <c r="D1605" t="s">
        <v>2</v>
      </c>
      <c r="E1605" t="s">
        <v>3</v>
      </c>
      <c r="F1605" t="s">
        <v>306</v>
      </c>
      <c r="G1605" t="s">
        <v>4</v>
      </c>
      <c r="H1605" t="s">
        <v>58</v>
      </c>
      <c r="I1605">
        <v>225</v>
      </c>
      <c r="J1605">
        <v>25</v>
      </c>
      <c r="K1605" t="s">
        <v>316</v>
      </c>
      <c r="L1605" t="s">
        <v>7</v>
      </c>
      <c r="M1605" t="s">
        <v>43</v>
      </c>
      <c r="N1605">
        <v>1</v>
      </c>
      <c r="O1605" t="s">
        <v>49</v>
      </c>
      <c r="P1605" t="s">
        <v>50</v>
      </c>
      <c r="Q1605">
        <v>24</v>
      </c>
      <c r="R1605" t="s">
        <v>12</v>
      </c>
      <c r="S1605">
        <v>6.0519999999999996</v>
      </c>
      <c r="T1605" s="6">
        <f>tbSilv[[#This Row],[qtdRecurso]]*tbSilv[[#This Row],[areaOcupacao]]/10000</f>
        <v>0.54</v>
      </c>
      <c r="U1605" s="1">
        <f>tbSilv[[#This Row],[qtdRecEspFaixa]]*tbSilv[[#This Row],[Preco]]</f>
        <v>3.2680799999999999</v>
      </c>
    </row>
    <row r="1606" spans="1:21" hidden="1" x14ac:dyDescent="0.3">
      <c r="A1606">
        <v>11817</v>
      </c>
      <c r="B1606" t="s">
        <v>57</v>
      </c>
      <c r="C1606" t="s">
        <v>1</v>
      </c>
      <c r="D1606" t="s">
        <v>2</v>
      </c>
      <c r="E1606" t="s">
        <v>3</v>
      </c>
      <c r="F1606" t="s">
        <v>306</v>
      </c>
      <c r="G1606" t="s">
        <v>4</v>
      </c>
      <c r="H1606" t="s">
        <v>58</v>
      </c>
      <c r="I1606">
        <v>225</v>
      </c>
      <c r="J1606">
        <v>25</v>
      </c>
      <c r="K1606" t="s">
        <v>316</v>
      </c>
      <c r="L1606" t="s">
        <v>7</v>
      </c>
      <c r="M1606" t="s">
        <v>43</v>
      </c>
      <c r="N1606">
        <v>1</v>
      </c>
      <c r="O1606" t="s">
        <v>49</v>
      </c>
      <c r="P1606" t="s">
        <v>13</v>
      </c>
      <c r="Q1606">
        <v>24</v>
      </c>
      <c r="R1606" t="s">
        <v>12</v>
      </c>
      <c r="S1606">
        <v>13.066685676574707</v>
      </c>
      <c r="T1606" s="6">
        <f>tbSilv[[#This Row],[qtdRecurso]]*tbSilv[[#This Row],[areaOcupacao]]/10000</f>
        <v>0.54</v>
      </c>
      <c r="U1606" s="1">
        <f>tbSilv[[#This Row],[qtdRecEspFaixa]]*tbSilv[[#This Row],[Preco]]</f>
        <v>7.0560102653503423</v>
      </c>
    </row>
    <row r="1607" spans="1:21" hidden="1" x14ac:dyDescent="0.3">
      <c r="A1607">
        <v>11817</v>
      </c>
      <c r="B1607" t="s">
        <v>57</v>
      </c>
      <c r="C1607" t="s">
        <v>1</v>
      </c>
      <c r="D1607" t="s">
        <v>2</v>
      </c>
      <c r="E1607" t="s">
        <v>3</v>
      </c>
      <c r="F1607" t="s">
        <v>306</v>
      </c>
      <c r="G1607" t="s">
        <v>4</v>
      </c>
      <c r="H1607" t="s">
        <v>58</v>
      </c>
      <c r="I1607">
        <v>225</v>
      </c>
      <c r="J1607">
        <v>25</v>
      </c>
      <c r="K1607" t="s">
        <v>316</v>
      </c>
      <c r="L1607" t="s">
        <v>7</v>
      </c>
      <c r="M1607" t="s">
        <v>43</v>
      </c>
      <c r="N1607">
        <v>1</v>
      </c>
      <c r="O1607" t="s">
        <v>51</v>
      </c>
      <c r="P1607" t="s">
        <v>38</v>
      </c>
      <c r="Q1607">
        <v>20</v>
      </c>
      <c r="R1607" t="s">
        <v>12</v>
      </c>
      <c r="S1607">
        <v>6.4109999999999996</v>
      </c>
      <c r="T1607" s="6">
        <f>tbSilv[[#This Row],[qtdRecurso]]*tbSilv[[#This Row],[areaOcupacao]]/10000</f>
        <v>0.45</v>
      </c>
      <c r="U1607" s="1">
        <f>tbSilv[[#This Row],[qtdRecEspFaixa]]*tbSilv[[#This Row],[Preco]]</f>
        <v>2.8849499999999999</v>
      </c>
    </row>
    <row r="1608" spans="1:21" hidden="1" x14ac:dyDescent="0.3">
      <c r="A1608">
        <v>11817</v>
      </c>
      <c r="B1608" t="s">
        <v>57</v>
      </c>
      <c r="C1608" t="s">
        <v>1</v>
      </c>
      <c r="D1608" t="s">
        <v>2</v>
      </c>
      <c r="E1608" t="s">
        <v>3</v>
      </c>
      <c r="F1608" t="s">
        <v>306</v>
      </c>
      <c r="G1608" t="s">
        <v>4</v>
      </c>
      <c r="H1608" t="s">
        <v>58</v>
      </c>
      <c r="I1608">
        <v>225</v>
      </c>
      <c r="J1608">
        <v>25</v>
      </c>
      <c r="K1608" t="s">
        <v>316</v>
      </c>
      <c r="L1608" t="s">
        <v>7</v>
      </c>
      <c r="M1608" t="s">
        <v>43</v>
      </c>
      <c r="N1608">
        <v>1</v>
      </c>
      <c r="O1608" t="s">
        <v>51</v>
      </c>
      <c r="P1608" t="s">
        <v>13</v>
      </c>
      <c r="Q1608">
        <v>20</v>
      </c>
      <c r="R1608" t="s">
        <v>12</v>
      </c>
      <c r="S1608">
        <v>13.066685676574707</v>
      </c>
      <c r="T1608" s="6">
        <f>tbSilv[[#This Row],[qtdRecurso]]*tbSilv[[#This Row],[areaOcupacao]]/10000</f>
        <v>0.45</v>
      </c>
      <c r="U1608" s="1">
        <f>tbSilv[[#This Row],[qtdRecEspFaixa]]*tbSilv[[#This Row],[Preco]]</f>
        <v>5.8800085544586187</v>
      </c>
    </row>
    <row r="1609" spans="1:21" x14ac:dyDescent="0.3">
      <c r="A1609">
        <v>11817</v>
      </c>
      <c r="B1609" t="s">
        <v>57</v>
      </c>
      <c r="C1609" t="s">
        <v>1</v>
      </c>
      <c r="D1609" t="s">
        <v>2</v>
      </c>
      <c r="E1609" t="s">
        <v>3</v>
      </c>
      <c r="F1609" t="s">
        <v>306</v>
      </c>
      <c r="G1609" t="s">
        <v>4</v>
      </c>
      <c r="H1609" t="s">
        <v>5</v>
      </c>
      <c r="I1609">
        <v>333</v>
      </c>
      <c r="J1609">
        <v>37</v>
      </c>
      <c r="K1609" t="s">
        <v>6</v>
      </c>
      <c r="L1609" t="s">
        <v>308</v>
      </c>
      <c r="M1609" t="s">
        <v>309</v>
      </c>
      <c r="N1609">
        <v>2</v>
      </c>
      <c r="O1609" t="s">
        <v>310</v>
      </c>
      <c r="P1609" t="s">
        <v>311</v>
      </c>
      <c r="Q1609">
        <v>145.19999999999999</v>
      </c>
      <c r="R1609" t="s">
        <v>12</v>
      </c>
      <c r="S1609">
        <v>1.0999999999999999E-2</v>
      </c>
      <c r="T1609" s="6">
        <f>tbSilv[[#This Row],[qtdRecurso]]*tbSilv[[#This Row],[areaOcupacao]]/10000</f>
        <v>4.8351600000000001</v>
      </c>
      <c r="U1609" s="1">
        <f>tbSilv[[#This Row],[qtdRecEspFaixa]]*tbSilv[[#This Row],[Preco]]</f>
        <v>5.318676E-2</v>
      </c>
    </row>
    <row r="1610" spans="1:21" x14ac:dyDescent="0.3">
      <c r="A1610">
        <v>11817</v>
      </c>
      <c r="B1610" t="s">
        <v>57</v>
      </c>
      <c r="C1610" t="s">
        <v>1</v>
      </c>
      <c r="D1610" t="s">
        <v>2</v>
      </c>
      <c r="E1610" t="s">
        <v>3</v>
      </c>
      <c r="F1610" t="s">
        <v>306</v>
      </c>
      <c r="G1610" t="s">
        <v>4</v>
      </c>
      <c r="H1610" t="s">
        <v>5</v>
      </c>
      <c r="I1610">
        <v>333</v>
      </c>
      <c r="J1610">
        <v>37</v>
      </c>
      <c r="K1610" t="s">
        <v>6</v>
      </c>
      <c r="L1610" t="s">
        <v>308</v>
      </c>
      <c r="M1610" t="s">
        <v>309</v>
      </c>
      <c r="N1610">
        <v>2</v>
      </c>
      <c r="O1610" t="s">
        <v>310</v>
      </c>
      <c r="P1610" t="s">
        <v>13</v>
      </c>
      <c r="Q1610">
        <v>145.19999999999999</v>
      </c>
      <c r="R1610" t="s">
        <v>12</v>
      </c>
      <c r="S1610">
        <v>13.066685676574707</v>
      </c>
      <c r="T1610" s="6">
        <f>tbSilv[[#This Row],[qtdRecurso]]*tbSilv[[#This Row],[areaOcupacao]]/10000</f>
        <v>4.8351600000000001</v>
      </c>
      <c r="U1610" s="1">
        <f>tbSilv[[#This Row],[qtdRecEspFaixa]]*tbSilv[[#This Row],[Preco]]</f>
        <v>63.179515915946965</v>
      </c>
    </row>
    <row r="1611" spans="1:21" x14ac:dyDescent="0.3">
      <c r="A1611">
        <v>11817</v>
      </c>
      <c r="B1611" t="s">
        <v>57</v>
      </c>
      <c r="C1611" t="s">
        <v>1</v>
      </c>
      <c r="D1611" t="s">
        <v>2</v>
      </c>
      <c r="E1611" t="s">
        <v>3</v>
      </c>
      <c r="F1611" t="s">
        <v>306</v>
      </c>
      <c r="G1611" t="s">
        <v>4</v>
      </c>
      <c r="H1611" t="s">
        <v>5</v>
      </c>
      <c r="I1611">
        <v>333</v>
      </c>
      <c r="J1611">
        <v>37</v>
      </c>
      <c r="K1611" t="s">
        <v>6</v>
      </c>
      <c r="L1611" t="s">
        <v>308</v>
      </c>
      <c r="M1611" t="s">
        <v>309</v>
      </c>
      <c r="N1611">
        <v>2</v>
      </c>
      <c r="O1611" t="s">
        <v>312</v>
      </c>
      <c r="P1611" t="s">
        <v>13</v>
      </c>
      <c r="Q1611">
        <v>18.149999999999999</v>
      </c>
      <c r="R1611" t="s">
        <v>12</v>
      </c>
      <c r="S1611">
        <v>13.066685676574707</v>
      </c>
      <c r="T1611" s="6">
        <f>tbSilv[[#This Row],[qtdRecurso]]*tbSilv[[#This Row],[areaOcupacao]]/10000</f>
        <v>0.60439500000000002</v>
      </c>
      <c r="U1611" s="1">
        <f>tbSilv[[#This Row],[qtdRecEspFaixa]]*tbSilv[[#This Row],[Preco]]</f>
        <v>7.8974394894933706</v>
      </c>
    </row>
    <row r="1612" spans="1:21" x14ac:dyDescent="0.3">
      <c r="A1612">
        <v>11817</v>
      </c>
      <c r="B1612" t="s">
        <v>57</v>
      </c>
      <c r="C1612" t="s">
        <v>1</v>
      </c>
      <c r="D1612" t="s">
        <v>2</v>
      </c>
      <c r="E1612" t="s">
        <v>3</v>
      </c>
      <c r="F1612" t="s">
        <v>306</v>
      </c>
      <c r="G1612" t="s">
        <v>4</v>
      </c>
      <c r="H1612" t="s">
        <v>5</v>
      </c>
      <c r="I1612">
        <v>333</v>
      </c>
      <c r="J1612">
        <v>37</v>
      </c>
      <c r="K1612" t="s">
        <v>6</v>
      </c>
      <c r="L1612" t="s">
        <v>308</v>
      </c>
      <c r="M1612" t="s">
        <v>309</v>
      </c>
      <c r="N1612">
        <v>2</v>
      </c>
      <c r="O1612" t="s">
        <v>313</v>
      </c>
      <c r="P1612" t="s">
        <v>16</v>
      </c>
      <c r="Q1612">
        <v>0.73</v>
      </c>
      <c r="R1612" t="s">
        <v>17</v>
      </c>
      <c r="S1612">
        <v>149.07000732421875</v>
      </c>
      <c r="T1612" s="6">
        <f>tbSilv[[#This Row],[qtdRecurso]]*tbSilv[[#This Row],[areaOcupacao]]/10000</f>
        <v>2.4309000000000001E-2</v>
      </c>
      <c r="U1612" s="1">
        <f>tbSilv[[#This Row],[qtdRecEspFaixa]]*tbSilv[[#This Row],[Preco]]</f>
        <v>3.6237428080444336</v>
      </c>
    </row>
    <row r="1613" spans="1:21" hidden="1" x14ac:dyDescent="0.3">
      <c r="A1613">
        <v>11817</v>
      </c>
      <c r="B1613" t="s">
        <v>57</v>
      </c>
      <c r="C1613" t="s">
        <v>1</v>
      </c>
      <c r="D1613" t="s">
        <v>2</v>
      </c>
      <c r="E1613" t="s">
        <v>3</v>
      </c>
      <c r="F1613" t="s">
        <v>306</v>
      </c>
      <c r="G1613" t="s">
        <v>4</v>
      </c>
      <c r="H1613" t="s">
        <v>5</v>
      </c>
      <c r="I1613">
        <v>333</v>
      </c>
      <c r="J1613">
        <v>37</v>
      </c>
      <c r="K1613" t="s">
        <v>6</v>
      </c>
      <c r="L1613" t="s">
        <v>308</v>
      </c>
      <c r="M1613" t="s">
        <v>309</v>
      </c>
      <c r="N1613">
        <v>3</v>
      </c>
      <c r="O1613" t="s">
        <v>310</v>
      </c>
      <c r="P1613" t="s">
        <v>311</v>
      </c>
      <c r="Q1613">
        <v>145.19999999999999</v>
      </c>
      <c r="R1613" t="s">
        <v>12</v>
      </c>
      <c r="S1613">
        <v>1.0999999999999999E-2</v>
      </c>
      <c r="T1613" s="6">
        <f>tbSilv[[#This Row],[qtdRecurso]]*tbSilv[[#This Row],[areaOcupacao]]/10000</f>
        <v>4.8351600000000001</v>
      </c>
      <c r="U1613" s="1">
        <f>tbSilv[[#This Row],[qtdRecEspFaixa]]*tbSilv[[#This Row],[Preco]]</f>
        <v>5.318676E-2</v>
      </c>
    </row>
    <row r="1614" spans="1:21" hidden="1" x14ac:dyDescent="0.3">
      <c r="A1614">
        <v>11817</v>
      </c>
      <c r="B1614" t="s">
        <v>57</v>
      </c>
      <c r="C1614" t="s">
        <v>1</v>
      </c>
      <c r="D1614" t="s">
        <v>2</v>
      </c>
      <c r="E1614" t="s">
        <v>3</v>
      </c>
      <c r="F1614" t="s">
        <v>306</v>
      </c>
      <c r="G1614" t="s">
        <v>4</v>
      </c>
      <c r="H1614" t="s">
        <v>5</v>
      </c>
      <c r="I1614">
        <v>333</v>
      </c>
      <c r="J1614">
        <v>37</v>
      </c>
      <c r="K1614" t="s">
        <v>6</v>
      </c>
      <c r="L1614" t="s">
        <v>308</v>
      </c>
      <c r="M1614" t="s">
        <v>309</v>
      </c>
      <c r="N1614">
        <v>3</v>
      </c>
      <c r="O1614" t="s">
        <v>310</v>
      </c>
      <c r="P1614" t="s">
        <v>13</v>
      </c>
      <c r="Q1614">
        <v>145.19999999999999</v>
      </c>
      <c r="R1614" t="s">
        <v>12</v>
      </c>
      <c r="S1614">
        <v>13.066685676574707</v>
      </c>
      <c r="T1614" s="6">
        <f>tbSilv[[#This Row],[qtdRecurso]]*tbSilv[[#This Row],[areaOcupacao]]/10000</f>
        <v>4.8351600000000001</v>
      </c>
      <c r="U1614" s="1">
        <f>tbSilv[[#This Row],[qtdRecEspFaixa]]*tbSilv[[#This Row],[Preco]]</f>
        <v>63.179515915946965</v>
      </c>
    </row>
    <row r="1615" spans="1:21" hidden="1" x14ac:dyDescent="0.3">
      <c r="A1615">
        <v>11817</v>
      </c>
      <c r="B1615" t="s">
        <v>57</v>
      </c>
      <c r="C1615" t="s">
        <v>1</v>
      </c>
      <c r="D1615" t="s">
        <v>2</v>
      </c>
      <c r="E1615" t="s">
        <v>3</v>
      </c>
      <c r="F1615" t="s">
        <v>306</v>
      </c>
      <c r="G1615" t="s">
        <v>4</v>
      </c>
      <c r="H1615" t="s">
        <v>5</v>
      </c>
      <c r="I1615">
        <v>333</v>
      </c>
      <c r="J1615">
        <v>37</v>
      </c>
      <c r="K1615" t="s">
        <v>6</v>
      </c>
      <c r="L1615" t="s">
        <v>308</v>
      </c>
      <c r="M1615" t="s">
        <v>309</v>
      </c>
      <c r="N1615">
        <v>3</v>
      </c>
      <c r="O1615" t="s">
        <v>312</v>
      </c>
      <c r="P1615" t="s">
        <v>13</v>
      </c>
      <c r="Q1615">
        <v>18.149999999999999</v>
      </c>
      <c r="R1615" t="s">
        <v>12</v>
      </c>
      <c r="S1615">
        <v>13.066685676574707</v>
      </c>
      <c r="T1615" s="6">
        <f>tbSilv[[#This Row],[qtdRecurso]]*tbSilv[[#This Row],[areaOcupacao]]/10000</f>
        <v>0.60439500000000002</v>
      </c>
      <c r="U1615" s="1">
        <f>tbSilv[[#This Row],[qtdRecEspFaixa]]*tbSilv[[#This Row],[Preco]]</f>
        <v>7.8974394894933706</v>
      </c>
    </row>
    <row r="1616" spans="1:21" hidden="1" x14ac:dyDescent="0.3">
      <c r="A1616">
        <v>11817</v>
      </c>
      <c r="B1616" t="s">
        <v>57</v>
      </c>
      <c r="C1616" t="s">
        <v>1</v>
      </c>
      <c r="D1616" t="s">
        <v>2</v>
      </c>
      <c r="E1616" t="s">
        <v>3</v>
      </c>
      <c r="F1616" t="s">
        <v>306</v>
      </c>
      <c r="G1616" t="s">
        <v>4</v>
      </c>
      <c r="H1616" t="s">
        <v>5</v>
      </c>
      <c r="I1616">
        <v>333</v>
      </c>
      <c r="J1616">
        <v>37</v>
      </c>
      <c r="K1616" t="s">
        <v>6</v>
      </c>
      <c r="L1616" t="s">
        <v>308</v>
      </c>
      <c r="M1616" t="s">
        <v>309</v>
      </c>
      <c r="N1616">
        <v>3</v>
      </c>
      <c r="O1616" t="s">
        <v>313</v>
      </c>
      <c r="P1616" t="s">
        <v>16</v>
      </c>
      <c r="Q1616">
        <v>0.73</v>
      </c>
      <c r="R1616" t="s">
        <v>17</v>
      </c>
      <c r="S1616">
        <v>149.07000732421875</v>
      </c>
      <c r="T1616" s="6">
        <f>tbSilv[[#This Row],[qtdRecurso]]*tbSilv[[#This Row],[areaOcupacao]]/10000</f>
        <v>2.4309000000000001E-2</v>
      </c>
      <c r="U1616" s="1">
        <f>tbSilv[[#This Row],[qtdRecEspFaixa]]*tbSilv[[#This Row],[Preco]]</f>
        <v>3.6237428080444336</v>
      </c>
    </row>
    <row r="1617" spans="1:21" hidden="1" x14ac:dyDescent="0.3">
      <c r="A1617">
        <v>11817</v>
      </c>
      <c r="B1617" t="s">
        <v>57</v>
      </c>
      <c r="C1617" t="s">
        <v>1</v>
      </c>
      <c r="D1617" t="s">
        <v>2</v>
      </c>
      <c r="E1617" t="s">
        <v>3</v>
      </c>
      <c r="F1617" t="s">
        <v>306</v>
      </c>
      <c r="G1617" t="s">
        <v>4</v>
      </c>
      <c r="H1617" t="s">
        <v>5</v>
      </c>
      <c r="I1617">
        <v>333</v>
      </c>
      <c r="J1617">
        <v>37</v>
      </c>
      <c r="K1617" t="s">
        <v>6</v>
      </c>
      <c r="L1617" t="s">
        <v>308</v>
      </c>
      <c r="M1617" t="s">
        <v>309</v>
      </c>
      <c r="N1617">
        <v>4</v>
      </c>
      <c r="O1617" t="s">
        <v>310</v>
      </c>
      <c r="P1617" t="s">
        <v>311</v>
      </c>
      <c r="Q1617">
        <v>145.19999999999999</v>
      </c>
      <c r="R1617" t="s">
        <v>12</v>
      </c>
      <c r="S1617">
        <v>1.0999999999999999E-2</v>
      </c>
      <c r="T1617" s="6">
        <f>tbSilv[[#This Row],[qtdRecurso]]*tbSilv[[#This Row],[areaOcupacao]]/10000</f>
        <v>4.8351600000000001</v>
      </c>
      <c r="U1617" s="1">
        <f>tbSilv[[#This Row],[qtdRecEspFaixa]]*tbSilv[[#This Row],[Preco]]</f>
        <v>5.318676E-2</v>
      </c>
    </row>
    <row r="1618" spans="1:21" hidden="1" x14ac:dyDescent="0.3">
      <c r="A1618">
        <v>11817</v>
      </c>
      <c r="B1618" t="s">
        <v>57</v>
      </c>
      <c r="C1618" t="s">
        <v>1</v>
      </c>
      <c r="D1618" t="s">
        <v>2</v>
      </c>
      <c r="E1618" t="s">
        <v>3</v>
      </c>
      <c r="F1618" t="s">
        <v>306</v>
      </c>
      <c r="G1618" t="s">
        <v>4</v>
      </c>
      <c r="H1618" t="s">
        <v>5</v>
      </c>
      <c r="I1618">
        <v>333</v>
      </c>
      <c r="J1618">
        <v>37</v>
      </c>
      <c r="K1618" t="s">
        <v>6</v>
      </c>
      <c r="L1618" t="s">
        <v>308</v>
      </c>
      <c r="M1618" t="s">
        <v>309</v>
      </c>
      <c r="N1618">
        <v>4</v>
      </c>
      <c r="O1618" t="s">
        <v>310</v>
      </c>
      <c r="P1618" t="s">
        <v>13</v>
      </c>
      <c r="Q1618">
        <v>145.19999999999999</v>
      </c>
      <c r="R1618" t="s">
        <v>12</v>
      </c>
      <c r="S1618">
        <v>13.066685676574707</v>
      </c>
      <c r="T1618" s="6">
        <f>tbSilv[[#This Row],[qtdRecurso]]*tbSilv[[#This Row],[areaOcupacao]]/10000</f>
        <v>4.8351600000000001</v>
      </c>
      <c r="U1618" s="1">
        <f>tbSilv[[#This Row],[qtdRecEspFaixa]]*tbSilv[[#This Row],[Preco]]</f>
        <v>63.179515915946965</v>
      </c>
    </row>
    <row r="1619" spans="1:21" hidden="1" x14ac:dyDescent="0.3">
      <c r="A1619">
        <v>11817</v>
      </c>
      <c r="B1619" t="s">
        <v>57</v>
      </c>
      <c r="C1619" t="s">
        <v>1</v>
      </c>
      <c r="D1619" t="s">
        <v>2</v>
      </c>
      <c r="E1619" t="s">
        <v>3</v>
      </c>
      <c r="F1619" t="s">
        <v>306</v>
      </c>
      <c r="G1619" t="s">
        <v>4</v>
      </c>
      <c r="H1619" t="s">
        <v>5</v>
      </c>
      <c r="I1619">
        <v>333</v>
      </c>
      <c r="J1619">
        <v>37</v>
      </c>
      <c r="K1619" t="s">
        <v>6</v>
      </c>
      <c r="L1619" t="s">
        <v>308</v>
      </c>
      <c r="M1619" t="s">
        <v>309</v>
      </c>
      <c r="N1619">
        <v>4</v>
      </c>
      <c r="O1619" t="s">
        <v>312</v>
      </c>
      <c r="P1619" t="s">
        <v>13</v>
      </c>
      <c r="Q1619">
        <v>18.149999999999999</v>
      </c>
      <c r="R1619" t="s">
        <v>12</v>
      </c>
      <c r="S1619">
        <v>13.066685676574707</v>
      </c>
      <c r="T1619" s="6">
        <f>tbSilv[[#This Row],[qtdRecurso]]*tbSilv[[#This Row],[areaOcupacao]]/10000</f>
        <v>0.60439500000000002</v>
      </c>
      <c r="U1619" s="1">
        <f>tbSilv[[#This Row],[qtdRecEspFaixa]]*tbSilv[[#This Row],[Preco]]</f>
        <v>7.8974394894933706</v>
      </c>
    </row>
    <row r="1620" spans="1:21" hidden="1" x14ac:dyDescent="0.3">
      <c r="A1620">
        <v>11817</v>
      </c>
      <c r="B1620" t="s">
        <v>57</v>
      </c>
      <c r="C1620" t="s">
        <v>1</v>
      </c>
      <c r="D1620" t="s">
        <v>2</v>
      </c>
      <c r="E1620" t="s">
        <v>3</v>
      </c>
      <c r="F1620" t="s">
        <v>306</v>
      </c>
      <c r="G1620" t="s">
        <v>4</v>
      </c>
      <c r="H1620" t="s">
        <v>5</v>
      </c>
      <c r="I1620">
        <v>333</v>
      </c>
      <c r="J1620">
        <v>37</v>
      </c>
      <c r="K1620" t="s">
        <v>6</v>
      </c>
      <c r="L1620" t="s">
        <v>308</v>
      </c>
      <c r="M1620" t="s">
        <v>309</v>
      </c>
      <c r="N1620">
        <v>4</v>
      </c>
      <c r="O1620" t="s">
        <v>313</v>
      </c>
      <c r="P1620" t="s">
        <v>16</v>
      </c>
      <c r="Q1620">
        <v>0.73</v>
      </c>
      <c r="R1620" t="s">
        <v>17</v>
      </c>
      <c r="S1620">
        <v>149.07000732421875</v>
      </c>
      <c r="T1620" s="6">
        <f>tbSilv[[#This Row],[qtdRecurso]]*tbSilv[[#This Row],[areaOcupacao]]/10000</f>
        <v>2.4309000000000001E-2</v>
      </c>
      <c r="U1620" s="1">
        <f>tbSilv[[#This Row],[qtdRecEspFaixa]]*tbSilv[[#This Row],[Preco]]</f>
        <v>3.6237428080444336</v>
      </c>
    </row>
    <row r="1621" spans="1:21" hidden="1" x14ac:dyDescent="0.3">
      <c r="A1621">
        <v>11817</v>
      </c>
      <c r="B1621" t="s">
        <v>57</v>
      </c>
      <c r="C1621" t="s">
        <v>1</v>
      </c>
      <c r="D1621" t="s">
        <v>2</v>
      </c>
      <c r="E1621" t="s">
        <v>3</v>
      </c>
      <c r="F1621" t="s">
        <v>306</v>
      </c>
      <c r="G1621" t="s">
        <v>4</v>
      </c>
      <c r="H1621" t="s">
        <v>5</v>
      </c>
      <c r="I1621">
        <v>333</v>
      </c>
      <c r="J1621">
        <v>37</v>
      </c>
      <c r="K1621" t="s">
        <v>6</v>
      </c>
      <c r="L1621" t="s">
        <v>308</v>
      </c>
      <c r="M1621" t="s">
        <v>309</v>
      </c>
      <c r="N1621">
        <v>5</v>
      </c>
      <c r="O1621" t="s">
        <v>310</v>
      </c>
      <c r="P1621" t="s">
        <v>311</v>
      </c>
      <c r="Q1621">
        <v>145.19999999999999</v>
      </c>
      <c r="R1621" t="s">
        <v>12</v>
      </c>
      <c r="S1621">
        <v>1.0999999999999999E-2</v>
      </c>
      <c r="T1621" s="6">
        <f>tbSilv[[#This Row],[qtdRecurso]]*tbSilv[[#This Row],[areaOcupacao]]/10000</f>
        <v>4.8351600000000001</v>
      </c>
      <c r="U1621" s="1">
        <f>tbSilv[[#This Row],[qtdRecEspFaixa]]*tbSilv[[#This Row],[Preco]]</f>
        <v>5.318676E-2</v>
      </c>
    </row>
    <row r="1622" spans="1:21" hidden="1" x14ac:dyDescent="0.3">
      <c r="A1622">
        <v>11817</v>
      </c>
      <c r="B1622" t="s">
        <v>57</v>
      </c>
      <c r="C1622" t="s">
        <v>1</v>
      </c>
      <c r="D1622" t="s">
        <v>2</v>
      </c>
      <c r="E1622" t="s">
        <v>3</v>
      </c>
      <c r="F1622" t="s">
        <v>306</v>
      </c>
      <c r="G1622" t="s">
        <v>4</v>
      </c>
      <c r="H1622" t="s">
        <v>5</v>
      </c>
      <c r="I1622">
        <v>333</v>
      </c>
      <c r="J1622">
        <v>37</v>
      </c>
      <c r="K1622" t="s">
        <v>6</v>
      </c>
      <c r="L1622" t="s">
        <v>308</v>
      </c>
      <c r="M1622" t="s">
        <v>309</v>
      </c>
      <c r="N1622">
        <v>5</v>
      </c>
      <c r="O1622" t="s">
        <v>310</v>
      </c>
      <c r="P1622" t="s">
        <v>13</v>
      </c>
      <c r="Q1622">
        <v>145.19999999999999</v>
      </c>
      <c r="R1622" t="s">
        <v>12</v>
      </c>
      <c r="S1622">
        <v>13.066685676574707</v>
      </c>
      <c r="T1622" s="6">
        <f>tbSilv[[#This Row],[qtdRecurso]]*tbSilv[[#This Row],[areaOcupacao]]/10000</f>
        <v>4.8351600000000001</v>
      </c>
      <c r="U1622" s="1">
        <f>tbSilv[[#This Row],[qtdRecEspFaixa]]*tbSilv[[#This Row],[Preco]]</f>
        <v>63.179515915946965</v>
      </c>
    </row>
    <row r="1623" spans="1:21" hidden="1" x14ac:dyDescent="0.3">
      <c r="A1623">
        <v>11817</v>
      </c>
      <c r="B1623" t="s">
        <v>57</v>
      </c>
      <c r="C1623" t="s">
        <v>1</v>
      </c>
      <c r="D1623" t="s">
        <v>2</v>
      </c>
      <c r="E1623" t="s">
        <v>3</v>
      </c>
      <c r="F1623" t="s">
        <v>306</v>
      </c>
      <c r="G1623" t="s">
        <v>4</v>
      </c>
      <c r="H1623" t="s">
        <v>5</v>
      </c>
      <c r="I1623">
        <v>333</v>
      </c>
      <c r="J1623">
        <v>37</v>
      </c>
      <c r="K1623" t="s">
        <v>6</v>
      </c>
      <c r="L1623" t="s">
        <v>308</v>
      </c>
      <c r="M1623" t="s">
        <v>309</v>
      </c>
      <c r="N1623">
        <v>5</v>
      </c>
      <c r="O1623" t="s">
        <v>312</v>
      </c>
      <c r="P1623" t="s">
        <v>13</v>
      </c>
      <c r="Q1623">
        <v>18.149999999999999</v>
      </c>
      <c r="R1623" t="s">
        <v>12</v>
      </c>
      <c r="S1623">
        <v>13.066685676574707</v>
      </c>
      <c r="T1623" s="6">
        <f>tbSilv[[#This Row],[qtdRecurso]]*tbSilv[[#This Row],[areaOcupacao]]/10000</f>
        <v>0.60439500000000002</v>
      </c>
      <c r="U1623" s="1">
        <f>tbSilv[[#This Row],[qtdRecEspFaixa]]*tbSilv[[#This Row],[Preco]]</f>
        <v>7.8974394894933706</v>
      </c>
    </row>
    <row r="1624" spans="1:21" hidden="1" x14ac:dyDescent="0.3">
      <c r="A1624">
        <v>11817</v>
      </c>
      <c r="B1624" t="s">
        <v>57</v>
      </c>
      <c r="C1624" t="s">
        <v>1</v>
      </c>
      <c r="D1624" t="s">
        <v>2</v>
      </c>
      <c r="E1624" t="s">
        <v>3</v>
      </c>
      <c r="F1624" t="s">
        <v>306</v>
      </c>
      <c r="G1624" t="s">
        <v>4</v>
      </c>
      <c r="H1624" t="s">
        <v>5</v>
      </c>
      <c r="I1624">
        <v>333</v>
      </c>
      <c r="J1624">
        <v>37</v>
      </c>
      <c r="K1624" t="s">
        <v>6</v>
      </c>
      <c r="L1624" t="s">
        <v>308</v>
      </c>
      <c r="M1624" t="s">
        <v>309</v>
      </c>
      <c r="N1624">
        <v>5</v>
      </c>
      <c r="O1624" t="s">
        <v>313</v>
      </c>
      <c r="P1624" t="s">
        <v>16</v>
      </c>
      <c r="Q1624">
        <v>0.73</v>
      </c>
      <c r="R1624" t="s">
        <v>17</v>
      </c>
      <c r="S1624">
        <v>149.07000732421875</v>
      </c>
      <c r="T1624" s="6">
        <f>tbSilv[[#This Row],[qtdRecurso]]*tbSilv[[#This Row],[areaOcupacao]]/10000</f>
        <v>2.4309000000000001E-2</v>
      </c>
      <c r="U1624" s="1">
        <f>tbSilv[[#This Row],[qtdRecEspFaixa]]*tbSilv[[#This Row],[Preco]]</f>
        <v>3.6237428080444336</v>
      </c>
    </row>
    <row r="1625" spans="1:21" hidden="1" x14ac:dyDescent="0.3">
      <c r="A1625">
        <v>11817</v>
      </c>
      <c r="B1625" t="s">
        <v>57</v>
      </c>
      <c r="C1625" t="s">
        <v>1</v>
      </c>
      <c r="D1625" t="s">
        <v>2</v>
      </c>
      <c r="E1625" t="s">
        <v>3</v>
      </c>
      <c r="F1625" t="s">
        <v>306</v>
      </c>
      <c r="G1625" t="s">
        <v>4</v>
      </c>
      <c r="H1625" t="s">
        <v>5</v>
      </c>
      <c r="I1625">
        <v>333</v>
      </c>
      <c r="J1625">
        <v>37</v>
      </c>
      <c r="K1625" t="s">
        <v>6</v>
      </c>
      <c r="L1625" t="s">
        <v>308</v>
      </c>
      <c r="M1625" t="s">
        <v>309</v>
      </c>
      <c r="N1625">
        <v>6</v>
      </c>
      <c r="O1625" t="s">
        <v>310</v>
      </c>
      <c r="P1625" t="s">
        <v>311</v>
      </c>
      <c r="Q1625">
        <v>145.19999999999999</v>
      </c>
      <c r="R1625" t="s">
        <v>12</v>
      </c>
      <c r="S1625">
        <v>1.0999999999999999E-2</v>
      </c>
      <c r="T1625" s="6">
        <f>tbSilv[[#This Row],[qtdRecurso]]*tbSilv[[#This Row],[areaOcupacao]]/10000</f>
        <v>4.8351600000000001</v>
      </c>
      <c r="U1625" s="1">
        <f>tbSilv[[#This Row],[qtdRecEspFaixa]]*tbSilv[[#This Row],[Preco]]</f>
        <v>5.318676E-2</v>
      </c>
    </row>
    <row r="1626" spans="1:21" hidden="1" x14ac:dyDescent="0.3">
      <c r="A1626">
        <v>11817</v>
      </c>
      <c r="B1626" t="s">
        <v>57</v>
      </c>
      <c r="C1626" t="s">
        <v>1</v>
      </c>
      <c r="D1626" t="s">
        <v>2</v>
      </c>
      <c r="E1626" t="s">
        <v>3</v>
      </c>
      <c r="F1626" t="s">
        <v>306</v>
      </c>
      <c r="G1626" t="s">
        <v>4</v>
      </c>
      <c r="H1626" t="s">
        <v>5</v>
      </c>
      <c r="I1626">
        <v>333</v>
      </c>
      <c r="J1626">
        <v>37</v>
      </c>
      <c r="K1626" t="s">
        <v>6</v>
      </c>
      <c r="L1626" t="s">
        <v>308</v>
      </c>
      <c r="M1626" t="s">
        <v>309</v>
      </c>
      <c r="N1626">
        <v>6</v>
      </c>
      <c r="O1626" t="s">
        <v>310</v>
      </c>
      <c r="P1626" t="s">
        <v>13</v>
      </c>
      <c r="Q1626">
        <v>145.19999999999999</v>
      </c>
      <c r="R1626" t="s">
        <v>12</v>
      </c>
      <c r="S1626">
        <v>13.066685676574707</v>
      </c>
      <c r="T1626" s="6">
        <f>tbSilv[[#This Row],[qtdRecurso]]*tbSilv[[#This Row],[areaOcupacao]]/10000</f>
        <v>4.8351600000000001</v>
      </c>
      <c r="U1626" s="1">
        <f>tbSilv[[#This Row],[qtdRecEspFaixa]]*tbSilv[[#This Row],[Preco]]</f>
        <v>63.179515915946965</v>
      </c>
    </row>
    <row r="1627" spans="1:21" hidden="1" x14ac:dyDescent="0.3">
      <c r="A1627">
        <v>11817</v>
      </c>
      <c r="B1627" t="s">
        <v>57</v>
      </c>
      <c r="C1627" t="s">
        <v>1</v>
      </c>
      <c r="D1627" t="s">
        <v>2</v>
      </c>
      <c r="E1627" t="s">
        <v>3</v>
      </c>
      <c r="F1627" t="s">
        <v>306</v>
      </c>
      <c r="G1627" t="s">
        <v>4</v>
      </c>
      <c r="H1627" t="s">
        <v>5</v>
      </c>
      <c r="I1627">
        <v>333</v>
      </c>
      <c r="J1627">
        <v>37</v>
      </c>
      <c r="K1627" t="s">
        <v>6</v>
      </c>
      <c r="L1627" t="s">
        <v>308</v>
      </c>
      <c r="M1627" t="s">
        <v>309</v>
      </c>
      <c r="N1627">
        <v>6</v>
      </c>
      <c r="O1627" t="s">
        <v>312</v>
      </c>
      <c r="P1627" t="s">
        <v>13</v>
      </c>
      <c r="Q1627">
        <v>18.149999999999999</v>
      </c>
      <c r="R1627" t="s">
        <v>12</v>
      </c>
      <c r="S1627">
        <v>13.066685676574707</v>
      </c>
      <c r="T1627" s="6">
        <f>tbSilv[[#This Row],[qtdRecurso]]*tbSilv[[#This Row],[areaOcupacao]]/10000</f>
        <v>0.60439500000000002</v>
      </c>
      <c r="U1627" s="1">
        <f>tbSilv[[#This Row],[qtdRecEspFaixa]]*tbSilv[[#This Row],[Preco]]</f>
        <v>7.8974394894933706</v>
      </c>
    </row>
    <row r="1628" spans="1:21" hidden="1" x14ac:dyDescent="0.3">
      <c r="A1628">
        <v>11817</v>
      </c>
      <c r="B1628" t="s">
        <v>57</v>
      </c>
      <c r="C1628" t="s">
        <v>1</v>
      </c>
      <c r="D1628" t="s">
        <v>2</v>
      </c>
      <c r="E1628" t="s">
        <v>3</v>
      </c>
      <c r="F1628" t="s">
        <v>306</v>
      </c>
      <c r="G1628" t="s">
        <v>4</v>
      </c>
      <c r="H1628" t="s">
        <v>5</v>
      </c>
      <c r="I1628">
        <v>333</v>
      </c>
      <c r="J1628">
        <v>37</v>
      </c>
      <c r="K1628" t="s">
        <v>6</v>
      </c>
      <c r="L1628" t="s">
        <v>308</v>
      </c>
      <c r="M1628" t="s">
        <v>309</v>
      </c>
      <c r="N1628">
        <v>6</v>
      </c>
      <c r="O1628" t="s">
        <v>313</v>
      </c>
      <c r="P1628" t="s">
        <v>16</v>
      </c>
      <c r="Q1628">
        <v>0.73</v>
      </c>
      <c r="R1628" t="s">
        <v>17</v>
      </c>
      <c r="S1628">
        <v>149.07000732421875</v>
      </c>
      <c r="T1628" s="6">
        <f>tbSilv[[#This Row],[qtdRecurso]]*tbSilv[[#This Row],[areaOcupacao]]/10000</f>
        <v>2.4309000000000001E-2</v>
      </c>
      <c r="U1628" s="1">
        <f>tbSilv[[#This Row],[qtdRecEspFaixa]]*tbSilv[[#This Row],[Preco]]</f>
        <v>3.6237428080444336</v>
      </c>
    </row>
    <row r="1629" spans="1:21" hidden="1" x14ac:dyDescent="0.3">
      <c r="A1629">
        <v>11817</v>
      </c>
      <c r="B1629" t="s">
        <v>57</v>
      </c>
      <c r="C1629" t="s">
        <v>1</v>
      </c>
      <c r="D1629" t="s">
        <v>2</v>
      </c>
      <c r="E1629" t="s">
        <v>3</v>
      </c>
      <c r="F1629" t="s">
        <v>306</v>
      </c>
      <c r="G1629" t="s">
        <v>4</v>
      </c>
      <c r="H1629" t="s">
        <v>5</v>
      </c>
      <c r="I1629">
        <v>333</v>
      </c>
      <c r="J1629">
        <v>37</v>
      </c>
      <c r="K1629" t="s">
        <v>6</v>
      </c>
      <c r="L1629" t="s">
        <v>308</v>
      </c>
      <c r="M1629" t="s">
        <v>309</v>
      </c>
      <c r="N1629">
        <v>7</v>
      </c>
      <c r="O1629" t="s">
        <v>310</v>
      </c>
      <c r="P1629" t="s">
        <v>311</v>
      </c>
      <c r="Q1629">
        <v>145.19999999999999</v>
      </c>
      <c r="R1629" t="s">
        <v>12</v>
      </c>
      <c r="S1629">
        <v>1.0999999999999999E-2</v>
      </c>
      <c r="T1629" s="6">
        <f>tbSilv[[#This Row],[qtdRecurso]]*tbSilv[[#This Row],[areaOcupacao]]/10000</f>
        <v>4.8351600000000001</v>
      </c>
      <c r="U1629" s="1">
        <f>tbSilv[[#This Row],[qtdRecEspFaixa]]*tbSilv[[#This Row],[Preco]]</f>
        <v>5.318676E-2</v>
      </c>
    </row>
    <row r="1630" spans="1:21" hidden="1" x14ac:dyDescent="0.3">
      <c r="A1630">
        <v>11817</v>
      </c>
      <c r="B1630" t="s">
        <v>57</v>
      </c>
      <c r="C1630" t="s">
        <v>1</v>
      </c>
      <c r="D1630" t="s">
        <v>2</v>
      </c>
      <c r="E1630" t="s">
        <v>3</v>
      </c>
      <c r="F1630" t="s">
        <v>306</v>
      </c>
      <c r="G1630" t="s">
        <v>4</v>
      </c>
      <c r="H1630" t="s">
        <v>5</v>
      </c>
      <c r="I1630">
        <v>333</v>
      </c>
      <c r="J1630">
        <v>37</v>
      </c>
      <c r="K1630" t="s">
        <v>6</v>
      </c>
      <c r="L1630" t="s">
        <v>308</v>
      </c>
      <c r="M1630" t="s">
        <v>309</v>
      </c>
      <c r="N1630">
        <v>7</v>
      </c>
      <c r="O1630" t="s">
        <v>310</v>
      </c>
      <c r="P1630" t="s">
        <v>13</v>
      </c>
      <c r="Q1630">
        <v>145.19999999999999</v>
      </c>
      <c r="R1630" t="s">
        <v>12</v>
      </c>
      <c r="S1630">
        <v>13.066685676574707</v>
      </c>
      <c r="T1630" s="6">
        <f>tbSilv[[#This Row],[qtdRecurso]]*tbSilv[[#This Row],[areaOcupacao]]/10000</f>
        <v>4.8351600000000001</v>
      </c>
      <c r="U1630" s="1">
        <f>tbSilv[[#This Row],[qtdRecEspFaixa]]*tbSilv[[#This Row],[Preco]]</f>
        <v>63.179515915946965</v>
      </c>
    </row>
    <row r="1631" spans="1:21" hidden="1" x14ac:dyDescent="0.3">
      <c r="A1631">
        <v>11817</v>
      </c>
      <c r="B1631" t="s">
        <v>57</v>
      </c>
      <c r="C1631" t="s">
        <v>1</v>
      </c>
      <c r="D1631" t="s">
        <v>2</v>
      </c>
      <c r="E1631" t="s">
        <v>3</v>
      </c>
      <c r="F1631" t="s">
        <v>306</v>
      </c>
      <c r="G1631" t="s">
        <v>4</v>
      </c>
      <c r="H1631" t="s">
        <v>5</v>
      </c>
      <c r="I1631">
        <v>333</v>
      </c>
      <c r="J1631">
        <v>37</v>
      </c>
      <c r="K1631" t="s">
        <v>6</v>
      </c>
      <c r="L1631" t="s">
        <v>308</v>
      </c>
      <c r="M1631" t="s">
        <v>309</v>
      </c>
      <c r="N1631">
        <v>7</v>
      </c>
      <c r="O1631" t="s">
        <v>312</v>
      </c>
      <c r="P1631" t="s">
        <v>13</v>
      </c>
      <c r="Q1631">
        <v>18.149999999999999</v>
      </c>
      <c r="R1631" t="s">
        <v>12</v>
      </c>
      <c r="S1631">
        <v>13.066685676574707</v>
      </c>
      <c r="T1631" s="6">
        <f>tbSilv[[#This Row],[qtdRecurso]]*tbSilv[[#This Row],[areaOcupacao]]/10000</f>
        <v>0.60439500000000002</v>
      </c>
      <c r="U1631" s="1">
        <f>tbSilv[[#This Row],[qtdRecEspFaixa]]*tbSilv[[#This Row],[Preco]]</f>
        <v>7.8974394894933706</v>
      </c>
    </row>
    <row r="1632" spans="1:21" hidden="1" x14ac:dyDescent="0.3">
      <c r="A1632">
        <v>11817</v>
      </c>
      <c r="B1632" t="s">
        <v>57</v>
      </c>
      <c r="C1632" t="s">
        <v>1</v>
      </c>
      <c r="D1632" t="s">
        <v>2</v>
      </c>
      <c r="E1632" t="s">
        <v>3</v>
      </c>
      <c r="F1632" t="s">
        <v>306</v>
      </c>
      <c r="G1632" t="s">
        <v>4</v>
      </c>
      <c r="H1632" t="s">
        <v>5</v>
      </c>
      <c r="I1632">
        <v>333</v>
      </c>
      <c r="J1632">
        <v>37</v>
      </c>
      <c r="K1632" t="s">
        <v>6</v>
      </c>
      <c r="L1632" t="s">
        <v>308</v>
      </c>
      <c r="M1632" t="s">
        <v>309</v>
      </c>
      <c r="N1632">
        <v>7</v>
      </c>
      <c r="O1632" t="s">
        <v>313</v>
      </c>
      <c r="P1632" t="s">
        <v>16</v>
      </c>
      <c r="Q1632">
        <v>0.73</v>
      </c>
      <c r="R1632" t="s">
        <v>17</v>
      </c>
      <c r="S1632">
        <v>149.07000732421875</v>
      </c>
      <c r="T1632" s="6">
        <f>tbSilv[[#This Row],[qtdRecurso]]*tbSilv[[#This Row],[areaOcupacao]]/10000</f>
        <v>2.4309000000000001E-2</v>
      </c>
      <c r="U1632" s="1">
        <f>tbSilv[[#This Row],[qtdRecEspFaixa]]*tbSilv[[#This Row],[Preco]]</f>
        <v>3.6237428080444336</v>
      </c>
    </row>
    <row r="1633" spans="1:21" hidden="1" x14ac:dyDescent="0.3">
      <c r="A1633">
        <v>11817</v>
      </c>
      <c r="B1633" t="s">
        <v>57</v>
      </c>
      <c r="C1633" t="s">
        <v>1</v>
      </c>
      <c r="D1633" t="s">
        <v>2</v>
      </c>
      <c r="E1633" t="s">
        <v>3</v>
      </c>
      <c r="F1633" t="s">
        <v>306</v>
      </c>
      <c r="G1633" t="s">
        <v>4</v>
      </c>
      <c r="H1633" t="s">
        <v>5</v>
      </c>
      <c r="I1633">
        <v>333</v>
      </c>
      <c r="J1633">
        <v>37</v>
      </c>
      <c r="K1633" t="s">
        <v>6</v>
      </c>
      <c r="L1633" t="s">
        <v>308</v>
      </c>
      <c r="M1633" t="s">
        <v>309</v>
      </c>
      <c r="N1633">
        <v>8</v>
      </c>
      <c r="O1633" t="s">
        <v>310</v>
      </c>
      <c r="P1633" t="s">
        <v>311</v>
      </c>
      <c r="Q1633">
        <v>145.19999999999999</v>
      </c>
      <c r="R1633" t="s">
        <v>12</v>
      </c>
      <c r="S1633">
        <v>1.0999999999999999E-2</v>
      </c>
      <c r="T1633" s="6">
        <f>tbSilv[[#This Row],[qtdRecurso]]*tbSilv[[#This Row],[areaOcupacao]]/10000</f>
        <v>4.8351600000000001</v>
      </c>
      <c r="U1633" s="1">
        <f>tbSilv[[#This Row],[qtdRecEspFaixa]]*tbSilv[[#This Row],[Preco]]</f>
        <v>5.318676E-2</v>
      </c>
    </row>
    <row r="1634" spans="1:21" hidden="1" x14ac:dyDescent="0.3">
      <c r="A1634">
        <v>11817</v>
      </c>
      <c r="B1634" t="s">
        <v>57</v>
      </c>
      <c r="C1634" t="s">
        <v>1</v>
      </c>
      <c r="D1634" t="s">
        <v>2</v>
      </c>
      <c r="E1634" t="s">
        <v>3</v>
      </c>
      <c r="F1634" t="s">
        <v>306</v>
      </c>
      <c r="G1634" t="s">
        <v>4</v>
      </c>
      <c r="H1634" t="s">
        <v>5</v>
      </c>
      <c r="I1634">
        <v>333</v>
      </c>
      <c r="J1634">
        <v>37</v>
      </c>
      <c r="K1634" t="s">
        <v>6</v>
      </c>
      <c r="L1634" t="s">
        <v>308</v>
      </c>
      <c r="M1634" t="s">
        <v>309</v>
      </c>
      <c r="N1634">
        <v>8</v>
      </c>
      <c r="O1634" t="s">
        <v>310</v>
      </c>
      <c r="P1634" t="s">
        <v>13</v>
      </c>
      <c r="Q1634">
        <v>145.19999999999999</v>
      </c>
      <c r="R1634" t="s">
        <v>12</v>
      </c>
      <c r="S1634">
        <v>13.066685676574707</v>
      </c>
      <c r="T1634" s="6">
        <f>tbSilv[[#This Row],[qtdRecurso]]*tbSilv[[#This Row],[areaOcupacao]]/10000</f>
        <v>4.8351600000000001</v>
      </c>
      <c r="U1634" s="1">
        <f>tbSilv[[#This Row],[qtdRecEspFaixa]]*tbSilv[[#This Row],[Preco]]</f>
        <v>63.179515915946965</v>
      </c>
    </row>
    <row r="1635" spans="1:21" hidden="1" x14ac:dyDescent="0.3">
      <c r="A1635">
        <v>11817</v>
      </c>
      <c r="B1635" t="s">
        <v>57</v>
      </c>
      <c r="C1635" t="s">
        <v>1</v>
      </c>
      <c r="D1635" t="s">
        <v>2</v>
      </c>
      <c r="E1635" t="s">
        <v>3</v>
      </c>
      <c r="F1635" t="s">
        <v>306</v>
      </c>
      <c r="G1635" t="s">
        <v>4</v>
      </c>
      <c r="H1635" t="s">
        <v>5</v>
      </c>
      <c r="I1635">
        <v>333</v>
      </c>
      <c r="J1635">
        <v>37</v>
      </c>
      <c r="K1635" t="s">
        <v>6</v>
      </c>
      <c r="L1635" t="s">
        <v>308</v>
      </c>
      <c r="M1635" t="s">
        <v>309</v>
      </c>
      <c r="N1635">
        <v>8</v>
      </c>
      <c r="O1635" t="s">
        <v>312</v>
      </c>
      <c r="P1635" t="s">
        <v>13</v>
      </c>
      <c r="Q1635">
        <v>18.149999999999999</v>
      </c>
      <c r="R1635" t="s">
        <v>12</v>
      </c>
      <c r="S1635">
        <v>13.066685676574707</v>
      </c>
      <c r="T1635" s="6">
        <f>tbSilv[[#This Row],[qtdRecurso]]*tbSilv[[#This Row],[areaOcupacao]]/10000</f>
        <v>0.60439500000000002</v>
      </c>
      <c r="U1635" s="1">
        <f>tbSilv[[#This Row],[qtdRecEspFaixa]]*tbSilv[[#This Row],[Preco]]</f>
        <v>7.8974394894933706</v>
      </c>
    </row>
    <row r="1636" spans="1:21" hidden="1" x14ac:dyDescent="0.3">
      <c r="A1636">
        <v>11817</v>
      </c>
      <c r="B1636" t="s">
        <v>57</v>
      </c>
      <c r="C1636" t="s">
        <v>1</v>
      </c>
      <c r="D1636" t="s">
        <v>2</v>
      </c>
      <c r="E1636" t="s">
        <v>3</v>
      </c>
      <c r="F1636" t="s">
        <v>306</v>
      </c>
      <c r="G1636" t="s">
        <v>4</v>
      </c>
      <c r="H1636" t="s">
        <v>5</v>
      </c>
      <c r="I1636">
        <v>333</v>
      </c>
      <c r="J1636">
        <v>37</v>
      </c>
      <c r="K1636" t="s">
        <v>6</v>
      </c>
      <c r="L1636" t="s">
        <v>308</v>
      </c>
      <c r="M1636" t="s">
        <v>309</v>
      </c>
      <c r="N1636">
        <v>8</v>
      </c>
      <c r="O1636" t="s">
        <v>313</v>
      </c>
      <c r="P1636" t="s">
        <v>16</v>
      </c>
      <c r="Q1636">
        <v>0.73</v>
      </c>
      <c r="R1636" t="s">
        <v>17</v>
      </c>
      <c r="S1636">
        <v>149.07000732421875</v>
      </c>
      <c r="T1636" s="6">
        <f>tbSilv[[#This Row],[qtdRecurso]]*tbSilv[[#This Row],[areaOcupacao]]/10000</f>
        <v>2.4309000000000001E-2</v>
      </c>
      <c r="U1636" s="1">
        <f>tbSilv[[#This Row],[qtdRecEspFaixa]]*tbSilv[[#This Row],[Preco]]</f>
        <v>3.6237428080444336</v>
      </c>
    </row>
    <row r="1637" spans="1:21" hidden="1" x14ac:dyDescent="0.3">
      <c r="A1637">
        <v>11817</v>
      </c>
      <c r="B1637" t="s">
        <v>57</v>
      </c>
      <c r="C1637" t="s">
        <v>1</v>
      </c>
      <c r="D1637" t="s">
        <v>2</v>
      </c>
      <c r="E1637" t="s">
        <v>3</v>
      </c>
      <c r="F1637" t="s">
        <v>306</v>
      </c>
      <c r="G1637" t="s">
        <v>4</v>
      </c>
      <c r="H1637" t="s">
        <v>5</v>
      </c>
      <c r="I1637">
        <v>333</v>
      </c>
      <c r="J1637">
        <v>37</v>
      </c>
      <c r="K1637" t="s">
        <v>6</v>
      </c>
      <c r="L1637" t="s">
        <v>308</v>
      </c>
      <c r="M1637" t="s">
        <v>309</v>
      </c>
      <c r="N1637">
        <v>9</v>
      </c>
      <c r="O1637" t="s">
        <v>310</v>
      </c>
      <c r="P1637" t="s">
        <v>311</v>
      </c>
      <c r="Q1637">
        <v>145.19999999999999</v>
      </c>
      <c r="R1637" t="s">
        <v>12</v>
      </c>
      <c r="S1637">
        <v>1.0999999999999999E-2</v>
      </c>
      <c r="T1637" s="6">
        <f>tbSilv[[#This Row],[qtdRecurso]]*tbSilv[[#This Row],[areaOcupacao]]/10000</f>
        <v>4.8351600000000001</v>
      </c>
      <c r="U1637" s="1">
        <f>tbSilv[[#This Row],[qtdRecEspFaixa]]*tbSilv[[#This Row],[Preco]]</f>
        <v>5.318676E-2</v>
      </c>
    </row>
    <row r="1638" spans="1:21" hidden="1" x14ac:dyDescent="0.3">
      <c r="A1638">
        <v>11817</v>
      </c>
      <c r="B1638" t="s">
        <v>57</v>
      </c>
      <c r="C1638" t="s">
        <v>1</v>
      </c>
      <c r="D1638" t="s">
        <v>2</v>
      </c>
      <c r="E1638" t="s">
        <v>3</v>
      </c>
      <c r="F1638" t="s">
        <v>306</v>
      </c>
      <c r="G1638" t="s">
        <v>4</v>
      </c>
      <c r="H1638" t="s">
        <v>5</v>
      </c>
      <c r="I1638">
        <v>333</v>
      </c>
      <c r="J1638">
        <v>37</v>
      </c>
      <c r="K1638" t="s">
        <v>6</v>
      </c>
      <c r="L1638" t="s">
        <v>308</v>
      </c>
      <c r="M1638" t="s">
        <v>309</v>
      </c>
      <c r="N1638">
        <v>9</v>
      </c>
      <c r="O1638" t="s">
        <v>310</v>
      </c>
      <c r="P1638" t="s">
        <v>13</v>
      </c>
      <c r="Q1638">
        <v>145.19999999999999</v>
      </c>
      <c r="R1638" t="s">
        <v>12</v>
      </c>
      <c r="S1638">
        <v>13.066685676574707</v>
      </c>
      <c r="T1638" s="6">
        <f>tbSilv[[#This Row],[qtdRecurso]]*tbSilv[[#This Row],[areaOcupacao]]/10000</f>
        <v>4.8351600000000001</v>
      </c>
      <c r="U1638" s="1">
        <f>tbSilv[[#This Row],[qtdRecEspFaixa]]*tbSilv[[#This Row],[Preco]]</f>
        <v>63.179515915946965</v>
      </c>
    </row>
    <row r="1639" spans="1:21" hidden="1" x14ac:dyDescent="0.3">
      <c r="A1639">
        <v>11817</v>
      </c>
      <c r="B1639" t="s">
        <v>57</v>
      </c>
      <c r="C1639" t="s">
        <v>1</v>
      </c>
      <c r="D1639" t="s">
        <v>2</v>
      </c>
      <c r="E1639" t="s">
        <v>3</v>
      </c>
      <c r="F1639" t="s">
        <v>306</v>
      </c>
      <c r="G1639" t="s">
        <v>4</v>
      </c>
      <c r="H1639" t="s">
        <v>5</v>
      </c>
      <c r="I1639">
        <v>333</v>
      </c>
      <c r="J1639">
        <v>37</v>
      </c>
      <c r="K1639" t="s">
        <v>6</v>
      </c>
      <c r="L1639" t="s">
        <v>308</v>
      </c>
      <c r="M1639" t="s">
        <v>309</v>
      </c>
      <c r="N1639">
        <v>9</v>
      </c>
      <c r="O1639" t="s">
        <v>312</v>
      </c>
      <c r="P1639" t="s">
        <v>13</v>
      </c>
      <c r="Q1639">
        <v>18.149999999999999</v>
      </c>
      <c r="R1639" t="s">
        <v>12</v>
      </c>
      <c r="S1639">
        <v>13.066685676574707</v>
      </c>
      <c r="T1639" s="6">
        <f>tbSilv[[#This Row],[qtdRecurso]]*tbSilv[[#This Row],[areaOcupacao]]/10000</f>
        <v>0.60439500000000002</v>
      </c>
      <c r="U1639" s="1">
        <f>tbSilv[[#This Row],[qtdRecEspFaixa]]*tbSilv[[#This Row],[Preco]]</f>
        <v>7.8974394894933706</v>
      </c>
    </row>
    <row r="1640" spans="1:21" hidden="1" x14ac:dyDescent="0.3">
      <c r="A1640">
        <v>11817</v>
      </c>
      <c r="B1640" t="s">
        <v>57</v>
      </c>
      <c r="C1640" t="s">
        <v>1</v>
      </c>
      <c r="D1640" t="s">
        <v>2</v>
      </c>
      <c r="E1640" t="s">
        <v>3</v>
      </c>
      <c r="F1640" t="s">
        <v>306</v>
      </c>
      <c r="G1640" t="s">
        <v>4</v>
      </c>
      <c r="H1640" t="s">
        <v>5</v>
      </c>
      <c r="I1640">
        <v>333</v>
      </c>
      <c r="J1640">
        <v>37</v>
      </c>
      <c r="K1640" t="s">
        <v>6</v>
      </c>
      <c r="L1640" t="s">
        <v>308</v>
      </c>
      <c r="M1640" t="s">
        <v>309</v>
      </c>
      <c r="N1640">
        <v>9</v>
      </c>
      <c r="O1640" t="s">
        <v>313</v>
      </c>
      <c r="P1640" t="s">
        <v>16</v>
      </c>
      <c r="Q1640">
        <v>0.73</v>
      </c>
      <c r="R1640" t="s">
        <v>17</v>
      </c>
      <c r="S1640">
        <v>149.07000732421875</v>
      </c>
      <c r="T1640" s="6">
        <f>tbSilv[[#This Row],[qtdRecurso]]*tbSilv[[#This Row],[areaOcupacao]]/10000</f>
        <v>2.4309000000000001E-2</v>
      </c>
      <c r="U1640" s="1">
        <f>tbSilv[[#This Row],[qtdRecEspFaixa]]*tbSilv[[#This Row],[Preco]]</f>
        <v>3.6237428080444336</v>
      </c>
    </row>
    <row r="1641" spans="1:21" hidden="1" x14ac:dyDescent="0.3">
      <c r="A1641">
        <v>11817</v>
      </c>
      <c r="B1641" t="s">
        <v>57</v>
      </c>
      <c r="C1641" t="s">
        <v>1</v>
      </c>
      <c r="D1641" t="s">
        <v>2</v>
      </c>
      <c r="E1641" t="s">
        <v>3</v>
      </c>
      <c r="F1641" t="s">
        <v>306</v>
      </c>
      <c r="G1641" t="s">
        <v>4</v>
      </c>
      <c r="H1641" t="s">
        <v>5</v>
      </c>
      <c r="I1641">
        <v>333</v>
      </c>
      <c r="J1641">
        <v>37</v>
      </c>
      <c r="K1641" t="s">
        <v>6</v>
      </c>
      <c r="L1641" t="s">
        <v>308</v>
      </c>
      <c r="M1641" t="s">
        <v>309</v>
      </c>
      <c r="N1641">
        <v>10</v>
      </c>
      <c r="O1641" t="s">
        <v>310</v>
      </c>
      <c r="P1641" t="s">
        <v>311</v>
      </c>
      <c r="Q1641">
        <v>145.19999999999999</v>
      </c>
      <c r="R1641" t="s">
        <v>12</v>
      </c>
      <c r="S1641">
        <v>1.0999999999999999E-2</v>
      </c>
      <c r="T1641" s="6">
        <f>tbSilv[[#This Row],[qtdRecurso]]*tbSilv[[#This Row],[areaOcupacao]]/10000</f>
        <v>4.8351600000000001</v>
      </c>
      <c r="U1641" s="1">
        <f>tbSilv[[#This Row],[qtdRecEspFaixa]]*tbSilv[[#This Row],[Preco]]</f>
        <v>5.318676E-2</v>
      </c>
    </row>
    <row r="1642" spans="1:21" hidden="1" x14ac:dyDescent="0.3">
      <c r="A1642">
        <v>11817</v>
      </c>
      <c r="B1642" t="s">
        <v>57</v>
      </c>
      <c r="C1642" t="s">
        <v>1</v>
      </c>
      <c r="D1642" t="s">
        <v>2</v>
      </c>
      <c r="E1642" t="s">
        <v>3</v>
      </c>
      <c r="F1642" t="s">
        <v>306</v>
      </c>
      <c r="G1642" t="s">
        <v>4</v>
      </c>
      <c r="H1642" t="s">
        <v>5</v>
      </c>
      <c r="I1642">
        <v>333</v>
      </c>
      <c r="J1642">
        <v>37</v>
      </c>
      <c r="K1642" t="s">
        <v>6</v>
      </c>
      <c r="L1642" t="s">
        <v>308</v>
      </c>
      <c r="M1642" t="s">
        <v>309</v>
      </c>
      <c r="N1642">
        <v>10</v>
      </c>
      <c r="O1642" t="s">
        <v>310</v>
      </c>
      <c r="P1642" t="s">
        <v>13</v>
      </c>
      <c r="Q1642">
        <v>145.19999999999999</v>
      </c>
      <c r="R1642" t="s">
        <v>12</v>
      </c>
      <c r="S1642">
        <v>13.066685676574707</v>
      </c>
      <c r="T1642" s="6">
        <f>tbSilv[[#This Row],[qtdRecurso]]*tbSilv[[#This Row],[areaOcupacao]]/10000</f>
        <v>4.8351600000000001</v>
      </c>
      <c r="U1642" s="1">
        <f>tbSilv[[#This Row],[qtdRecEspFaixa]]*tbSilv[[#This Row],[Preco]]</f>
        <v>63.179515915946965</v>
      </c>
    </row>
    <row r="1643" spans="1:21" hidden="1" x14ac:dyDescent="0.3">
      <c r="A1643">
        <v>11817</v>
      </c>
      <c r="B1643" t="s">
        <v>57</v>
      </c>
      <c r="C1643" t="s">
        <v>1</v>
      </c>
      <c r="D1643" t="s">
        <v>2</v>
      </c>
      <c r="E1643" t="s">
        <v>3</v>
      </c>
      <c r="F1643" t="s">
        <v>306</v>
      </c>
      <c r="G1643" t="s">
        <v>4</v>
      </c>
      <c r="H1643" t="s">
        <v>5</v>
      </c>
      <c r="I1643">
        <v>333</v>
      </c>
      <c r="J1643">
        <v>37</v>
      </c>
      <c r="K1643" t="s">
        <v>6</v>
      </c>
      <c r="L1643" t="s">
        <v>308</v>
      </c>
      <c r="M1643" t="s">
        <v>309</v>
      </c>
      <c r="N1643">
        <v>10</v>
      </c>
      <c r="O1643" t="s">
        <v>312</v>
      </c>
      <c r="P1643" t="s">
        <v>13</v>
      </c>
      <c r="Q1643">
        <v>18.149999999999999</v>
      </c>
      <c r="R1643" t="s">
        <v>12</v>
      </c>
      <c r="S1643">
        <v>13.066685676574707</v>
      </c>
      <c r="T1643" s="6">
        <f>tbSilv[[#This Row],[qtdRecurso]]*tbSilv[[#This Row],[areaOcupacao]]/10000</f>
        <v>0.60439500000000002</v>
      </c>
      <c r="U1643" s="1">
        <f>tbSilv[[#This Row],[qtdRecEspFaixa]]*tbSilv[[#This Row],[Preco]]</f>
        <v>7.8974394894933706</v>
      </c>
    </row>
    <row r="1644" spans="1:21" hidden="1" x14ac:dyDescent="0.3">
      <c r="A1644">
        <v>11817</v>
      </c>
      <c r="B1644" t="s">
        <v>57</v>
      </c>
      <c r="C1644" t="s">
        <v>1</v>
      </c>
      <c r="D1644" t="s">
        <v>2</v>
      </c>
      <c r="E1644" t="s">
        <v>3</v>
      </c>
      <c r="F1644" t="s">
        <v>306</v>
      </c>
      <c r="G1644" t="s">
        <v>4</v>
      </c>
      <c r="H1644" t="s">
        <v>5</v>
      </c>
      <c r="I1644">
        <v>333</v>
      </c>
      <c r="J1644">
        <v>37</v>
      </c>
      <c r="K1644" t="s">
        <v>6</v>
      </c>
      <c r="L1644" t="s">
        <v>308</v>
      </c>
      <c r="M1644" t="s">
        <v>309</v>
      </c>
      <c r="N1644">
        <v>10</v>
      </c>
      <c r="O1644" t="s">
        <v>313</v>
      </c>
      <c r="P1644" t="s">
        <v>16</v>
      </c>
      <c r="Q1644">
        <v>0.73</v>
      </c>
      <c r="R1644" t="s">
        <v>17</v>
      </c>
      <c r="S1644">
        <v>149.07000732421875</v>
      </c>
      <c r="T1644" s="6">
        <f>tbSilv[[#This Row],[qtdRecurso]]*tbSilv[[#This Row],[areaOcupacao]]/10000</f>
        <v>2.4309000000000001E-2</v>
      </c>
      <c r="U1644" s="1">
        <f>tbSilv[[#This Row],[qtdRecEspFaixa]]*tbSilv[[#This Row],[Preco]]</f>
        <v>3.6237428080444336</v>
      </c>
    </row>
    <row r="1645" spans="1:21" hidden="1" x14ac:dyDescent="0.3">
      <c r="A1645">
        <v>11817</v>
      </c>
      <c r="B1645" t="s">
        <v>57</v>
      </c>
      <c r="C1645" t="s">
        <v>1</v>
      </c>
      <c r="D1645" t="s">
        <v>2</v>
      </c>
      <c r="E1645" t="s">
        <v>3</v>
      </c>
      <c r="F1645" t="s">
        <v>306</v>
      </c>
      <c r="G1645" t="s">
        <v>4</v>
      </c>
      <c r="H1645" t="s">
        <v>5</v>
      </c>
      <c r="I1645">
        <v>333</v>
      </c>
      <c r="J1645">
        <v>37</v>
      </c>
      <c r="K1645" t="s">
        <v>6</v>
      </c>
      <c r="L1645" t="s">
        <v>308</v>
      </c>
      <c r="M1645" t="s">
        <v>309</v>
      </c>
      <c r="N1645">
        <v>11</v>
      </c>
      <c r="O1645" t="s">
        <v>310</v>
      </c>
      <c r="P1645" t="s">
        <v>311</v>
      </c>
      <c r="Q1645">
        <v>145.19999999999999</v>
      </c>
      <c r="R1645" t="s">
        <v>12</v>
      </c>
      <c r="S1645">
        <v>1.0999999999999999E-2</v>
      </c>
      <c r="T1645" s="6">
        <f>tbSilv[[#This Row],[qtdRecurso]]*tbSilv[[#This Row],[areaOcupacao]]/10000</f>
        <v>4.8351600000000001</v>
      </c>
      <c r="U1645" s="1">
        <f>tbSilv[[#This Row],[qtdRecEspFaixa]]*tbSilv[[#This Row],[Preco]]</f>
        <v>5.318676E-2</v>
      </c>
    </row>
    <row r="1646" spans="1:21" hidden="1" x14ac:dyDescent="0.3">
      <c r="A1646">
        <v>11817</v>
      </c>
      <c r="B1646" t="s">
        <v>57</v>
      </c>
      <c r="C1646" t="s">
        <v>1</v>
      </c>
      <c r="D1646" t="s">
        <v>2</v>
      </c>
      <c r="E1646" t="s">
        <v>3</v>
      </c>
      <c r="F1646" t="s">
        <v>306</v>
      </c>
      <c r="G1646" t="s">
        <v>4</v>
      </c>
      <c r="H1646" t="s">
        <v>5</v>
      </c>
      <c r="I1646">
        <v>333</v>
      </c>
      <c r="J1646">
        <v>37</v>
      </c>
      <c r="K1646" t="s">
        <v>6</v>
      </c>
      <c r="L1646" t="s">
        <v>308</v>
      </c>
      <c r="M1646" t="s">
        <v>309</v>
      </c>
      <c r="N1646">
        <v>11</v>
      </c>
      <c r="O1646" t="s">
        <v>310</v>
      </c>
      <c r="P1646" t="s">
        <v>13</v>
      </c>
      <c r="Q1646">
        <v>145.19999999999999</v>
      </c>
      <c r="R1646" t="s">
        <v>12</v>
      </c>
      <c r="S1646">
        <v>13.066685676574707</v>
      </c>
      <c r="T1646" s="6">
        <f>tbSilv[[#This Row],[qtdRecurso]]*tbSilv[[#This Row],[areaOcupacao]]/10000</f>
        <v>4.8351600000000001</v>
      </c>
      <c r="U1646" s="1">
        <f>tbSilv[[#This Row],[qtdRecEspFaixa]]*tbSilv[[#This Row],[Preco]]</f>
        <v>63.179515915946965</v>
      </c>
    </row>
    <row r="1647" spans="1:21" hidden="1" x14ac:dyDescent="0.3">
      <c r="A1647">
        <v>11817</v>
      </c>
      <c r="B1647" t="s">
        <v>57</v>
      </c>
      <c r="C1647" t="s">
        <v>1</v>
      </c>
      <c r="D1647" t="s">
        <v>2</v>
      </c>
      <c r="E1647" t="s">
        <v>3</v>
      </c>
      <c r="F1647" t="s">
        <v>306</v>
      </c>
      <c r="G1647" t="s">
        <v>4</v>
      </c>
      <c r="H1647" t="s">
        <v>5</v>
      </c>
      <c r="I1647">
        <v>333</v>
      </c>
      <c r="J1647">
        <v>37</v>
      </c>
      <c r="K1647" t="s">
        <v>6</v>
      </c>
      <c r="L1647" t="s">
        <v>308</v>
      </c>
      <c r="M1647" t="s">
        <v>309</v>
      </c>
      <c r="N1647">
        <v>11</v>
      </c>
      <c r="O1647" t="s">
        <v>312</v>
      </c>
      <c r="P1647" t="s">
        <v>13</v>
      </c>
      <c r="Q1647">
        <v>18.149999999999999</v>
      </c>
      <c r="R1647" t="s">
        <v>12</v>
      </c>
      <c r="S1647">
        <v>13.066685676574707</v>
      </c>
      <c r="T1647" s="6">
        <f>tbSilv[[#This Row],[qtdRecurso]]*tbSilv[[#This Row],[areaOcupacao]]/10000</f>
        <v>0.60439500000000002</v>
      </c>
      <c r="U1647" s="1">
        <f>tbSilv[[#This Row],[qtdRecEspFaixa]]*tbSilv[[#This Row],[Preco]]</f>
        <v>7.8974394894933706</v>
      </c>
    </row>
    <row r="1648" spans="1:21" hidden="1" x14ac:dyDescent="0.3">
      <c r="A1648">
        <v>11817</v>
      </c>
      <c r="B1648" t="s">
        <v>57</v>
      </c>
      <c r="C1648" t="s">
        <v>1</v>
      </c>
      <c r="D1648" t="s">
        <v>2</v>
      </c>
      <c r="E1648" t="s">
        <v>3</v>
      </c>
      <c r="F1648" t="s">
        <v>306</v>
      </c>
      <c r="G1648" t="s">
        <v>4</v>
      </c>
      <c r="H1648" t="s">
        <v>5</v>
      </c>
      <c r="I1648">
        <v>333</v>
      </c>
      <c r="J1648">
        <v>37</v>
      </c>
      <c r="K1648" t="s">
        <v>6</v>
      </c>
      <c r="L1648" t="s">
        <v>308</v>
      </c>
      <c r="M1648" t="s">
        <v>309</v>
      </c>
      <c r="N1648">
        <v>11</v>
      </c>
      <c r="O1648" t="s">
        <v>313</v>
      </c>
      <c r="P1648" t="s">
        <v>16</v>
      </c>
      <c r="Q1648">
        <v>0.73</v>
      </c>
      <c r="R1648" t="s">
        <v>17</v>
      </c>
      <c r="S1648">
        <v>149.07000732421875</v>
      </c>
      <c r="T1648" s="6">
        <f>tbSilv[[#This Row],[qtdRecurso]]*tbSilv[[#This Row],[areaOcupacao]]/10000</f>
        <v>2.4309000000000001E-2</v>
      </c>
      <c r="U1648" s="1">
        <f>tbSilv[[#This Row],[qtdRecEspFaixa]]*tbSilv[[#This Row],[Preco]]</f>
        <v>3.6237428080444336</v>
      </c>
    </row>
    <row r="1649" spans="1:21" hidden="1" x14ac:dyDescent="0.3">
      <c r="A1649">
        <v>11817</v>
      </c>
      <c r="B1649" t="s">
        <v>57</v>
      </c>
      <c r="C1649" t="s">
        <v>1</v>
      </c>
      <c r="D1649" t="s">
        <v>2</v>
      </c>
      <c r="E1649" t="s">
        <v>3</v>
      </c>
      <c r="F1649" t="s">
        <v>306</v>
      </c>
      <c r="G1649" t="s">
        <v>4</v>
      </c>
      <c r="H1649" t="s">
        <v>5</v>
      </c>
      <c r="I1649">
        <v>333</v>
      </c>
      <c r="J1649">
        <v>37</v>
      </c>
      <c r="K1649" t="s">
        <v>6</v>
      </c>
      <c r="L1649" t="s">
        <v>308</v>
      </c>
      <c r="M1649" t="s">
        <v>309</v>
      </c>
      <c r="N1649">
        <v>12</v>
      </c>
      <c r="O1649" t="s">
        <v>310</v>
      </c>
      <c r="P1649" t="s">
        <v>311</v>
      </c>
      <c r="Q1649">
        <v>145.19999999999999</v>
      </c>
      <c r="R1649" t="s">
        <v>12</v>
      </c>
      <c r="S1649">
        <v>1.0999999999999999E-2</v>
      </c>
      <c r="T1649" s="6">
        <f>tbSilv[[#This Row],[qtdRecurso]]*tbSilv[[#This Row],[areaOcupacao]]/10000</f>
        <v>4.8351600000000001</v>
      </c>
      <c r="U1649" s="1">
        <f>tbSilv[[#This Row],[qtdRecEspFaixa]]*tbSilv[[#This Row],[Preco]]</f>
        <v>5.318676E-2</v>
      </c>
    </row>
    <row r="1650" spans="1:21" hidden="1" x14ac:dyDescent="0.3">
      <c r="A1650">
        <v>11817</v>
      </c>
      <c r="B1650" t="s">
        <v>57</v>
      </c>
      <c r="C1650" t="s">
        <v>1</v>
      </c>
      <c r="D1650" t="s">
        <v>2</v>
      </c>
      <c r="E1650" t="s">
        <v>3</v>
      </c>
      <c r="F1650" t="s">
        <v>306</v>
      </c>
      <c r="G1650" t="s">
        <v>4</v>
      </c>
      <c r="H1650" t="s">
        <v>5</v>
      </c>
      <c r="I1650">
        <v>333</v>
      </c>
      <c r="J1650">
        <v>37</v>
      </c>
      <c r="K1650" t="s">
        <v>6</v>
      </c>
      <c r="L1650" t="s">
        <v>308</v>
      </c>
      <c r="M1650" t="s">
        <v>309</v>
      </c>
      <c r="N1650">
        <v>12</v>
      </c>
      <c r="O1650" t="s">
        <v>310</v>
      </c>
      <c r="P1650" t="s">
        <v>13</v>
      </c>
      <c r="Q1650">
        <v>145.19999999999999</v>
      </c>
      <c r="R1650" t="s">
        <v>12</v>
      </c>
      <c r="S1650">
        <v>13.066685676574707</v>
      </c>
      <c r="T1650" s="6">
        <f>tbSilv[[#This Row],[qtdRecurso]]*tbSilv[[#This Row],[areaOcupacao]]/10000</f>
        <v>4.8351600000000001</v>
      </c>
      <c r="U1650" s="1">
        <f>tbSilv[[#This Row],[qtdRecEspFaixa]]*tbSilv[[#This Row],[Preco]]</f>
        <v>63.179515915946965</v>
      </c>
    </row>
    <row r="1651" spans="1:21" hidden="1" x14ac:dyDescent="0.3">
      <c r="A1651">
        <v>11817</v>
      </c>
      <c r="B1651" t="s">
        <v>57</v>
      </c>
      <c r="C1651" t="s">
        <v>1</v>
      </c>
      <c r="D1651" t="s">
        <v>2</v>
      </c>
      <c r="E1651" t="s">
        <v>3</v>
      </c>
      <c r="F1651" t="s">
        <v>306</v>
      </c>
      <c r="G1651" t="s">
        <v>4</v>
      </c>
      <c r="H1651" t="s">
        <v>5</v>
      </c>
      <c r="I1651">
        <v>333</v>
      </c>
      <c r="J1651">
        <v>37</v>
      </c>
      <c r="K1651" t="s">
        <v>6</v>
      </c>
      <c r="L1651" t="s">
        <v>308</v>
      </c>
      <c r="M1651" t="s">
        <v>309</v>
      </c>
      <c r="N1651">
        <v>12</v>
      </c>
      <c r="O1651" t="s">
        <v>312</v>
      </c>
      <c r="P1651" t="s">
        <v>13</v>
      </c>
      <c r="Q1651">
        <v>18.149999999999999</v>
      </c>
      <c r="R1651" t="s">
        <v>12</v>
      </c>
      <c r="S1651">
        <v>13.066685676574707</v>
      </c>
      <c r="T1651" s="6">
        <f>tbSilv[[#This Row],[qtdRecurso]]*tbSilv[[#This Row],[areaOcupacao]]/10000</f>
        <v>0.60439500000000002</v>
      </c>
      <c r="U1651" s="1">
        <f>tbSilv[[#This Row],[qtdRecEspFaixa]]*tbSilv[[#This Row],[Preco]]</f>
        <v>7.8974394894933706</v>
      </c>
    </row>
    <row r="1652" spans="1:21" hidden="1" x14ac:dyDescent="0.3">
      <c r="A1652">
        <v>11817</v>
      </c>
      <c r="B1652" t="s">
        <v>57</v>
      </c>
      <c r="C1652" t="s">
        <v>1</v>
      </c>
      <c r="D1652" t="s">
        <v>2</v>
      </c>
      <c r="E1652" t="s">
        <v>3</v>
      </c>
      <c r="F1652" t="s">
        <v>306</v>
      </c>
      <c r="G1652" t="s">
        <v>4</v>
      </c>
      <c r="H1652" t="s">
        <v>5</v>
      </c>
      <c r="I1652">
        <v>333</v>
      </c>
      <c r="J1652">
        <v>37</v>
      </c>
      <c r="K1652" t="s">
        <v>6</v>
      </c>
      <c r="L1652" t="s">
        <v>308</v>
      </c>
      <c r="M1652" t="s">
        <v>309</v>
      </c>
      <c r="N1652">
        <v>12</v>
      </c>
      <c r="O1652" t="s">
        <v>313</v>
      </c>
      <c r="P1652" t="s">
        <v>16</v>
      </c>
      <c r="Q1652">
        <v>0.73</v>
      </c>
      <c r="R1652" t="s">
        <v>17</v>
      </c>
      <c r="S1652">
        <v>149.07000732421875</v>
      </c>
      <c r="T1652" s="6">
        <f>tbSilv[[#This Row],[qtdRecurso]]*tbSilv[[#This Row],[areaOcupacao]]/10000</f>
        <v>2.4309000000000001E-2</v>
      </c>
      <c r="U1652" s="1">
        <f>tbSilv[[#This Row],[qtdRecEspFaixa]]*tbSilv[[#This Row],[Preco]]</f>
        <v>3.6237428080444336</v>
      </c>
    </row>
    <row r="1653" spans="1:21" hidden="1" x14ac:dyDescent="0.3">
      <c r="A1653">
        <v>11817</v>
      </c>
      <c r="B1653" t="s">
        <v>57</v>
      </c>
      <c r="C1653" t="s">
        <v>1</v>
      </c>
      <c r="D1653" t="s">
        <v>2</v>
      </c>
      <c r="E1653" t="s">
        <v>3</v>
      </c>
      <c r="F1653" t="s">
        <v>306</v>
      </c>
      <c r="G1653" t="s">
        <v>4</v>
      </c>
      <c r="H1653" t="s">
        <v>5</v>
      </c>
      <c r="I1653">
        <v>333</v>
      </c>
      <c r="J1653">
        <v>37</v>
      </c>
      <c r="K1653" t="s">
        <v>6</v>
      </c>
      <c r="L1653" t="s">
        <v>308</v>
      </c>
      <c r="M1653" t="s">
        <v>309</v>
      </c>
      <c r="N1653">
        <v>13</v>
      </c>
      <c r="O1653" t="s">
        <v>310</v>
      </c>
      <c r="P1653" t="s">
        <v>311</v>
      </c>
      <c r="Q1653">
        <v>145.19999999999999</v>
      </c>
      <c r="R1653" t="s">
        <v>12</v>
      </c>
      <c r="S1653">
        <v>1.0999999999999999E-2</v>
      </c>
      <c r="T1653" s="6">
        <f>tbSilv[[#This Row],[qtdRecurso]]*tbSilv[[#This Row],[areaOcupacao]]/10000</f>
        <v>4.8351600000000001</v>
      </c>
      <c r="U1653" s="1">
        <f>tbSilv[[#This Row],[qtdRecEspFaixa]]*tbSilv[[#This Row],[Preco]]</f>
        <v>5.318676E-2</v>
      </c>
    </row>
    <row r="1654" spans="1:21" hidden="1" x14ac:dyDescent="0.3">
      <c r="A1654">
        <v>11817</v>
      </c>
      <c r="B1654" t="s">
        <v>57</v>
      </c>
      <c r="C1654" t="s">
        <v>1</v>
      </c>
      <c r="D1654" t="s">
        <v>2</v>
      </c>
      <c r="E1654" t="s">
        <v>3</v>
      </c>
      <c r="F1654" t="s">
        <v>306</v>
      </c>
      <c r="G1654" t="s">
        <v>4</v>
      </c>
      <c r="H1654" t="s">
        <v>5</v>
      </c>
      <c r="I1654">
        <v>333</v>
      </c>
      <c r="J1654">
        <v>37</v>
      </c>
      <c r="K1654" t="s">
        <v>6</v>
      </c>
      <c r="L1654" t="s">
        <v>308</v>
      </c>
      <c r="M1654" t="s">
        <v>309</v>
      </c>
      <c r="N1654">
        <v>13</v>
      </c>
      <c r="O1654" t="s">
        <v>310</v>
      </c>
      <c r="P1654" t="s">
        <v>13</v>
      </c>
      <c r="Q1654">
        <v>145.19999999999999</v>
      </c>
      <c r="R1654" t="s">
        <v>12</v>
      </c>
      <c r="S1654">
        <v>13.066685676574707</v>
      </c>
      <c r="T1654" s="6">
        <f>tbSilv[[#This Row],[qtdRecurso]]*tbSilv[[#This Row],[areaOcupacao]]/10000</f>
        <v>4.8351600000000001</v>
      </c>
      <c r="U1654" s="1">
        <f>tbSilv[[#This Row],[qtdRecEspFaixa]]*tbSilv[[#This Row],[Preco]]</f>
        <v>63.179515915946965</v>
      </c>
    </row>
    <row r="1655" spans="1:21" hidden="1" x14ac:dyDescent="0.3">
      <c r="A1655">
        <v>11817</v>
      </c>
      <c r="B1655" t="s">
        <v>57</v>
      </c>
      <c r="C1655" t="s">
        <v>1</v>
      </c>
      <c r="D1655" t="s">
        <v>2</v>
      </c>
      <c r="E1655" t="s">
        <v>3</v>
      </c>
      <c r="F1655" t="s">
        <v>306</v>
      </c>
      <c r="G1655" t="s">
        <v>4</v>
      </c>
      <c r="H1655" t="s">
        <v>5</v>
      </c>
      <c r="I1655">
        <v>333</v>
      </c>
      <c r="J1655">
        <v>37</v>
      </c>
      <c r="K1655" t="s">
        <v>6</v>
      </c>
      <c r="L1655" t="s">
        <v>308</v>
      </c>
      <c r="M1655" t="s">
        <v>309</v>
      </c>
      <c r="N1655">
        <v>13</v>
      </c>
      <c r="O1655" t="s">
        <v>312</v>
      </c>
      <c r="P1655" t="s">
        <v>13</v>
      </c>
      <c r="Q1655">
        <v>18.149999999999999</v>
      </c>
      <c r="R1655" t="s">
        <v>12</v>
      </c>
      <c r="S1655">
        <v>13.066685676574707</v>
      </c>
      <c r="T1655" s="6">
        <f>tbSilv[[#This Row],[qtdRecurso]]*tbSilv[[#This Row],[areaOcupacao]]/10000</f>
        <v>0.60439500000000002</v>
      </c>
      <c r="U1655" s="1">
        <f>tbSilv[[#This Row],[qtdRecEspFaixa]]*tbSilv[[#This Row],[Preco]]</f>
        <v>7.8974394894933706</v>
      </c>
    </row>
    <row r="1656" spans="1:21" hidden="1" x14ac:dyDescent="0.3">
      <c r="A1656">
        <v>11817</v>
      </c>
      <c r="B1656" t="s">
        <v>57</v>
      </c>
      <c r="C1656" t="s">
        <v>1</v>
      </c>
      <c r="D1656" t="s">
        <v>2</v>
      </c>
      <c r="E1656" t="s">
        <v>3</v>
      </c>
      <c r="F1656" t="s">
        <v>306</v>
      </c>
      <c r="G1656" t="s">
        <v>4</v>
      </c>
      <c r="H1656" t="s">
        <v>5</v>
      </c>
      <c r="I1656">
        <v>333</v>
      </c>
      <c r="J1656">
        <v>37</v>
      </c>
      <c r="K1656" t="s">
        <v>6</v>
      </c>
      <c r="L1656" t="s">
        <v>308</v>
      </c>
      <c r="M1656" t="s">
        <v>309</v>
      </c>
      <c r="N1656">
        <v>13</v>
      </c>
      <c r="O1656" t="s">
        <v>313</v>
      </c>
      <c r="P1656" t="s">
        <v>16</v>
      </c>
      <c r="Q1656">
        <v>0.73</v>
      </c>
      <c r="R1656" t="s">
        <v>17</v>
      </c>
      <c r="S1656">
        <v>149.07000732421875</v>
      </c>
      <c r="T1656" s="6">
        <f>tbSilv[[#This Row],[qtdRecurso]]*tbSilv[[#This Row],[areaOcupacao]]/10000</f>
        <v>2.4309000000000001E-2</v>
      </c>
      <c r="U1656" s="1">
        <f>tbSilv[[#This Row],[qtdRecEspFaixa]]*tbSilv[[#This Row],[Preco]]</f>
        <v>3.6237428080444336</v>
      </c>
    </row>
    <row r="1657" spans="1:21" hidden="1" x14ac:dyDescent="0.3">
      <c r="A1657">
        <v>11817</v>
      </c>
      <c r="B1657" t="s">
        <v>57</v>
      </c>
      <c r="C1657" t="s">
        <v>1</v>
      </c>
      <c r="D1657" t="s">
        <v>2</v>
      </c>
      <c r="E1657" t="s">
        <v>3</v>
      </c>
      <c r="F1657" t="s">
        <v>306</v>
      </c>
      <c r="G1657" t="s">
        <v>4</v>
      </c>
      <c r="H1657" t="s">
        <v>5</v>
      </c>
      <c r="I1657">
        <v>333</v>
      </c>
      <c r="J1657">
        <v>37</v>
      </c>
      <c r="K1657" t="s">
        <v>6</v>
      </c>
      <c r="L1657" t="s">
        <v>308</v>
      </c>
      <c r="M1657" t="s">
        <v>309</v>
      </c>
      <c r="N1657">
        <v>14</v>
      </c>
      <c r="O1657" t="s">
        <v>310</v>
      </c>
      <c r="P1657" t="s">
        <v>311</v>
      </c>
      <c r="Q1657">
        <v>145.19999999999999</v>
      </c>
      <c r="R1657" t="s">
        <v>12</v>
      </c>
      <c r="S1657">
        <v>1.0999999999999999E-2</v>
      </c>
      <c r="T1657" s="6">
        <f>tbSilv[[#This Row],[qtdRecurso]]*tbSilv[[#This Row],[areaOcupacao]]/10000</f>
        <v>4.8351600000000001</v>
      </c>
      <c r="U1657" s="1">
        <f>tbSilv[[#This Row],[qtdRecEspFaixa]]*tbSilv[[#This Row],[Preco]]</f>
        <v>5.318676E-2</v>
      </c>
    </row>
    <row r="1658" spans="1:21" hidden="1" x14ac:dyDescent="0.3">
      <c r="A1658">
        <v>11817</v>
      </c>
      <c r="B1658" t="s">
        <v>57</v>
      </c>
      <c r="C1658" t="s">
        <v>1</v>
      </c>
      <c r="D1658" t="s">
        <v>2</v>
      </c>
      <c r="E1658" t="s">
        <v>3</v>
      </c>
      <c r="F1658" t="s">
        <v>306</v>
      </c>
      <c r="G1658" t="s">
        <v>4</v>
      </c>
      <c r="H1658" t="s">
        <v>5</v>
      </c>
      <c r="I1658">
        <v>333</v>
      </c>
      <c r="J1658">
        <v>37</v>
      </c>
      <c r="K1658" t="s">
        <v>6</v>
      </c>
      <c r="L1658" t="s">
        <v>308</v>
      </c>
      <c r="M1658" t="s">
        <v>309</v>
      </c>
      <c r="N1658">
        <v>14</v>
      </c>
      <c r="O1658" t="s">
        <v>310</v>
      </c>
      <c r="P1658" t="s">
        <v>13</v>
      </c>
      <c r="Q1658">
        <v>145.19999999999999</v>
      </c>
      <c r="R1658" t="s">
        <v>12</v>
      </c>
      <c r="S1658">
        <v>13.066685676574707</v>
      </c>
      <c r="T1658" s="6">
        <f>tbSilv[[#This Row],[qtdRecurso]]*tbSilv[[#This Row],[areaOcupacao]]/10000</f>
        <v>4.8351600000000001</v>
      </c>
      <c r="U1658" s="1">
        <f>tbSilv[[#This Row],[qtdRecEspFaixa]]*tbSilv[[#This Row],[Preco]]</f>
        <v>63.179515915946965</v>
      </c>
    </row>
    <row r="1659" spans="1:21" hidden="1" x14ac:dyDescent="0.3">
      <c r="A1659">
        <v>11817</v>
      </c>
      <c r="B1659" t="s">
        <v>57</v>
      </c>
      <c r="C1659" t="s">
        <v>1</v>
      </c>
      <c r="D1659" t="s">
        <v>2</v>
      </c>
      <c r="E1659" t="s">
        <v>3</v>
      </c>
      <c r="F1659" t="s">
        <v>306</v>
      </c>
      <c r="G1659" t="s">
        <v>4</v>
      </c>
      <c r="H1659" t="s">
        <v>5</v>
      </c>
      <c r="I1659">
        <v>333</v>
      </c>
      <c r="J1659">
        <v>37</v>
      </c>
      <c r="K1659" t="s">
        <v>6</v>
      </c>
      <c r="L1659" t="s">
        <v>308</v>
      </c>
      <c r="M1659" t="s">
        <v>309</v>
      </c>
      <c r="N1659">
        <v>14</v>
      </c>
      <c r="O1659" t="s">
        <v>312</v>
      </c>
      <c r="P1659" t="s">
        <v>13</v>
      </c>
      <c r="Q1659">
        <v>18.149999999999999</v>
      </c>
      <c r="R1659" t="s">
        <v>12</v>
      </c>
      <c r="S1659">
        <v>13.066685676574707</v>
      </c>
      <c r="T1659" s="6">
        <f>tbSilv[[#This Row],[qtdRecurso]]*tbSilv[[#This Row],[areaOcupacao]]/10000</f>
        <v>0.60439500000000002</v>
      </c>
      <c r="U1659" s="1">
        <f>tbSilv[[#This Row],[qtdRecEspFaixa]]*tbSilv[[#This Row],[Preco]]</f>
        <v>7.8974394894933706</v>
      </c>
    </row>
    <row r="1660" spans="1:21" hidden="1" x14ac:dyDescent="0.3">
      <c r="A1660">
        <v>11817</v>
      </c>
      <c r="B1660" t="s">
        <v>57</v>
      </c>
      <c r="C1660" t="s">
        <v>1</v>
      </c>
      <c r="D1660" t="s">
        <v>2</v>
      </c>
      <c r="E1660" t="s">
        <v>3</v>
      </c>
      <c r="F1660" t="s">
        <v>306</v>
      </c>
      <c r="G1660" t="s">
        <v>4</v>
      </c>
      <c r="H1660" t="s">
        <v>5</v>
      </c>
      <c r="I1660">
        <v>333</v>
      </c>
      <c r="J1660">
        <v>37</v>
      </c>
      <c r="K1660" t="s">
        <v>6</v>
      </c>
      <c r="L1660" t="s">
        <v>308</v>
      </c>
      <c r="M1660" t="s">
        <v>309</v>
      </c>
      <c r="N1660">
        <v>14</v>
      </c>
      <c r="O1660" t="s">
        <v>313</v>
      </c>
      <c r="P1660" t="s">
        <v>16</v>
      </c>
      <c r="Q1660">
        <v>0.73</v>
      </c>
      <c r="R1660" t="s">
        <v>17</v>
      </c>
      <c r="S1660">
        <v>149.07000732421875</v>
      </c>
      <c r="T1660" s="6">
        <f>tbSilv[[#This Row],[qtdRecurso]]*tbSilv[[#This Row],[areaOcupacao]]/10000</f>
        <v>2.4309000000000001E-2</v>
      </c>
      <c r="U1660" s="1">
        <f>tbSilv[[#This Row],[qtdRecEspFaixa]]*tbSilv[[#This Row],[Preco]]</f>
        <v>3.6237428080444336</v>
      </c>
    </row>
    <row r="1661" spans="1:21" hidden="1" x14ac:dyDescent="0.3">
      <c r="A1661">
        <v>11817</v>
      </c>
      <c r="B1661" t="s">
        <v>57</v>
      </c>
      <c r="C1661" t="s">
        <v>1</v>
      </c>
      <c r="D1661" t="s">
        <v>2</v>
      </c>
      <c r="E1661" t="s">
        <v>3</v>
      </c>
      <c r="F1661" t="s">
        <v>306</v>
      </c>
      <c r="G1661" t="s">
        <v>4</v>
      </c>
      <c r="H1661" t="s">
        <v>5</v>
      </c>
      <c r="I1661">
        <v>333</v>
      </c>
      <c r="J1661">
        <v>37</v>
      </c>
      <c r="K1661" t="s">
        <v>6</v>
      </c>
      <c r="L1661" t="s">
        <v>308</v>
      </c>
      <c r="M1661" t="s">
        <v>309</v>
      </c>
      <c r="N1661">
        <v>15</v>
      </c>
      <c r="O1661" t="s">
        <v>310</v>
      </c>
      <c r="P1661" t="s">
        <v>311</v>
      </c>
      <c r="Q1661">
        <v>145.19999999999999</v>
      </c>
      <c r="R1661" t="s">
        <v>12</v>
      </c>
      <c r="S1661">
        <v>1.0999999999999999E-2</v>
      </c>
      <c r="T1661" s="6">
        <f>tbSilv[[#This Row],[qtdRecurso]]*tbSilv[[#This Row],[areaOcupacao]]/10000</f>
        <v>4.8351600000000001</v>
      </c>
      <c r="U1661" s="1">
        <f>tbSilv[[#This Row],[qtdRecEspFaixa]]*tbSilv[[#This Row],[Preco]]</f>
        <v>5.318676E-2</v>
      </c>
    </row>
    <row r="1662" spans="1:21" hidden="1" x14ac:dyDescent="0.3">
      <c r="A1662">
        <v>11817</v>
      </c>
      <c r="B1662" t="s">
        <v>57</v>
      </c>
      <c r="C1662" t="s">
        <v>1</v>
      </c>
      <c r="D1662" t="s">
        <v>2</v>
      </c>
      <c r="E1662" t="s">
        <v>3</v>
      </c>
      <c r="F1662" t="s">
        <v>306</v>
      </c>
      <c r="G1662" t="s">
        <v>4</v>
      </c>
      <c r="H1662" t="s">
        <v>5</v>
      </c>
      <c r="I1662">
        <v>333</v>
      </c>
      <c r="J1662">
        <v>37</v>
      </c>
      <c r="K1662" t="s">
        <v>6</v>
      </c>
      <c r="L1662" t="s">
        <v>308</v>
      </c>
      <c r="M1662" t="s">
        <v>309</v>
      </c>
      <c r="N1662">
        <v>15</v>
      </c>
      <c r="O1662" t="s">
        <v>310</v>
      </c>
      <c r="P1662" t="s">
        <v>13</v>
      </c>
      <c r="Q1662">
        <v>145.19999999999999</v>
      </c>
      <c r="R1662" t="s">
        <v>12</v>
      </c>
      <c r="S1662">
        <v>13.066685676574707</v>
      </c>
      <c r="T1662" s="6">
        <f>tbSilv[[#This Row],[qtdRecurso]]*tbSilv[[#This Row],[areaOcupacao]]/10000</f>
        <v>4.8351600000000001</v>
      </c>
      <c r="U1662" s="1">
        <f>tbSilv[[#This Row],[qtdRecEspFaixa]]*tbSilv[[#This Row],[Preco]]</f>
        <v>63.179515915946965</v>
      </c>
    </row>
    <row r="1663" spans="1:21" hidden="1" x14ac:dyDescent="0.3">
      <c r="A1663">
        <v>11817</v>
      </c>
      <c r="B1663" t="s">
        <v>57</v>
      </c>
      <c r="C1663" t="s">
        <v>1</v>
      </c>
      <c r="D1663" t="s">
        <v>2</v>
      </c>
      <c r="E1663" t="s">
        <v>3</v>
      </c>
      <c r="F1663" t="s">
        <v>306</v>
      </c>
      <c r="G1663" t="s">
        <v>4</v>
      </c>
      <c r="H1663" t="s">
        <v>5</v>
      </c>
      <c r="I1663">
        <v>333</v>
      </c>
      <c r="J1663">
        <v>37</v>
      </c>
      <c r="K1663" t="s">
        <v>6</v>
      </c>
      <c r="L1663" t="s">
        <v>308</v>
      </c>
      <c r="M1663" t="s">
        <v>309</v>
      </c>
      <c r="N1663">
        <v>15</v>
      </c>
      <c r="O1663" t="s">
        <v>312</v>
      </c>
      <c r="P1663" t="s">
        <v>13</v>
      </c>
      <c r="Q1663">
        <v>18.149999999999999</v>
      </c>
      <c r="R1663" t="s">
        <v>12</v>
      </c>
      <c r="S1663">
        <v>13.066685676574707</v>
      </c>
      <c r="T1663" s="6">
        <f>tbSilv[[#This Row],[qtdRecurso]]*tbSilv[[#This Row],[areaOcupacao]]/10000</f>
        <v>0.60439500000000002</v>
      </c>
      <c r="U1663" s="1">
        <f>tbSilv[[#This Row],[qtdRecEspFaixa]]*tbSilv[[#This Row],[Preco]]</f>
        <v>7.8974394894933706</v>
      </c>
    </row>
    <row r="1664" spans="1:21" hidden="1" x14ac:dyDescent="0.3">
      <c r="A1664">
        <v>11817</v>
      </c>
      <c r="B1664" t="s">
        <v>57</v>
      </c>
      <c r="C1664" t="s">
        <v>1</v>
      </c>
      <c r="D1664" t="s">
        <v>2</v>
      </c>
      <c r="E1664" t="s">
        <v>3</v>
      </c>
      <c r="F1664" t="s">
        <v>306</v>
      </c>
      <c r="G1664" t="s">
        <v>4</v>
      </c>
      <c r="H1664" t="s">
        <v>5</v>
      </c>
      <c r="I1664">
        <v>333</v>
      </c>
      <c r="J1664">
        <v>37</v>
      </c>
      <c r="K1664" t="s">
        <v>6</v>
      </c>
      <c r="L1664" t="s">
        <v>308</v>
      </c>
      <c r="M1664" t="s">
        <v>309</v>
      </c>
      <c r="N1664">
        <v>15</v>
      </c>
      <c r="O1664" t="s">
        <v>313</v>
      </c>
      <c r="P1664" t="s">
        <v>16</v>
      </c>
      <c r="Q1664">
        <v>0.73</v>
      </c>
      <c r="R1664" t="s">
        <v>17</v>
      </c>
      <c r="S1664">
        <v>149.07000732421875</v>
      </c>
      <c r="T1664" s="6">
        <f>tbSilv[[#This Row],[qtdRecurso]]*tbSilv[[#This Row],[areaOcupacao]]/10000</f>
        <v>2.4309000000000001E-2</v>
      </c>
      <c r="U1664" s="1">
        <f>tbSilv[[#This Row],[qtdRecEspFaixa]]*tbSilv[[#This Row],[Preco]]</f>
        <v>3.6237428080444336</v>
      </c>
    </row>
    <row r="1665" spans="1:21" hidden="1" x14ac:dyDescent="0.3">
      <c r="A1665">
        <v>11817</v>
      </c>
      <c r="B1665" t="s">
        <v>57</v>
      </c>
      <c r="C1665" t="s">
        <v>1</v>
      </c>
      <c r="D1665" t="s">
        <v>2</v>
      </c>
      <c r="E1665" t="s">
        <v>3</v>
      </c>
      <c r="F1665" t="s">
        <v>306</v>
      </c>
      <c r="G1665" t="s">
        <v>4</v>
      </c>
      <c r="H1665" t="s">
        <v>5</v>
      </c>
      <c r="I1665">
        <v>333</v>
      </c>
      <c r="J1665">
        <v>37</v>
      </c>
      <c r="K1665" t="s">
        <v>6</v>
      </c>
      <c r="L1665" t="s">
        <v>308</v>
      </c>
      <c r="M1665" t="s">
        <v>309</v>
      </c>
      <c r="N1665">
        <v>16</v>
      </c>
      <c r="O1665" t="s">
        <v>310</v>
      </c>
      <c r="P1665" t="s">
        <v>311</v>
      </c>
      <c r="Q1665">
        <v>145.19999999999999</v>
      </c>
      <c r="R1665" t="s">
        <v>12</v>
      </c>
      <c r="S1665">
        <v>1.0999999999999999E-2</v>
      </c>
      <c r="T1665" s="6">
        <f>tbSilv[[#This Row],[qtdRecurso]]*tbSilv[[#This Row],[areaOcupacao]]/10000</f>
        <v>4.8351600000000001</v>
      </c>
      <c r="U1665" s="1">
        <f>tbSilv[[#This Row],[qtdRecEspFaixa]]*tbSilv[[#This Row],[Preco]]</f>
        <v>5.318676E-2</v>
      </c>
    </row>
    <row r="1666" spans="1:21" hidden="1" x14ac:dyDescent="0.3">
      <c r="A1666">
        <v>11817</v>
      </c>
      <c r="B1666" t="s">
        <v>57</v>
      </c>
      <c r="C1666" t="s">
        <v>1</v>
      </c>
      <c r="D1666" t="s">
        <v>2</v>
      </c>
      <c r="E1666" t="s">
        <v>3</v>
      </c>
      <c r="F1666" t="s">
        <v>306</v>
      </c>
      <c r="G1666" t="s">
        <v>4</v>
      </c>
      <c r="H1666" t="s">
        <v>5</v>
      </c>
      <c r="I1666">
        <v>333</v>
      </c>
      <c r="J1666">
        <v>37</v>
      </c>
      <c r="K1666" t="s">
        <v>6</v>
      </c>
      <c r="L1666" t="s">
        <v>308</v>
      </c>
      <c r="M1666" t="s">
        <v>309</v>
      </c>
      <c r="N1666">
        <v>16</v>
      </c>
      <c r="O1666" t="s">
        <v>310</v>
      </c>
      <c r="P1666" t="s">
        <v>13</v>
      </c>
      <c r="Q1666">
        <v>145.19999999999999</v>
      </c>
      <c r="R1666" t="s">
        <v>12</v>
      </c>
      <c r="S1666">
        <v>13.066685676574707</v>
      </c>
      <c r="T1666" s="6">
        <f>tbSilv[[#This Row],[qtdRecurso]]*tbSilv[[#This Row],[areaOcupacao]]/10000</f>
        <v>4.8351600000000001</v>
      </c>
      <c r="U1666" s="1">
        <f>tbSilv[[#This Row],[qtdRecEspFaixa]]*tbSilv[[#This Row],[Preco]]</f>
        <v>63.179515915946965</v>
      </c>
    </row>
    <row r="1667" spans="1:21" hidden="1" x14ac:dyDescent="0.3">
      <c r="A1667">
        <v>11817</v>
      </c>
      <c r="B1667" t="s">
        <v>57</v>
      </c>
      <c r="C1667" t="s">
        <v>1</v>
      </c>
      <c r="D1667" t="s">
        <v>2</v>
      </c>
      <c r="E1667" t="s">
        <v>3</v>
      </c>
      <c r="F1667" t="s">
        <v>306</v>
      </c>
      <c r="G1667" t="s">
        <v>4</v>
      </c>
      <c r="H1667" t="s">
        <v>5</v>
      </c>
      <c r="I1667">
        <v>333</v>
      </c>
      <c r="J1667">
        <v>37</v>
      </c>
      <c r="K1667" t="s">
        <v>6</v>
      </c>
      <c r="L1667" t="s">
        <v>308</v>
      </c>
      <c r="M1667" t="s">
        <v>309</v>
      </c>
      <c r="N1667">
        <v>16</v>
      </c>
      <c r="O1667" t="s">
        <v>312</v>
      </c>
      <c r="P1667" t="s">
        <v>13</v>
      </c>
      <c r="Q1667">
        <v>18.149999999999999</v>
      </c>
      <c r="R1667" t="s">
        <v>12</v>
      </c>
      <c r="S1667">
        <v>13.066685676574707</v>
      </c>
      <c r="T1667" s="6">
        <f>tbSilv[[#This Row],[qtdRecurso]]*tbSilv[[#This Row],[areaOcupacao]]/10000</f>
        <v>0.60439500000000002</v>
      </c>
      <c r="U1667" s="1">
        <f>tbSilv[[#This Row],[qtdRecEspFaixa]]*tbSilv[[#This Row],[Preco]]</f>
        <v>7.8974394894933706</v>
      </c>
    </row>
    <row r="1668" spans="1:21" hidden="1" x14ac:dyDescent="0.3">
      <c r="A1668">
        <v>11817</v>
      </c>
      <c r="B1668" t="s">
        <v>57</v>
      </c>
      <c r="C1668" t="s">
        <v>1</v>
      </c>
      <c r="D1668" t="s">
        <v>2</v>
      </c>
      <c r="E1668" t="s">
        <v>3</v>
      </c>
      <c r="F1668" t="s">
        <v>306</v>
      </c>
      <c r="G1668" t="s">
        <v>4</v>
      </c>
      <c r="H1668" t="s">
        <v>5</v>
      </c>
      <c r="I1668">
        <v>333</v>
      </c>
      <c r="J1668">
        <v>37</v>
      </c>
      <c r="K1668" t="s">
        <v>6</v>
      </c>
      <c r="L1668" t="s">
        <v>308</v>
      </c>
      <c r="M1668" t="s">
        <v>309</v>
      </c>
      <c r="N1668">
        <v>16</v>
      </c>
      <c r="O1668" t="s">
        <v>313</v>
      </c>
      <c r="P1668" t="s">
        <v>16</v>
      </c>
      <c r="Q1668">
        <v>0.73</v>
      </c>
      <c r="R1668" t="s">
        <v>17</v>
      </c>
      <c r="S1668">
        <v>149.07000732421875</v>
      </c>
      <c r="T1668" s="6">
        <f>tbSilv[[#This Row],[qtdRecurso]]*tbSilv[[#This Row],[areaOcupacao]]/10000</f>
        <v>2.4309000000000001E-2</v>
      </c>
      <c r="U1668" s="1">
        <f>tbSilv[[#This Row],[qtdRecEspFaixa]]*tbSilv[[#This Row],[Preco]]</f>
        <v>3.6237428080444336</v>
      </c>
    </row>
    <row r="1669" spans="1:21" hidden="1" x14ac:dyDescent="0.3">
      <c r="A1669">
        <v>11817</v>
      </c>
      <c r="B1669" t="s">
        <v>57</v>
      </c>
      <c r="C1669" t="s">
        <v>1</v>
      </c>
      <c r="D1669" t="s">
        <v>2</v>
      </c>
      <c r="E1669" t="s">
        <v>3</v>
      </c>
      <c r="F1669" t="s">
        <v>306</v>
      </c>
      <c r="G1669" t="s">
        <v>4</v>
      </c>
      <c r="H1669" t="s">
        <v>5</v>
      </c>
      <c r="I1669">
        <v>333</v>
      </c>
      <c r="J1669">
        <v>37</v>
      </c>
      <c r="K1669" t="s">
        <v>6</v>
      </c>
      <c r="L1669" t="s">
        <v>308</v>
      </c>
      <c r="M1669" t="s">
        <v>309</v>
      </c>
      <c r="N1669">
        <v>17</v>
      </c>
      <c r="O1669" t="s">
        <v>310</v>
      </c>
      <c r="P1669" t="s">
        <v>311</v>
      </c>
      <c r="Q1669">
        <v>145.19999999999999</v>
      </c>
      <c r="R1669" t="s">
        <v>12</v>
      </c>
      <c r="S1669">
        <v>1.0999999999999999E-2</v>
      </c>
      <c r="T1669" s="6">
        <f>tbSilv[[#This Row],[qtdRecurso]]*tbSilv[[#This Row],[areaOcupacao]]/10000</f>
        <v>4.8351600000000001</v>
      </c>
      <c r="U1669" s="1">
        <f>tbSilv[[#This Row],[qtdRecEspFaixa]]*tbSilv[[#This Row],[Preco]]</f>
        <v>5.318676E-2</v>
      </c>
    </row>
    <row r="1670" spans="1:21" hidden="1" x14ac:dyDescent="0.3">
      <c r="A1670">
        <v>11817</v>
      </c>
      <c r="B1670" t="s">
        <v>57</v>
      </c>
      <c r="C1670" t="s">
        <v>1</v>
      </c>
      <c r="D1670" t="s">
        <v>2</v>
      </c>
      <c r="E1670" t="s">
        <v>3</v>
      </c>
      <c r="F1670" t="s">
        <v>306</v>
      </c>
      <c r="G1670" t="s">
        <v>4</v>
      </c>
      <c r="H1670" t="s">
        <v>5</v>
      </c>
      <c r="I1670">
        <v>333</v>
      </c>
      <c r="J1670">
        <v>37</v>
      </c>
      <c r="K1670" t="s">
        <v>6</v>
      </c>
      <c r="L1670" t="s">
        <v>308</v>
      </c>
      <c r="M1670" t="s">
        <v>309</v>
      </c>
      <c r="N1670">
        <v>17</v>
      </c>
      <c r="O1670" t="s">
        <v>310</v>
      </c>
      <c r="P1670" t="s">
        <v>13</v>
      </c>
      <c r="Q1670">
        <v>145.19999999999999</v>
      </c>
      <c r="R1670" t="s">
        <v>12</v>
      </c>
      <c r="S1670">
        <v>13.066685676574707</v>
      </c>
      <c r="T1670" s="6">
        <f>tbSilv[[#This Row],[qtdRecurso]]*tbSilv[[#This Row],[areaOcupacao]]/10000</f>
        <v>4.8351600000000001</v>
      </c>
      <c r="U1670" s="1">
        <f>tbSilv[[#This Row],[qtdRecEspFaixa]]*tbSilv[[#This Row],[Preco]]</f>
        <v>63.179515915946965</v>
      </c>
    </row>
    <row r="1671" spans="1:21" hidden="1" x14ac:dyDescent="0.3">
      <c r="A1671">
        <v>11817</v>
      </c>
      <c r="B1671" t="s">
        <v>57</v>
      </c>
      <c r="C1671" t="s">
        <v>1</v>
      </c>
      <c r="D1671" t="s">
        <v>2</v>
      </c>
      <c r="E1671" t="s">
        <v>3</v>
      </c>
      <c r="F1671" t="s">
        <v>306</v>
      </c>
      <c r="G1671" t="s">
        <v>4</v>
      </c>
      <c r="H1671" t="s">
        <v>5</v>
      </c>
      <c r="I1671">
        <v>333</v>
      </c>
      <c r="J1671">
        <v>37</v>
      </c>
      <c r="K1671" t="s">
        <v>6</v>
      </c>
      <c r="L1671" t="s">
        <v>308</v>
      </c>
      <c r="M1671" t="s">
        <v>309</v>
      </c>
      <c r="N1671">
        <v>17</v>
      </c>
      <c r="O1671" t="s">
        <v>312</v>
      </c>
      <c r="P1671" t="s">
        <v>13</v>
      </c>
      <c r="Q1671">
        <v>18.149999999999999</v>
      </c>
      <c r="R1671" t="s">
        <v>12</v>
      </c>
      <c r="S1671">
        <v>13.066685676574707</v>
      </c>
      <c r="T1671" s="6">
        <f>tbSilv[[#This Row],[qtdRecurso]]*tbSilv[[#This Row],[areaOcupacao]]/10000</f>
        <v>0.60439500000000002</v>
      </c>
      <c r="U1671" s="1">
        <f>tbSilv[[#This Row],[qtdRecEspFaixa]]*tbSilv[[#This Row],[Preco]]</f>
        <v>7.8974394894933706</v>
      </c>
    </row>
    <row r="1672" spans="1:21" hidden="1" x14ac:dyDescent="0.3">
      <c r="A1672">
        <v>11817</v>
      </c>
      <c r="B1672" t="s">
        <v>57</v>
      </c>
      <c r="C1672" t="s">
        <v>1</v>
      </c>
      <c r="D1672" t="s">
        <v>2</v>
      </c>
      <c r="E1672" t="s">
        <v>3</v>
      </c>
      <c r="F1672" t="s">
        <v>306</v>
      </c>
      <c r="G1672" t="s">
        <v>4</v>
      </c>
      <c r="H1672" t="s">
        <v>5</v>
      </c>
      <c r="I1672">
        <v>333</v>
      </c>
      <c r="J1672">
        <v>37</v>
      </c>
      <c r="K1672" t="s">
        <v>6</v>
      </c>
      <c r="L1672" t="s">
        <v>308</v>
      </c>
      <c r="M1672" t="s">
        <v>309</v>
      </c>
      <c r="N1672">
        <v>17</v>
      </c>
      <c r="O1672" t="s">
        <v>313</v>
      </c>
      <c r="P1672" t="s">
        <v>16</v>
      </c>
      <c r="Q1672">
        <v>0.73</v>
      </c>
      <c r="R1672" t="s">
        <v>17</v>
      </c>
      <c r="S1672">
        <v>149.07000732421875</v>
      </c>
      <c r="T1672" s="6">
        <f>tbSilv[[#This Row],[qtdRecurso]]*tbSilv[[#This Row],[areaOcupacao]]/10000</f>
        <v>2.4309000000000001E-2</v>
      </c>
      <c r="U1672" s="1">
        <f>tbSilv[[#This Row],[qtdRecEspFaixa]]*tbSilv[[#This Row],[Preco]]</f>
        <v>3.6237428080444336</v>
      </c>
    </row>
    <row r="1673" spans="1:21" hidden="1" x14ac:dyDescent="0.3">
      <c r="A1673">
        <v>11817</v>
      </c>
      <c r="B1673" t="s">
        <v>57</v>
      </c>
      <c r="C1673" t="s">
        <v>1</v>
      </c>
      <c r="D1673" t="s">
        <v>2</v>
      </c>
      <c r="E1673" t="s">
        <v>3</v>
      </c>
      <c r="F1673" t="s">
        <v>306</v>
      </c>
      <c r="G1673" t="s">
        <v>4</v>
      </c>
      <c r="H1673" t="s">
        <v>5</v>
      </c>
      <c r="I1673">
        <v>333</v>
      </c>
      <c r="J1673">
        <v>37</v>
      </c>
      <c r="K1673" t="s">
        <v>6</v>
      </c>
      <c r="L1673" t="s">
        <v>308</v>
      </c>
      <c r="M1673" t="s">
        <v>309</v>
      </c>
      <c r="N1673">
        <v>18</v>
      </c>
      <c r="O1673" t="s">
        <v>310</v>
      </c>
      <c r="P1673" t="s">
        <v>311</v>
      </c>
      <c r="Q1673">
        <v>145.19999999999999</v>
      </c>
      <c r="R1673" t="s">
        <v>12</v>
      </c>
      <c r="S1673">
        <v>1.0999999999999999E-2</v>
      </c>
      <c r="T1673" s="6">
        <f>tbSilv[[#This Row],[qtdRecurso]]*tbSilv[[#This Row],[areaOcupacao]]/10000</f>
        <v>4.8351600000000001</v>
      </c>
      <c r="U1673" s="1">
        <f>tbSilv[[#This Row],[qtdRecEspFaixa]]*tbSilv[[#This Row],[Preco]]</f>
        <v>5.318676E-2</v>
      </c>
    </row>
    <row r="1674" spans="1:21" hidden="1" x14ac:dyDescent="0.3">
      <c r="A1674">
        <v>11817</v>
      </c>
      <c r="B1674" t="s">
        <v>57</v>
      </c>
      <c r="C1674" t="s">
        <v>1</v>
      </c>
      <c r="D1674" t="s">
        <v>2</v>
      </c>
      <c r="E1674" t="s">
        <v>3</v>
      </c>
      <c r="F1674" t="s">
        <v>306</v>
      </c>
      <c r="G1674" t="s">
        <v>4</v>
      </c>
      <c r="H1674" t="s">
        <v>5</v>
      </c>
      <c r="I1674">
        <v>333</v>
      </c>
      <c r="J1674">
        <v>37</v>
      </c>
      <c r="K1674" t="s">
        <v>6</v>
      </c>
      <c r="L1674" t="s">
        <v>308</v>
      </c>
      <c r="M1674" t="s">
        <v>309</v>
      </c>
      <c r="N1674">
        <v>18</v>
      </c>
      <c r="O1674" t="s">
        <v>310</v>
      </c>
      <c r="P1674" t="s">
        <v>13</v>
      </c>
      <c r="Q1674">
        <v>145.19999999999999</v>
      </c>
      <c r="R1674" t="s">
        <v>12</v>
      </c>
      <c r="S1674">
        <v>13.066685676574707</v>
      </c>
      <c r="T1674" s="6">
        <f>tbSilv[[#This Row],[qtdRecurso]]*tbSilv[[#This Row],[areaOcupacao]]/10000</f>
        <v>4.8351600000000001</v>
      </c>
      <c r="U1674" s="1">
        <f>tbSilv[[#This Row],[qtdRecEspFaixa]]*tbSilv[[#This Row],[Preco]]</f>
        <v>63.179515915946965</v>
      </c>
    </row>
    <row r="1675" spans="1:21" hidden="1" x14ac:dyDescent="0.3">
      <c r="A1675">
        <v>11817</v>
      </c>
      <c r="B1675" t="s">
        <v>57</v>
      </c>
      <c r="C1675" t="s">
        <v>1</v>
      </c>
      <c r="D1675" t="s">
        <v>2</v>
      </c>
      <c r="E1675" t="s">
        <v>3</v>
      </c>
      <c r="F1675" t="s">
        <v>306</v>
      </c>
      <c r="G1675" t="s">
        <v>4</v>
      </c>
      <c r="H1675" t="s">
        <v>5</v>
      </c>
      <c r="I1675">
        <v>333</v>
      </c>
      <c r="J1675">
        <v>37</v>
      </c>
      <c r="K1675" t="s">
        <v>6</v>
      </c>
      <c r="L1675" t="s">
        <v>308</v>
      </c>
      <c r="M1675" t="s">
        <v>309</v>
      </c>
      <c r="N1675">
        <v>18</v>
      </c>
      <c r="O1675" t="s">
        <v>312</v>
      </c>
      <c r="P1675" t="s">
        <v>13</v>
      </c>
      <c r="Q1675">
        <v>18.149999999999999</v>
      </c>
      <c r="R1675" t="s">
        <v>12</v>
      </c>
      <c r="S1675">
        <v>13.066685676574707</v>
      </c>
      <c r="T1675" s="6">
        <f>tbSilv[[#This Row],[qtdRecurso]]*tbSilv[[#This Row],[areaOcupacao]]/10000</f>
        <v>0.60439500000000002</v>
      </c>
      <c r="U1675" s="1">
        <f>tbSilv[[#This Row],[qtdRecEspFaixa]]*tbSilv[[#This Row],[Preco]]</f>
        <v>7.8974394894933706</v>
      </c>
    </row>
    <row r="1676" spans="1:21" hidden="1" x14ac:dyDescent="0.3">
      <c r="A1676">
        <v>11817</v>
      </c>
      <c r="B1676" t="s">
        <v>57</v>
      </c>
      <c r="C1676" t="s">
        <v>1</v>
      </c>
      <c r="D1676" t="s">
        <v>2</v>
      </c>
      <c r="E1676" t="s">
        <v>3</v>
      </c>
      <c r="F1676" t="s">
        <v>306</v>
      </c>
      <c r="G1676" t="s">
        <v>4</v>
      </c>
      <c r="H1676" t="s">
        <v>5</v>
      </c>
      <c r="I1676">
        <v>333</v>
      </c>
      <c r="J1676">
        <v>37</v>
      </c>
      <c r="K1676" t="s">
        <v>6</v>
      </c>
      <c r="L1676" t="s">
        <v>308</v>
      </c>
      <c r="M1676" t="s">
        <v>309</v>
      </c>
      <c r="N1676">
        <v>18</v>
      </c>
      <c r="O1676" t="s">
        <v>313</v>
      </c>
      <c r="P1676" t="s">
        <v>16</v>
      </c>
      <c r="Q1676">
        <v>0.73</v>
      </c>
      <c r="R1676" t="s">
        <v>17</v>
      </c>
      <c r="S1676">
        <v>149.07000732421875</v>
      </c>
      <c r="T1676" s="6">
        <f>tbSilv[[#This Row],[qtdRecurso]]*tbSilv[[#This Row],[areaOcupacao]]/10000</f>
        <v>2.4309000000000001E-2</v>
      </c>
      <c r="U1676" s="1">
        <f>tbSilv[[#This Row],[qtdRecEspFaixa]]*tbSilv[[#This Row],[Preco]]</f>
        <v>3.6237428080444336</v>
      </c>
    </row>
    <row r="1677" spans="1:21" hidden="1" x14ac:dyDescent="0.3">
      <c r="A1677">
        <v>11817</v>
      </c>
      <c r="B1677" t="s">
        <v>57</v>
      </c>
      <c r="C1677" t="s">
        <v>1</v>
      </c>
      <c r="D1677" t="s">
        <v>2</v>
      </c>
      <c r="E1677" t="s">
        <v>3</v>
      </c>
      <c r="F1677" t="s">
        <v>306</v>
      </c>
      <c r="G1677" t="s">
        <v>4</v>
      </c>
      <c r="H1677" t="s">
        <v>5</v>
      </c>
      <c r="I1677">
        <v>333</v>
      </c>
      <c r="J1677">
        <v>37</v>
      </c>
      <c r="K1677" t="s">
        <v>6</v>
      </c>
      <c r="L1677" t="s">
        <v>308</v>
      </c>
      <c r="M1677" t="s">
        <v>309</v>
      </c>
      <c r="N1677">
        <v>19</v>
      </c>
      <c r="O1677" t="s">
        <v>310</v>
      </c>
      <c r="P1677" t="s">
        <v>311</v>
      </c>
      <c r="Q1677">
        <v>145.19999999999999</v>
      </c>
      <c r="R1677" t="s">
        <v>12</v>
      </c>
      <c r="S1677">
        <v>1.0999999999999999E-2</v>
      </c>
      <c r="T1677" s="6">
        <f>tbSilv[[#This Row],[qtdRecurso]]*tbSilv[[#This Row],[areaOcupacao]]/10000</f>
        <v>4.8351600000000001</v>
      </c>
      <c r="U1677" s="1">
        <f>tbSilv[[#This Row],[qtdRecEspFaixa]]*tbSilv[[#This Row],[Preco]]</f>
        <v>5.318676E-2</v>
      </c>
    </row>
    <row r="1678" spans="1:21" hidden="1" x14ac:dyDescent="0.3">
      <c r="A1678">
        <v>11817</v>
      </c>
      <c r="B1678" t="s">
        <v>57</v>
      </c>
      <c r="C1678" t="s">
        <v>1</v>
      </c>
      <c r="D1678" t="s">
        <v>2</v>
      </c>
      <c r="E1678" t="s">
        <v>3</v>
      </c>
      <c r="F1678" t="s">
        <v>306</v>
      </c>
      <c r="G1678" t="s">
        <v>4</v>
      </c>
      <c r="H1678" t="s">
        <v>5</v>
      </c>
      <c r="I1678">
        <v>333</v>
      </c>
      <c r="J1678">
        <v>37</v>
      </c>
      <c r="K1678" t="s">
        <v>6</v>
      </c>
      <c r="L1678" t="s">
        <v>308</v>
      </c>
      <c r="M1678" t="s">
        <v>309</v>
      </c>
      <c r="N1678">
        <v>19</v>
      </c>
      <c r="O1678" t="s">
        <v>310</v>
      </c>
      <c r="P1678" t="s">
        <v>13</v>
      </c>
      <c r="Q1678">
        <v>145.19999999999999</v>
      </c>
      <c r="R1678" t="s">
        <v>12</v>
      </c>
      <c r="S1678">
        <v>13.066685676574707</v>
      </c>
      <c r="T1678" s="6">
        <f>tbSilv[[#This Row],[qtdRecurso]]*tbSilv[[#This Row],[areaOcupacao]]/10000</f>
        <v>4.8351600000000001</v>
      </c>
      <c r="U1678" s="1">
        <f>tbSilv[[#This Row],[qtdRecEspFaixa]]*tbSilv[[#This Row],[Preco]]</f>
        <v>63.179515915946965</v>
      </c>
    </row>
    <row r="1679" spans="1:21" hidden="1" x14ac:dyDescent="0.3">
      <c r="A1679">
        <v>11817</v>
      </c>
      <c r="B1679" t="s">
        <v>57</v>
      </c>
      <c r="C1679" t="s">
        <v>1</v>
      </c>
      <c r="D1679" t="s">
        <v>2</v>
      </c>
      <c r="E1679" t="s">
        <v>3</v>
      </c>
      <c r="F1679" t="s">
        <v>306</v>
      </c>
      <c r="G1679" t="s">
        <v>4</v>
      </c>
      <c r="H1679" t="s">
        <v>5</v>
      </c>
      <c r="I1679">
        <v>333</v>
      </c>
      <c r="J1679">
        <v>37</v>
      </c>
      <c r="K1679" t="s">
        <v>6</v>
      </c>
      <c r="L1679" t="s">
        <v>308</v>
      </c>
      <c r="M1679" t="s">
        <v>309</v>
      </c>
      <c r="N1679">
        <v>19</v>
      </c>
      <c r="O1679" t="s">
        <v>312</v>
      </c>
      <c r="P1679" t="s">
        <v>13</v>
      </c>
      <c r="Q1679">
        <v>18.149999999999999</v>
      </c>
      <c r="R1679" t="s">
        <v>12</v>
      </c>
      <c r="S1679">
        <v>13.066685676574707</v>
      </c>
      <c r="T1679" s="6">
        <f>tbSilv[[#This Row],[qtdRecurso]]*tbSilv[[#This Row],[areaOcupacao]]/10000</f>
        <v>0.60439500000000002</v>
      </c>
      <c r="U1679" s="1">
        <f>tbSilv[[#This Row],[qtdRecEspFaixa]]*tbSilv[[#This Row],[Preco]]</f>
        <v>7.8974394894933706</v>
      </c>
    </row>
    <row r="1680" spans="1:21" hidden="1" x14ac:dyDescent="0.3">
      <c r="A1680">
        <v>11817</v>
      </c>
      <c r="B1680" t="s">
        <v>57</v>
      </c>
      <c r="C1680" t="s">
        <v>1</v>
      </c>
      <c r="D1680" t="s">
        <v>2</v>
      </c>
      <c r="E1680" t="s">
        <v>3</v>
      </c>
      <c r="F1680" t="s">
        <v>306</v>
      </c>
      <c r="G1680" t="s">
        <v>4</v>
      </c>
      <c r="H1680" t="s">
        <v>5</v>
      </c>
      <c r="I1680">
        <v>333</v>
      </c>
      <c r="J1680">
        <v>37</v>
      </c>
      <c r="K1680" t="s">
        <v>6</v>
      </c>
      <c r="L1680" t="s">
        <v>308</v>
      </c>
      <c r="M1680" t="s">
        <v>309</v>
      </c>
      <c r="N1680">
        <v>19</v>
      </c>
      <c r="O1680" t="s">
        <v>313</v>
      </c>
      <c r="P1680" t="s">
        <v>16</v>
      </c>
      <c r="Q1680">
        <v>0.73</v>
      </c>
      <c r="R1680" t="s">
        <v>17</v>
      </c>
      <c r="S1680">
        <v>149.07000732421875</v>
      </c>
      <c r="T1680" s="6">
        <f>tbSilv[[#This Row],[qtdRecurso]]*tbSilv[[#This Row],[areaOcupacao]]/10000</f>
        <v>2.4309000000000001E-2</v>
      </c>
      <c r="U1680" s="1">
        <f>tbSilv[[#This Row],[qtdRecEspFaixa]]*tbSilv[[#This Row],[Preco]]</f>
        <v>3.6237428080444336</v>
      </c>
    </row>
    <row r="1681" spans="1:21" hidden="1" x14ac:dyDescent="0.3">
      <c r="A1681">
        <v>11817</v>
      </c>
      <c r="B1681" t="s">
        <v>57</v>
      </c>
      <c r="C1681" t="s">
        <v>1</v>
      </c>
      <c r="D1681" t="s">
        <v>2</v>
      </c>
      <c r="E1681" t="s">
        <v>3</v>
      </c>
      <c r="F1681" t="s">
        <v>306</v>
      </c>
      <c r="G1681" t="s">
        <v>4</v>
      </c>
      <c r="H1681" t="s">
        <v>5</v>
      </c>
      <c r="I1681">
        <v>333</v>
      </c>
      <c r="J1681">
        <v>37</v>
      </c>
      <c r="K1681" t="s">
        <v>6</v>
      </c>
      <c r="L1681" t="s">
        <v>308</v>
      </c>
      <c r="M1681" t="s">
        <v>309</v>
      </c>
      <c r="N1681">
        <v>20</v>
      </c>
      <c r="O1681" t="s">
        <v>310</v>
      </c>
      <c r="P1681" t="s">
        <v>311</v>
      </c>
      <c r="Q1681">
        <v>145.19999999999999</v>
      </c>
      <c r="R1681" t="s">
        <v>12</v>
      </c>
      <c r="S1681">
        <v>1.0999999999999999E-2</v>
      </c>
      <c r="T1681" s="6">
        <f>tbSilv[[#This Row],[qtdRecurso]]*tbSilv[[#This Row],[areaOcupacao]]/10000</f>
        <v>4.8351600000000001</v>
      </c>
      <c r="U1681" s="1">
        <f>tbSilv[[#This Row],[qtdRecEspFaixa]]*tbSilv[[#This Row],[Preco]]</f>
        <v>5.318676E-2</v>
      </c>
    </row>
    <row r="1682" spans="1:21" hidden="1" x14ac:dyDescent="0.3">
      <c r="A1682">
        <v>11817</v>
      </c>
      <c r="B1682" t="s">
        <v>57</v>
      </c>
      <c r="C1682" t="s">
        <v>1</v>
      </c>
      <c r="D1682" t="s">
        <v>2</v>
      </c>
      <c r="E1682" t="s">
        <v>3</v>
      </c>
      <c r="F1682" t="s">
        <v>306</v>
      </c>
      <c r="G1682" t="s">
        <v>4</v>
      </c>
      <c r="H1682" t="s">
        <v>5</v>
      </c>
      <c r="I1682">
        <v>333</v>
      </c>
      <c r="J1682">
        <v>37</v>
      </c>
      <c r="K1682" t="s">
        <v>6</v>
      </c>
      <c r="L1682" t="s">
        <v>308</v>
      </c>
      <c r="M1682" t="s">
        <v>309</v>
      </c>
      <c r="N1682">
        <v>20</v>
      </c>
      <c r="O1682" t="s">
        <v>310</v>
      </c>
      <c r="P1682" t="s">
        <v>13</v>
      </c>
      <c r="Q1682">
        <v>145.19999999999999</v>
      </c>
      <c r="R1682" t="s">
        <v>12</v>
      </c>
      <c r="S1682">
        <v>13.066685676574707</v>
      </c>
      <c r="T1682" s="6">
        <f>tbSilv[[#This Row],[qtdRecurso]]*tbSilv[[#This Row],[areaOcupacao]]/10000</f>
        <v>4.8351600000000001</v>
      </c>
      <c r="U1682" s="1">
        <f>tbSilv[[#This Row],[qtdRecEspFaixa]]*tbSilv[[#This Row],[Preco]]</f>
        <v>63.179515915946965</v>
      </c>
    </row>
    <row r="1683" spans="1:21" hidden="1" x14ac:dyDescent="0.3">
      <c r="A1683">
        <v>11817</v>
      </c>
      <c r="B1683" t="s">
        <v>57</v>
      </c>
      <c r="C1683" t="s">
        <v>1</v>
      </c>
      <c r="D1683" t="s">
        <v>2</v>
      </c>
      <c r="E1683" t="s">
        <v>3</v>
      </c>
      <c r="F1683" t="s">
        <v>306</v>
      </c>
      <c r="G1683" t="s">
        <v>4</v>
      </c>
      <c r="H1683" t="s">
        <v>5</v>
      </c>
      <c r="I1683">
        <v>333</v>
      </c>
      <c r="J1683">
        <v>37</v>
      </c>
      <c r="K1683" t="s">
        <v>6</v>
      </c>
      <c r="L1683" t="s">
        <v>308</v>
      </c>
      <c r="M1683" t="s">
        <v>309</v>
      </c>
      <c r="N1683">
        <v>20</v>
      </c>
      <c r="O1683" t="s">
        <v>312</v>
      </c>
      <c r="P1683" t="s">
        <v>13</v>
      </c>
      <c r="Q1683">
        <v>18.149999999999999</v>
      </c>
      <c r="R1683" t="s">
        <v>12</v>
      </c>
      <c r="S1683">
        <v>13.066685676574707</v>
      </c>
      <c r="T1683" s="6">
        <f>tbSilv[[#This Row],[qtdRecurso]]*tbSilv[[#This Row],[areaOcupacao]]/10000</f>
        <v>0.60439500000000002</v>
      </c>
      <c r="U1683" s="1">
        <f>tbSilv[[#This Row],[qtdRecEspFaixa]]*tbSilv[[#This Row],[Preco]]</f>
        <v>7.8974394894933706</v>
      </c>
    </row>
    <row r="1684" spans="1:21" hidden="1" x14ac:dyDescent="0.3">
      <c r="A1684">
        <v>11817</v>
      </c>
      <c r="B1684" t="s">
        <v>57</v>
      </c>
      <c r="C1684" t="s">
        <v>1</v>
      </c>
      <c r="D1684" t="s">
        <v>2</v>
      </c>
      <c r="E1684" t="s">
        <v>3</v>
      </c>
      <c r="F1684" t="s">
        <v>306</v>
      </c>
      <c r="G1684" t="s">
        <v>4</v>
      </c>
      <c r="H1684" t="s">
        <v>5</v>
      </c>
      <c r="I1684">
        <v>333</v>
      </c>
      <c r="J1684">
        <v>37</v>
      </c>
      <c r="K1684" t="s">
        <v>6</v>
      </c>
      <c r="L1684" t="s">
        <v>308</v>
      </c>
      <c r="M1684" t="s">
        <v>309</v>
      </c>
      <c r="N1684">
        <v>20</v>
      </c>
      <c r="O1684" t="s">
        <v>313</v>
      </c>
      <c r="P1684" t="s">
        <v>16</v>
      </c>
      <c r="Q1684">
        <v>0.73</v>
      </c>
      <c r="R1684" t="s">
        <v>17</v>
      </c>
      <c r="S1684">
        <v>149.07000732421875</v>
      </c>
      <c r="T1684" s="6">
        <f>tbSilv[[#This Row],[qtdRecurso]]*tbSilv[[#This Row],[areaOcupacao]]/10000</f>
        <v>2.4309000000000001E-2</v>
      </c>
      <c r="U1684" s="1">
        <f>tbSilv[[#This Row],[qtdRecEspFaixa]]*tbSilv[[#This Row],[Preco]]</f>
        <v>3.6237428080444336</v>
      </c>
    </row>
    <row r="1685" spans="1:21" hidden="1" x14ac:dyDescent="0.3">
      <c r="A1685">
        <v>11817</v>
      </c>
      <c r="B1685" t="s">
        <v>57</v>
      </c>
      <c r="C1685" t="s">
        <v>1</v>
      </c>
      <c r="D1685" t="s">
        <v>2</v>
      </c>
      <c r="E1685" t="s">
        <v>3</v>
      </c>
      <c r="F1685" t="s">
        <v>306</v>
      </c>
      <c r="G1685" t="s">
        <v>4</v>
      </c>
      <c r="H1685" t="s">
        <v>5</v>
      </c>
      <c r="I1685">
        <v>333</v>
      </c>
      <c r="J1685">
        <v>37</v>
      </c>
      <c r="K1685" t="s">
        <v>6</v>
      </c>
      <c r="L1685" t="s">
        <v>308</v>
      </c>
      <c r="M1685" t="s">
        <v>309</v>
      </c>
      <c r="N1685">
        <v>21</v>
      </c>
      <c r="O1685" t="s">
        <v>310</v>
      </c>
      <c r="P1685" t="s">
        <v>311</v>
      </c>
      <c r="Q1685">
        <v>145.19999999999999</v>
      </c>
      <c r="R1685" t="s">
        <v>12</v>
      </c>
      <c r="S1685">
        <v>1.0999999999999999E-2</v>
      </c>
      <c r="T1685" s="6">
        <f>tbSilv[[#This Row],[qtdRecurso]]*tbSilv[[#This Row],[areaOcupacao]]/10000</f>
        <v>4.8351600000000001</v>
      </c>
      <c r="U1685" s="1">
        <f>tbSilv[[#This Row],[qtdRecEspFaixa]]*tbSilv[[#This Row],[Preco]]</f>
        <v>5.318676E-2</v>
      </c>
    </row>
    <row r="1686" spans="1:21" hidden="1" x14ac:dyDescent="0.3">
      <c r="A1686">
        <v>11817</v>
      </c>
      <c r="B1686" t="s">
        <v>57</v>
      </c>
      <c r="C1686" t="s">
        <v>1</v>
      </c>
      <c r="D1686" t="s">
        <v>2</v>
      </c>
      <c r="E1686" t="s">
        <v>3</v>
      </c>
      <c r="F1686" t="s">
        <v>306</v>
      </c>
      <c r="G1686" t="s">
        <v>4</v>
      </c>
      <c r="H1686" t="s">
        <v>5</v>
      </c>
      <c r="I1686">
        <v>333</v>
      </c>
      <c r="J1686">
        <v>37</v>
      </c>
      <c r="K1686" t="s">
        <v>6</v>
      </c>
      <c r="L1686" t="s">
        <v>308</v>
      </c>
      <c r="M1686" t="s">
        <v>309</v>
      </c>
      <c r="N1686">
        <v>21</v>
      </c>
      <c r="O1686" t="s">
        <v>310</v>
      </c>
      <c r="P1686" t="s">
        <v>13</v>
      </c>
      <c r="Q1686">
        <v>145.19999999999999</v>
      </c>
      <c r="R1686" t="s">
        <v>12</v>
      </c>
      <c r="S1686">
        <v>13.066685676574707</v>
      </c>
      <c r="T1686" s="6">
        <f>tbSilv[[#This Row],[qtdRecurso]]*tbSilv[[#This Row],[areaOcupacao]]/10000</f>
        <v>4.8351600000000001</v>
      </c>
      <c r="U1686" s="1">
        <f>tbSilv[[#This Row],[qtdRecEspFaixa]]*tbSilv[[#This Row],[Preco]]</f>
        <v>63.179515915946965</v>
      </c>
    </row>
    <row r="1687" spans="1:21" hidden="1" x14ac:dyDescent="0.3">
      <c r="A1687">
        <v>11817</v>
      </c>
      <c r="B1687" t="s">
        <v>57</v>
      </c>
      <c r="C1687" t="s">
        <v>1</v>
      </c>
      <c r="D1687" t="s">
        <v>2</v>
      </c>
      <c r="E1687" t="s">
        <v>3</v>
      </c>
      <c r="F1687" t="s">
        <v>306</v>
      </c>
      <c r="G1687" t="s">
        <v>4</v>
      </c>
      <c r="H1687" t="s">
        <v>5</v>
      </c>
      <c r="I1687">
        <v>333</v>
      </c>
      <c r="J1687">
        <v>37</v>
      </c>
      <c r="K1687" t="s">
        <v>6</v>
      </c>
      <c r="L1687" t="s">
        <v>308</v>
      </c>
      <c r="M1687" t="s">
        <v>309</v>
      </c>
      <c r="N1687">
        <v>21</v>
      </c>
      <c r="O1687" t="s">
        <v>312</v>
      </c>
      <c r="P1687" t="s">
        <v>13</v>
      </c>
      <c r="Q1687">
        <v>18.149999999999999</v>
      </c>
      <c r="R1687" t="s">
        <v>12</v>
      </c>
      <c r="S1687">
        <v>13.066685676574707</v>
      </c>
      <c r="T1687" s="6">
        <f>tbSilv[[#This Row],[qtdRecurso]]*tbSilv[[#This Row],[areaOcupacao]]/10000</f>
        <v>0.60439500000000002</v>
      </c>
      <c r="U1687" s="1">
        <f>tbSilv[[#This Row],[qtdRecEspFaixa]]*tbSilv[[#This Row],[Preco]]</f>
        <v>7.8974394894933706</v>
      </c>
    </row>
    <row r="1688" spans="1:21" hidden="1" x14ac:dyDescent="0.3">
      <c r="A1688">
        <v>11817</v>
      </c>
      <c r="B1688" t="s">
        <v>57</v>
      </c>
      <c r="C1688" t="s">
        <v>1</v>
      </c>
      <c r="D1688" t="s">
        <v>2</v>
      </c>
      <c r="E1688" t="s">
        <v>3</v>
      </c>
      <c r="F1688" t="s">
        <v>306</v>
      </c>
      <c r="G1688" t="s">
        <v>4</v>
      </c>
      <c r="H1688" t="s">
        <v>5</v>
      </c>
      <c r="I1688">
        <v>333</v>
      </c>
      <c r="J1688">
        <v>37</v>
      </c>
      <c r="K1688" t="s">
        <v>6</v>
      </c>
      <c r="L1688" t="s">
        <v>308</v>
      </c>
      <c r="M1688" t="s">
        <v>309</v>
      </c>
      <c r="N1688">
        <v>21</v>
      </c>
      <c r="O1688" t="s">
        <v>313</v>
      </c>
      <c r="P1688" t="s">
        <v>16</v>
      </c>
      <c r="Q1688">
        <v>0.73</v>
      </c>
      <c r="R1688" t="s">
        <v>17</v>
      </c>
      <c r="S1688">
        <v>149.07000732421875</v>
      </c>
      <c r="T1688" s="6">
        <f>tbSilv[[#This Row],[qtdRecurso]]*tbSilv[[#This Row],[areaOcupacao]]/10000</f>
        <v>2.4309000000000001E-2</v>
      </c>
      <c r="U1688" s="1">
        <f>tbSilv[[#This Row],[qtdRecEspFaixa]]*tbSilv[[#This Row],[Preco]]</f>
        <v>3.6237428080444336</v>
      </c>
    </row>
    <row r="1689" spans="1:21" hidden="1" x14ac:dyDescent="0.3">
      <c r="A1689">
        <v>11817</v>
      </c>
      <c r="B1689" t="s">
        <v>57</v>
      </c>
      <c r="C1689" t="s">
        <v>1</v>
      </c>
      <c r="D1689" t="s">
        <v>2</v>
      </c>
      <c r="E1689" t="s">
        <v>3</v>
      </c>
      <c r="F1689" t="s">
        <v>306</v>
      </c>
      <c r="G1689" t="s">
        <v>4</v>
      </c>
      <c r="H1689" t="s">
        <v>5</v>
      </c>
      <c r="I1689">
        <v>333</v>
      </c>
      <c r="J1689">
        <v>37</v>
      </c>
      <c r="K1689" t="s">
        <v>6</v>
      </c>
      <c r="L1689" t="s">
        <v>308</v>
      </c>
      <c r="M1689" t="s">
        <v>309</v>
      </c>
      <c r="N1689">
        <v>22</v>
      </c>
      <c r="O1689" t="s">
        <v>310</v>
      </c>
      <c r="P1689" t="s">
        <v>311</v>
      </c>
      <c r="Q1689">
        <v>145.19999999999999</v>
      </c>
      <c r="R1689" t="s">
        <v>12</v>
      </c>
      <c r="S1689">
        <v>1.0999999999999999E-2</v>
      </c>
      <c r="T1689" s="6">
        <f>tbSilv[[#This Row],[qtdRecurso]]*tbSilv[[#This Row],[areaOcupacao]]/10000</f>
        <v>4.8351600000000001</v>
      </c>
      <c r="U1689" s="1">
        <f>tbSilv[[#This Row],[qtdRecEspFaixa]]*tbSilv[[#This Row],[Preco]]</f>
        <v>5.318676E-2</v>
      </c>
    </row>
    <row r="1690" spans="1:21" hidden="1" x14ac:dyDescent="0.3">
      <c r="A1690">
        <v>11817</v>
      </c>
      <c r="B1690" t="s">
        <v>57</v>
      </c>
      <c r="C1690" t="s">
        <v>1</v>
      </c>
      <c r="D1690" t="s">
        <v>2</v>
      </c>
      <c r="E1690" t="s">
        <v>3</v>
      </c>
      <c r="F1690" t="s">
        <v>306</v>
      </c>
      <c r="G1690" t="s">
        <v>4</v>
      </c>
      <c r="H1690" t="s">
        <v>5</v>
      </c>
      <c r="I1690">
        <v>333</v>
      </c>
      <c r="J1690">
        <v>37</v>
      </c>
      <c r="K1690" t="s">
        <v>6</v>
      </c>
      <c r="L1690" t="s">
        <v>308</v>
      </c>
      <c r="M1690" t="s">
        <v>309</v>
      </c>
      <c r="N1690">
        <v>22</v>
      </c>
      <c r="O1690" t="s">
        <v>310</v>
      </c>
      <c r="P1690" t="s">
        <v>13</v>
      </c>
      <c r="Q1690">
        <v>145.19999999999999</v>
      </c>
      <c r="R1690" t="s">
        <v>12</v>
      </c>
      <c r="S1690">
        <v>13.066685676574707</v>
      </c>
      <c r="T1690" s="6">
        <f>tbSilv[[#This Row],[qtdRecurso]]*tbSilv[[#This Row],[areaOcupacao]]/10000</f>
        <v>4.8351600000000001</v>
      </c>
      <c r="U1690" s="1">
        <f>tbSilv[[#This Row],[qtdRecEspFaixa]]*tbSilv[[#This Row],[Preco]]</f>
        <v>63.179515915946965</v>
      </c>
    </row>
    <row r="1691" spans="1:21" hidden="1" x14ac:dyDescent="0.3">
      <c r="A1691">
        <v>11817</v>
      </c>
      <c r="B1691" t="s">
        <v>57</v>
      </c>
      <c r="C1691" t="s">
        <v>1</v>
      </c>
      <c r="D1691" t="s">
        <v>2</v>
      </c>
      <c r="E1691" t="s">
        <v>3</v>
      </c>
      <c r="F1691" t="s">
        <v>306</v>
      </c>
      <c r="G1691" t="s">
        <v>4</v>
      </c>
      <c r="H1691" t="s">
        <v>5</v>
      </c>
      <c r="I1691">
        <v>333</v>
      </c>
      <c r="J1691">
        <v>37</v>
      </c>
      <c r="K1691" t="s">
        <v>6</v>
      </c>
      <c r="L1691" t="s">
        <v>308</v>
      </c>
      <c r="M1691" t="s">
        <v>309</v>
      </c>
      <c r="N1691">
        <v>22</v>
      </c>
      <c r="O1691" t="s">
        <v>312</v>
      </c>
      <c r="P1691" t="s">
        <v>13</v>
      </c>
      <c r="Q1691">
        <v>18.149999999999999</v>
      </c>
      <c r="R1691" t="s">
        <v>12</v>
      </c>
      <c r="S1691">
        <v>13.066685676574707</v>
      </c>
      <c r="T1691" s="6">
        <f>tbSilv[[#This Row],[qtdRecurso]]*tbSilv[[#This Row],[areaOcupacao]]/10000</f>
        <v>0.60439500000000002</v>
      </c>
      <c r="U1691" s="1">
        <f>tbSilv[[#This Row],[qtdRecEspFaixa]]*tbSilv[[#This Row],[Preco]]</f>
        <v>7.8974394894933706</v>
      </c>
    </row>
    <row r="1692" spans="1:21" hidden="1" x14ac:dyDescent="0.3">
      <c r="A1692">
        <v>11817</v>
      </c>
      <c r="B1692" t="s">
        <v>57</v>
      </c>
      <c r="C1692" t="s">
        <v>1</v>
      </c>
      <c r="D1692" t="s">
        <v>2</v>
      </c>
      <c r="E1692" t="s">
        <v>3</v>
      </c>
      <c r="F1692" t="s">
        <v>306</v>
      </c>
      <c r="G1692" t="s">
        <v>4</v>
      </c>
      <c r="H1692" t="s">
        <v>5</v>
      </c>
      <c r="I1692">
        <v>333</v>
      </c>
      <c r="J1692">
        <v>37</v>
      </c>
      <c r="K1692" t="s">
        <v>6</v>
      </c>
      <c r="L1692" t="s">
        <v>308</v>
      </c>
      <c r="M1692" t="s">
        <v>309</v>
      </c>
      <c r="N1692">
        <v>22</v>
      </c>
      <c r="O1692" t="s">
        <v>313</v>
      </c>
      <c r="P1692" t="s">
        <v>16</v>
      </c>
      <c r="Q1692">
        <v>0.73</v>
      </c>
      <c r="R1692" t="s">
        <v>17</v>
      </c>
      <c r="S1692">
        <v>149.07000732421875</v>
      </c>
      <c r="T1692" s="6">
        <f>tbSilv[[#This Row],[qtdRecurso]]*tbSilv[[#This Row],[areaOcupacao]]/10000</f>
        <v>2.4309000000000001E-2</v>
      </c>
      <c r="U1692" s="1">
        <f>tbSilv[[#This Row],[qtdRecEspFaixa]]*tbSilv[[#This Row],[Preco]]</f>
        <v>3.6237428080444336</v>
      </c>
    </row>
    <row r="1693" spans="1:21" hidden="1" x14ac:dyDescent="0.3">
      <c r="A1693">
        <v>11817</v>
      </c>
      <c r="B1693" t="s">
        <v>57</v>
      </c>
      <c r="C1693" t="s">
        <v>1</v>
      </c>
      <c r="D1693" t="s">
        <v>2</v>
      </c>
      <c r="E1693" t="s">
        <v>3</v>
      </c>
      <c r="F1693" t="s">
        <v>306</v>
      </c>
      <c r="G1693" t="s">
        <v>4</v>
      </c>
      <c r="H1693" t="s">
        <v>5</v>
      </c>
      <c r="I1693">
        <v>333</v>
      </c>
      <c r="J1693">
        <v>37</v>
      </c>
      <c r="K1693" t="s">
        <v>6</v>
      </c>
      <c r="L1693" t="s">
        <v>308</v>
      </c>
      <c r="M1693" t="s">
        <v>309</v>
      </c>
      <c r="N1693">
        <v>23</v>
      </c>
      <c r="O1693" t="s">
        <v>310</v>
      </c>
      <c r="P1693" t="s">
        <v>311</v>
      </c>
      <c r="Q1693">
        <v>145.19999999999999</v>
      </c>
      <c r="R1693" t="s">
        <v>12</v>
      </c>
      <c r="S1693">
        <v>1.0999999999999999E-2</v>
      </c>
      <c r="T1693" s="6">
        <f>tbSilv[[#This Row],[qtdRecurso]]*tbSilv[[#This Row],[areaOcupacao]]/10000</f>
        <v>4.8351600000000001</v>
      </c>
      <c r="U1693" s="1">
        <f>tbSilv[[#This Row],[qtdRecEspFaixa]]*tbSilv[[#This Row],[Preco]]</f>
        <v>5.318676E-2</v>
      </c>
    </row>
    <row r="1694" spans="1:21" hidden="1" x14ac:dyDescent="0.3">
      <c r="A1694">
        <v>11817</v>
      </c>
      <c r="B1694" t="s">
        <v>57</v>
      </c>
      <c r="C1694" t="s">
        <v>1</v>
      </c>
      <c r="D1694" t="s">
        <v>2</v>
      </c>
      <c r="E1694" t="s">
        <v>3</v>
      </c>
      <c r="F1694" t="s">
        <v>306</v>
      </c>
      <c r="G1694" t="s">
        <v>4</v>
      </c>
      <c r="H1694" t="s">
        <v>5</v>
      </c>
      <c r="I1694">
        <v>333</v>
      </c>
      <c r="J1694">
        <v>37</v>
      </c>
      <c r="K1694" t="s">
        <v>6</v>
      </c>
      <c r="L1694" t="s">
        <v>308</v>
      </c>
      <c r="M1694" t="s">
        <v>309</v>
      </c>
      <c r="N1694">
        <v>23</v>
      </c>
      <c r="O1694" t="s">
        <v>310</v>
      </c>
      <c r="P1694" t="s">
        <v>13</v>
      </c>
      <c r="Q1694">
        <v>145.19999999999999</v>
      </c>
      <c r="R1694" t="s">
        <v>12</v>
      </c>
      <c r="S1694">
        <v>13.066685676574707</v>
      </c>
      <c r="T1694" s="6">
        <f>tbSilv[[#This Row],[qtdRecurso]]*tbSilv[[#This Row],[areaOcupacao]]/10000</f>
        <v>4.8351600000000001</v>
      </c>
      <c r="U1694" s="1">
        <f>tbSilv[[#This Row],[qtdRecEspFaixa]]*tbSilv[[#This Row],[Preco]]</f>
        <v>63.179515915946965</v>
      </c>
    </row>
    <row r="1695" spans="1:21" hidden="1" x14ac:dyDescent="0.3">
      <c r="A1695">
        <v>11817</v>
      </c>
      <c r="B1695" t="s">
        <v>57</v>
      </c>
      <c r="C1695" t="s">
        <v>1</v>
      </c>
      <c r="D1695" t="s">
        <v>2</v>
      </c>
      <c r="E1695" t="s">
        <v>3</v>
      </c>
      <c r="F1695" t="s">
        <v>306</v>
      </c>
      <c r="G1695" t="s">
        <v>4</v>
      </c>
      <c r="H1695" t="s">
        <v>5</v>
      </c>
      <c r="I1695">
        <v>333</v>
      </c>
      <c r="J1695">
        <v>37</v>
      </c>
      <c r="K1695" t="s">
        <v>6</v>
      </c>
      <c r="L1695" t="s">
        <v>308</v>
      </c>
      <c r="M1695" t="s">
        <v>309</v>
      </c>
      <c r="N1695">
        <v>23</v>
      </c>
      <c r="O1695" t="s">
        <v>312</v>
      </c>
      <c r="P1695" t="s">
        <v>13</v>
      </c>
      <c r="Q1695">
        <v>18.149999999999999</v>
      </c>
      <c r="R1695" t="s">
        <v>12</v>
      </c>
      <c r="S1695">
        <v>13.066685676574707</v>
      </c>
      <c r="T1695" s="6">
        <f>tbSilv[[#This Row],[qtdRecurso]]*tbSilv[[#This Row],[areaOcupacao]]/10000</f>
        <v>0.60439500000000002</v>
      </c>
      <c r="U1695" s="1">
        <f>tbSilv[[#This Row],[qtdRecEspFaixa]]*tbSilv[[#This Row],[Preco]]</f>
        <v>7.8974394894933706</v>
      </c>
    </row>
    <row r="1696" spans="1:21" hidden="1" x14ac:dyDescent="0.3">
      <c r="A1696">
        <v>11817</v>
      </c>
      <c r="B1696" t="s">
        <v>57</v>
      </c>
      <c r="C1696" t="s">
        <v>1</v>
      </c>
      <c r="D1696" t="s">
        <v>2</v>
      </c>
      <c r="E1696" t="s">
        <v>3</v>
      </c>
      <c r="F1696" t="s">
        <v>306</v>
      </c>
      <c r="G1696" t="s">
        <v>4</v>
      </c>
      <c r="H1696" t="s">
        <v>5</v>
      </c>
      <c r="I1696">
        <v>333</v>
      </c>
      <c r="J1696">
        <v>37</v>
      </c>
      <c r="K1696" t="s">
        <v>6</v>
      </c>
      <c r="L1696" t="s">
        <v>308</v>
      </c>
      <c r="M1696" t="s">
        <v>309</v>
      </c>
      <c r="N1696">
        <v>23</v>
      </c>
      <c r="O1696" t="s">
        <v>313</v>
      </c>
      <c r="P1696" t="s">
        <v>16</v>
      </c>
      <c r="Q1696">
        <v>0.73</v>
      </c>
      <c r="R1696" t="s">
        <v>17</v>
      </c>
      <c r="S1696">
        <v>149.07000732421875</v>
      </c>
      <c r="T1696" s="6">
        <f>tbSilv[[#This Row],[qtdRecurso]]*tbSilv[[#This Row],[areaOcupacao]]/10000</f>
        <v>2.4309000000000001E-2</v>
      </c>
      <c r="U1696" s="1">
        <f>tbSilv[[#This Row],[qtdRecEspFaixa]]*tbSilv[[#This Row],[Preco]]</f>
        <v>3.6237428080444336</v>
      </c>
    </row>
    <row r="1697" spans="1:21" hidden="1" x14ac:dyDescent="0.3">
      <c r="A1697">
        <v>11817</v>
      </c>
      <c r="B1697" t="s">
        <v>57</v>
      </c>
      <c r="C1697" t="s">
        <v>1</v>
      </c>
      <c r="D1697" t="s">
        <v>2</v>
      </c>
      <c r="E1697" t="s">
        <v>3</v>
      </c>
      <c r="F1697" t="s">
        <v>306</v>
      </c>
      <c r="G1697" t="s">
        <v>4</v>
      </c>
      <c r="H1697" t="s">
        <v>5</v>
      </c>
      <c r="I1697">
        <v>333</v>
      </c>
      <c r="J1697">
        <v>37</v>
      </c>
      <c r="K1697" t="s">
        <v>6</v>
      </c>
      <c r="L1697" t="s">
        <v>308</v>
      </c>
      <c r="M1697" t="s">
        <v>309</v>
      </c>
      <c r="N1697">
        <v>24</v>
      </c>
      <c r="O1697" t="s">
        <v>310</v>
      </c>
      <c r="P1697" t="s">
        <v>311</v>
      </c>
      <c r="Q1697">
        <v>145.19999999999999</v>
      </c>
      <c r="R1697" t="s">
        <v>12</v>
      </c>
      <c r="S1697">
        <v>1.0999999999999999E-2</v>
      </c>
      <c r="T1697" s="6">
        <f>tbSilv[[#This Row],[qtdRecurso]]*tbSilv[[#This Row],[areaOcupacao]]/10000</f>
        <v>4.8351600000000001</v>
      </c>
      <c r="U1697" s="1">
        <f>tbSilv[[#This Row],[qtdRecEspFaixa]]*tbSilv[[#This Row],[Preco]]</f>
        <v>5.318676E-2</v>
      </c>
    </row>
    <row r="1698" spans="1:21" hidden="1" x14ac:dyDescent="0.3">
      <c r="A1698">
        <v>11817</v>
      </c>
      <c r="B1698" t="s">
        <v>57</v>
      </c>
      <c r="C1698" t="s">
        <v>1</v>
      </c>
      <c r="D1698" t="s">
        <v>2</v>
      </c>
      <c r="E1698" t="s">
        <v>3</v>
      </c>
      <c r="F1698" t="s">
        <v>306</v>
      </c>
      <c r="G1698" t="s">
        <v>4</v>
      </c>
      <c r="H1698" t="s">
        <v>5</v>
      </c>
      <c r="I1698">
        <v>333</v>
      </c>
      <c r="J1698">
        <v>37</v>
      </c>
      <c r="K1698" t="s">
        <v>6</v>
      </c>
      <c r="L1698" t="s">
        <v>308</v>
      </c>
      <c r="M1698" t="s">
        <v>309</v>
      </c>
      <c r="N1698">
        <v>24</v>
      </c>
      <c r="O1698" t="s">
        <v>310</v>
      </c>
      <c r="P1698" t="s">
        <v>13</v>
      </c>
      <c r="Q1698">
        <v>145.19999999999999</v>
      </c>
      <c r="R1698" t="s">
        <v>12</v>
      </c>
      <c r="S1698">
        <v>13.066685676574707</v>
      </c>
      <c r="T1698" s="6">
        <f>tbSilv[[#This Row],[qtdRecurso]]*tbSilv[[#This Row],[areaOcupacao]]/10000</f>
        <v>4.8351600000000001</v>
      </c>
      <c r="U1698" s="1">
        <f>tbSilv[[#This Row],[qtdRecEspFaixa]]*tbSilv[[#This Row],[Preco]]</f>
        <v>63.179515915946965</v>
      </c>
    </row>
    <row r="1699" spans="1:21" hidden="1" x14ac:dyDescent="0.3">
      <c r="A1699">
        <v>11817</v>
      </c>
      <c r="B1699" t="s">
        <v>57</v>
      </c>
      <c r="C1699" t="s">
        <v>1</v>
      </c>
      <c r="D1699" t="s">
        <v>2</v>
      </c>
      <c r="E1699" t="s">
        <v>3</v>
      </c>
      <c r="F1699" t="s">
        <v>306</v>
      </c>
      <c r="G1699" t="s">
        <v>4</v>
      </c>
      <c r="H1699" t="s">
        <v>5</v>
      </c>
      <c r="I1699">
        <v>333</v>
      </c>
      <c r="J1699">
        <v>37</v>
      </c>
      <c r="K1699" t="s">
        <v>6</v>
      </c>
      <c r="L1699" t="s">
        <v>308</v>
      </c>
      <c r="M1699" t="s">
        <v>309</v>
      </c>
      <c r="N1699">
        <v>24</v>
      </c>
      <c r="O1699" t="s">
        <v>312</v>
      </c>
      <c r="P1699" t="s">
        <v>13</v>
      </c>
      <c r="Q1699">
        <v>18.149999999999999</v>
      </c>
      <c r="R1699" t="s">
        <v>12</v>
      </c>
      <c r="S1699">
        <v>13.066685676574707</v>
      </c>
      <c r="T1699" s="6">
        <f>tbSilv[[#This Row],[qtdRecurso]]*tbSilv[[#This Row],[areaOcupacao]]/10000</f>
        <v>0.60439500000000002</v>
      </c>
      <c r="U1699" s="1">
        <f>tbSilv[[#This Row],[qtdRecEspFaixa]]*tbSilv[[#This Row],[Preco]]</f>
        <v>7.8974394894933706</v>
      </c>
    </row>
    <row r="1700" spans="1:21" hidden="1" x14ac:dyDescent="0.3">
      <c r="A1700">
        <v>11817</v>
      </c>
      <c r="B1700" t="s">
        <v>57</v>
      </c>
      <c r="C1700" t="s">
        <v>1</v>
      </c>
      <c r="D1700" t="s">
        <v>2</v>
      </c>
      <c r="E1700" t="s">
        <v>3</v>
      </c>
      <c r="F1700" t="s">
        <v>306</v>
      </c>
      <c r="G1700" t="s">
        <v>4</v>
      </c>
      <c r="H1700" t="s">
        <v>5</v>
      </c>
      <c r="I1700">
        <v>333</v>
      </c>
      <c r="J1700">
        <v>37</v>
      </c>
      <c r="K1700" t="s">
        <v>6</v>
      </c>
      <c r="L1700" t="s">
        <v>308</v>
      </c>
      <c r="M1700" t="s">
        <v>309</v>
      </c>
      <c r="N1700">
        <v>24</v>
      </c>
      <c r="O1700" t="s">
        <v>313</v>
      </c>
      <c r="P1700" t="s">
        <v>16</v>
      </c>
      <c r="Q1700">
        <v>0.73</v>
      </c>
      <c r="R1700" t="s">
        <v>17</v>
      </c>
      <c r="S1700">
        <v>149.07000732421875</v>
      </c>
      <c r="T1700" s="6">
        <f>tbSilv[[#This Row],[qtdRecurso]]*tbSilv[[#This Row],[areaOcupacao]]/10000</f>
        <v>2.4309000000000001E-2</v>
      </c>
      <c r="U1700" s="1">
        <f>tbSilv[[#This Row],[qtdRecEspFaixa]]*tbSilv[[#This Row],[Preco]]</f>
        <v>3.6237428080444336</v>
      </c>
    </row>
    <row r="1701" spans="1:21" hidden="1" x14ac:dyDescent="0.3">
      <c r="A1701">
        <v>11817</v>
      </c>
      <c r="B1701" t="s">
        <v>57</v>
      </c>
      <c r="C1701" t="s">
        <v>1</v>
      </c>
      <c r="D1701" t="s">
        <v>2</v>
      </c>
      <c r="E1701" t="s">
        <v>3</v>
      </c>
      <c r="F1701" t="s">
        <v>306</v>
      </c>
      <c r="G1701" t="s">
        <v>4</v>
      </c>
      <c r="H1701" t="s">
        <v>5</v>
      </c>
      <c r="I1701">
        <v>333</v>
      </c>
      <c r="J1701">
        <v>37</v>
      </c>
      <c r="K1701" t="s">
        <v>6</v>
      </c>
      <c r="L1701" t="s">
        <v>308</v>
      </c>
      <c r="M1701" t="s">
        <v>309</v>
      </c>
      <c r="N1701">
        <v>25</v>
      </c>
      <c r="O1701" t="s">
        <v>310</v>
      </c>
      <c r="P1701" t="s">
        <v>311</v>
      </c>
      <c r="Q1701">
        <v>145.19999999999999</v>
      </c>
      <c r="R1701" t="s">
        <v>12</v>
      </c>
      <c r="S1701">
        <v>1.0999999999999999E-2</v>
      </c>
      <c r="T1701" s="6">
        <f>tbSilv[[#This Row],[qtdRecurso]]*tbSilv[[#This Row],[areaOcupacao]]/10000</f>
        <v>4.8351600000000001</v>
      </c>
      <c r="U1701" s="1">
        <f>tbSilv[[#This Row],[qtdRecEspFaixa]]*tbSilv[[#This Row],[Preco]]</f>
        <v>5.318676E-2</v>
      </c>
    </row>
    <row r="1702" spans="1:21" hidden="1" x14ac:dyDescent="0.3">
      <c r="A1702">
        <v>11817</v>
      </c>
      <c r="B1702" t="s">
        <v>57</v>
      </c>
      <c r="C1702" t="s">
        <v>1</v>
      </c>
      <c r="D1702" t="s">
        <v>2</v>
      </c>
      <c r="E1702" t="s">
        <v>3</v>
      </c>
      <c r="F1702" t="s">
        <v>306</v>
      </c>
      <c r="G1702" t="s">
        <v>4</v>
      </c>
      <c r="H1702" t="s">
        <v>5</v>
      </c>
      <c r="I1702">
        <v>333</v>
      </c>
      <c r="J1702">
        <v>37</v>
      </c>
      <c r="K1702" t="s">
        <v>6</v>
      </c>
      <c r="L1702" t="s">
        <v>308</v>
      </c>
      <c r="M1702" t="s">
        <v>309</v>
      </c>
      <c r="N1702">
        <v>25</v>
      </c>
      <c r="O1702" t="s">
        <v>310</v>
      </c>
      <c r="P1702" t="s">
        <v>13</v>
      </c>
      <c r="Q1702">
        <v>145.19999999999999</v>
      </c>
      <c r="R1702" t="s">
        <v>12</v>
      </c>
      <c r="S1702">
        <v>13.066685676574707</v>
      </c>
      <c r="T1702" s="6">
        <f>tbSilv[[#This Row],[qtdRecurso]]*tbSilv[[#This Row],[areaOcupacao]]/10000</f>
        <v>4.8351600000000001</v>
      </c>
      <c r="U1702" s="1">
        <f>tbSilv[[#This Row],[qtdRecEspFaixa]]*tbSilv[[#This Row],[Preco]]</f>
        <v>63.179515915946965</v>
      </c>
    </row>
    <row r="1703" spans="1:21" hidden="1" x14ac:dyDescent="0.3">
      <c r="A1703">
        <v>11817</v>
      </c>
      <c r="B1703" t="s">
        <v>57</v>
      </c>
      <c r="C1703" t="s">
        <v>1</v>
      </c>
      <c r="D1703" t="s">
        <v>2</v>
      </c>
      <c r="E1703" t="s">
        <v>3</v>
      </c>
      <c r="F1703" t="s">
        <v>306</v>
      </c>
      <c r="G1703" t="s">
        <v>4</v>
      </c>
      <c r="H1703" t="s">
        <v>5</v>
      </c>
      <c r="I1703">
        <v>333</v>
      </c>
      <c r="J1703">
        <v>37</v>
      </c>
      <c r="K1703" t="s">
        <v>6</v>
      </c>
      <c r="L1703" t="s">
        <v>308</v>
      </c>
      <c r="M1703" t="s">
        <v>309</v>
      </c>
      <c r="N1703">
        <v>25</v>
      </c>
      <c r="O1703" t="s">
        <v>312</v>
      </c>
      <c r="P1703" t="s">
        <v>13</v>
      </c>
      <c r="Q1703">
        <v>18.149999999999999</v>
      </c>
      <c r="R1703" t="s">
        <v>12</v>
      </c>
      <c r="S1703">
        <v>13.066685676574707</v>
      </c>
      <c r="T1703" s="6">
        <f>tbSilv[[#This Row],[qtdRecurso]]*tbSilv[[#This Row],[areaOcupacao]]/10000</f>
        <v>0.60439500000000002</v>
      </c>
      <c r="U1703" s="1">
        <f>tbSilv[[#This Row],[qtdRecEspFaixa]]*tbSilv[[#This Row],[Preco]]</f>
        <v>7.8974394894933706</v>
      </c>
    </row>
    <row r="1704" spans="1:21" hidden="1" x14ac:dyDescent="0.3">
      <c r="A1704">
        <v>11817</v>
      </c>
      <c r="B1704" t="s">
        <v>57</v>
      </c>
      <c r="C1704" t="s">
        <v>1</v>
      </c>
      <c r="D1704" t="s">
        <v>2</v>
      </c>
      <c r="E1704" t="s">
        <v>3</v>
      </c>
      <c r="F1704" t="s">
        <v>306</v>
      </c>
      <c r="G1704" t="s">
        <v>4</v>
      </c>
      <c r="H1704" t="s">
        <v>5</v>
      </c>
      <c r="I1704">
        <v>333</v>
      </c>
      <c r="J1704">
        <v>37</v>
      </c>
      <c r="K1704" t="s">
        <v>6</v>
      </c>
      <c r="L1704" t="s">
        <v>308</v>
      </c>
      <c r="M1704" t="s">
        <v>309</v>
      </c>
      <c r="N1704">
        <v>25</v>
      </c>
      <c r="O1704" t="s">
        <v>313</v>
      </c>
      <c r="P1704" t="s">
        <v>16</v>
      </c>
      <c r="Q1704">
        <v>0.73</v>
      </c>
      <c r="R1704" t="s">
        <v>17</v>
      </c>
      <c r="S1704">
        <v>149.07000732421875</v>
      </c>
      <c r="T1704" s="6">
        <f>tbSilv[[#This Row],[qtdRecurso]]*tbSilv[[#This Row],[areaOcupacao]]/10000</f>
        <v>2.4309000000000001E-2</v>
      </c>
      <c r="U1704" s="1">
        <f>tbSilv[[#This Row],[qtdRecEspFaixa]]*tbSilv[[#This Row],[Preco]]</f>
        <v>3.6237428080444336</v>
      </c>
    </row>
    <row r="1705" spans="1:21" hidden="1" x14ac:dyDescent="0.3">
      <c r="A1705">
        <v>11817</v>
      </c>
      <c r="B1705" t="s">
        <v>57</v>
      </c>
      <c r="C1705" t="s">
        <v>1</v>
      </c>
      <c r="D1705" t="s">
        <v>2</v>
      </c>
      <c r="E1705" t="s">
        <v>3</v>
      </c>
      <c r="F1705" t="s">
        <v>306</v>
      </c>
      <c r="G1705" t="s">
        <v>4</v>
      </c>
      <c r="H1705" t="s">
        <v>5</v>
      </c>
      <c r="I1705">
        <v>333</v>
      </c>
      <c r="J1705">
        <v>37</v>
      </c>
      <c r="K1705" t="s">
        <v>6</v>
      </c>
      <c r="L1705" t="s">
        <v>308</v>
      </c>
      <c r="M1705" t="s">
        <v>309</v>
      </c>
      <c r="N1705">
        <v>26</v>
      </c>
      <c r="O1705" t="s">
        <v>310</v>
      </c>
      <c r="P1705" t="s">
        <v>311</v>
      </c>
      <c r="Q1705">
        <v>145.19999999999999</v>
      </c>
      <c r="R1705" t="s">
        <v>12</v>
      </c>
      <c r="S1705">
        <v>1.0999999999999999E-2</v>
      </c>
      <c r="T1705" s="6">
        <f>tbSilv[[#This Row],[qtdRecurso]]*tbSilv[[#This Row],[areaOcupacao]]/10000</f>
        <v>4.8351600000000001</v>
      </c>
      <c r="U1705" s="1">
        <f>tbSilv[[#This Row],[qtdRecEspFaixa]]*tbSilv[[#This Row],[Preco]]</f>
        <v>5.318676E-2</v>
      </c>
    </row>
    <row r="1706" spans="1:21" hidden="1" x14ac:dyDescent="0.3">
      <c r="A1706">
        <v>11817</v>
      </c>
      <c r="B1706" t="s">
        <v>57</v>
      </c>
      <c r="C1706" t="s">
        <v>1</v>
      </c>
      <c r="D1706" t="s">
        <v>2</v>
      </c>
      <c r="E1706" t="s">
        <v>3</v>
      </c>
      <c r="F1706" t="s">
        <v>306</v>
      </c>
      <c r="G1706" t="s">
        <v>4</v>
      </c>
      <c r="H1706" t="s">
        <v>5</v>
      </c>
      <c r="I1706">
        <v>333</v>
      </c>
      <c r="J1706">
        <v>37</v>
      </c>
      <c r="K1706" t="s">
        <v>6</v>
      </c>
      <c r="L1706" t="s">
        <v>308</v>
      </c>
      <c r="M1706" t="s">
        <v>309</v>
      </c>
      <c r="N1706">
        <v>26</v>
      </c>
      <c r="O1706" t="s">
        <v>310</v>
      </c>
      <c r="P1706" t="s">
        <v>13</v>
      </c>
      <c r="Q1706">
        <v>145.19999999999999</v>
      </c>
      <c r="R1706" t="s">
        <v>12</v>
      </c>
      <c r="S1706">
        <v>13.066685676574707</v>
      </c>
      <c r="T1706" s="6">
        <f>tbSilv[[#This Row],[qtdRecurso]]*tbSilv[[#This Row],[areaOcupacao]]/10000</f>
        <v>4.8351600000000001</v>
      </c>
      <c r="U1706" s="1">
        <f>tbSilv[[#This Row],[qtdRecEspFaixa]]*tbSilv[[#This Row],[Preco]]</f>
        <v>63.179515915946965</v>
      </c>
    </row>
    <row r="1707" spans="1:21" hidden="1" x14ac:dyDescent="0.3">
      <c r="A1707">
        <v>11817</v>
      </c>
      <c r="B1707" t="s">
        <v>57</v>
      </c>
      <c r="C1707" t="s">
        <v>1</v>
      </c>
      <c r="D1707" t="s">
        <v>2</v>
      </c>
      <c r="E1707" t="s">
        <v>3</v>
      </c>
      <c r="F1707" t="s">
        <v>306</v>
      </c>
      <c r="G1707" t="s">
        <v>4</v>
      </c>
      <c r="H1707" t="s">
        <v>5</v>
      </c>
      <c r="I1707">
        <v>333</v>
      </c>
      <c r="J1707">
        <v>37</v>
      </c>
      <c r="K1707" t="s">
        <v>6</v>
      </c>
      <c r="L1707" t="s">
        <v>308</v>
      </c>
      <c r="M1707" t="s">
        <v>309</v>
      </c>
      <c r="N1707">
        <v>26</v>
      </c>
      <c r="O1707" t="s">
        <v>312</v>
      </c>
      <c r="P1707" t="s">
        <v>13</v>
      </c>
      <c r="Q1707">
        <v>18.149999999999999</v>
      </c>
      <c r="R1707" t="s">
        <v>12</v>
      </c>
      <c r="S1707">
        <v>13.066685676574707</v>
      </c>
      <c r="T1707" s="6">
        <f>tbSilv[[#This Row],[qtdRecurso]]*tbSilv[[#This Row],[areaOcupacao]]/10000</f>
        <v>0.60439500000000002</v>
      </c>
      <c r="U1707" s="1">
        <f>tbSilv[[#This Row],[qtdRecEspFaixa]]*tbSilv[[#This Row],[Preco]]</f>
        <v>7.8974394894933706</v>
      </c>
    </row>
    <row r="1708" spans="1:21" hidden="1" x14ac:dyDescent="0.3">
      <c r="A1708">
        <v>11817</v>
      </c>
      <c r="B1708" t="s">
        <v>57</v>
      </c>
      <c r="C1708" t="s">
        <v>1</v>
      </c>
      <c r="D1708" t="s">
        <v>2</v>
      </c>
      <c r="E1708" t="s">
        <v>3</v>
      </c>
      <c r="F1708" t="s">
        <v>306</v>
      </c>
      <c r="G1708" t="s">
        <v>4</v>
      </c>
      <c r="H1708" t="s">
        <v>5</v>
      </c>
      <c r="I1708">
        <v>333</v>
      </c>
      <c r="J1708">
        <v>37</v>
      </c>
      <c r="K1708" t="s">
        <v>6</v>
      </c>
      <c r="L1708" t="s">
        <v>308</v>
      </c>
      <c r="M1708" t="s">
        <v>309</v>
      </c>
      <c r="N1708">
        <v>26</v>
      </c>
      <c r="O1708" t="s">
        <v>313</v>
      </c>
      <c r="P1708" t="s">
        <v>16</v>
      </c>
      <c r="Q1708">
        <v>0.73</v>
      </c>
      <c r="R1708" t="s">
        <v>17</v>
      </c>
      <c r="S1708">
        <v>149.07000732421875</v>
      </c>
      <c r="T1708" s="6">
        <f>tbSilv[[#This Row],[qtdRecurso]]*tbSilv[[#This Row],[areaOcupacao]]/10000</f>
        <v>2.4309000000000001E-2</v>
      </c>
      <c r="U1708" s="1">
        <f>tbSilv[[#This Row],[qtdRecEspFaixa]]*tbSilv[[#This Row],[Preco]]</f>
        <v>3.6237428080444336</v>
      </c>
    </row>
    <row r="1709" spans="1:21" hidden="1" x14ac:dyDescent="0.3">
      <c r="A1709">
        <v>11817</v>
      </c>
      <c r="B1709" t="s">
        <v>57</v>
      </c>
      <c r="C1709" t="s">
        <v>1</v>
      </c>
      <c r="D1709" t="s">
        <v>2</v>
      </c>
      <c r="E1709" t="s">
        <v>3</v>
      </c>
      <c r="F1709" t="s">
        <v>306</v>
      </c>
      <c r="G1709" t="s">
        <v>4</v>
      </c>
      <c r="H1709" t="s">
        <v>5</v>
      </c>
      <c r="I1709">
        <v>333</v>
      </c>
      <c r="J1709">
        <v>37</v>
      </c>
      <c r="K1709" t="s">
        <v>6</v>
      </c>
      <c r="L1709" t="s">
        <v>308</v>
      </c>
      <c r="M1709" t="s">
        <v>309</v>
      </c>
      <c r="N1709">
        <v>27</v>
      </c>
      <c r="O1709" t="s">
        <v>310</v>
      </c>
      <c r="P1709" t="s">
        <v>311</v>
      </c>
      <c r="Q1709">
        <v>145.19999999999999</v>
      </c>
      <c r="R1709" t="s">
        <v>12</v>
      </c>
      <c r="S1709">
        <v>1.0999999999999999E-2</v>
      </c>
      <c r="T1709" s="6">
        <f>tbSilv[[#This Row],[qtdRecurso]]*tbSilv[[#This Row],[areaOcupacao]]/10000</f>
        <v>4.8351600000000001</v>
      </c>
      <c r="U1709" s="1">
        <f>tbSilv[[#This Row],[qtdRecEspFaixa]]*tbSilv[[#This Row],[Preco]]</f>
        <v>5.318676E-2</v>
      </c>
    </row>
    <row r="1710" spans="1:21" hidden="1" x14ac:dyDescent="0.3">
      <c r="A1710">
        <v>11817</v>
      </c>
      <c r="B1710" t="s">
        <v>57</v>
      </c>
      <c r="C1710" t="s">
        <v>1</v>
      </c>
      <c r="D1710" t="s">
        <v>2</v>
      </c>
      <c r="E1710" t="s">
        <v>3</v>
      </c>
      <c r="F1710" t="s">
        <v>306</v>
      </c>
      <c r="G1710" t="s">
        <v>4</v>
      </c>
      <c r="H1710" t="s">
        <v>5</v>
      </c>
      <c r="I1710">
        <v>333</v>
      </c>
      <c r="J1710">
        <v>37</v>
      </c>
      <c r="K1710" t="s">
        <v>6</v>
      </c>
      <c r="L1710" t="s">
        <v>308</v>
      </c>
      <c r="M1710" t="s">
        <v>309</v>
      </c>
      <c r="N1710">
        <v>27</v>
      </c>
      <c r="O1710" t="s">
        <v>310</v>
      </c>
      <c r="P1710" t="s">
        <v>13</v>
      </c>
      <c r="Q1710">
        <v>145.19999999999999</v>
      </c>
      <c r="R1710" t="s">
        <v>12</v>
      </c>
      <c r="S1710">
        <v>13.066685676574707</v>
      </c>
      <c r="T1710" s="6">
        <f>tbSilv[[#This Row],[qtdRecurso]]*tbSilv[[#This Row],[areaOcupacao]]/10000</f>
        <v>4.8351600000000001</v>
      </c>
      <c r="U1710" s="1">
        <f>tbSilv[[#This Row],[qtdRecEspFaixa]]*tbSilv[[#This Row],[Preco]]</f>
        <v>63.179515915946965</v>
      </c>
    </row>
    <row r="1711" spans="1:21" hidden="1" x14ac:dyDescent="0.3">
      <c r="A1711">
        <v>11817</v>
      </c>
      <c r="B1711" t="s">
        <v>57</v>
      </c>
      <c r="C1711" t="s">
        <v>1</v>
      </c>
      <c r="D1711" t="s">
        <v>2</v>
      </c>
      <c r="E1711" t="s">
        <v>3</v>
      </c>
      <c r="F1711" t="s">
        <v>306</v>
      </c>
      <c r="G1711" t="s">
        <v>4</v>
      </c>
      <c r="H1711" t="s">
        <v>5</v>
      </c>
      <c r="I1711">
        <v>333</v>
      </c>
      <c r="J1711">
        <v>37</v>
      </c>
      <c r="K1711" t="s">
        <v>6</v>
      </c>
      <c r="L1711" t="s">
        <v>308</v>
      </c>
      <c r="M1711" t="s">
        <v>309</v>
      </c>
      <c r="N1711">
        <v>27</v>
      </c>
      <c r="O1711" t="s">
        <v>312</v>
      </c>
      <c r="P1711" t="s">
        <v>13</v>
      </c>
      <c r="Q1711">
        <v>18.149999999999999</v>
      </c>
      <c r="R1711" t="s">
        <v>12</v>
      </c>
      <c r="S1711">
        <v>13.066685676574707</v>
      </c>
      <c r="T1711" s="6">
        <f>tbSilv[[#This Row],[qtdRecurso]]*tbSilv[[#This Row],[areaOcupacao]]/10000</f>
        <v>0.60439500000000002</v>
      </c>
      <c r="U1711" s="1">
        <f>tbSilv[[#This Row],[qtdRecEspFaixa]]*tbSilv[[#This Row],[Preco]]</f>
        <v>7.8974394894933706</v>
      </c>
    </row>
    <row r="1712" spans="1:21" hidden="1" x14ac:dyDescent="0.3">
      <c r="A1712">
        <v>11817</v>
      </c>
      <c r="B1712" t="s">
        <v>57</v>
      </c>
      <c r="C1712" t="s">
        <v>1</v>
      </c>
      <c r="D1712" t="s">
        <v>2</v>
      </c>
      <c r="E1712" t="s">
        <v>3</v>
      </c>
      <c r="F1712" t="s">
        <v>306</v>
      </c>
      <c r="G1712" t="s">
        <v>4</v>
      </c>
      <c r="H1712" t="s">
        <v>5</v>
      </c>
      <c r="I1712">
        <v>333</v>
      </c>
      <c r="J1712">
        <v>37</v>
      </c>
      <c r="K1712" t="s">
        <v>6</v>
      </c>
      <c r="L1712" t="s">
        <v>308</v>
      </c>
      <c r="M1712" t="s">
        <v>309</v>
      </c>
      <c r="N1712">
        <v>27</v>
      </c>
      <c r="O1712" t="s">
        <v>313</v>
      </c>
      <c r="P1712" t="s">
        <v>16</v>
      </c>
      <c r="Q1712">
        <v>0.73</v>
      </c>
      <c r="R1712" t="s">
        <v>17</v>
      </c>
      <c r="S1712">
        <v>149.07000732421875</v>
      </c>
      <c r="T1712" s="6">
        <f>tbSilv[[#This Row],[qtdRecurso]]*tbSilv[[#This Row],[areaOcupacao]]/10000</f>
        <v>2.4309000000000001E-2</v>
      </c>
      <c r="U1712" s="1">
        <f>tbSilv[[#This Row],[qtdRecEspFaixa]]*tbSilv[[#This Row],[Preco]]</f>
        <v>3.6237428080444336</v>
      </c>
    </row>
    <row r="1713" spans="1:21" hidden="1" x14ac:dyDescent="0.3">
      <c r="A1713">
        <v>11817</v>
      </c>
      <c r="B1713" t="s">
        <v>57</v>
      </c>
      <c r="C1713" t="s">
        <v>1</v>
      </c>
      <c r="D1713" t="s">
        <v>2</v>
      </c>
      <c r="E1713" t="s">
        <v>3</v>
      </c>
      <c r="F1713" t="s">
        <v>306</v>
      </c>
      <c r="G1713" t="s">
        <v>4</v>
      </c>
      <c r="H1713" t="s">
        <v>5</v>
      </c>
      <c r="I1713">
        <v>333</v>
      </c>
      <c r="J1713">
        <v>37</v>
      </c>
      <c r="K1713" t="s">
        <v>6</v>
      </c>
      <c r="L1713" t="s">
        <v>308</v>
      </c>
      <c r="M1713" t="s">
        <v>309</v>
      </c>
      <c r="N1713">
        <v>28</v>
      </c>
      <c r="O1713" t="s">
        <v>310</v>
      </c>
      <c r="P1713" t="s">
        <v>311</v>
      </c>
      <c r="Q1713">
        <v>145.19999999999999</v>
      </c>
      <c r="R1713" t="s">
        <v>12</v>
      </c>
      <c r="S1713">
        <v>1.0999999999999999E-2</v>
      </c>
      <c r="T1713" s="6">
        <f>tbSilv[[#This Row],[qtdRecurso]]*tbSilv[[#This Row],[areaOcupacao]]/10000</f>
        <v>4.8351600000000001</v>
      </c>
      <c r="U1713" s="1">
        <f>tbSilv[[#This Row],[qtdRecEspFaixa]]*tbSilv[[#This Row],[Preco]]</f>
        <v>5.318676E-2</v>
      </c>
    </row>
    <row r="1714" spans="1:21" hidden="1" x14ac:dyDescent="0.3">
      <c r="A1714">
        <v>11817</v>
      </c>
      <c r="B1714" t="s">
        <v>57</v>
      </c>
      <c r="C1714" t="s">
        <v>1</v>
      </c>
      <c r="D1714" t="s">
        <v>2</v>
      </c>
      <c r="E1714" t="s">
        <v>3</v>
      </c>
      <c r="F1714" t="s">
        <v>306</v>
      </c>
      <c r="G1714" t="s">
        <v>4</v>
      </c>
      <c r="H1714" t="s">
        <v>5</v>
      </c>
      <c r="I1714">
        <v>333</v>
      </c>
      <c r="J1714">
        <v>37</v>
      </c>
      <c r="K1714" t="s">
        <v>6</v>
      </c>
      <c r="L1714" t="s">
        <v>308</v>
      </c>
      <c r="M1714" t="s">
        <v>309</v>
      </c>
      <c r="N1714">
        <v>28</v>
      </c>
      <c r="O1714" t="s">
        <v>310</v>
      </c>
      <c r="P1714" t="s">
        <v>13</v>
      </c>
      <c r="Q1714">
        <v>145.19999999999999</v>
      </c>
      <c r="R1714" t="s">
        <v>12</v>
      </c>
      <c r="S1714">
        <v>13.066685676574707</v>
      </c>
      <c r="T1714" s="6">
        <f>tbSilv[[#This Row],[qtdRecurso]]*tbSilv[[#This Row],[areaOcupacao]]/10000</f>
        <v>4.8351600000000001</v>
      </c>
      <c r="U1714" s="1">
        <f>tbSilv[[#This Row],[qtdRecEspFaixa]]*tbSilv[[#This Row],[Preco]]</f>
        <v>63.179515915946965</v>
      </c>
    </row>
    <row r="1715" spans="1:21" hidden="1" x14ac:dyDescent="0.3">
      <c r="A1715">
        <v>11817</v>
      </c>
      <c r="B1715" t="s">
        <v>57</v>
      </c>
      <c r="C1715" t="s">
        <v>1</v>
      </c>
      <c r="D1715" t="s">
        <v>2</v>
      </c>
      <c r="E1715" t="s">
        <v>3</v>
      </c>
      <c r="F1715" t="s">
        <v>306</v>
      </c>
      <c r="G1715" t="s">
        <v>4</v>
      </c>
      <c r="H1715" t="s">
        <v>5</v>
      </c>
      <c r="I1715">
        <v>333</v>
      </c>
      <c r="J1715">
        <v>37</v>
      </c>
      <c r="K1715" t="s">
        <v>6</v>
      </c>
      <c r="L1715" t="s">
        <v>308</v>
      </c>
      <c r="M1715" t="s">
        <v>309</v>
      </c>
      <c r="N1715">
        <v>28</v>
      </c>
      <c r="O1715" t="s">
        <v>312</v>
      </c>
      <c r="P1715" t="s">
        <v>13</v>
      </c>
      <c r="Q1715">
        <v>18.149999999999999</v>
      </c>
      <c r="R1715" t="s">
        <v>12</v>
      </c>
      <c r="S1715">
        <v>13.066685676574707</v>
      </c>
      <c r="T1715" s="6">
        <f>tbSilv[[#This Row],[qtdRecurso]]*tbSilv[[#This Row],[areaOcupacao]]/10000</f>
        <v>0.60439500000000002</v>
      </c>
      <c r="U1715" s="1">
        <f>tbSilv[[#This Row],[qtdRecEspFaixa]]*tbSilv[[#This Row],[Preco]]</f>
        <v>7.8974394894933706</v>
      </c>
    </row>
    <row r="1716" spans="1:21" hidden="1" x14ac:dyDescent="0.3">
      <c r="A1716">
        <v>11817</v>
      </c>
      <c r="B1716" t="s">
        <v>57</v>
      </c>
      <c r="C1716" t="s">
        <v>1</v>
      </c>
      <c r="D1716" t="s">
        <v>2</v>
      </c>
      <c r="E1716" t="s">
        <v>3</v>
      </c>
      <c r="F1716" t="s">
        <v>306</v>
      </c>
      <c r="G1716" t="s">
        <v>4</v>
      </c>
      <c r="H1716" t="s">
        <v>5</v>
      </c>
      <c r="I1716">
        <v>333</v>
      </c>
      <c r="J1716">
        <v>37</v>
      </c>
      <c r="K1716" t="s">
        <v>6</v>
      </c>
      <c r="L1716" t="s">
        <v>308</v>
      </c>
      <c r="M1716" t="s">
        <v>309</v>
      </c>
      <c r="N1716">
        <v>28</v>
      </c>
      <c r="O1716" t="s">
        <v>313</v>
      </c>
      <c r="P1716" t="s">
        <v>16</v>
      </c>
      <c r="Q1716">
        <v>0.73</v>
      </c>
      <c r="R1716" t="s">
        <v>17</v>
      </c>
      <c r="S1716">
        <v>149.07000732421875</v>
      </c>
      <c r="T1716" s="6">
        <f>tbSilv[[#This Row],[qtdRecurso]]*tbSilv[[#This Row],[areaOcupacao]]/10000</f>
        <v>2.4309000000000001E-2</v>
      </c>
      <c r="U1716" s="1">
        <f>tbSilv[[#This Row],[qtdRecEspFaixa]]*tbSilv[[#This Row],[Preco]]</f>
        <v>3.6237428080444336</v>
      </c>
    </row>
    <row r="1717" spans="1:21" hidden="1" x14ac:dyDescent="0.3">
      <c r="A1717">
        <v>11817</v>
      </c>
      <c r="B1717" t="s">
        <v>57</v>
      </c>
      <c r="C1717" t="s">
        <v>1</v>
      </c>
      <c r="D1717" t="s">
        <v>2</v>
      </c>
      <c r="E1717" t="s">
        <v>3</v>
      </c>
      <c r="F1717" t="s">
        <v>306</v>
      </c>
      <c r="G1717" t="s">
        <v>4</v>
      </c>
      <c r="H1717" t="s">
        <v>5</v>
      </c>
      <c r="I1717">
        <v>333</v>
      </c>
      <c r="J1717">
        <v>37</v>
      </c>
      <c r="K1717" t="s">
        <v>6</v>
      </c>
      <c r="L1717" t="s">
        <v>308</v>
      </c>
      <c r="M1717" t="s">
        <v>309</v>
      </c>
      <c r="N1717">
        <v>29</v>
      </c>
      <c r="O1717" t="s">
        <v>310</v>
      </c>
      <c r="P1717" t="s">
        <v>311</v>
      </c>
      <c r="Q1717">
        <v>145.19999999999999</v>
      </c>
      <c r="R1717" t="s">
        <v>12</v>
      </c>
      <c r="S1717">
        <v>1.0999999999999999E-2</v>
      </c>
      <c r="T1717" s="6">
        <f>tbSilv[[#This Row],[qtdRecurso]]*tbSilv[[#This Row],[areaOcupacao]]/10000</f>
        <v>4.8351600000000001</v>
      </c>
      <c r="U1717" s="1">
        <f>tbSilv[[#This Row],[qtdRecEspFaixa]]*tbSilv[[#This Row],[Preco]]</f>
        <v>5.318676E-2</v>
      </c>
    </row>
    <row r="1718" spans="1:21" hidden="1" x14ac:dyDescent="0.3">
      <c r="A1718">
        <v>11817</v>
      </c>
      <c r="B1718" t="s">
        <v>57</v>
      </c>
      <c r="C1718" t="s">
        <v>1</v>
      </c>
      <c r="D1718" t="s">
        <v>2</v>
      </c>
      <c r="E1718" t="s">
        <v>3</v>
      </c>
      <c r="F1718" t="s">
        <v>306</v>
      </c>
      <c r="G1718" t="s">
        <v>4</v>
      </c>
      <c r="H1718" t="s">
        <v>5</v>
      </c>
      <c r="I1718">
        <v>333</v>
      </c>
      <c r="J1718">
        <v>37</v>
      </c>
      <c r="K1718" t="s">
        <v>6</v>
      </c>
      <c r="L1718" t="s">
        <v>308</v>
      </c>
      <c r="M1718" t="s">
        <v>309</v>
      </c>
      <c r="N1718">
        <v>29</v>
      </c>
      <c r="O1718" t="s">
        <v>310</v>
      </c>
      <c r="P1718" t="s">
        <v>13</v>
      </c>
      <c r="Q1718">
        <v>145.19999999999999</v>
      </c>
      <c r="R1718" t="s">
        <v>12</v>
      </c>
      <c r="S1718">
        <v>13.066685676574707</v>
      </c>
      <c r="T1718" s="6">
        <f>tbSilv[[#This Row],[qtdRecurso]]*tbSilv[[#This Row],[areaOcupacao]]/10000</f>
        <v>4.8351600000000001</v>
      </c>
      <c r="U1718" s="1">
        <f>tbSilv[[#This Row],[qtdRecEspFaixa]]*tbSilv[[#This Row],[Preco]]</f>
        <v>63.179515915946965</v>
      </c>
    </row>
    <row r="1719" spans="1:21" hidden="1" x14ac:dyDescent="0.3">
      <c r="A1719">
        <v>11817</v>
      </c>
      <c r="B1719" t="s">
        <v>57</v>
      </c>
      <c r="C1719" t="s">
        <v>1</v>
      </c>
      <c r="D1719" t="s">
        <v>2</v>
      </c>
      <c r="E1719" t="s">
        <v>3</v>
      </c>
      <c r="F1719" t="s">
        <v>306</v>
      </c>
      <c r="G1719" t="s">
        <v>4</v>
      </c>
      <c r="H1719" t="s">
        <v>5</v>
      </c>
      <c r="I1719">
        <v>333</v>
      </c>
      <c r="J1719">
        <v>37</v>
      </c>
      <c r="K1719" t="s">
        <v>6</v>
      </c>
      <c r="L1719" t="s">
        <v>308</v>
      </c>
      <c r="M1719" t="s">
        <v>309</v>
      </c>
      <c r="N1719">
        <v>29</v>
      </c>
      <c r="O1719" t="s">
        <v>312</v>
      </c>
      <c r="P1719" t="s">
        <v>13</v>
      </c>
      <c r="Q1719">
        <v>18.149999999999999</v>
      </c>
      <c r="R1719" t="s">
        <v>12</v>
      </c>
      <c r="S1719">
        <v>13.066685676574707</v>
      </c>
      <c r="T1719" s="6">
        <f>tbSilv[[#This Row],[qtdRecurso]]*tbSilv[[#This Row],[areaOcupacao]]/10000</f>
        <v>0.60439500000000002</v>
      </c>
      <c r="U1719" s="1">
        <f>tbSilv[[#This Row],[qtdRecEspFaixa]]*tbSilv[[#This Row],[Preco]]</f>
        <v>7.8974394894933706</v>
      </c>
    </row>
    <row r="1720" spans="1:21" hidden="1" x14ac:dyDescent="0.3">
      <c r="A1720">
        <v>11817</v>
      </c>
      <c r="B1720" t="s">
        <v>57</v>
      </c>
      <c r="C1720" t="s">
        <v>1</v>
      </c>
      <c r="D1720" t="s">
        <v>2</v>
      </c>
      <c r="E1720" t="s">
        <v>3</v>
      </c>
      <c r="F1720" t="s">
        <v>306</v>
      </c>
      <c r="G1720" t="s">
        <v>4</v>
      </c>
      <c r="H1720" t="s">
        <v>5</v>
      </c>
      <c r="I1720">
        <v>333</v>
      </c>
      <c r="J1720">
        <v>37</v>
      </c>
      <c r="K1720" t="s">
        <v>6</v>
      </c>
      <c r="L1720" t="s">
        <v>308</v>
      </c>
      <c r="M1720" t="s">
        <v>309</v>
      </c>
      <c r="N1720">
        <v>29</v>
      </c>
      <c r="O1720" t="s">
        <v>313</v>
      </c>
      <c r="P1720" t="s">
        <v>16</v>
      </c>
      <c r="Q1720">
        <v>0.73</v>
      </c>
      <c r="R1720" t="s">
        <v>17</v>
      </c>
      <c r="S1720">
        <v>149.07000732421875</v>
      </c>
      <c r="T1720" s="6">
        <f>tbSilv[[#This Row],[qtdRecurso]]*tbSilv[[#This Row],[areaOcupacao]]/10000</f>
        <v>2.4309000000000001E-2</v>
      </c>
      <c r="U1720" s="1">
        <f>tbSilv[[#This Row],[qtdRecEspFaixa]]*tbSilv[[#This Row],[Preco]]</f>
        <v>3.6237428080444336</v>
      </c>
    </row>
    <row r="1721" spans="1:21" hidden="1" x14ac:dyDescent="0.3">
      <c r="A1721">
        <v>11817</v>
      </c>
      <c r="B1721" t="s">
        <v>57</v>
      </c>
      <c r="C1721" t="s">
        <v>1</v>
      </c>
      <c r="D1721" t="s">
        <v>2</v>
      </c>
      <c r="E1721" t="s">
        <v>3</v>
      </c>
      <c r="F1721" t="s">
        <v>306</v>
      </c>
      <c r="G1721" t="s">
        <v>4</v>
      </c>
      <c r="H1721" t="s">
        <v>5</v>
      </c>
      <c r="I1721">
        <v>333</v>
      </c>
      <c r="J1721">
        <v>37</v>
      </c>
      <c r="K1721" t="s">
        <v>6</v>
      </c>
      <c r="L1721" t="s">
        <v>308</v>
      </c>
      <c r="M1721" t="s">
        <v>309</v>
      </c>
      <c r="N1721">
        <v>30</v>
      </c>
      <c r="O1721" t="s">
        <v>310</v>
      </c>
      <c r="P1721" t="s">
        <v>311</v>
      </c>
      <c r="Q1721">
        <v>145.19999999999999</v>
      </c>
      <c r="R1721" t="s">
        <v>12</v>
      </c>
      <c r="S1721">
        <v>1.0999999999999999E-2</v>
      </c>
      <c r="T1721" s="6">
        <f>tbSilv[[#This Row],[qtdRecurso]]*tbSilv[[#This Row],[areaOcupacao]]/10000</f>
        <v>4.8351600000000001</v>
      </c>
      <c r="U1721" s="1">
        <f>tbSilv[[#This Row],[qtdRecEspFaixa]]*tbSilv[[#This Row],[Preco]]</f>
        <v>5.318676E-2</v>
      </c>
    </row>
    <row r="1722" spans="1:21" hidden="1" x14ac:dyDescent="0.3">
      <c r="A1722">
        <v>11817</v>
      </c>
      <c r="B1722" t="s">
        <v>57</v>
      </c>
      <c r="C1722" t="s">
        <v>1</v>
      </c>
      <c r="D1722" t="s">
        <v>2</v>
      </c>
      <c r="E1722" t="s">
        <v>3</v>
      </c>
      <c r="F1722" t="s">
        <v>306</v>
      </c>
      <c r="G1722" t="s">
        <v>4</v>
      </c>
      <c r="H1722" t="s">
        <v>5</v>
      </c>
      <c r="I1722">
        <v>333</v>
      </c>
      <c r="J1722">
        <v>37</v>
      </c>
      <c r="K1722" t="s">
        <v>6</v>
      </c>
      <c r="L1722" t="s">
        <v>308</v>
      </c>
      <c r="M1722" t="s">
        <v>309</v>
      </c>
      <c r="N1722">
        <v>30</v>
      </c>
      <c r="O1722" t="s">
        <v>310</v>
      </c>
      <c r="P1722" t="s">
        <v>13</v>
      </c>
      <c r="Q1722">
        <v>145.19999999999999</v>
      </c>
      <c r="R1722" t="s">
        <v>12</v>
      </c>
      <c r="S1722">
        <v>13.066685676574707</v>
      </c>
      <c r="T1722" s="6">
        <f>tbSilv[[#This Row],[qtdRecurso]]*tbSilv[[#This Row],[areaOcupacao]]/10000</f>
        <v>4.8351600000000001</v>
      </c>
      <c r="U1722" s="1">
        <f>tbSilv[[#This Row],[qtdRecEspFaixa]]*tbSilv[[#This Row],[Preco]]</f>
        <v>63.179515915946965</v>
      </c>
    </row>
    <row r="1723" spans="1:21" hidden="1" x14ac:dyDescent="0.3">
      <c r="A1723">
        <v>11817</v>
      </c>
      <c r="B1723" t="s">
        <v>57</v>
      </c>
      <c r="C1723" t="s">
        <v>1</v>
      </c>
      <c r="D1723" t="s">
        <v>2</v>
      </c>
      <c r="E1723" t="s">
        <v>3</v>
      </c>
      <c r="F1723" t="s">
        <v>306</v>
      </c>
      <c r="G1723" t="s">
        <v>4</v>
      </c>
      <c r="H1723" t="s">
        <v>5</v>
      </c>
      <c r="I1723">
        <v>333</v>
      </c>
      <c r="J1723">
        <v>37</v>
      </c>
      <c r="K1723" t="s">
        <v>6</v>
      </c>
      <c r="L1723" t="s">
        <v>308</v>
      </c>
      <c r="M1723" t="s">
        <v>309</v>
      </c>
      <c r="N1723">
        <v>30</v>
      </c>
      <c r="O1723" t="s">
        <v>312</v>
      </c>
      <c r="P1723" t="s">
        <v>13</v>
      </c>
      <c r="Q1723">
        <v>18.149999999999999</v>
      </c>
      <c r="R1723" t="s">
        <v>12</v>
      </c>
      <c r="S1723">
        <v>13.066685676574707</v>
      </c>
      <c r="T1723" s="6">
        <f>tbSilv[[#This Row],[qtdRecurso]]*tbSilv[[#This Row],[areaOcupacao]]/10000</f>
        <v>0.60439500000000002</v>
      </c>
      <c r="U1723" s="1">
        <f>tbSilv[[#This Row],[qtdRecEspFaixa]]*tbSilv[[#This Row],[Preco]]</f>
        <v>7.8974394894933706</v>
      </c>
    </row>
    <row r="1724" spans="1:21" hidden="1" x14ac:dyDescent="0.3">
      <c r="A1724">
        <v>11817</v>
      </c>
      <c r="B1724" t="s">
        <v>57</v>
      </c>
      <c r="C1724" t="s">
        <v>1</v>
      </c>
      <c r="D1724" t="s">
        <v>2</v>
      </c>
      <c r="E1724" t="s">
        <v>3</v>
      </c>
      <c r="F1724" t="s">
        <v>306</v>
      </c>
      <c r="G1724" t="s">
        <v>4</v>
      </c>
      <c r="H1724" t="s">
        <v>5</v>
      </c>
      <c r="I1724">
        <v>333</v>
      </c>
      <c r="J1724">
        <v>37</v>
      </c>
      <c r="K1724" t="s">
        <v>6</v>
      </c>
      <c r="L1724" t="s">
        <v>308</v>
      </c>
      <c r="M1724" t="s">
        <v>309</v>
      </c>
      <c r="N1724">
        <v>30</v>
      </c>
      <c r="O1724" t="s">
        <v>313</v>
      </c>
      <c r="P1724" t="s">
        <v>16</v>
      </c>
      <c r="Q1724">
        <v>0.73</v>
      </c>
      <c r="R1724" t="s">
        <v>17</v>
      </c>
      <c r="S1724">
        <v>149.07000732421875</v>
      </c>
      <c r="T1724" s="6">
        <f>tbSilv[[#This Row],[qtdRecurso]]*tbSilv[[#This Row],[areaOcupacao]]/10000</f>
        <v>2.4309000000000001E-2</v>
      </c>
      <c r="U1724" s="1">
        <f>tbSilv[[#This Row],[qtdRecEspFaixa]]*tbSilv[[#This Row],[Preco]]</f>
        <v>3.6237428080444336</v>
      </c>
    </row>
    <row r="1725" spans="1:21" hidden="1" x14ac:dyDescent="0.3">
      <c r="A1725">
        <v>11817</v>
      </c>
      <c r="B1725" t="s">
        <v>57</v>
      </c>
      <c r="C1725" t="s">
        <v>1</v>
      </c>
      <c r="D1725" t="s">
        <v>2</v>
      </c>
      <c r="E1725" t="s">
        <v>3</v>
      </c>
      <c r="F1725" t="s">
        <v>306</v>
      </c>
      <c r="G1725" t="s">
        <v>4</v>
      </c>
      <c r="H1725" t="s">
        <v>5</v>
      </c>
      <c r="I1725">
        <v>333</v>
      </c>
      <c r="J1725">
        <v>37</v>
      </c>
      <c r="K1725" t="s">
        <v>6</v>
      </c>
      <c r="L1725" t="s">
        <v>7</v>
      </c>
      <c r="M1725" t="s">
        <v>8</v>
      </c>
      <c r="N1725">
        <v>1</v>
      </c>
      <c r="O1725" t="s">
        <v>9</v>
      </c>
      <c r="P1725" t="s">
        <v>314</v>
      </c>
      <c r="Q1725">
        <v>3.3</v>
      </c>
      <c r="R1725" t="s">
        <v>10</v>
      </c>
      <c r="S1725">
        <v>273.07998657226563</v>
      </c>
      <c r="T1725" s="6">
        <f>tbSilv[[#This Row],[qtdRecurso]]*tbSilv[[#This Row],[areaOcupacao]]/10000</f>
        <v>0.10988999999999999</v>
      </c>
      <c r="U1725" s="1">
        <f>tbSilv[[#This Row],[qtdRecEspFaixa]]*tbSilv[[#This Row],[Preco]]</f>
        <v>30.008759724426266</v>
      </c>
    </row>
    <row r="1726" spans="1:21" hidden="1" x14ac:dyDescent="0.3">
      <c r="A1726">
        <v>11817</v>
      </c>
      <c r="B1726" t="s">
        <v>57</v>
      </c>
      <c r="C1726" t="s">
        <v>1</v>
      </c>
      <c r="D1726" t="s">
        <v>2</v>
      </c>
      <c r="E1726" t="s">
        <v>3</v>
      </c>
      <c r="F1726" t="s">
        <v>306</v>
      </c>
      <c r="G1726" t="s">
        <v>4</v>
      </c>
      <c r="H1726" t="s">
        <v>5</v>
      </c>
      <c r="I1726">
        <v>333</v>
      </c>
      <c r="J1726">
        <v>37</v>
      </c>
      <c r="K1726" t="s">
        <v>6</v>
      </c>
      <c r="L1726" t="s">
        <v>7</v>
      </c>
      <c r="M1726" t="s">
        <v>8</v>
      </c>
      <c r="N1726">
        <v>1</v>
      </c>
      <c r="O1726" t="s">
        <v>9</v>
      </c>
      <c r="P1726" t="s">
        <v>11</v>
      </c>
      <c r="Q1726">
        <v>10.5</v>
      </c>
      <c r="R1726" t="s">
        <v>12</v>
      </c>
      <c r="S1726">
        <v>1.0999999999999999E-2</v>
      </c>
      <c r="T1726" s="6">
        <f>tbSilv[[#This Row],[qtdRecurso]]*tbSilv[[#This Row],[areaOcupacao]]/10000</f>
        <v>0.34965000000000002</v>
      </c>
      <c r="U1726" s="1">
        <f>tbSilv[[#This Row],[qtdRecEspFaixa]]*tbSilv[[#This Row],[Preco]]</f>
        <v>3.84615E-3</v>
      </c>
    </row>
    <row r="1727" spans="1:21" hidden="1" x14ac:dyDescent="0.3">
      <c r="A1727">
        <v>11817</v>
      </c>
      <c r="B1727" t="s">
        <v>57</v>
      </c>
      <c r="C1727" t="s">
        <v>1</v>
      </c>
      <c r="D1727" t="s">
        <v>2</v>
      </c>
      <c r="E1727" t="s">
        <v>3</v>
      </c>
      <c r="F1727" t="s">
        <v>306</v>
      </c>
      <c r="G1727" t="s">
        <v>4</v>
      </c>
      <c r="H1727" t="s">
        <v>5</v>
      </c>
      <c r="I1727">
        <v>333</v>
      </c>
      <c r="J1727">
        <v>37</v>
      </c>
      <c r="K1727" t="s">
        <v>6</v>
      </c>
      <c r="L1727" t="s">
        <v>7</v>
      </c>
      <c r="M1727" t="s">
        <v>8</v>
      </c>
      <c r="N1727">
        <v>1</v>
      </c>
      <c r="O1727" t="s">
        <v>9</v>
      </c>
      <c r="P1727" t="s">
        <v>13</v>
      </c>
      <c r="Q1727">
        <v>10.5</v>
      </c>
      <c r="R1727" t="s">
        <v>12</v>
      </c>
      <c r="S1727">
        <v>13.066685676574707</v>
      </c>
      <c r="T1727" s="6">
        <f>tbSilv[[#This Row],[qtdRecurso]]*tbSilv[[#This Row],[areaOcupacao]]/10000</f>
        <v>0.34965000000000002</v>
      </c>
      <c r="U1727" s="1">
        <f>tbSilv[[#This Row],[qtdRecEspFaixa]]*tbSilv[[#This Row],[Preco]]</f>
        <v>4.5687666468143462</v>
      </c>
    </row>
    <row r="1728" spans="1:21" hidden="1" x14ac:dyDescent="0.3">
      <c r="A1728">
        <v>11817</v>
      </c>
      <c r="B1728" t="s">
        <v>57</v>
      </c>
      <c r="C1728" t="s">
        <v>1</v>
      </c>
      <c r="D1728" t="s">
        <v>2</v>
      </c>
      <c r="E1728" t="s">
        <v>3</v>
      </c>
      <c r="F1728" t="s">
        <v>306</v>
      </c>
      <c r="G1728" t="s">
        <v>4</v>
      </c>
      <c r="H1728" t="s">
        <v>5</v>
      </c>
      <c r="I1728">
        <v>333</v>
      </c>
      <c r="J1728">
        <v>37</v>
      </c>
      <c r="K1728" t="s">
        <v>6</v>
      </c>
      <c r="L1728" t="s">
        <v>7</v>
      </c>
      <c r="M1728" t="s">
        <v>8</v>
      </c>
      <c r="N1728">
        <v>1</v>
      </c>
      <c r="O1728" t="s">
        <v>14</v>
      </c>
      <c r="P1728" t="s">
        <v>315</v>
      </c>
      <c r="Q1728">
        <v>3.3</v>
      </c>
      <c r="R1728" t="s">
        <v>10</v>
      </c>
      <c r="S1728">
        <v>200.47999572753906</v>
      </c>
      <c r="T1728" s="6">
        <f>tbSilv[[#This Row],[qtdRecurso]]*tbSilv[[#This Row],[areaOcupacao]]/10000</f>
        <v>0.10988999999999999</v>
      </c>
      <c r="U1728" s="1">
        <f>tbSilv[[#This Row],[qtdRecEspFaixa]]*tbSilv[[#This Row],[Preco]]</f>
        <v>22.030746730499263</v>
      </c>
    </row>
    <row r="1729" spans="1:21" hidden="1" x14ac:dyDescent="0.3">
      <c r="A1729">
        <v>11817</v>
      </c>
      <c r="B1729" t="s">
        <v>57</v>
      </c>
      <c r="C1729" t="s">
        <v>1</v>
      </c>
      <c r="D1729" t="s">
        <v>2</v>
      </c>
      <c r="E1729" t="s">
        <v>3</v>
      </c>
      <c r="F1729" t="s">
        <v>306</v>
      </c>
      <c r="G1729" t="s">
        <v>4</v>
      </c>
      <c r="H1729" t="s">
        <v>5</v>
      </c>
      <c r="I1729">
        <v>333</v>
      </c>
      <c r="J1729">
        <v>37</v>
      </c>
      <c r="K1729" t="s">
        <v>6</v>
      </c>
      <c r="L1729" t="s">
        <v>7</v>
      </c>
      <c r="M1729" t="s">
        <v>8</v>
      </c>
      <c r="N1729">
        <v>1</v>
      </c>
      <c r="O1729" t="s">
        <v>14</v>
      </c>
      <c r="P1729" t="s">
        <v>15</v>
      </c>
      <c r="Q1729">
        <v>12</v>
      </c>
      <c r="R1729" t="s">
        <v>12</v>
      </c>
      <c r="S1729">
        <v>7.9000000000000001E-2</v>
      </c>
      <c r="T1729" s="6">
        <f>tbSilv[[#This Row],[qtdRecurso]]*tbSilv[[#This Row],[areaOcupacao]]/10000</f>
        <v>0.39960000000000001</v>
      </c>
      <c r="U1729" s="1">
        <f>tbSilv[[#This Row],[qtdRecEspFaixa]]*tbSilv[[#This Row],[Preco]]</f>
        <v>3.1568400000000003E-2</v>
      </c>
    </row>
    <row r="1730" spans="1:21" hidden="1" x14ac:dyDescent="0.3">
      <c r="A1730">
        <v>11817</v>
      </c>
      <c r="B1730" t="s">
        <v>57</v>
      </c>
      <c r="C1730" t="s">
        <v>1</v>
      </c>
      <c r="D1730" t="s">
        <v>2</v>
      </c>
      <c r="E1730" t="s">
        <v>3</v>
      </c>
      <c r="F1730" t="s">
        <v>306</v>
      </c>
      <c r="G1730" t="s">
        <v>4</v>
      </c>
      <c r="H1730" t="s">
        <v>5</v>
      </c>
      <c r="I1730">
        <v>333</v>
      </c>
      <c r="J1730">
        <v>37</v>
      </c>
      <c r="K1730" t="s">
        <v>6</v>
      </c>
      <c r="L1730" t="s">
        <v>7</v>
      </c>
      <c r="M1730" t="s">
        <v>8</v>
      </c>
      <c r="N1730">
        <v>1</v>
      </c>
      <c r="O1730" t="s">
        <v>14</v>
      </c>
      <c r="P1730" t="s">
        <v>13</v>
      </c>
      <c r="Q1730">
        <v>12</v>
      </c>
      <c r="R1730" t="s">
        <v>12</v>
      </c>
      <c r="S1730">
        <v>13.066685676574707</v>
      </c>
      <c r="T1730" s="6">
        <f>tbSilv[[#This Row],[qtdRecurso]]*tbSilv[[#This Row],[areaOcupacao]]/10000</f>
        <v>0.39960000000000001</v>
      </c>
      <c r="U1730" s="1">
        <f>tbSilv[[#This Row],[qtdRecEspFaixa]]*tbSilv[[#This Row],[Preco]]</f>
        <v>5.221447596359253</v>
      </c>
    </row>
    <row r="1731" spans="1:21" hidden="1" x14ac:dyDescent="0.3">
      <c r="A1731">
        <v>11817</v>
      </c>
      <c r="B1731" t="s">
        <v>57</v>
      </c>
      <c r="C1731" t="s">
        <v>1</v>
      </c>
      <c r="D1731" t="s">
        <v>2</v>
      </c>
      <c r="E1731" t="s">
        <v>3</v>
      </c>
      <c r="F1731" t="s">
        <v>306</v>
      </c>
      <c r="G1731" t="s">
        <v>4</v>
      </c>
      <c r="H1731" t="s">
        <v>5</v>
      </c>
      <c r="I1731">
        <v>333</v>
      </c>
      <c r="J1731">
        <v>37</v>
      </c>
      <c r="K1731" t="s">
        <v>6</v>
      </c>
      <c r="L1731" t="s">
        <v>7</v>
      </c>
      <c r="M1731" t="s">
        <v>8</v>
      </c>
      <c r="N1731">
        <v>1</v>
      </c>
      <c r="O1731" t="s">
        <v>14</v>
      </c>
      <c r="P1731" t="s">
        <v>16</v>
      </c>
      <c r="Q1731">
        <v>2</v>
      </c>
      <c r="R1731" t="s">
        <v>17</v>
      </c>
      <c r="S1731">
        <v>149.07000732421875</v>
      </c>
      <c r="T1731" s="6">
        <f>tbSilv[[#This Row],[qtdRecurso]]*tbSilv[[#This Row],[areaOcupacao]]/10000</f>
        <v>6.6600000000000006E-2</v>
      </c>
      <c r="U1731" s="1">
        <f>tbSilv[[#This Row],[qtdRecEspFaixa]]*tbSilv[[#This Row],[Preco]]</f>
        <v>9.9280624877929693</v>
      </c>
    </row>
    <row r="1732" spans="1:21" hidden="1" x14ac:dyDescent="0.3">
      <c r="A1732">
        <v>11817</v>
      </c>
      <c r="B1732" t="s">
        <v>57</v>
      </c>
      <c r="C1732" t="s">
        <v>1</v>
      </c>
      <c r="D1732" t="s">
        <v>2</v>
      </c>
      <c r="E1732" t="s">
        <v>3</v>
      </c>
      <c r="F1732" t="s">
        <v>306</v>
      </c>
      <c r="G1732" t="s">
        <v>4</v>
      </c>
      <c r="H1732" t="s">
        <v>5</v>
      </c>
      <c r="I1732">
        <v>333</v>
      </c>
      <c r="J1732">
        <v>37</v>
      </c>
      <c r="K1732" t="s">
        <v>6</v>
      </c>
      <c r="L1732" t="s">
        <v>7</v>
      </c>
      <c r="M1732" t="s">
        <v>8</v>
      </c>
      <c r="N1732">
        <v>1</v>
      </c>
      <c r="O1732" t="s">
        <v>18</v>
      </c>
      <c r="P1732" t="s">
        <v>13</v>
      </c>
      <c r="Q1732">
        <v>5</v>
      </c>
      <c r="R1732" t="s">
        <v>12</v>
      </c>
      <c r="S1732">
        <v>13.066685676574707</v>
      </c>
      <c r="T1732" s="6">
        <f>tbSilv[[#This Row],[qtdRecurso]]*tbSilv[[#This Row],[areaOcupacao]]/10000</f>
        <v>0.16650000000000001</v>
      </c>
      <c r="U1732" s="1">
        <f>tbSilv[[#This Row],[qtdRecEspFaixa]]*tbSilv[[#This Row],[Preco]]</f>
        <v>2.1756031651496888</v>
      </c>
    </row>
    <row r="1733" spans="1:21" hidden="1" x14ac:dyDescent="0.3">
      <c r="A1733">
        <v>11817</v>
      </c>
      <c r="B1733" t="s">
        <v>57</v>
      </c>
      <c r="C1733" t="s">
        <v>1</v>
      </c>
      <c r="D1733" t="s">
        <v>2</v>
      </c>
      <c r="E1733" t="s">
        <v>3</v>
      </c>
      <c r="F1733" t="s">
        <v>306</v>
      </c>
      <c r="G1733" t="s">
        <v>4</v>
      </c>
      <c r="H1733" t="s">
        <v>5</v>
      </c>
      <c r="I1733">
        <v>333</v>
      </c>
      <c r="J1733">
        <v>37</v>
      </c>
      <c r="K1733" t="s">
        <v>6</v>
      </c>
      <c r="L1733" t="s">
        <v>7</v>
      </c>
      <c r="M1733" t="s">
        <v>8</v>
      </c>
      <c r="N1733">
        <v>1</v>
      </c>
      <c r="O1733" t="s">
        <v>18</v>
      </c>
      <c r="P1733" t="s">
        <v>19</v>
      </c>
      <c r="Q1733">
        <v>1</v>
      </c>
      <c r="R1733" t="s">
        <v>17</v>
      </c>
      <c r="S1733">
        <v>157.47999572753906</v>
      </c>
      <c r="T1733" s="6">
        <f>tbSilv[[#This Row],[qtdRecurso]]*tbSilv[[#This Row],[areaOcupacao]]/10000</f>
        <v>3.3300000000000003E-2</v>
      </c>
      <c r="U1733" s="1">
        <f>tbSilv[[#This Row],[qtdRecEspFaixa]]*tbSilv[[#This Row],[Preco]]</f>
        <v>5.244083857727051</v>
      </c>
    </row>
    <row r="1734" spans="1:21" hidden="1" x14ac:dyDescent="0.3">
      <c r="A1734">
        <v>11817</v>
      </c>
      <c r="B1734" t="s">
        <v>57</v>
      </c>
      <c r="C1734" t="s">
        <v>1</v>
      </c>
      <c r="D1734" t="s">
        <v>2</v>
      </c>
      <c r="E1734" t="s">
        <v>3</v>
      </c>
      <c r="F1734" t="s">
        <v>306</v>
      </c>
      <c r="G1734" t="s">
        <v>4</v>
      </c>
      <c r="H1734" t="s">
        <v>5</v>
      </c>
      <c r="I1734">
        <v>333</v>
      </c>
      <c r="J1734">
        <v>37</v>
      </c>
      <c r="K1734" t="s">
        <v>6</v>
      </c>
      <c r="L1734" t="s">
        <v>7</v>
      </c>
      <c r="M1734" t="s">
        <v>8</v>
      </c>
      <c r="N1734">
        <v>1</v>
      </c>
      <c r="O1734" t="s">
        <v>20</v>
      </c>
      <c r="P1734" t="s">
        <v>21</v>
      </c>
      <c r="Q1734">
        <v>5</v>
      </c>
      <c r="R1734" t="s">
        <v>22</v>
      </c>
      <c r="S1734">
        <v>25.84</v>
      </c>
      <c r="T1734" s="6">
        <f>tbSilv[[#This Row],[qtdRecurso]]*tbSilv[[#This Row],[areaOcupacao]]/10000</f>
        <v>0.16650000000000001</v>
      </c>
      <c r="U1734" s="1">
        <f>tbSilv[[#This Row],[qtdRecEspFaixa]]*tbSilv[[#This Row],[Preco]]</f>
        <v>4.3023600000000002</v>
      </c>
    </row>
    <row r="1735" spans="1:21" hidden="1" x14ac:dyDescent="0.3">
      <c r="A1735">
        <v>11817</v>
      </c>
      <c r="B1735" t="s">
        <v>57</v>
      </c>
      <c r="C1735" t="s">
        <v>1</v>
      </c>
      <c r="D1735" t="s">
        <v>2</v>
      </c>
      <c r="E1735" t="s">
        <v>3</v>
      </c>
      <c r="F1735" t="s">
        <v>306</v>
      </c>
      <c r="G1735" t="s">
        <v>4</v>
      </c>
      <c r="H1735" t="s">
        <v>5</v>
      </c>
      <c r="I1735">
        <v>333</v>
      </c>
      <c r="J1735">
        <v>37</v>
      </c>
      <c r="K1735" t="s">
        <v>6</v>
      </c>
      <c r="L1735" t="s">
        <v>7</v>
      </c>
      <c r="M1735" t="s">
        <v>8</v>
      </c>
      <c r="N1735">
        <v>1</v>
      </c>
      <c r="O1735" t="s">
        <v>20</v>
      </c>
      <c r="P1735" t="s">
        <v>13</v>
      </c>
      <c r="Q1735">
        <v>12</v>
      </c>
      <c r="R1735" t="s">
        <v>12</v>
      </c>
      <c r="S1735">
        <v>13.066685676574707</v>
      </c>
      <c r="T1735" s="6">
        <f>tbSilv[[#This Row],[qtdRecurso]]*tbSilv[[#This Row],[areaOcupacao]]/10000</f>
        <v>0.39960000000000001</v>
      </c>
      <c r="U1735" s="1">
        <f>tbSilv[[#This Row],[qtdRecEspFaixa]]*tbSilv[[#This Row],[Preco]]</f>
        <v>5.221447596359253</v>
      </c>
    </row>
    <row r="1736" spans="1:21" hidden="1" x14ac:dyDescent="0.3">
      <c r="A1736">
        <v>11817</v>
      </c>
      <c r="B1736" t="s">
        <v>57</v>
      </c>
      <c r="C1736" t="s">
        <v>1</v>
      </c>
      <c r="D1736" t="s">
        <v>2</v>
      </c>
      <c r="E1736" t="s">
        <v>3</v>
      </c>
      <c r="F1736" t="s">
        <v>306</v>
      </c>
      <c r="G1736" t="s">
        <v>4</v>
      </c>
      <c r="H1736" t="s">
        <v>5</v>
      </c>
      <c r="I1736">
        <v>333</v>
      </c>
      <c r="J1736">
        <v>37</v>
      </c>
      <c r="K1736" t="s">
        <v>6</v>
      </c>
      <c r="L1736" t="s">
        <v>7</v>
      </c>
      <c r="M1736" t="s">
        <v>8</v>
      </c>
      <c r="N1736">
        <v>1</v>
      </c>
      <c r="O1736" t="s">
        <v>20</v>
      </c>
      <c r="P1736" t="s">
        <v>19</v>
      </c>
      <c r="Q1736">
        <v>2</v>
      </c>
      <c r="R1736" t="s">
        <v>17</v>
      </c>
      <c r="S1736">
        <v>157.47999572753906</v>
      </c>
      <c r="T1736" s="6">
        <f>tbSilv[[#This Row],[qtdRecurso]]*tbSilv[[#This Row],[areaOcupacao]]/10000</f>
        <v>6.6600000000000006E-2</v>
      </c>
      <c r="U1736" s="1">
        <f>tbSilv[[#This Row],[qtdRecEspFaixa]]*tbSilv[[#This Row],[Preco]]</f>
        <v>10.488167715454102</v>
      </c>
    </row>
    <row r="1737" spans="1:21" hidden="1" x14ac:dyDescent="0.3">
      <c r="A1737">
        <v>11817</v>
      </c>
      <c r="B1737" t="s">
        <v>57</v>
      </c>
      <c r="C1737" t="s">
        <v>1</v>
      </c>
      <c r="D1737" t="s">
        <v>2</v>
      </c>
      <c r="E1737" t="s">
        <v>3</v>
      </c>
      <c r="F1737" t="s">
        <v>306</v>
      </c>
      <c r="G1737" t="s">
        <v>4</v>
      </c>
      <c r="H1737" t="s">
        <v>5</v>
      </c>
      <c r="I1737">
        <v>333</v>
      </c>
      <c r="J1737">
        <v>37</v>
      </c>
      <c r="K1737" t="s">
        <v>6</v>
      </c>
      <c r="L1737" t="s">
        <v>7</v>
      </c>
      <c r="M1737" t="s">
        <v>8</v>
      </c>
      <c r="N1737">
        <v>1</v>
      </c>
      <c r="O1737" t="s">
        <v>23</v>
      </c>
      <c r="P1737" t="s">
        <v>21</v>
      </c>
      <c r="Q1737">
        <v>1</v>
      </c>
      <c r="R1737" t="s">
        <v>22</v>
      </c>
      <c r="S1737">
        <v>25.84</v>
      </c>
      <c r="T1737" s="6">
        <f>tbSilv[[#This Row],[qtdRecurso]]*tbSilv[[#This Row],[areaOcupacao]]/10000</f>
        <v>3.3300000000000003E-2</v>
      </c>
      <c r="U1737" s="1">
        <f>tbSilv[[#This Row],[qtdRecEspFaixa]]*tbSilv[[#This Row],[Preco]]</f>
        <v>0.86047200000000013</v>
      </c>
    </row>
    <row r="1738" spans="1:21" hidden="1" x14ac:dyDescent="0.3">
      <c r="A1738">
        <v>11817</v>
      </c>
      <c r="B1738" t="s">
        <v>57</v>
      </c>
      <c r="C1738" t="s">
        <v>1</v>
      </c>
      <c r="D1738" t="s">
        <v>2</v>
      </c>
      <c r="E1738" t="s">
        <v>3</v>
      </c>
      <c r="F1738" t="s">
        <v>306</v>
      </c>
      <c r="G1738" t="s">
        <v>4</v>
      </c>
      <c r="H1738" t="s">
        <v>5</v>
      </c>
      <c r="I1738">
        <v>333</v>
      </c>
      <c r="J1738">
        <v>37</v>
      </c>
      <c r="K1738" t="s">
        <v>6</v>
      </c>
      <c r="L1738" t="s">
        <v>7</v>
      </c>
      <c r="M1738" t="s">
        <v>8</v>
      </c>
      <c r="N1738">
        <v>1</v>
      </c>
      <c r="O1738" t="s">
        <v>23</v>
      </c>
      <c r="P1738" t="s">
        <v>24</v>
      </c>
      <c r="Q1738">
        <v>109</v>
      </c>
      <c r="R1738" t="s">
        <v>25</v>
      </c>
      <c r="S1738">
        <v>2</v>
      </c>
      <c r="T1738" s="6">
        <f>tbSilv[[#This Row],[qtdRecurso]]*tbSilv[[#This Row],[areaOcupacao]]/10000</f>
        <v>3.6297000000000001</v>
      </c>
      <c r="U1738" s="1">
        <f>tbSilv[[#This Row],[qtdRecEspFaixa]]*tbSilv[[#This Row],[Preco]]</f>
        <v>7.2594000000000003</v>
      </c>
    </row>
    <row r="1739" spans="1:21" hidden="1" x14ac:dyDescent="0.3">
      <c r="A1739">
        <v>11817</v>
      </c>
      <c r="B1739" t="s">
        <v>57</v>
      </c>
      <c r="C1739" t="s">
        <v>1</v>
      </c>
      <c r="D1739" t="s">
        <v>2</v>
      </c>
      <c r="E1739" t="s">
        <v>3</v>
      </c>
      <c r="F1739" t="s">
        <v>306</v>
      </c>
      <c r="G1739" t="s">
        <v>4</v>
      </c>
      <c r="H1739" t="s">
        <v>5</v>
      </c>
      <c r="I1739">
        <v>333</v>
      </c>
      <c r="J1739">
        <v>37</v>
      </c>
      <c r="K1739" t="s">
        <v>6</v>
      </c>
      <c r="L1739" t="s">
        <v>7</v>
      </c>
      <c r="M1739" t="s">
        <v>8</v>
      </c>
      <c r="N1739">
        <v>1</v>
      </c>
      <c r="O1739" t="s">
        <v>23</v>
      </c>
      <c r="P1739" t="s">
        <v>26</v>
      </c>
      <c r="Q1739">
        <v>109</v>
      </c>
      <c r="R1739" t="s">
        <v>25</v>
      </c>
      <c r="S1739">
        <v>10</v>
      </c>
      <c r="T1739" s="6">
        <f>tbSilv[[#This Row],[qtdRecurso]]*tbSilv[[#This Row],[areaOcupacao]]/10000</f>
        <v>3.6297000000000001</v>
      </c>
      <c r="U1739" s="1">
        <f>tbSilv[[#This Row],[qtdRecEspFaixa]]*tbSilv[[#This Row],[Preco]]</f>
        <v>36.297000000000004</v>
      </c>
    </row>
    <row r="1740" spans="1:21" hidden="1" x14ac:dyDescent="0.3">
      <c r="A1740">
        <v>11817</v>
      </c>
      <c r="B1740" t="s">
        <v>57</v>
      </c>
      <c r="C1740" t="s">
        <v>1</v>
      </c>
      <c r="D1740" t="s">
        <v>2</v>
      </c>
      <c r="E1740" t="s">
        <v>3</v>
      </c>
      <c r="F1740" t="s">
        <v>306</v>
      </c>
      <c r="G1740" t="s">
        <v>4</v>
      </c>
      <c r="H1740" t="s">
        <v>5</v>
      </c>
      <c r="I1740">
        <v>333</v>
      </c>
      <c r="J1740">
        <v>37</v>
      </c>
      <c r="K1740" t="s">
        <v>6</v>
      </c>
      <c r="L1740" t="s">
        <v>7</v>
      </c>
      <c r="M1740" t="s">
        <v>8</v>
      </c>
      <c r="N1740">
        <v>1</v>
      </c>
      <c r="O1740" t="s">
        <v>23</v>
      </c>
      <c r="P1740" t="s">
        <v>13</v>
      </c>
      <c r="Q1740">
        <v>3.6</v>
      </c>
      <c r="R1740" t="s">
        <v>12</v>
      </c>
      <c r="S1740">
        <v>13.066685676574707</v>
      </c>
      <c r="T1740" s="6">
        <f>tbSilv[[#This Row],[qtdRecurso]]*tbSilv[[#This Row],[areaOcupacao]]/10000</f>
        <v>0.11988</v>
      </c>
      <c r="U1740" s="1">
        <f>tbSilv[[#This Row],[qtdRecEspFaixa]]*tbSilv[[#This Row],[Preco]]</f>
        <v>1.5664342789077759</v>
      </c>
    </row>
    <row r="1741" spans="1:21" hidden="1" x14ac:dyDescent="0.3">
      <c r="A1741">
        <v>11817</v>
      </c>
      <c r="B1741" t="s">
        <v>57</v>
      </c>
      <c r="C1741" t="s">
        <v>1</v>
      </c>
      <c r="D1741" t="s">
        <v>2</v>
      </c>
      <c r="E1741" t="s">
        <v>3</v>
      </c>
      <c r="F1741" t="s">
        <v>306</v>
      </c>
      <c r="G1741" t="s">
        <v>4</v>
      </c>
      <c r="H1741" t="s">
        <v>5</v>
      </c>
      <c r="I1741">
        <v>333</v>
      </c>
      <c r="J1741">
        <v>37</v>
      </c>
      <c r="K1741" t="s">
        <v>6</v>
      </c>
      <c r="L1741" t="s">
        <v>7</v>
      </c>
      <c r="M1741" t="s">
        <v>8</v>
      </c>
      <c r="N1741">
        <v>1</v>
      </c>
      <c r="O1741" t="s">
        <v>27</v>
      </c>
      <c r="P1741" t="s">
        <v>24</v>
      </c>
      <c r="Q1741">
        <v>545</v>
      </c>
      <c r="R1741" t="s">
        <v>25</v>
      </c>
      <c r="S1741">
        <v>2</v>
      </c>
      <c r="T1741" s="6">
        <f>tbSilv[[#This Row],[qtdRecurso]]*tbSilv[[#This Row],[areaOcupacao]]/10000</f>
        <v>18.148499999999999</v>
      </c>
      <c r="U1741" s="1">
        <f>tbSilv[[#This Row],[qtdRecEspFaixa]]*tbSilv[[#This Row],[Preco]]</f>
        <v>36.296999999999997</v>
      </c>
    </row>
    <row r="1742" spans="1:21" hidden="1" x14ac:dyDescent="0.3">
      <c r="A1742">
        <v>11817</v>
      </c>
      <c r="B1742" t="s">
        <v>57</v>
      </c>
      <c r="C1742" t="s">
        <v>1</v>
      </c>
      <c r="D1742" t="s">
        <v>2</v>
      </c>
      <c r="E1742" t="s">
        <v>3</v>
      </c>
      <c r="F1742" t="s">
        <v>306</v>
      </c>
      <c r="G1742" t="s">
        <v>4</v>
      </c>
      <c r="H1742" t="s">
        <v>5</v>
      </c>
      <c r="I1742">
        <v>333</v>
      </c>
      <c r="J1742">
        <v>37</v>
      </c>
      <c r="K1742" t="s">
        <v>6</v>
      </c>
      <c r="L1742" t="s">
        <v>7</v>
      </c>
      <c r="M1742" t="s">
        <v>8</v>
      </c>
      <c r="N1742">
        <v>1</v>
      </c>
      <c r="O1742" t="s">
        <v>27</v>
      </c>
      <c r="P1742" t="s">
        <v>13</v>
      </c>
      <c r="Q1742">
        <v>9</v>
      </c>
      <c r="R1742" t="s">
        <v>12</v>
      </c>
      <c r="S1742">
        <v>13.066685676574707</v>
      </c>
      <c r="T1742" s="6">
        <f>tbSilv[[#This Row],[qtdRecurso]]*tbSilv[[#This Row],[areaOcupacao]]/10000</f>
        <v>0.29970000000000002</v>
      </c>
      <c r="U1742" s="1">
        <f>tbSilv[[#This Row],[qtdRecEspFaixa]]*tbSilv[[#This Row],[Preco]]</f>
        <v>3.9160856972694398</v>
      </c>
    </row>
    <row r="1743" spans="1:21" hidden="1" x14ac:dyDescent="0.3">
      <c r="A1743">
        <v>11817</v>
      </c>
      <c r="B1743" t="s">
        <v>57</v>
      </c>
      <c r="C1743" t="s">
        <v>1</v>
      </c>
      <c r="D1743" t="s">
        <v>2</v>
      </c>
      <c r="E1743" t="s">
        <v>3</v>
      </c>
      <c r="F1743" t="s">
        <v>306</v>
      </c>
      <c r="G1743" t="s">
        <v>4</v>
      </c>
      <c r="H1743" t="s">
        <v>5</v>
      </c>
      <c r="I1743">
        <v>333</v>
      </c>
      <c r="J1743">
        <v>37</v>
      </c>
      <c r="K1743" t="s">
        <v>6</v>
      </c>
      <c r="L1743" t="s">
        <v>7</v>
      </c>
      <c r="M1743" t="s">
        <v>8</v>
      </c>
      <c r="N1743">
        <v>1</v>
      </c>
      <c r="O1743" t="s">
        <v>27</v>
      </c>
      <c r="P1743" t="s">
        <v>16</v>
      </c>
      <c r="Q1743">
        <v>1.5</v>
      </c>
      <c r="R1743" t="s">
        <v>17</v>
      </c>
      <c r="S1743">
        <v>149.07000732421875</v>
      </c>
      <c r="T1743" s="6">
        <f>tbSilv[[#This Row],[qtdRecurso]]*tbSilv[[#This Row],[areaOcupacao]]/10000</f>
        <v>4.9950000000000001E-2</v>
      </c>
      <c r="U1743" s="1">
        <f>tbSilv[[#This Row],[qtdRecEspFaixa]]*tbSilv[[#This Row],[Preco]]</f>
        <v>7.4460468658447265</v>
      </c>
    </row>
    <row r="1744" spans="1:21" x14ac:dyDescent="0.3">
      <c r="A1744">
        <v>11817</v>
      </c>
      <c r="B1744" t="s">
        <v>57</v>
      </c>
      <c r="C1744" t="s">
        <v>1</v>
      </c>
      <c r="D1744" t="s">
        <v>2</v>
      </c>
      <c r="E1744" t="s">
        <v>3</v>
      </c>
      <c r="F1744" t="s">
        <v>306</v>
      </c>
      <c r="G1744" t="s">
        <v>4</v>
      </c>
      <c r="H1744" t="s">
        <v>5</v>
      </c>
      <c r="I1744">
        <v>333</v>
      </c>
      <c r="J1744">
        <v>37</v>
      </c>
      <c r="K1744" t="s">
        <v>6</v>
      </c>
      <c r="L1744" t="s">
        <v>7</v>
      </c>
      <c r="M1744" t="s">
        <v>28</v>
      </c>
      <c r="N1744">
        <v>2</v>
      </c>
      <c r="O1744" t="s">
        <v>29</v>
      </c>
      <c r="P1744" t="s">
        <v>30</v>
      </c>
      <c r="Q1744">
        <v>2.6</v>
      </c>
      <c r="R1744" t="s">
        <v>10</v>
      </c>
      <c r="S1744">
        <v>268.25</v>
      </c>
      <c r="T1744" s="6">
        <f>tbSilv[[#This Row],[qtdRecurso]]*tbSilv[[#This Row],[areaOcupacao]]/10000</f>
        <v>8.6580000000000004E-2</v>
      </c>
      <c r="U1744" s="1">
        <f>tbSilv[[#This Row],[qtdRecEspFaixa]]*tbSilv[[#This Row],[Preco]]</f>
        <v>23.225085</v>
      </c>
    </row>
    <row r="1745" spans="1:21" x14ac:dyDescent="0.3">
      <c r="A1745">
        <v>11817</v>
      </c>
      <c r="B1745" t="s">
        <v>57</v>
      </c>
      <c r="C1745" t="s">
        <v>1</v>
      </c>
      <c r="D1745" t="s">
        <v>2</v>
      </c>
      <c r="E1745" t="s">
        <v>3</v>
      </c>
      <c r="F1745" t="s">
        <v>306</v>
      </c>
      <c r="G1745" t="s">
        <v>4</v>
      </c>
      <c r="H1745" t="s">
        <v>5</v>
      </c>
      <c r="I1745">
        <v>333</v>
      </c>
      <c r="J1745">
        <v>37</v>
      </c>
      <c r="K1745" t="s">
        <v>6</v>
      </c>
      <c r="L1745" t="s">
        <v>7</v>
      </c>
      <c r="M1745" t="s">
        <v>28</v>
      </c>
      <c r="N1745">
        <v>2</v>
      </c>
      <c r="O1745" t="s">
        <v>29</v>
      </c>
      <c r="P1745" t="s">
        <v>11</v>
      </c>
      <c r="Q1745">
        <v>8</v>
      </c>
      <c r="R1745" t="s">
        <v>12</v>
      </c>
      <c r="S1745">
        <v>1.0999999999999999E-2</v>
      </c>
      <c r="T1745" s="6">
        <f>tbSilv[[#This Row],[qtdRecurso]]*tbSilv[[#This Row],[areaOcupacao]]/10000</f>
        <v>0.26640000000000003</v>
      </c>
      <c r="U1745" s="1">
        <f>tbSilv[[#This Row],[qtdRecEspFaixa]]*tbSilv[[#This Row],[Preco]]</f>
        <v>2.9304000000000001E-3</v>
      </c>
    </row>
    <row r="1746" spans="1:21" x14ac:dyDescent="0.3">
      <c r="A1746">
        <v>11817</v>
      </c>
      <c r="B1746" t="s">
        <v>57</v>
      </c>
      <c r="C1746" t="s">
        <v>1</v>
      </c>
      <c r="D1746" t="s">
        <v>2</v>
      </c>
      <c r="E1746" t="s">
        <v>3</v>
      </c>
      <c r="F1746" t="s">
        <v>306</v>
      </c>
      <c r="G1746" t="s">
        <v>4</v>
      </c>
      <c r="H1746" t="s">
        <v>5</v>
      </c>
      <c r="I1746">
        <v>333</v>
      </c>
      <c r="J1746">
        <v>37</v>
      </c>
      <c r="K1746" t="s">
        <v>6</v>
      </c>
      <c r="L1746" t="s">
        <v>7</v>
      </c>
      <c r="M1746" t="s">
        <v>28</v>
      </c>
      <c r="N1746">
        <v>2</v>
      </c>
      <c r="O1746" t="s">
        <v>29</v>
      </c>
      <c r="P1746" t="s">
        <v>13</v>
      </c>
      <c r="Q1746">
        <v>8</v>
      </c>
      <c r="R1746" t="s">
        <v>12</v>
      </c>
      <c r="S1746">
        <v>13.066685676574707</v>
      </c>
      <c r="T1746" s="6">
        <f>tbSilv[[#This Row],[qtdRecurso]]*tbSilv[[#This Row],[areaOcupacao]]/10000</f>
        <v>0.26640000000000003</v>
      </c>
      <c r="U1746" s="1">
        <f>tbSilv[[#This Row],[qtdRecEspFaixa]]*tbSilv[[#This Row],[Preco]]</f>
        <v>3.4809650642395025</v>
      </c>
    </row>
    <row r="1747" spans="1:21" x14ac:dyDescent="0.3">
      <c r="A1747">
        <v>11817</v>
      </c>
      <c r="B1747" t="s">
        <v>57</v>
      </c>
      <c r="C1747" t="s">
        <v>1</v>
      </c>
      <c r="D1747" t="s">
        <v>2</v>
      </c>
      <c r="E1747" t="s">
        <v>3</v>
      </c>
      <c r="F1747" t="s">
        <v>306</v>
      </c>
      <c r="G1747" t="s">
        <v>4</v>
      </c>
      <c r="H1747" t="s">
        <v>5</v>
      </c>
      <c r="I1747">
        <v>333</v>
      </c>
      <c r="J1747">
        <v>37</v>
      </c>
      <c r="K1747" t="s">
        <v>6</v>
      </c>
      <c r="L1747" t="s">
        <v>7</v>
      </c>
      <c r="M1747" t="s">
        <v>28</v>
      </c>
      <c r="N1747">
        <v>2</v>
      </c>
      <c r="O1747" t="s">
        <v>29</v>
      </c>
      <c r="P1747" t="s">
        <v>16</v>
      </c>
      <c r="Q1747">
        <v>1</v>
      </c>
      <c r="R1747" t="s">
        <v>17</v>
      </c>
      <c r="S1747">
        <v>149.07000732421875</v>
      </c>
      <c r="T1747" s="6">
        <f>tbSilv[[#This Row],[qtdRecurso]]*tbSilv[[#This Row],[areaOcupacao]]/10000</f>
        <v>3.3300000000000003E-2</v>
      </c>
      <c r="U1747" s="1">
        <f>tbSilv[[#This Row],[qtdRecEspFaixa]]*tbSilv[[#This Row],[Preco]]</f>
        <v>4.9640312438964846</v>
      </c>
    </row>
    <row r="1748" spans="1:21" x14ac:dyDescent="0.3">
      <c r="A1748">
        <v>11817</v>
      </c>
      <c r="B1748" t="s">
        <v>57</v>
      </c>
      <c r="C1748" t="s">
        <v>1</v>
      </c>
      <c r="D1748" t="s">
        <v>2</v>
      </c>
      <c r="E1748" t="s">
        <v>3</v>
      </c>
      <c r="F1748" t="s">
        <v>306</v>
      </c>
      <c r="G1748" t="s">
        <v>4</v>
      </c>
      <c r="H1748" t="s">
        <v>5</v>
      </c>
      <c r="I1748">
        <v>333</v>
      </c>
      <c r="J1748">
        <v>37</v>
      </c>
      <c r="K1748" t="s">
        <v>6</v>
      </c>
      <c r="L1748" t="s">
        <v>7</v>
      </c>
      <c r="M1748" t="s">
        <v>28</v>
      </c>
      <c r="N1748">
        <v>2</v>
      </c>
      <c r="O1748" t="s">
        <v>31</v>
      </c>
      <c r="P1748" t="s">
        <v>32</v>
      </c>
      <c r="Q1748">
        <v>32.700000000000003</v>
      </c>
      <c r="R1748" t="s">
        <v>12</v>
      </c>
      <c r="S1748">
        <v>1.6E-2</v>
      </c>
      <c r="T1748" s="6">
        <f>tbSilv[[#This Row],[qtdRecurso]]*tbSilv[[#This Row],[areaOcupacao]]/10000</f>
        <v>1.08891</v>
      </c>
      <c r="U1748" s="1">
        <f>tbSilv[[#This Row],[qtdRecEspFaixa]]*tbSilv[[#This Row],[Preco]]</f>
        <v>1.742256E-2</v>
      </c>
    </row>
    <row r="1749" spans="1:21" x14ac:dyDescent="0.3">
      <c r="A1749">
        <v>11817</v>
      </c>
      <c r="B1749" t="s">
        <v>57</v>
      </c>
      <c r="C1749" t="s">
        <v>1</v>
      </c>
      <c r="D1749" t="s">
        <v>2</v>
      </c>
      <c r="E1749" t="s">
        <v>3</v>
      </c>
      <c r="F1749" t="s">
        <v>306</v>
      </c>
      <c r="G1749" t="s">
        <v>4</v>
      </c>
      <c r="H1749" t="s">
        <v>5</v>
      </c>
      <c r="I1749">
        <v>333</v>
      </c>
      <c r="J1749">
        <v>37</v>
      </c>
      <c r="K1749" t="s">
        <v>6</v>
      </c>
      <c r="L1749" t="s">
        <v>7</v>
      </c>
      <c r="M1749" t="s">
        <v>28</v>
      </c>
      <c r="N1749">
        <v>2</v>
      </c>
      <c r="O1749" t="s">
        <v>31</v>
      </c>
      <c r="P1749" t="s">
        <v>13</v>
      </c>
      <c r="Q1749">
        <v>32.700000000000003</v>
      </c>
      <c r="R1749" t="s">
        <v>12</v>
      </c>
      <c r="S1749">
        <v>13.066685676574707</v>
      </c>
      <c r="T1749" s="6">
        <f>tbSilv[[#This Row],[qtdRecurso]]*tbSilv[[#This Row],[areaOcupacao]]/10000</f>
        <v>1.08891</v>
      </c>
      <c r="U1749" s="1">
        <f>tbSilv[[#This Row],[qtdRecEspFaixa]]*tbSilv[[#This Row],[Preco]]</f>
        <v>14.228444700078965</v>
      </c>
    </row>
    <row r="1750" spans="1:21" x14ac:dyDescent="0.3">
      <c r="A1750">
        <v>11817</v>
      </c>
      <c r="B1750" t="s">
        <v>57</v>
      </c>
      <c r="C1750" t="s">
        <v>1</v>
      </c>
      <c r="D1750" t="s">
        <v>2</v>
      </c>
      <c r="E1750" t="s">
        <v>3</v>
      </c>
      <c r="F1750" t="s">
        <v>306</v>
      </c>
      <c r="G1750" t="s">
        <v>4</v>
      </c>
      <c r="H1750" t="s">
        <v>5</v>
      </c>
      <c r="I1750">
        <v>333</v>
      </c>
      <c r="J1750">
        <v>37</v>
      </c>
      <c r="K1750" t="s">
        <v>6</v>
      </c>
      <c r="L1750" t="s">
        <v>7</v>
      </c>
      <c r="M1750" t="s">
        <v>28</v>
      </c>
      <c r="N1750">
        <v>2</v>
      </c>
      <c r="O1750" t="s">
        <v>33</v>
      </c>
      <c r="P1750" t="s">
        <v>34</v>
      </c>
      <c r="Q1750">
        <v>2</v>
      </c>
      <c r="R1750" t="s">
        <v>12</v>
      </c>
      <c r="S1750">
        <v>9.9000000000000005E-2</v>
      </c>
      <c r="T1750" s="6">
        <f>tbSilv[[#This Row],[qtdRecurso]]*tbSilv[[#This Row],[areaOcupacao]]/10000</f>
        <v>6.6600000000000006E-2</v>
      </c>
      <c r="U1750" s="1">
        <f>tbSilv[[#This Row],[qtdRecEspFaixa]]*tbSilv[[#This Row],[Preco]]</f>
        <v>6.593400000000001E-3</v>
      </c>
    </row>
    <row r="1751" spans="1:21" x14ac:dyDescent="0.3">
      <c r="A1751">
        <v>11817</v>
      </c>
      <c r="B1751" t="s">
        <v>57</v>
      </c>
      <c r="C1751" t="s">
        <v>1</v>
      </c>
      <c r="D1751" t="s">
        <v>2</v>
      </c>
      <c r="E1751" t="s">
        <v>3</v>
      </c>
      <c r="F1751" t="s">
        <v>306</v>
      </c>
      <c r="G1751" t="s">
        <v>4</v>
      </c>
      <c r="H1751" t="s">
        <v>5</v>
      </c>
      <c r="I1751">
        <v>333</v>
      </c>
      <c r="J1751">
        <v>37</v>
      </c>
      <c r="K1751" t="s">
        <v>6</v>
      </c>
      <c r="L1751" t="s">
        <v>7</v>
      </c>
      <c r="M1751" t="s">
        <v>28</v>
      </c>
      <c r="N1751">
        <v>2</v>
      </c>
      <c r="O1751" t="s">
        <v>33</v>
      </c>
      <c r="P1751" t="s">
        <v>35</v>
      </c>
      <c r="Q1751">
        <v>2</v>
      </c>
      <c r="R1751" t="s">
        <v>22</v>
      </c>
      <c r="S1751">
        <v>16.239999771118164</v>
      </c>
      <c r="T1751" s="6">
        <f>tbSilv[[#This Row],[qtdRecurso]]*tbSilv[[#This Row],[areaOcupacao]]/10000</f>
        <v>6.6600000000000006E-2</v>
      </c>
      <c r="U1751" s="1">
        <f>tbSilv[[#This Row],[qtdRecEspFaixa]]*tbSilv[[#This Row],[Preco]]</f>
        <v>1.0815839847564699</v>
      </c>
    </row>
    <row r="1752" spans="1:21" x14ac:dyDescent="0.3">
      <c r="A1752">
        <v>11817</v>
      </c>
      <c r="B1752" t="s">
        <v>57</v>
      </c>
      <c r="C1752" t="s">
        <v>1</v>
      </c>
      <c r="D1752" t="s">
        <v>2</v>
      </c>
      <c r="E1752" t="s">
        <v>3</v>
      </c>
      <c r="F1752" t="s">
        <v>306</v>
      </c>
      <c r="G1752" t="s">
        <v>4</v>
      </c>
      <c r="H1752" t="s">
        <v>5</v>
      </c>
      <c r="I1752">
        <v>333</v>
      </c>
      <c r="J1752">
        <v>37</v>
      </c>
      <c r="K1752" t="s">
        <v>6</v>
      </c>
      <c r="L1752" t="s">
        <v>7</v>
      </c>
      <c r="M1752" t="s">
        <v>28</v>
      </c>
      <c r="N1752">
        <v>2</v>
      </c>
      <c r="O1752" t="s">
        <v>33</v>
      </c>
      <c r="P1752" t="s">
        <v>13</v>
      </c>
      <c r="Q1752">
        <v>2</v>
      </c>
      <c r="R1752" t="s">
        <v>12</v>
      </c>
      <c r="S1752">
        <v>13.066685676574707</v>
      </c>
      <c r="T1752" s="6">
        <f>tbSilv[[#This Row],[qtdRecurso]]*tbSilv[[#This Row],[areaOcupacao]]/10000</f>
        <v>6.6600000000000006E-2</v>
      </c>
      <c r="U1752" s="1">
        <f>tbSilv[[#This Row],[qtdRecEspFaixa]]*tbSilv[[#This Row],[Preco]]</f>
        <v>0.87024126605987562</v>
      </c>
    </row>
    <row r="1753" spans="1:21" x14ac:dyDescent="0.3">
      <c r="A1753">
        <v>11817</v>
      </c>
      <c r="B1753" t="s">
        <v>57</v>
      </c>
      <c r="C1753" t="s">
        <v>1</v>
      </c>
      <c r="D1753" t="s">
        <v>2</v>
      </c>
      <c r="E1753" t="s">
        <v>3</v>
      </c>
      <c r="F1753" t="s">
        <v>306</v>
      </c>
      <c r="G1753" t="s">
        <v>4</v>
      </c>
      <c r="H1753" t="s">
        <v>5</v>
      </c>
      <c r="I1753">
        <v>333</v>
      </c>
      <c r="J1753">
        <v>37</v>
      </c>
      <c r="K1753" t="s">
        <v>6</v>
      </c>
      <c r="L1753" t="s">
        <v>7</v>
      </c>
      <c r="M1753" t="s">
        <v>28</v>
      </c>
      <c r="N1753">
        <v>2</v>
      </c>
      <c r="O1753" t="s">
        <v>36</v>
      </c>
      <c r="P1753" t="s">
        <v>13</v>
      </c>
      <c r="Q1753">
        <v>1</v>
      </c>
      <c r="R1753" t="s">
        <v>12</v>
      </c>
      <c r="S1753">
        <v>13.066685676574707</v>
      </c>
      <c r="T1753" s="6">
        <f>tbSilv[[#This Row],[qtdRecurso]]*tbSilv[[#This Row],[areaOcupacao]]/10000</f>
        <v>3.3300000000000003E-2</v>
      </c>
      <c r="U1753" s="1">
        <f>tbSilv[[#This Row],[qtdRecEspFaixa]]*tbSilv[[#This Row],[Preco]]</f>
        <v>0.43512063302993781</v>
      </c>
    </row>
    <row r="1754" spans="1:21" x14ac:dyDescent="0.3">
      <c r="A1754">
        <v>11817</v>
      </c>
      <c r="B1754" t="s">
        <v>57</v>
      </c>
      <c r="C1754" t="s">
        <v>1</v>
      </c>
      <c r="D1754" t="s">
        <v>2</v>
      </c>
      <c r="E1754" t="s">
        <v>3</v>
      </c>
      <c r="F1754" t="s">
        <v>306</v>
      </c>
      <c r="G1754" t="s">
        <v>4</v>
      </c>
      <c r="H1754" t="s">
        <v>5</v>
      </c>
      <c r="I1754">
        <v>333</v>
      </c>
      <c r="J1754">
        <v>37</v>
      </c>
      <c r="K1754" t="s">
        <v>6</v>
      </c>
      <c r="L1754" t="s">
        <v>7</v>
      </c>
      <c r="M1754" t="s">
        <v>28</v>
      </c>
      <c r="N1754">
        <v>2</v>
      </c>
      <c r="O1754" t="s">
        <v>37</v>
      </c>
      <c r="P1754" t="s">
        <v>38</v>
      </c>
      <c r="Q1754">
        <v>12</v>
      </c>
      <c r="R1754" t="s">
        <v>12</v>
      </c>
      <c r="S1754">
        <v>6.4109999999999996</v>
      </c>
      <c r="T1754" s="6">
        <f>tbSilv[[#This Row],[qtdRecurso]]*tbSilv[[#This Row],[areaOcupacao]]/10000</f>
        <v>0.39960000000000001</v>
      </c>
      <c r="U1754" s="1">
        <f>tbSilv[[#This Row],[qtdRecEspFaixa]]*tbSilv[[#This Row],[Preco]]</f>
        <v>2.5618355999999998</v>
      </c>
    </row>
    <row r="1755" spans="1:21" x14ac:dyDescent="0.3">
      <c r="A1755">
        <v>11817</v>
      </c>
      <c r="B1755" t="s">
        <v>57</v>
      </c>
      <c r="C1755" t="s">
        <v>1</v>
      </c>
      <c r="D1755" t="s">
        <v>2</v>
      </c>
      <c r="E1755" t="s">
        <v>3</v>
      </c>
      <c r="F1755" t="s">
        <v>306</v>
      </c>
      <c r="G1755" t="s">
        <v>4</v>
      </c>
      <c r="H1755" t="s">
        <v>5</v>
      </c>
      <c r="I1755">
        <v>333</v>
      </c>
      <c r="J1755">
        <v>37</v>
      </c>
      <c r="K1755" t="s">
        <v>6</v>
      </c>
      <c r="L1755" t="s">
        <v>7</v>
      </c>
      <c r="M1755" t="s">
        <v>28</v>
      </c>
      <c r="N1755">
        <v>2</v>
      </c>
      <c r="O1755" t="s">
        <v>37</v>
      </c>
      <c r="P1755" t="s">
        <v>13</v>
      </c>
      <c r="Q1755">
        <v>12</v>
      </c>
      <c r="R1755" t="s">
        <v>12</v>
      </c>
      <c r="S1755">
        <v>13.066685676574707</v>
      </c>
      <c r="T1755" s="6">
        <f>tbSilv[[#This Row],[qtdRecurso]]*tbSilv[[#This Row],[areaOcupacao]]/10000</f>
        <v>0.39960000000000001</v>
      </c>
      <c r="U1755" s="1">
        <f>tbSilv[[#This Row],[qtdRecEspFaixa]]*tbSilv[[#This Row],[Preco]]</f>
        <v>5.221447596359253</v>
      </c>
    </row>
    <row r="1756" spans="1:21" hidden="1" x14ac:dyDescent="0.3">
      <c r="A1756">
        <v>11817</v>
      </c>
      <c r="B1756" t="s">
        <v>57</v>
      </c>
      <c r="C1756" t="s">
        <v>1</v>
      </c>
      <c r="D1756" t="s">
        <v>2</v>
      </c>
      <c r="E1756" t="s">
        <v>3</v>
      </c>
      <c r="F1756" t="s">
        <v>306</v>
      </c>
      <c r="G1756" t="s">
        <v>4</v>
      </c>
      <c r="H1756" t="s">
        <v>5</v>
      </c>
      <c r="I1756">
        <v>333</v>
      </c>
      <c r="J1756">
        <v>37</v>
      </c>
      <c r="K1756" t="s">
        <v>6</v>
      </c>
      <c r="L1756" t="s">
        <v>7</v>
      </c>
      <c r="M1756" t="s">
        <v>28</v>
      </c>
      <c r="N1756">
        <v>3</v>
      </c>
      <c r="O1756" t="s">
        <v>39</v>
      </c>
      <c r="P1756" t="s">
        <v>30</v>
      </c>
      <c r="Q1756">
        <v>2.6</v>
      </c>
      <c r="R1756" t="s">
        <v>10</v>
      </c>
      <c r="S1756">
        <v>268.25</v>
      </c>
      <c r="T1756" s="6">
        <f>tbSilv[[#This Row],[qtdRecurso]]*tbSilv[[#This Row],[areaOcupacao]]/10000</f>
        <v>8.6580000000000004E-2</v>
      </c>
      <c r="U1756" s="1">
        <f>tbSilv[[#This Row],[qtdRecEspFaixa]]*tbSilv[[#This Row],[Preco]]</f>
        <v>23.225085</v>
      </c>
    </row>
    <row r="1757" spans="1:21" hidden="1" x14ac:dyDescent="0.3">
      <c r="A1757">
        <v>11817</v>
      </c>
      <c r="B1757" t="s">
        <v>57</v>
      </c>
      <c r="C1757" t="s">
        <v>1</v>
      </c>
      <c r="D1757" t="s">
        <v>2</v>
      </c>
      <c r="E1757" t="s">
        <v>3</v>
      </c>
      <c r="F1757" t="s">
        <v>306</v>
      </c>
      <c r="G1757" t="s">
        <v>4</v>
      </c>
      <c r="H1757" t="s">
        <v>5</v>
      </c>
      <c r="I1757">
        <v>333</v>
      </c>
      <c r="J1757">
        <v>37</v>
      </c>
      <c r="K1757" t="s">
        <v>6</v>
      </c>
      <c r="L1757" t="s">
        <v>7</v>
      </c>
      <c r="M1757" t="s">
        <v>28</v>
      </c>
      <c r="N1757">
        <v>3</v>
      </c>
      <c r="O1757" t="s">
        <v>39</v>
      </c>
      <c r="P1757" t="s">
        <v>11</v>
      </c>
      <c r="Q1757">
        <v>8</v>
      </c>
      <c r="R1757" t="s">
        <v>12</v>
      </c>
      <c r="S1757">
        <v>1.0999999999999999E-2</v>
      </c>
      <c r="T1757" s="6">
        <f>tbSilv[[#This Row],[qtdRecurso]]*tbSilv[[#This Row],[areaOcupacao]]/10000</f>
        <v>0.26640000000000003</v>
      </c>
      <c r="U1757" s="1">
        <f>tbSilv[[#This Row],[qtdRecEspFaixa]]*tbSilv[[#This Row],[Preco]]</f>
        <v>2.9304000000000001E-3</v>
      </c>
    </row>
    <row r="1758" spans="1:21" hidden="1" x14ac:dyDescent="0.3">
      <c r="A1758">
        <v>11817</v>
      </c>
      <c r="B1758" t="s">
        <v>57</v>
      </c>
      <c r="C1758" t="s">
        <v>1</v>
      </c>
      <c r="D1758" t="s">
        <v>2</v>
      </c>
      <c r="E1758" t="s">
        <v>3</v>
      </c>
      <c r="F1758" t="s">
        <v>306</v>
      </c>
      <c r="G1758" t="s">
        <v>4</v>
      </c>
      <c r="H1758" t="s">
        <v>5</v>
      </c>
      <c r="I1758">
        <v>333</v>
      </c>
      <c r="J1758">
        <v>37</v>
      </c>
      <c r="K1758" t="s">
        <v>6</v>
      </c>
      <c r="L1758" t="s">
        <v>7</v>
      </c>
      <c r="M1758" t="s">
        <v>28</v>
      </c>
      <c r="N1758">
        <v>3</v>
      </c>
      <c r="O1758" t="s">
        <v>39</v>
      </c>
      <c r="P1758" t="s">
        <v>13</v>
      </c>
      <c r="Q1758">
        <v>8</v>
      </c>
      <c r="R1758" t="s">
        <v>12</v>
      </c>
      <c r="S1758">
        <v>13.066685676574707</v>
      </c>
      <c r="T1758" s="6">
        <f>tbSilv[[#This Row],[qtdRecurso]]*tbSilv[[#This Row],[areaOcupacao]]/10000</f>
        <v>0.26640000000000003</v>
      </c>
      <c r="U1758" s="1">
        <f>tbSilv[[#This Row],[qtdRecEspFaixa]]*tbSilv[[#This Row],[Preco]]</f>
        <v>3.4809650642395025</v>
      </c>
    </row>
    <row r="1759" spans="1:21" hidden="1" x14ac:dyDescent="0.3">
      <c r="A1759">
        <v>11817</v>
      </c>
      <c r="B1759" t="s">
        <v>57</v>
      </c>
      <c r="C1759" t="s">
        <v>1</v>
      </c>
      <c r="D1759" t="s">
        <v>2</v>
      </c>
      <c r="E1759" t="s">
        <v>3</v>
      </c>
      <c r="F1759" t="s">
        <v>306</v>
      </c>
      <c r="G1759" t="s">
        <v>4</v>
      </c>
      <c r="H1759" t="s">
        <v>5</v>
      </c>
      <c r="I1759">
        <v>333</v>
      </c>
      <c r="J1759">
        <v>37</v>
      </c>
      <c r="K1759" t="s">
        <v>6</v>
      </c>
      <c r="L1759" t="s">
        <v>7</v>
      </c>
      <c r="M1759" t="s">
        <v>28</v>
      </c>
      <c r="N1759">
        <v>3</v>
      </c>
      <c r="O1759" t="s">
        <v>39</v>
      </c>
      <c r="P1759" t="s">
        <v>16</v>
      </c>
      <c r="Q1759">
        <v>1</v>
      </c>
      <c r="R1759" t="s">
        <v>17</v>
      </c>
      <c r="S1759">
        <v>149.07000732421875</v>
      </c>
      <c r="T1759" s="6">
        <f>tbSilv[[#This Row],[qtdRecurso]]*tbSilv[[#This Row],[areaOcupacao]]/10000</f>
        <v>3.3300000000000003E-2</v>
      </c>
      <c r="U1759" s="1">
        <f>tbSilv[[#This Row],[qtdRecEspFaixa]]*tbSilv[[#This Row],[Preco]]</f>
        <v>4.9640312438964846</v>
      </c>
    </row>
    <row r="1760" spans="1:21" hidden="1" x14ac:dyDescent="0.3">
      <c r="A1760">
        <v>11817</v>
      </c>
      <c r="B1760" t="s">
        <v>57</v>
      </c>
      <c r="C1760" t="s">
        <v>1</v>
      </c>
      <c r="D1760" t="s">
        <v>2</v>
      </c>
      <c r="E1760" t="s">
        <v>3</v>
      </c>
      <c r="F1760" t="s">
        <v>306</v>
      </c>
      <c r="G1760" t="s">
        <v>4</v>
      </c>
      <c r="H1760" t="s">
        <v>5</v>
      </c>
      <c r="I1760">
        <v>333</v>
      </c>
      <c r="J1760">
        <v>37</v>
      </c>
      <c r="K1760" t="s">
        <v>6</v>
      </c>
      <c r="L1760" t="s">
        <v>7</v>
      </c>
      <c r="M1760" t="s">
        <v>28</v>
      </c>
      <c r="N1760">
        <v>3</v>
      </c>
      <c r="O1760" t="s">
        <v>33</v>
      </c>
      <c r="P1760" t="s">
        <v>34</v>
      </c>
      <c r="Q1760">
        <v>2</v>
      </c>
      <c r="R1760" t="s">
        <v>12</v>
      </c>
      <c r="S1760">
        <v>9.9000000000000005E-2</v>
      </c>
      <c r="T1760" s="6">
        <f>tbSilv[[#This Row],[qtdRecurso]]*tbSilv[[#This Row],[areaOcupacao]]/10000</f>
        <v>6.6600000000000006E-2</v>
      </c>
      <c r="U1760" s="1">
        <f>tbSilv[[#This Row],[qtdRecEspFaixa]]*tbSilv[[#This Row],[Preco]]</f>
        <v>6.593400000000001E-3</v>
      </c>
    </row>
    <row r="1761" spans="1:21" hidden="1" x14ac:dyDescent="0.3">
      <c r="A1761">
        <v>11817</v>
      </c>
      <c r="B1761" t="s">
        <v>57</v>
      </c>
      <c r="C1761" t="s">
        <v>1</v>
      </c>
      <c r="D1761" t="s">
        <v>2</v>
      </c>
      <c r="E1761" t="s">
        <v>3</v>
      </c>
      <c r="F1761" t="s">
        <v>306</v>
      </c>
      <c r="G1761" t="s">
        <v>4</v>
      </c>
      <c r="H1761" t="s">
        <v>5</v>
      </c>
      <c r="I1761">
        <v>333</v>
      </c>
      <c r="J1761">
        <v>37</v>
      </c>
      <c r="K1761" t="s">
        <v>6</v>
      </c>
      <c r="L1761" t="s">
        <v>7</v>
      </c>
      <c r="M1761" t="s">
        <v>28</v>
      </c>
      <c r="N1761">
        <v>3</v>
      </c>
      <c r="O1761" t="s">
        <v>33</v>
      </c>
      <c r="P1761" t="s">
        <v>35</v>
      </c>
      <c r="Q1761">
        <v>2</v>
      </c>
      <c r="R1761" t="s">
        <v>22</v>
      </c>
      <c r="S1761">
        <v>16.239999771118164</v>
      </c>
      <c r="T1761" s="6">
        <f>tbSilv[[#This Row],[qtdRecurso]]*tbSilv[[#This Row],[areaOcupacao]]/10000</f>
        <v>6.6600000000000006E-2</v>
      </c>
      <c r="U1761" s="1">
        <f>tbSilv[[#This Row],[qtdRecEspFaixa]]*tbSilv[[#This Row],[Preco]]</f>
        <v>1.0815839847564699</v>
      </c>
    </row>
    <row r="1762" spans="1:21" hidden="1" x14ac:dyDescent="0.3">
      <c r="A1762">
        <v>11817</v>
      </c>
      <c r="B1762" t="s">
        <v>57</v>
      </c>
      <c r="C1762" t="s">
        <v>1</v>
      </c>
      <c r="D1762" t="s">
        <v>2</v>
      </c>
      <c r="E1762" t="s">
        <v>3</v>
      </c>
      <c r="F1762" t="s">
        <v>306</v>
      </c>
      <c r="G1762" t="s">
        <v>4</v>
      </c>
      <c r="H1762" t="s">
        <v>5</v>
      </c>
      <c r="I1762">
        <v>333</v>
      </c>
      <c r="J1762">
        <v>37</v>
      </c>
      <c r="K1762" t="s">
        <v>6</v>
      </c>
      <c r="L1762" t="s">
        <v>7</v>
      </c>
      <c r="M1762" t="s">
        <v>28</v>
      </c>
      <c r="N1762">
        <v>3</v>
      </c>
      <c r="O1762" t="s">
        <v>33</v>
      </c>
      <c r="P1762" t="s">
        <v>13</v>
      </c>
      <c r="Q1762">
        <v>2</v>
      </c>
      <c r="R1762" t="s">
        <v>12</v>
      </c>
      <c r="S1762">
        <v>13.066685676574707</v>
      </c>
      <c r="T1762" s="6">
        <f>tbSilv[[#This Row],[qtdRecurso]]*tbSilv[[#This Row],[areaOcupacao]]/10000</f>
        <v>6.6600000000000006E-2</v>
      </c>
      <c r="U1762" s="1">
        <f>tbSilv[[#This Row],[qtdRecEspFaixa]]*tbSilv[[#This Row],[Preco]]</f>
        <v>0.87024126605987562</v>
      </c>
    </row>
    <row r="1763" spans="1:21" hidden="1" x14ac:dyDescent="0.3">
      <c r="A1763">
        <v>11817</v>
      </c>
      <c r="B1763" t="s">
        <v>57</v>
      </c>
      <c r="C1763" t="s">
        <v>1</v>
      </c>
      <c r="D1763" t="s">
        <v>2</v>
      </c>
      <c r="E1763" t="s">
        <v>3</v>
      </c>
      <c r="F1763" t="s">
        <v>306</v>
      </c>
      <c r="G1763" t="s">
        <v>4</v>
      </c>
      <c r="H1763" t="s">
        <v>5</v>
      </c>
      <c r="I1763">
        <v>333</v>
      </c>
      <c r="J1763">
        <v>37</v>
      </c>
      <c r="K1763" t="s">
        <v>6</v>
      </c>
      <c r="L1763" t="s">
        <v>7</v>
      </c>
      <c r="M1763" t="s">
        <v>28</v>
      </c>
      <c r="N1763">
        <v>3</v>
      </c>
      <c r="O1763" t="s">
        <v>40</v>
      </c>
      <c r="P1763" t="s">
        <v>41</v>
      </c>
      <c r="Q1763">
        <v>20</v>
      </c>
      <c r="R1763" t="s">
        <v>12</v>
      </c>
      <c r="S1763">
        <v>5.920964241027832</v>
      </c>
      <c r="T1763" s="6">
        <f>tbSilv[[#This Row],[qtdRecurso]]*tbSilv[[#This Row],[areaOcupacao]]/10000</f>
        <v>0.66600000000000004</v>
      </c>
      <c r="U1763" s="1">
        <f>tbSilv[[#This Row],[qtdRecEspFaixa]]*tbSilv[[#This Row],[Preco]]</f>
        <v>3.9433621845245361</v>
      </c>
    </row>
    <row r="1764" spans="1:21" hidden="1" x14ac:dyDescent="0.3">
      <c r="A1764">
        <v>11817</v>
      </c>
      <c r="B1764" t="s">
        <v>57</v>
      </c>
      <c r="C1764" t="s">
        <v>1</v>
      </c>
      <c r="D1764" t="s">
        <v>2</v>
      </c>
      <c r="E1764" t="s">
        <v>3</v>
      </c>
      <c r="F1764" t="s">
        <v>306</v>
      </c>
      <c r="G1764" t="s">
        <v>4</v>
      </c>
      <c r="H1764" t="s">
        <v>5</v>
      </c>
      <c r="I1764">
        <v>333</v>
      </c>
      <c r="J1764">
        <v>37</v>
      </c>
      <c r="K1764" t="s">
        <v>6</v>
      </c>
      <c r="L1764" t="s">
        <v>7</v>
      </c>
      <c r="M1764" t="s">
        <v>28</v>
      </c>
      <c r="N1764">
        <v>3</v>
      </c>
      <c r="O1764" t="s">
        <v>36</v>
      </c>
      <c r="P1764" t="s">
        <v>13</v>
      </c>
      <c r="Q1764">
        <v>1</v>
      </c>
      <c r="R1764" t="s">
        <v>12</v>
      </c>
      <c r="S1764">
        <v>13.066685676574707</v>
      </c>
      <c r="T1764" s="6">
        <f>tbSilv[[#This Row],[qtdRecurso]]*tbSilv[[#This Row],[areaOcupacao]]/10000</f>
        <v>3.3300000000000003E-2</v>
      </c>
      <c r="U1764" s="1">
        <f>tbSilv[[#This Row],[qtdRecEspFaixa]]*tbSilv[[#This Row],[Preco]]</f>
        <v>0.43512063302993781</v>
      </c>
    </row>
    <row r="1765" spans="1:21" hidden="1" x14ac:dyDescent="0.3">
      <c r="A1765">
        <v>11817</v>
      </c>
      <c r="B1765" t="s">
        <v>57</v>
      </c>
      <c r="C1765" t="s">
        <v>1</v>
      </c>
      <c r="D1765" t="s">
        <v>2</v>
      </c>
      <c r="E1765" t="s">
        <v>3</v>
      </c>
      <c r="F1765" t="s">
        <v>306</v>
      </c>
      <c r="G1765" t="s">
        <v>4</v>
      </c>
      <c r="H1765" t="s">
        <v>5</v>
      </c>
      <c r="I1765">
        <v>333</v>
      </c>
      <c r="J1765">
        <v>37</v>
      </c>
      <c r="K1765" t="s">
        <v>6</v>
      </c>
      <c r="L1765" t="s">
        <v>7</v>
      </c>
      <c r="M1765" t="s">
        <v>28</v>
      </c>
      <c r="N1765">
        <v>4</v>
      </c>
      <c r="O1765" t="s">
        <v>33</v>
      </c>
      <c r="P1765" t="s">
        <v>34</v>
      </c>
      <c r="Q1765">
        <v>2</v>
      </c>
      <c r="R1765" t="s">
        <v>12</v>
      </c>
      <c r="S1765">
        <v>9.9000000000000005E-2</v>
      </c>
      <c r="T1765" s="6">
        <f>tbSilv[[#This Row],[qtdRecurso]]*tbSilv[[#This Row],[areaOcupacao]]/10000</f>
        <v>6.6600000000000006E-2</v>
      </c>
      <c r="U1765" s="1">
        <f>tbSilv[[#This Row],[qtdRecEspFaixa]]*tbSilv[[#This Row],[Preco]]</f>
        <v>6.593400000000001E-3</v>
      </c>
    </row>
    <row r="1766" spans="1:21" hidden="1" x14ac:dyDescent="0.3">
      <c r="A1766">
        <v>11817</v>
      </c>
      <c r="B1766" t="s">
        <v>57</v>
      </c>
      <c r="C1766" t="s">
        <v>1</v>
      </c>
      <c r="D1766" t="s">
        <v>2</v>
      </c>
      <c r="E1766" t="s">
        <v>3</v>
      </c>
      <c r="F1766" t="s">
        <v>306</v>
      </c>
      <c r="G1766" t="s">
        <v>4</v>
      </c>
      <c r="H1766" t="s">
        <v>5</v>
      </c>
      <c r="I1766">
        <v>333</v>
      </c>
      <c r="J1766">
        <v>37</v>
      </c>
      <c r="K1766" t="s">
        <v>6</v>
      </c>
      <c r="L1766" t="s">
        <v>7</v>
      </c>
      <c r="M1766" t="s">
        <v>28</v>
      </c>
      <c r="N1766">
        <v>4</v>
      </c>
      <c r="O1766" t="s">
        <v>33</v>
      </c>
      <c r="P1766" t="s">
        <v>35</v>
      </c>
      <c r="Q1766">
        <v>2</v>
      </c>
      <c r="R1766" t="s">
        <v>22</v>
      </c>
      <c r="S1766">
        <v>16.239999771118164</v>
      </c>
      <c r="T1766" s="6">
        <f>tbSilv[[#This Row],[qtdRecurso]]*tbSilv[[#This Row],[areaOcupacao]]/10000</f>
        <v>6.6600000000000006E-2</v>
      </c>
      <c r="U1766" s="1">
        <f>tbSilv[[#This Row],[qtdRecEspFaixa]]*tbSilv[[#This Row],[Preco]]</f>
        <v>1.0815839847564699</v>
      </c>
    </row>
    <row r="1767" spans="1:21" hidden="1" x14ac:dyDescent="0.3">
      <c r="A1767">
        <v>11817</v>
      </c>
      <c r="B1767" t="s">
        <v>57</v>
      </c>
      <c r="C1767" t="s">
        <v>1</v>
      </c>
      <c r="D1767" t="s">
        <v>2</v>
      </c>
      <c r="E1767" t="s">
        <v>3</v>
      </c>
      <c r="F1767" t="s">
        <v>306</v>
      </c>
      <c r="G1767" t="s">
        <v>4</v>
      </c>
      <c r="H1767" t="s">
        <v>5</v>
      </c>
      <c r="I1767">
        <v>333</v>
      </c>
      <c r="J1767">
        <v>37</v>
      </c>
      <c r="K1767" t="s">
        <v>6</v>
      </c>
      <c r="L1767" t="s">
        <v>7</v>
      </c>
      <c r="M1767" t="s">
        <v>28</v>
      </c>
      <c r="N1767">
        <v>4</v>
      </c>
      <c r="O1767" t="s">
        <v>33</v>
      </c>
      <c r="P1767" t="s">
        <v>13</v>
      </c>
      <c r="Q1767">
        <v>2</v>
      </c>
      <c r="R1767" t="s">
        <v>12</v>
      </c>
      <c r="S1767">
        <v>13.066685676574707</v>
      </c>
      <c r="T1767" s="6">
        <f>tbSilv[[#This Row],[qtdRecurso]]*tbSilv[[#This Row],[areaOcupacao]]/10000</f>
        <v>6.6600000000000006E-2</v>
      </c>
      <c r="U1767" s="1">
        <f>tbSilv[[#This Row],[qtdRecEspFaixa]]*tbSilv[[#This Row],[Preco]]</f>
        <v>0.87024126605987562</v>
      </c>
    </row>
    <row r="1768" spans="1:21" hidden="1" x14ac:dyDescent="0.3">
      <c r="A1768">
        <v>11817</v>
      </c>
      <c r="B1768" t="s">
        <v>57</v>
      </c>
      <c r="C1768" t="s">
        <v>1</v>
      </c>
      <c r="D1768" t="s">
        <v>2</v>
      </c>
      <c r="E1768" t="s">
        <v>3</v>
      </c>
      <c r="F1768" t="s">
        <v>306</v>
      </c>
      <c r="G1768" t="s">
        <v>4</v>
      </c>
      <c r="H1768" t="s">
        <v>5</v>
      </c>
      <c r="I1768">
        <v>333</v>
      </c>
      <c r="J1768">
        <v>37</v>
      </c>
      <c r="K1768" t="s">
        <v>6</v>
      </c>
      <c r="L1768" t="s">
        <v>7</v>
      </c>
      <c r="M1768" t="s">
        <v>28</v>
      </c>
      <c r="N1768">
        <v>4</v>
      </c>
      <c r="O1768" t="s">
        <v>36</v>
      </c>
      <c r="P1768" t="s">
        <v>13</v>
      </c>
      <c r="Q1768">
        <v>1</v>
      </c>
      <c r="R1768" t="s">
        <v>12</v>
      </c>
      <c r="S1768">
        <v>13.066685676574707</v>
      </c>
      <c r="T1768" s="6">
        <f>tbSilv[[#This Row],[qtdRecurso]]*tbSilv[[#This Row],[areaOcupacao]]/10000</f>
        <v>3.3300000000000003E-2</v>
      </c>
      <c r="U1768" s="1">
        <f>tbSilv[[#This Row],[qtdRecEspFaixa]]*tbSilv[[#This Row],[Preco]]</f>
        <v>0.43512063302993781</v>
      </c>
    </row>
    <row r="1769" spans="1:21" hidden="1" x14ac:dyDescent="0.3">
      <c r="A1769">
        <v>11817</v>
      </c>
      <c r="B1769" t="s">
        <v>57</v>
      </c>
      <c r="C1769" t="s">
        <v>1</v>
      </c>
      <c r="D1769" t="s">
        <v>2</v>
      </c>
      <c r="E1769" t="s">
        <v>3</v>
      </c>
      <c r="F1769" t="s">
        <v>306</v>
      </c>
      <c r="G1769" t="s">
        <v>4</v>
      </c>
      <c r="H1769" t="s">
        <v>5</v>
      </c>
      <c r="I1769">
        <v>333</v>
      </c>
      <c r="J1769">
        <v>37</v>
      </c>
      <c r="K1769" t="s">
        <v>6</v>
      </c>
      <c r="L1769" t="s">
        <v>7</v>
      </c>
      <c r="M1769" t="s">
        <v>28</v>
      </c>
      <c r="N1769">
        <v>5</v>
      </c>
      <c r="O1769" t="s">
        <v>33</v>
      </c>
      <c r="P1769" t="s">
        <v>34</v>
      </c>
      <c r="Q1769">
        <v>2</v>
      </c>
      <c r="R1769" t="s">
        <v>12</v>
      </c>
      <c r="S1769">
        <v>9.9000000000000005E-2</v>
      </c>
      <c r="T1769" s="6">
        <f>tbSilv[[#This Row],[qtdRecurso]]*tbSilv[[#This Row],[areaOcupacao]]/10000</f>
        <v>6.6600000000000006E-2</v>
      </c>
      <c r="U1769" s="1">
        <f>tbSilv[[#This Row],[qtdRecEspFaixa]]*tbSilv[[#This Row],[Preco]]</f>
        <v>6.593400000000001E-3</v>
      </c>
    </row>
    <row r="1770" spans="1:21" hidden="1" x14ac:dyDescent="0.3">
      <c r="A1770">
        <v>11817</v>
      </c>
      <c r="B1770" t="s">
        <v>57</v>
      </c>
      <c r="C1770" t="s">
        <v>1</v>
      </c>
      <c r="D1770" t="s">
        <v>2</v>
      </c>
      <c r="E1770" t="s">
        <v>3</v>
      </c>
      <c r="F1770" t="s">
        <v>306</v>
      </c>
      <c r="G1770" t="s">
        <v>4</v>
      </c>
      <c r="H1770" t="s">
        <v>5</v>
      </c>
      <c r="I1770">
        <v>333</v>
      </c>
      <c r="J1770">
        <v>37</v>
      </c>
      <c r="K1770" t="s">
        <v>6</v>
      </c>
      <c r="L1770" t="s">
        <v>7</v>
      </c>
      <c r="M1770" t="s">
        <v>28</v>
      </c>
      <c r="N1770">
        <v>5</v>
      </c>
      <c r="O1770" t="s">
        <v>33</v>
      </c>
      <c r="P1770" t="s">
        <v>35</v>
      </c>
      <c r="Q1770">
        <v>2</v>
      </c>
      <c r="R1770" t="s">
        <v>22</v>
      </c>
      <c r="S1770">
        <v>16.239999771118164</v>
      </c>
      <c r="T1770" s="6">
        <f>tbSilv[[#This Row],[qtdRecurso]]*tbSilv[[#This Row],[areaOcupacao]]/10000</f>
        <v>6.6600000000000006E-2</v>
      </c>
      <c r="U1770" s="1">
        <f>tbSilv[[#This Row],[qtdRecEspFaixa]]*tbSilv[[#This Row],[Preco]]</f>
        <v>1.0815839847564699</v>
      </c>
    </row>
    <row r="1771" spans="1:21" hidden="1" x14ac:dyDescent="0.3">
      <c r="A1771">
        <v>11817</v>
      </c>
      <c r="B1771" t="s">
        <v>57</v>
      </c>
      <c r="C1771" t="s">
        <v>1</v>
      </c>
      <c r="D1771" t="s">
        <v>2</v>
      </c>
      <c r="E1771" t="s">
        <v>3</v>
      </c>
      <c r="F1771" t="s">
        <v>306</v>
      </c>
      <c r="G1771" t="s">
        <v>4</v>
      </c>
      <c r="H1771" t="s">
        <v>5</v>
      </c>
      <c r="I1771">
        <v>333</v>
      </c>
      <c r="J1771">
        <v>37</v>
      </c>
      <c r="K1771" t="s">
        <v>6</v>
      </c>
      <c r="L1771" t="s">
        <v>7</v>
      </c>
      <c r="M1771" t="s">
        <v>28</v>
      </c>
      <c r="N1771">
        <v>5</v>
      </c>
      <c r="O1771" t="s">
        <v>33</v>
      </c>
      <c r="P1771" t="s">
        <v>13</v>
      </c>
      <c r="Q1771">
        <v>2</v>
      </c>
      <c r="R1771" t="s">
        <v>12</v>
      </c>
      <c r="S1771">
        <v>13.066685676574707</v>
      </c>
      <c r="T1771" s="6">
        <f>tbSilv[[#This Row],[qtdRecurso]]*tbSilv[[#This Row],[areaOcupacao]]/10000</f>
        <v>6.6600000000000006E-2</v>
      </c>
      <c r="U1771" s="1">
        <f>tbSilv[[#This Row],[qtdRecEspFaixa]]*tbSilv[[#This Row],[Preco]]</f>
        <v>0.87024126605987562</v>
      </c>
    </row>
    <row r="1772" spans="1:21" hidden="1" x14ac:dyDescent="0.3">
      <c r="A1772">
        <v>11817</v>
      </c>
      <c r="B1772" t="s">
        <v>57</v>
      </c>
      <c r="C1772" t="s">
        <v>1</v>
      </c>
      <c r="D1772" t="s">
        <v>2</v>
      </c>
      <c r="E1772" t="s">
        <v>3</v>
      </c>
      <c r="F1772" t="s">
        <v>306</v>
      </c>
      <c r="G1772" t="s">
        <v>4</v>
      </c>
      <c r="H1772" t="s">
        <v>5</v>
      </c>
      <c r="I1772">
        <v>333</v>
      </c>
      <c r="J1772">
        <v>37</v>
      </c>
      <c r="K1772" t="s">
        <v>6</v>
      </c>
      <c r="L1772" t="s">
        <v>7</v>
      </c>
      <c r="M1772" t="s">
        <v>28</v>
      </c>
      <c r="N1772">
        <v>5</v>
      </c>
      <c r="O1772" t="s">
        <v>40</v>
      </c>
      <c r="P1772" t="s">
        <v>41</v>
      </c>
      <c r="Q1772">
        <v>20</v>
      </c>
      <c r="R1772" t="s">
        <v>12</v>
      </c>
      <c r="S1772">
        <v>5.920964241027832</v>
      </c>
      <c r="T1772" s="6">
        <f>tbSilv[[#This Row],[qtdRecurso]]*tbSilv[[#This Row],[areaOcupacao]]/10000</f>
        <v>0.66600000000000004</v>
      </c>
      <c r="U1772" s="1">
        <f>tbSilv[[#This Row],[qtdRecEspFaixa]]*tbSilv[[#This Row],[Preco]]</f>
        <v>3.9433621845245361</v>
      </c>
    </row>
    <row r="1773" spans="1:21" hidden="1" x14ac:dyDescent="0.3">
      <c r="A1773">
        <v>11817</v>
      </c>
      <c r="B1773" t="s">
        <v>57</v>
      </c>
      <c r="C1773" t="s">
        <v>1</v>
      </c>
      <c r="D1773" t="s">
        <v>2</v>
      </c>
      <c r="E1773" t="s">
        <v>3</v>
      </c>
      <c r="F1773" t="s">
        <v>306</v>
      </c>
      <c r="G1773" t="s">
        <v>4</v>
      </c>
      <c r="H1773" t="s">
        <v>5</v>
      </c>
      <c r="I1773">
        <v>333</v>
      </c>
      <c r="J1773">
        <v>37</v>
      </c>
      <c r="K1773" t="s">
        <v>6</v>
      </c>
      <c r="L1773" t="s">
        <v>7</v>
      </c>
      <c r="M1773" t="s">
        <v>28</v>
      </c>
      <c r="N1773">
        <v>5</v>
      </c>
      <c r="O1773" t="s">
        <v>36</v>
      </c>
      <c r="P1773" t="s">
        <v>13</v>
      </c>
      <c r="Q1773">
        <v>1</v>
      </c>
      <c r="R1773" t="s">
        <v>12</v>
      </c>
      <c r="S1773">
        <v>13.066685676574707</v>
      </c>
      <c r="T1773" s="6">
        <f>tbSilv[[#This Row],[qtdRecurso]]*tbSilv[[#This Row],[areaOcupacao]]/10000</f>
        <v>3.3300000000000003E-2</v>
      </c>
      <c r="U1773" s="1">
        <f>tbSilv[[#This Row],[qtdRecEspFaixa]]*tbSilv[[#This Row],[Preco]]</f>
        <v>0.43512063302993781</v>
      </c>
    </row>
    <row r="1774" spans="1:21" hidden="1" x14ac:dyDescent="0.3">
      <c r="A1774">
        <v>11817</v>
      </c>
      <c r="B1774" t="s">
        <v>57</v>
      </c>
      <c r="C1774" t="s">
        <v>1</v>
      </c>
      <c r="D1774" t="s">
        <v>2</v>
      </c>
      <c r="E1774" t="s">
        <v>3</v>
      </c>
      <c r="F1774" t="s">
        <v>306</v>
      </c>
      <c r="G1774" t="s">
        <v>4</v>
      </c>
      <c r="H1774" t="s">
        <v>5</v>
      </c>
      <c r="I1774">
        <v>333</v>
      </c>
      <c r="J1774">
        <v>37</v>
      </c>
      <c r="K1774" t="s">
        <v>6</v>
      </c>
      <c r="L1774" t="s">
        <v>7</v>
      </c>
      <c r="M1774" t="s">
        <v>28</v>
      </c>
      <c r="N1774">
        <v>6</v>
      </c>
      <c r="O1774" t="s">
        <v>33</v>
      </c>
      <c r="P1774" t="s">
        <v>34</v>
      </c>
      <c r="Q1774">
        <v>2</v>
      </c>
      <c r="R1774" t="s">
        <v>12</v>
      </c>
      <c r="S1774">
        <v>9.9000000000000005E-2</v>
      </c>
      <c r="T1774" s="6">
        <f>tbSilv[[#This Row],[qtdRecurso]]*tbSilv[[#This Row],[areaOcupacao]]/10000</f>
        <v>6.6600000000000006E-2</v>
      </c>
      <c r="U1774" s="1">
        <f>tbSilv[[#This Row],[qtdRecEspFaixa]]*tbSilv[[#This Row],[Preco]]</f>
        <v>6.593400000000001E-3</v>
      </c>
    </row>
    <row r="1775" spans="1:21" hidden="1" x14ac:dyDescent="0.3">
      <c r="A1775">
        <v>11817</v>
      </c>
      <c r="B1775" t="s">
        <v>57</v>
      </c>
      <c r="C1775" t="s">
        <v>1</v>
      </c>
      <c r="D1775" t="s">
        <v>2</v>
      </c>
      <c r="E1775" t="s">
        <v>3</v>
      </c>
      <c r="F1775" t="s">
        <v>306</v>
      </c>
      <c r="G1775" t="s">
        <v>4</v>
      </c>
      <c r="H1775" t="s">
        <v>5</v>
      </c>
      <c r="I1775">
        <v>333</v>
      </c>
      <c r="J1775">
        <v>37</v>
      </c>
      <c r="K1775" t="s">
        <v>6</v>
      </c>
      <c r="L1775" t="s">
        <v>7</v>
      </c>
      <c r="M1775" t="s">
        <v>28</v>
      </c>
      <c r="N1775">
        <v>6</v>
      </c>
      <c r="O1775" t="s">
        <v>33</v>
      </c>
      <c r="P1775" t="s">
        <v>35</v>
      </c>
      <c r="Q1775">
        <v>2</v>
      </c>
      <c r="R1775" t="s">
        <v>22</v>
      </c>
      <c r="S1775">
        <v>16.239999771118164</v>
      </c>
      <c r="T1775" s="6">
        <f>tbSilv[[#This Row],[qtdRecurso]]*tbSilv[[#This Row],[areaOcupacao]]/10000</f>
        <v>6.6600000000000006E-2</v>
      </c>
      <c r="U1775" s="1">
        <f>tbSilv[[#This Row],[qtdRecEspFaixa]]*tbSilv[[#This Row],[Preco]]</f>
        <v>1.0815839847564699</v>
      </c>
    </row>
    <row r="1776" spans="1:21" hidden="1" x14ac:dyDescent="0.3">
      <c r="A1776">
        <v>11817</v>
      </c>
      <c r="B1776" t="s">
        <v>57</v>
      </c>
      <c r="C1776" t="s">
        <v>1</v>
      </c>
      <c r="D1776" t="s">
        <v>2</v>
      </c>
      <c r="E1776" t="s">
        <v>3</v>
      </c>
      <c r="F1776" t="s">
        <v>306</v>
      </c>
      <c r="G1776" t="s">
        <v>4</v>
      </c>
      <c r="H1776" t="s">
        <v>5</v>
      </c>
      <c r="I1776">
        <v>333</v>
      </c>
      <c r="J1776">
        <v>37</v>
      </c>
      <c r="K1776" t="s">
        <v>6</v>
      </c>
      <c r="L1776" t="s">
        <v>7</v>
      </c>
      <c r="M1776" t="s">
        <v>28</v>
      </c>
      <c r="N1776">
        <v>6</v>
      </c>
      <c r="O1776" t="s">
        <v>33</v>
      </c>
      <c r="P1776" t="s">
        <v>13</v>
      </c>
      <c r="Q1776">
        <v>2</v>
      </c>
      <c r="R1776" t="s">
        <v>12</v>
      </c>
      <c r="S1776">
        <v>13.066685676574707</v>
      </c>
      <c r="T1776" s="6">
        <f>tbSilv[[#This Row],[qtdRecurso]]*tbSilv[[#This Row],[areaOcupacao]]/10000</f>
        <v>6.6600000000000006E-2</v>
      </c>
      <c r="U1776" s="1">
        <f>tbSilv[[#This Row],[qtdRecEspFaixa]]*tbSilv[[#This Row],[Preco]]</f>
        <v>0.87024126605987562</v>
      </c>
    </row>
    <row r="1777" spans="1:21" hidden="1" x14ac:dyDescent="0.3">
      <c r="A1777">
        <v>11817</v>
      </c>
      <c r="B1777" t="s">
        <v>57</v>
      </c>
      <c r="C1777" t="s">
        <v>1</v>
      </c>
      <c r="D1777" t="s">
        <v>2</v>
      </c>
      <c r="E1777" t="s">
        <v>3</v>
      </c>
      <c r="F1777" t="s">
        <v>306</v>
      </c>
      <c r="G1777" t="s">
        <v>4</v>
      </c>
      <c r="H1777" t="s">
        <v>5</v>
      </c>
      <c r="I1777">
        <v>333</v>
      </c>
      <c r="J1777">
        <v>37</v>
      </c>
      <c r="K1777" t="s">
        <v>6</v>
      </c>
      <c r="L1777" t="s">
        <v>7</v>
      </c>
      <c r="M1777" t="s">
        <v>28</v>
      </c>
      <c r="N1777">
        <v>6</v>
      </c>
      <c r="O1777" t="s">
        <v>36</v>
      </c>
      <c r="P1777" t="s">
        <v>13</v>
      </c>
      <c r="Q1777">
        <v>1</v>
      </c>
      <c r="R1777" t="s">
        <v>12</v>
      </c>
      <c r="S1777">
        <v>13.066685676574707</v>
      </c>
      <c r="T1777" s="6">
        <f>tbSilv[[#This Row],[qtdRecurso]]*tbSilv[[#This Row],[areaOcupacao]]/10000</f>
        <v>3.3300000000000003E-2</v>
      </c>
      <c r="U1777" s="1">
        <f>tbSilv[[#This Row],[qtdRecEspFaixa]]*tbSilv[[#This Row],[Preco]]</f>
        <v>0.43512063302993781</v>
      </c>
    </row>
    <row r="1778" spans="1:21" hidden="1" x14ac:dyDescent="0.3">
      <c r="A1778">
        <v>11817</v>
      </c>
      <c r="B1778" t="s">
        <v>57</v>
      </c>
      <c r="C1778" t="s">
        <v>1</v>
      </c>
      <c r="D1778" t="s">
        <v>2</v>
      </c>
      <c r="E1778" t="s">
        <v>3</v>
      </c>
      <c r="F1778" t="s">
        <v>306</v>
      </c>
      <c r="G1778" t="s">
        <v>4</v>
      </c>
      <c r="H1778" t="s">
        <v>5</v>
      </c>
      <c r="I1778">
        <v>333</v>
      </c>
      <c r="J1778">
        <v>37</v>
      </c>
      <c r="K1778" t="s">
        <v>6</v>
      </c>
      <c r="L1778" t="s">
        <v>7</v>
      </c>
      <c r="M1778" t="s">
        <v>28</v>
      </c>
      <c r="N1778">
        <v>7</v>
      </c>
      <c r="O1778" t="s">
        <v>33</v>
      </c>
      <c r="P1778" t="s">
        <v>34</v>
      </c>
      <c r="Q1778">
        <v>2</v>
      </c>
      <c r="R1778" t="s">
        <v>12</v>
      </c>
      <c r="S1778">
        <v>9.9000000000000005E-2</v>
      </c>
      <c r="T1778" s="6">
        <f>tbSilv[[#This Row],[qtdRecurso]]*tbSilv[[#This Row],[areaOcupacao]]/10000</f>
        <v>6.6600000000000006E-2</v>
      </c>
      <c r="U1778" s="1">
        <f>tbSilv[[#This Row],[qtdRecEspFaixa]]*tbSilv[[#This Row],[Preco]]</f>
        <v>6.593400000000001E-3</v>
      </c>
    </row>
    <row r="1779" spans="1:21" hidden="1" x14ac:dyDescent="0.3">
      <c r="A1779">
        <v>11817</v>
      </c>
      <c r="B1779" t="s">
        <v>57</v>
      </c>
      <c r="C1779" t="s">
        <v>1</v>
      </c>
      <c r="D1779" t="s">
        <v>2</v>
      </c>
      <c r="E1779" t="s">
        <v>3</v>
      </c>
      <c r="F1779" t="s">
        <v>306</v>
      </c>
      <c r="G1779" t="s">
        <v>4</v>
      </c>
      <c r="H1779" t="s">
        <v>5</v>
      </c>
      <c r="I1779">
        <v>333</v>
      </c>
      <c r="J1779">
        <v>37</v>
      </c>
      <c r="K1779" t="s">
        <v>6</v>
      </c>
      <c r="L1779" t="s">
        <v>7</v>
      </c>
      <c r="M1779" t="s">
        <v>28</v>
      </c>
      <c r="N1779">
        <v>7</v>
      </c>
      <c r="O1779" t="s">
        <v>33</v>
      </c>
      <c r="P1779" t="s">
        <v>35</v>
      </c>
      <c r="Q1779">
        <v>2</v>
      </c>
      <c r="R1779" t="s">
        <v>22</v>
      </c>
      <c r="S1779">
        <v>16.239999771118164</v>
      </c>
      <c r="T1779" s="6">
        <f>tbSilv[[#This Row],[qtdRecurso]]*tbSilv[[#This Row],[areaOcupacao]]/10000</f>
        <v>6.6600000000000006E-2</v>
      </c>
      <c r="U1779" s="1">
        <f>tbSilv[[#This Row],[qtdRecEspFaixa]]*tbSilv[[#This Row],[Preco]]</f>
        <v>1.0815839847564699</v>
      </c>
    </row>
    <row r="1780" spans="1:21" hidden="1" x14ac:dyDescent="0.3">
      <c r="A1780">
        <v>11817</v>
      </c>
      <c r="B1780" t="s">
        <v>57</v>
      </c>
      <c r="C1780" t="s">
        <v>1</v>
      </c>
      <c r="D1780" t="s">
        <v>2</v>
      </c>
      <c r="E1780" t="s">
        <v>3</v>
      </c>
      <c r="F1780" t="s">
        <v>306</v>
      </c>
      <c r="G1780" t="s">
        <v>4</v>
      </c>
      <c r="H1780" t="s">
        <v>5</v>
      </c>
      <c r="I1780">
        <v>333</v>
      </c>
      <c r="J1780">
        <v>37</v>
      </c>
      <c r="K1780" t="s">
        <v>6</v>
      </c>
      <c r="L1780" t="s">
        <v>7</v>
      </c>
      <c r="M1780" t="s">
        <v>28</v>
      </c>
      <c r="N1780">
        <v>7</v>
      </c>
      <c r="O1780" t="s">
        <v>33</v>
      </c>
      <c r="P1780" t="s">
        <v>13</v>
      </c>
      <c r="Q1780">
        <v>2</v>
      </c>
      <c r="R1780" t="s">
        <v>12</v>
      </c>
      <c r="S1780">
        <v>13.066685676574707</v>
      </c>
      <c r="T1780" s="6">
        <f>tbSilv[[#This Row],[qtdRecurso]]*tbSilv[[#This Row],[areaOcupacao]]/10000</f>
        <v>6.6600000000000006E-2</v>
      </c>
      <c r="U1780" s="1">
        <f>tbSilv[[#This Row],[qtdRecEspFaixa]]*tbSilv[[#This Row],[Preco]]</f>
        <v>0.87024126605987562</v>
      </c>
    </row>
    <row r="1781" spans="1:21" hidden="1" x14ac:dyDescent="0.3">
      <c r="A1781">
        <v>11817</v>
      </c>
      <c r="B1781" t="s">
        <v>57</v>
      </c>
      <c r="C1781" t="s">
        <v>1</v>
      </c>
      <c r="D1781" t="s">
        <v>2</v>
      </c>
      <c r="E1781" t="s">
        <v>3</v>
      </c>
      <c r="F1781" t="s">
        <v>306</v>
      </c>
      <c r="G1781" t="s">
        <v>4</v>
      </c>
      <c r="H1781" t="s">
        <v>5</v>
      </c>
      <c r="I1781">
        <v>333</v>
      </c>
      <c r="J1781">
        <v>37</v>
      </c>
      <c r="K1781" t="s">
        <v>6</v>
      </c>
      <c r="L1781" t="s">
        <v>7</v>
      </c>
      <c r="M1781" t="s">
        <v>28</v>
      </c>
      <c r="N1781">
        <v>7</v>
      </c>
      <c r="O1781" t="s">
        <v>36</v>
      </c>
      <c r="P1781" t="s">
        <v>13</v>
      </c>
      <c r="Q1781">
        <v>1</v>
      </c>
      <c r="R1781" t="s">
        <v>12</v>
      </c>
      <c r="S1781">
        <v>13.066685676574707</v>
      </c>
      <c r="T1781" s="6">
        <f>tbSilv[[#This Row],[qtdRecurso]]*tbSilv[[#This Row],[areaOcupacao]]/10000</f>
        <v>3.3300000000000003E-2</v>
      </c>
      <c r="U1781" s="1">
        <f>tbSilv[[#This Row],[qtdRecEspFaixa]]*tbSilv[[#This Row],[Preco]]</f>
        <v>0.43512063302993781</v>
      </c>
    </row>
    <row r="1782" spans="1:21" hidden="1" x14ac:dyDescent="0.3">
      <c r="A1782">
        <v>11817</v>
      </c>
      <c r="B1782" t="s">
        <v>57</v>
      </c>
      <c r="C1782" t="s">
        <v>1</v>
      </c>
      <c r="D1782" t="s">
        <v>2</v>
      </c>
      <c r="E1782" t="s">
        <v>3</v>
      </c>
      <c r="F1782" t="s">
        <v>306</v>
      </c>
      <c r="G1782" t="s">
        <v>4</v>
      </c>
      <c r="H1782" t="s">
        <v>5</v>
      </c>
      <c r="I1782">
        <v>333</v>
      </c>
      <c r="J1782">
        <v>37</v>
      </c>
      <c r="K1782" t="s">
        <v>6</v>
      </c>
      <c r="L1782" t="s">
        <v>7</v>
      </c>
      <c r="M1782" t="s">
        <v>28</v>
      </c>
      <c r="N1782">
        <v>8</v>
      </c>
      <c r="O1782" t="s">
        <v>33</v>
      </c>
      <c r="P1782" t="s">
        <v>34</v>
      </c>
      <c r="Q1782">
        <v>2</v>
      </c>
      <c r="R1782" t="s">
        <v>12</v>
      </c>
      <c r="S1782">
        <v>9.9000000000000005E-2</v>
      </c>
      <c r="T1782" s="6">
        <f>tbSilv[[#This Row],[qtdRecurso]]*tbSilv[[#This Row],[areaOcupacao]]/10000</f>
        <v>6.6600000000000006E-2</v>
      </c>
      <c r="U1782" s="1">
        <f>tbSilv[[#This Row],[qtdRecEspFaixa]]*tbSilv[[#This Row],[Preco]]</f>
        <v>6.593400000000001E-3</v>
      </c>
    </row>
    <row r="1783" spans="1:21" hidden="1" x14ac:dyDescent="0.3">
      <c r="A1783">
        <v>11817</v>
      </c>
      <c r="B1783" t="s">
        <v>57</v>
      </c>
      <c r="C1783" t="s">
        <v>1</v>
      </c>
      <c r="D1783" t="s">
        <v>2</v>
      </c>
      <c r="E1783" t="s">
        <v>3</v>
      </c>
      <c r="F1783" t="s">
        <v>306</v>
      </c>
      <c r="G1783" t="s">
        <v>4</v>
      </c>
      <c r="H1783" t="s">
        <v>5</v>
      </c>
      <c r="I1783">
        <v>333</v>
      </c>
      <c r="J1783">
        <v>37</v>
      </c>
      <c r="K1783" t="s">
        <v>6</v>
      </c>
      <c r="L1783" t="s">
        <v>7</v>
      </c>
      <c r="M1783" t="s">
        <v>28</v>
      </c>
      <c r="N1783">
        <v>8</v>
      </c>
      <c r="O1783" t="s">
        <v>33</v>
      </c>
      <c r="P1783" t="s">
        <v>35</v>
      </c>
      <c r="Q1783">
        <v>2</v>
      </c>
      <c r="R1783" t="s">
        <v>22</v>
      </c>
      <c r="S1783">
        <v>16.239999771118164</v>
      </c>
      <c r="T1783" s="6">
        <f>tbSilv[[#This Row],[qtdRecurso]]*tbSilv[[#This Row],[areaOcupacao]]/10000</f>
        <v>6.6600000000000006E-2</v>
      </c>
      <c r="U1783" s="1">
        <f>tbSilv[[#This Row],[qtdRecEspFaixa]]*tbSilv[[#This Row],[Preco]]</f>
        <v>1.0815839847564699</v>
      </c>
    </row>
    <row r="1784" spans="1:21" hidden="1" x14ac:dyDescent="0.3">
      <c r="A1784">
        <v>11817</v>
      </c>
      <c r="B1784" t="s">
        <v>57</v>
      </c>
      <c r="C1784" t="s">
        <v>1</v>
      </c>
      <c r="D1784" t="s">
        <v>2</v>
      </c>
      <c r="E1784" t="s">
        <v>3</v>
      </c>
      <c r="F1784" t="s">
        <v>306</v>
      </c>
      <c r="G1784" t="s">
        <v>4</v>
      </c>
      <c r="H1784" t="s">
        <v>5</v>
      </c>
      <c r="I1784">
        <v>333</v>
      </c>
      <c r="J1784">
        <v>37</v>
      </c>
      <c r="K1784" t="s">
        <v>6</v>
      </c>
      <c r="L1784" t="s">
        <v>7</v>
      </c>
      <c r="M1784" t="s">
        <v>28</v>
      </c>
      <c r="N1784">
        <v>8</v>
      </c>
      <c r="O1784" t="s">
        <v>33</v>
      </c>
      <c r="P1784" t="s">
        <v>13</v>
      </c>
      <c r="Q1784">
        <v>2</v>
      </c>
      <c r="R1784" t="s">
        <v>12</v>
      </c>
      <c r="S1784">
        <v>13.066685676574707</v>
      </c>
      <c r="T1784" s="6">
        <f>tbSilv[[#This Row],[qtdRecurso]]*tbSilv[[#This Row],[areaOcupacao]]/10000</f>
        <v>6.6600000000000006E-2</v>
      </c>
      <c r="U1784" s="1">
        <f>tbSilv[[#This Row],[qtdRecEspFaixa]]*tbSilv[[#This Row],[Preco]]</f>
        <v>0.87024126605987562</v>
      </c>
    </row>
    <row r="1785" spans="1:21" hidden="1" x14ac:dyDescent="0.3">
      <c r="A1785">
        <v>11817</v>
      </c>
      <c r="B1785" t="s">
        <v>57</v>
      </c>
      <c r="C1785" t="s">
        <v>1</v>
      </c>
      <c r="D1785" t="s">
        <v>2</v>
      </c>
      <c r="E1785" t="s">
        <v>3</v>
      </c>
      <c r="F1785" t="s">
        <v>306</v>
      </c>
      <c r="G1785" t="s">
        <v>4</v>
      </c>
      <c r="H1785" t="s">
        <v>5</v>
      </c>
      <c r="I1785">
        <v>333</v>
      </c>
      <c r="J1785">
        <v>37</v>
      </c>
      <c r="K1785" t="s">
        <v>6</v>
      </c>
      <c r="L1785" t="s">
        <v>7</v>
      </c>
      <c r="M1785" t="s">
        <v>28</v>
      </c>
      <c r="N1785">
        <v>8</v>
      </c>
      <c r="O1785" t="s">
        <v>36</v>
      </c>
      <c r="P1785" t="s">
        <v>13</v>
      </c>
      <c r="Q1785">
        <v>1</v>
      </c>
      <c r="R1785" t="s">
        <v>12</v>
      </c>
      <c r="S1785">
        <v>13.066685676574707</v>
      </c>
      <c r="T1785" s="6">
        <f>tbSilv[[#This Row],[qtdRecurso]]*tbSilv[[#This Row],[areaOcupacao]]/10000</f>
        <v>3.3300000000000003E-2</v>
      </c>
      <c r="U1785" s="1">
        <f>tbSilv[[#This Row],[qtdRecEspFaixa]]*tbSilv[[#This Row],[Preco]]</f>
        <v>0.43512063302993781</v>
      </c>
    </row>
    <row r="1786" spans="1:21" hidden="1" x14ac:dyDescent="0.3">
      <c r="A1786">
        <v>11817</v>
      </c>
      <c r="B1786" t="s">
        <v>57</v>
      </c>
      <c r="C1786" t="s">
        <v>1</v>
      </c>
      <c r="D1786" t="s">
        <v>2</v>
      </c>
      <c r="E1786" t="s">
        <v>3</v>
      </c>
      <c r="F1786" t="s">
        <v>306</v>
      </c>
      <c r="G1786" t="s">
        <v>4</v>
      </c>
      <c r="H1786" t="s">
        <v>5</v>
      </c>
      <c r="I1786">
        <v>333</v>
      </c>
      <c r="J1786">
        <v>37</v>
      </c>
      <c r="K1786" t="s">
        <v>6</v>
      </c>
      <c r="L1786" t="s">
        <v>7</v>
      </c>
      <c r="M1786" t="s">
        <v>28</v>
      </c>
      <c r="N1786">
        <v>9</v>
      </c>
      <c r="O1786" t="s">
        <v>33</v>
      </c>
      <c r="P1786" t="s">
        <v>34</v>
      </c>
      <c r="Q1786">
        <v>2</v>
      </c>
      <c r="R1786" t="s">
        <v>12</v>
      </c>
      <c r="S1786">
        <v>9.9000000000000005E-2</v>
      </c>
      <c r="T1786" s="6">
        <f>tbSilv[[#This Row],[qtdRecurso]]*tbSilv[[#This Row],[areaOcupacao]]/10000</f>
        <v>6.6600000000000006E-2</v>
      </c>
      <c r="U1786" s="1">
        <f>tbSilv[[#This Row],[qtdRecEspFaixa]]*tbSilv[[#This Row],[Preco]]</f>
        <v>6.593400000000001E-3</v>
      </c>
    </row>
    <row r="1787" spans="1:21" hidden="1" x14ac:dyDescent="0.3">
      <c r="A1787">
        <v>11817</v>
      </c>
      <c r="B1787" t="s">
        <v>57</v>
      </c>
      <c r="C1787" t="s">
        <v>1</v>
      </c>
      <c r="D1787" t="s">
        <v>2</v>
      </c>
      <c r="E1787" t="s">
        <v>3</v>
      </c>
      <c r="F1787" t="s">
        <v>306</v>
      </c>
      <c r="G1787" t="s">
        <v>4</v>
      </c>
      <c r="H1787" t="s">
        <v>5</v>
      </c>
      <c r="I1787">
        <v>333</v>
      </c>
      <c r="J1787">
        <v>37</v>
      </c>
      <c r="K1787" t="s">
        <v>6</v>
      </c>
      <c r="L1787" t="s">
        <v>7</v>
      </c>
      <c r="M1787" t="s">
        <v>28</v>
      </c>
      <c r="N1787">
        <v>9</v>
      </c>
      <c r="O1787" t="s">
        <v>33</v>
      </c>
      <c r="P1787" t="s">
        <v>35</v>
      </c>
      <c r="Q1787">
        <v>2</v>
      </c>
      <c r="R1787" t="s">
        <v>22</v>
      </c>
      <c r="S1787">
        <v>16.239999771118164</v>
      </c>
      <c r="T1787" s="6">
        <f>tbSilv[[#This Row],[qtdRecurso]]*tbSilv[[#This Row],[areaOcupacao]]/10000</f>
        <v>6.6600000000000006E-2</v>
      </c>
      <c r="U1787" s="1">
        <f>tbSilv[[#This Row],[qtdRecEspFaixa]]*tbSilv[[#This Row],[Preco]]</f>
        <v>1.0815839847564699</v>
      </c>
    </row>
    <row r="1788" spans="1:21" hidden="1" x14ac:dyDescent="0.3">
      <c r="A1788">
        <v>11817</v>
      </c>
      <c r="B1788" t="s">
        <v>57</v>
      </c>
      <c r="C1788" t="s">
        <v>1</v>
      </c>
      <c r="D1788" t="s">
        <v>2</v>
      </c>
      <c r="E1788" t="s">
        <v>3</v>
      </c>
      <c r="F1788" t="s">
        <v>306</v>
      </c>
      <c r="G1788" t="s">
        <v>4</v>
      </c>
      <c r="H1788" t="s">
        <v>5</v>
      </c>
      <c r="I1788">
        <v>333</v>
      </c>
      <c r="J1788">
        <v>37</v>
      </c>
      <c r="K1788" t="s">
        <v>6</v>
      </c>
      <c r="L1788" t="s">
        <v>7</v>
      </c>
      <c r="M1788" t="s">
        <v>28</v>
      </c>
      <c r="N1788">
        <v>9</v>
      </c>
      <c r="O1788" t="s">
        <v>33</v>
      </c>
      <c r="P1788" t="s">
        <v>13</v>
      </c>
      <c r="Q1788">
        <v>2</v>
      </c>
      <c r="R1788" t="s">
        <v>12</v>
      </c>
      <c r="S1788">
        <v>13.066685676574707</v>
      </c>
      <c r="T1788" s="6">
        <f>tbSilv[[#This Row],[qtdRecurso]]*tbSilv[[#This Row],[areaOcupacao]]/10000</f>
        <v>6.6600000000000006E-2</v>
      </c>
      <c r="U1788" s="1">
        <f>tbSilv[[#This Row],[qtdRecEspFaixa]]*tbSilv[[#This Row],[Preco]]</f>
        <v>0.87024126605987562</v>
      </c>
    </row>
    <row r="1789" spans="1:21" hidden="1" x14ac:dyDescent="0.3">
      <c r="A1789">
        <v>11817</v>
      </c>
      <c r="B1789" t="s">
        <v>57</v>
      </c>
      <c r="C1789" t="s">
        <v>1</v>
      </c>
      <c r="D1789" t="s">
        <v>2</v>
      </c>
      <c r="E1789" t="s">
        <v>3</v>
      </c>
      <c r="F1789" t="s">
        <v>306</v>
      </c>
      <c r="G1789" t="s">
        <v>4</v>
      </c>
      <c r="H1789" t="s">
        <v>5</v>
      </c>
      <c r="I1789">
        <v>333</v>
      </c>
      <c r="J1789">
        <v>37</v>
      </c>
      <c r="K1789" t="s">
        <v>6</v>
      </c>
      <c r="L1789" t="s">
        <v>7</v>
      </c>
      <c r="M1789" t="s">
        <v>28</v>
      </c>
      <c r="N1789">
        <v>9</v>
      </c>
      <c r="O1789" t="s">
        <v>36</v>
      </c>
      <c r="P1789" t="s">
        <v>13</v>
      </c>
      <c r="Q1789">
        <v>1</v>
      </c>
      <c r="R1789" t="s">
        <v>12</v>
      </c>
      <c r="S1789">
        <v>13.066685676574707</v>
      </c>
      <c r="T1789" s="6">
        <f>tbSilv[[#This Row],[qtdRecurso]]*tbSilv[[#This Row],[areaOcupacao]]/10000</f>
        <v>3.3300000000000003E-2</v>
      </c>
      <c r="U1789" s="1">
        <f>tbSilv[[#This Row],[qtdRecEspFaixa]]*tbSilv[[#This Row],[Preco]]</f>
        <v>0.43512063302993781</v>
      </c>
    </row>
    <row r="1790" spans="1:21" hidden="1" x14ac:dyDescent="0.3">
      <c r="A1790">
        <v>11817</v>
      </c>
      <c r="B1790" t="s">
        <v>57</v>
      </c>
      <c r="C1790" t="s">
        <v>1</v>
      </c>
      <c r="D1790" t="s">
        <v>2</v>
      </c>
      <c r="E1790" t="s">
        <v>3</v>
      </c>
      <c r="F1790" t="s">
        <v>306</v>
      </c>
      <c r="G1790" t="s">
        <v>4</v>
      </c>
      <c r="H1790" t="s">
        <v>5</v>
      </c>
      <c r="I1790">
        <v>333</v>
      </c>
      <c r="J1790">
        <v>37</v>
      </c>
      <c r="K1790" t="s">
        <v>6</v>
      </c>
      <c r="L1790" t="s">
        <v>7</v>
      </c>
      <c r="M1790" t="s">
        <v>28</v>
      </c>
      <c r="N1790">
        <v>10</v>
      </c>
      <c r="O1790" t="s">
        <v>33</v>
      </c>
      <c r="P1790" t="s">
        <v>34</v>
      </c>
      <c r="Q1790">
        <v>2</v>
      </c>
      <c r="R1790" t="s">
        <v>12</v>
      </c>
      <c r="S1790">
        <v>9.9000000000000005E-2</v>
      </c>
      <c r="T1790" s="6">
        <f>tbSilv[[#This Row],[qtdRecurso]]*tbSilv[[#This Row],[areaOcupacao]]/10000</f>
        <v>6.6600000000000006E-2</v>
      </c>
      <c r="U1790" s="1">
        <f>tbSilv[[#This Row],[qtdRecEspFaixa]]*tbSilv[[#This Row],[Preco]]</f>
        <v>6.593400000000001E-3</v>
      </c>
    </row>
    <row r="1791" spans="1:21" hidden="1" x14ac:dyDescent="0.3">
      <c r="A1791">
        <v>11817</v>
      </c>
      <c r="B1791" t="s">
        <v>57</v>
      </c>
      <c r="C1791" t="s">
        <v>1</v>
      </c>
      <c r="D1791" t="s">
        <v>2</v>
      </c>
      <c r="E1791" t="s">
        <v>3</v>
      </c>
      <c r="F1791" t="s">
        <v>306</v>
      </c>
      <c r="G1791" t="s">
        <v>4</v>
      </c>
      <c r="H1791" t="s">
        <v>5</v>
      </c>
      <c r="I1791">
        <v>333</v>
      </c>
      <c r="J1791">
        <v>37</v>
      </c>
      <c r="K1791" t="s">
        <v>6</v>
      </c>
      <c r="L1791" t="s">
        <v>7</v>
      </c>
      <c r="M1791" t="s">
        <v>28</v>
      </c>
      <c r="N1791">
        <v>10</v>
      </c>
      <c r="O1791" t="s">
        <v>33</v>
      </c>
      <c r="P1791" t="s">
        <v>35</v>
      </c>
      <c r="Q1791">
        <v>2</v>
      </c>
      <c r="R1791" t="s">
        <v>22</v>
      </c>
      <c r="S1791">
        <v>16.239999771118164</v>
      </c>
      <c r="T1791" s="6">
        <f>tbSilv[[#This Row],[qtdRecurso]]*tbSilv[[#This Row],[areaOcupacao]]/10000</f>
        <v>6.6600000000000006E-2</v>
      </c>
      <c r="U1791" s="1">
        <f>tbSilv[[#This Row],[qtdRecEspFaixa]]*tbSilv[[#This Row],[Preco]]</f>
        <v>1.0815839847564699</v>
      </c>
    </row>
    <row r="1792" spans="1:21" hidden="1" x14ac:dyDescent="0.3">
      <c r="A1792">
        <v>11817</v>
      </c>
      <c r="B1792" t="s">
        <v>57</v>
      </c>
      <c r="C1792" t="s">
        <v>1</v>
      </c>
      <c r="D1792" t="s">
        <v>2</v>
      </c>
      <c r="E1792" t="s">
        <v>3</v>
      </c>
      <c r="F1792" t="s">
        <v>306</v>
      </c>
      <c r="G1792" t="s">
        <v>4</v>
      </c>
      <c r="H1792" t="s">
        <v>5</v>
      </c>
      <c r="I1792">
        <v>333</v>
      </c>
      <c r="J1792">
        <v>37</v>
      </c>
      <c r="K1792" t="s">
        <v>6</v>
      </c>
      <c r="L1792" t="s">
        <v>7</v>
      </c>
      <c r="M1792" t="s">
        <v>28</v>
      </c>
      <c r="N1792">
        <v>10</v>
      </c>
      <c r="O1792" t="s">
        <v>33</v>
      </c>
      <c r="P1792" t="s">
        <v>13</v>
      </c>
      <c r="Q1792">
        <v>2</v>
      </c>
      <c r="R1792" t="s">
        <v>12</v>
      </c>
      <c r="S1792">
        <v>13.066685676574707</v>
      </c>
      <c r="T1792" s="6">
        <f>tbSilv[[#This Row],[qtdRecurso]]*tbSilv[[#This Row],[areaOcupacao]]/10000</f>
        <v>6.6600000000000006E-2</v>
      </c>
      <c r="U1792" s="1">
        <f>tbSilv[[#This Row],[qtdRecEspFaixa]]*tbSilv[[#This Row],[Preco]]</f>
        <v>0.87024126605987562</v>
      </c>
    </row>
    <row r="1793" spans="1:21" hidden="1" x14ac:dyDescent="0.3">
      <c r="A1793">
        <v>11817</v>
      </c>
      <c r="B1793" t="s">
        <v>57</v>
      </c>
      <c r="C1793" t="s">
        <v>1</v>
      </c>
      <c r="D1793" t="s">
        <v>2</v>
      </c>
      <c r="E1793" t="s">
        <v>3</v>
      </c>
      <c r="F1793" t="s">
        <v>306</v>
      </c>
      <c r="G1793" t="s">
        <v>4</v>
      </c>
      <c r="H1793" t="s">
        <v>5</v>
      </c>
      <c r="I1793">
        <v>333</v>
      </c>
      <c r="J1793">
        <v>37</v>
      </c>
      <c r="K1793" t="s">
        <v>6</v>
      </c>
      <c r="L1793" t="s">
        <v>7</v>
      </c>
      <c r="M1793" t="s">
        <v>28</v>
      </c>
      <c r="N1793">
        <v>10</v>
      </c>
      <c r="O1793" t="s">
        <v>40</v>
      </c>
      <c r="P1793" t="s">
        <v>41</v>
      </c>
      <c r="Q1793">
        <v>20</v>
      </c>
      <c r="R1793" t="s">
        <v>12</v>
      </c>
      <c r="S1793">
        <v>5.920964241027832</v>
      </c>
      <c r="T1793" s="6">
        <f>tbSilv[[#This Row],[qtdRecurso]]*tbSilv[[#This Row],[areaOcupacao]]/10000</f>
        <v>0.66600000000000004</v>
      </c>
      <c r="U1793" s="1">
        <f>tbSilv[[#This Row],[qtdRecEspFaixa]]*tbSilv[[#This Row],[Preco]]</f>
        <v>3.9433621845245361</v>
      </c>
    </row>
    <row r="1794" spans="1:21" hidden="1" x14ac:dyDescent="0.3">
      <c r="A1794">
        <v>11817</v>
      </c>
      <c r="B1794" t="s">
        <v>57</v>
      </c>
      <c r="C1794" t="s">
        <v>1</v>
      </c>
      <c r="D1794" t="s">
        <v>2</v>
      </c>
      <c r="E1794" t="s">
        <v>3</v>
      </c>
      <c r="F1794" t="s">
        <v>306</v>
      </c>
      <c r="G1794" t="s">
        <v>4</v>
      </c>
      <c r="H1794" t="s">
        <v>5</v>
      </c>
      <c r="I1794">
        <v>333</v>
      </c>
      <c r="J1794">
        <v>37</v>
      </c>
      <c r="K1794" t="s">
        <v>6</v>
      </c>
      <c r="L1794" t="s">
        <v>7</v>
      </c>
      <c r="M1794" t="s">
        <v>28</v>
      </c>
      <c r="N1794">
        <v>10</v>
      </c>
      <c r="O1794" t="s">
        <v>36</v>
      </c>
      <c r="P1794" t="s">
        <v>13</v>
      </c>
      <c r="Q1794">
        <v>1</v>
      </c>
      <c r="R1794" t="s">
        <v>12</v>
      </c>
      <c r="S1794">
        <v>13.066685676574707</v>
      </c>
      <c r="T1794" s="6">
        <f>tbSilv[[#This Row],[qtdRecurso]]*tbSilv[[#This Row],[areaOcupacao]]/10000</f>
        <v>3.3300000000000003E-2</v>
      </c>
      <c r="U1794" s="1">
        <f>tbSilv[[#This Row],[qtdRecEspFaixa]]*tbSilv[[#This Row],[Preco]]</f>
        <v>0.43512063302993781</v>
      </c>
    </row>
    <row r="1795" spans="1:21" hidden="1" x14ac:dyDescent="0.3">
      <c r="A1795">
        <v>11817</v>
      </c>
      <c r="B1795" t="s">
        <v>57</v>
      </c>
      <c r="C1795" t="s">
        <v>1</v>
      </c>
      <c r="D1795" t="s">
        <v>2</v>
      </c>
      <c r="E1795" t="s">
        <v>3</v>
      </c>
      <c r="F1795" t="s">
        <v>306</v>
      </c>
      <c r="G1795" t="s">
        <v>4</v>
      </c>
      <c r="H1795" t="s">
        <v>5</v>
      </c>
      <c r="I1795">
        <v>333</v>
      </c>
      <c r="J1795">
        <v>37</v>
      </c>
      <c r="K1795" t="s">
        <v>6</v>
      </c>
      <c r="L1795" t="s">
        <v>7</v>
      </c>
      <c r="M1795" t="s">
        <v>28</v>
      </c>
      <c r="N1795">
        <v>11</v>
      </c>
      <c r="O1795" t="s">
        <v>33</v>
      </c>
      <c r="P1795" t="s">
        <v>34</v>
      </c>
      <c r="Q1795">
        <v>2</v>
      </c>
      <c r="R1795" t="s">
        <v>12</v>
      </c>
      <c r="S1795">
        <v>9.9000000000000005E-2</v>
      </c>
      <c r="T1795" s="6">
        <f>tbSilv[[#This Row],[qtdRecurso]]*tbSilv[[#This Row],[areaOcupacao]]/10000</f>
        <v>6.6600000000000006E-2</v>
      </c>
      <c r="U1795" s="1">
        <f>tbSilv[[#This Row],[qtdRecEspFaixa]]*tbSilv[[#This Row],[Preco]]</f>
        <v>6.593400000000001E-3</v>
      </c>
    </row>
    <row r="1796" spans="1:21" hidden="1" x14ac:dyDescent="0.3">
      <c r="A1796">
        <v>11817</v>
      </c>
      <c r="B1796" t="s">
        <v>57</v>
      </c>
      <c r="C1796" t="s">
        <v>1</v>
      </c>
      <c r="D1796" t="s">
        <v>2</v>
      </c>
      <c r="E1796" t="s">
        <v>3</v>
      </c>
      <c r="F1796" t="s">
        <v>306</v>
      </c>
      <c r="G1796" t="s">
        <v>4</v>
      </c>
      <c r="H1796" t="s">
        <v>5</v>
      </c>
      <c r="I1796">
        <v>333</v>
      </c>
      <c r="J1796">
        <v>37</v>
      </c>
      <c r="K1796" t="s">
        <v>6</v>
      </c>
      <c r="L1796" t="s">
        <v>7</v>
      </c>
      <c r="M1796" t="s">
        <v>28</v>
      </c>
      <c r="N1796">
        <v>11</v>
      </c>
      <c r="O1796" t="s">
        <v>33</v>
      </c>
      <c r="P1796" t="s">
        <v>35</v>
      </c>
      <c r="Q1796">
        <v>2</v>
      </c>
      <c r="R1796" t="s">
        <v>22</v>
      </c>
      <c r="S1796">
        <v>16.239999771118164</v>
      </c>
      <c r="T1796" s="6">
        <f>tbSilv[[#This Row],[qtdRecurso]]*tbSilv[[#This Row],[areaOcupacao]]/10000</f>
        <v>6.6600000000000006E-2</v>
      </c>
      <c r="U1796" s="1">
        <f>tbSilv[[#This Row],[qtdRecEspFaixa]]*tbSilv[[#This Row],[Preco]]</f>
        <v>1.0815839847564699</v>
      </c>
    </row>
    <row r="1797" spans="1:21" hidden="1" x14ac:dyDescent="0.3">
      <c r="A1797">
        <v>11817</v>
      </c>
      <c r="B1797" t="s">
        <v>57</v>
      </c>
      <c r="C1797" t="s">
        <v>1</v>
      </c>
      <c r="D1797" t="s">
        <v>2</v>
      </c>
      <c r="E1797" t="s">
        <v>3</v>
      </c>
      <c r="F1797" t="s">
        <v>306</v>
      </c>
      <c r="G1797" t="s">
        <v>4</v>
      </c>
      <c r="H1797" t="s">
        <v>5</v>
      </c>
      <c r="I1797">
        <v>333</v>
      </c>
      <c r="J1797">
        <v>37</v>
      </c>
      <c r="K1797" t="s">
        <v>6</v>
      </c>
      <c r="L1797" t="s">
        <v>7</v>
      </c>
      <c r="M1797" t="s">
        <v>28</v>
      </c>
      <c r="N1797">
        <v>11</v>
      </c>
      <c r="O1797" t="s">
        <v>33</v>
      </c>
      <c r="P1797" t="s">
        <v>13</v>
      </c>
      <c r="Q1797">
        <v>2</v>
      </c>
      <c r="R1797" t="s">
        <v>12</v>
      </c>
      <c r="S1797">
        <v>13.066685676574707</v>
      </c>
      <c r="T1797" s="6">
        <f>tbSilv[[#This Row],[qtdRecurso]]*tbSilv[[#This Row],[areaOcupacao]]/10000</f>
        <v>6.6600000000000006E-2</v>
      </c>
      <c r="U1797" s="1">
        <f>tbSilv[[#This Row],[qtdRecEspFaixa]]*tbSilv[[#This Row],[Preco]]</f>
        <v>0.87024126605987562</v>
      </c>
    </row>
    <row r="1798" spans="1:21" hidden="1" x14ac:dyDescent="0.3">
      <c r="A1798">
        <v>11817</v>
      </c>
      <c r="B1798" t="s">
        <v>57</v>
      </c>
      <c r="C1798" t="s">
        <v>1</v>
      </c>
      <c r="D1798" t="s">
        <v>2</v>
      </c>
      <c r="E1798" t="s">
        <v>3</v>
      </c>
      <c r="F1798" t="s">
        <v>306</v>
      </c>
      <c r="G1798" t="s">
        <v>4</v>
      </c>
      <c r="H1798" t="s">
        <v>5</v>
      </c>
      <c r="I1798">
        <v>333</v>
      </c>
      <c r="J1798">
        <v>37</v>
      </c>
      <c r="K1798" t="s">
        <v>6</v>
      </c>
      <c r="L1798" t="s">
        <v>7</v>
      </c>
      <c r="M1798" t="s">
        <v>28</v>
      </c>
      <c r="N1798">
        <v>11</v>
      </c>
      <c r="O1798" t="s">
        <v>36</v>
      </c>
      <c r="P1798" t="s">
        <v>13</v>
      </c>
      <c r="Q1798">
        <v>1</v>
      </c>
      <c r="R1798" t="s">
        <v>12</v>
      </c>
      <c r="S1798">
        <v>13.066685676574707</v>
      </c>
      <c r="T1798" s="6">
        <f>tbSilv[[#This Row],[qtdRecurso]]*tbSilv[[#This Row],[areaOcupacao]]/10000</f>
        <v>3.3300000000000003E-2</v>
      </c>
      <c r="U1798" s="1">
        <f>tbSilv[[#This Row],[qtdRecEspFaixa]]*tbSilv[[#This Row],[Preco]]</f>
        <v>0.43512063302993781</v>
      </c>
    </row>
    <row r="1799" spans="1:21" hidden="1" x14ac:dyDescent="0.3">
      <c r="A1799">
        <v>11817</v>
      </c>
      <c r="B1799" t="s">
        <v>57</v>
      </c>
      <c r="C1799" t="s">
        <v>1</v>
      </c>
      <c r="D1799" t="s">
        <v>2</v>
      </c>
      <c r="E1799" t="s">
        <v>3</v>
      </c>
      <c r="F1799" t="s">
        <v>306</v>
      </c>
      <c r="G1799" t="s">
        <v>4</v>
      </c>
      <c r="H1799" t="s">
        <v>5</v>
      </c>
      <c r="I1799">
        <v>333</v>
      </c>
      <c r="J1799">
        <v>37</v>
      </c>
      <c r="K1799" t="s">
        <v>6</v>
      </c>
      <c r="L1799" t="s">
        <v>7</v>
      </c>
      <c r="M1799" t="s">
        <v>28</v>
      </c>
      <c r="N1799">
        <v>12</v>
      </c>
      <c r="O1799" t="s">
        <v>33</v>
      </c>
      <c r="P1799" t="s">
        <v>34</v>
      </c>
      <c r="Q1799">
        <v>2</v>
      </c>
      <c r="R1799" t="s">
        <v>12</v>
      </c>
      <c r="S1799">
        <v>9.9000000000000005E-2</v>
      </c>
      <c r="T1799" s="6">
        <f>tbSilv[[#This Row],[qtdRecurso]]*tbSilv[[#This Row],[areaOcupacao]]/10000</f>
        <v>6.6600000000000006E-2</v>
      </c>
      <c r="U1799" s="1">
        <f>tbSilv[[#This Row],[qtdRecEspFaixa]]*tbSilv[[#This Row],[Preco]]</f>
        <v>6.593400000000001E-3</v>
      </c>
    </row>
    <row r="1800" spans="1:21" hidden="1" x14ac:dyDescent="0.3">
      <c r="A1800">
        <v>11817</v>
      </c>
      <c r="B1800" t="s">
        <v>57</v>
      </c>
      <c r="C1800" t="s">
        <v>1</v>
      </c>
      <c r="D1800" t="s">
        <v>2</v>
      </c>
      <c r="E1800" t="s">
        <v>3</v>
      </c>
      <c r="F1800" t="s">
        <v>306</v>
      </c>
      <c r="G1800" t="s">
        <v>4</v>
      </c>
      <c r="H1800" t="s">
        <v>5</v>
      </c>
      <c r="I1800">
        <v>333</v>
      </c>
      <c r="J1800">
        <v>37</v>
      </c>
      <c r="K1800" t="s">
        <v>6</v>
      </c>
      <c r="L1800" t="s">
        <v>7</v>
      </c>
      <c r="M1800" t="s">
        <v>28</v>
      </c>
      <c r="N1800">
        <v>12</v>
      </c>
      <c r="O1800" t="s">
        <v>33</v>
      </c>
      <c r="P1800" t="s">
        <v>35</v>
      </c>
      <c r="Q1800">
        <v>2</v>
      </c>
      <c r="R1800" t="s">
        <v>22</v>
      </c>
      <c r="S1800">
        <v>16.239999771118164</v>
      </c>
      <c r="T1800" s="6">
        <f>tbSilv[[#This Row],[qtdRecurso]]*tbSilv[[#This Row],[areaOcupacao]]/10000</f>
        <v>6.6600000000000006E-2</v>
      </c>
      <c r="U1800" s="1">
        <f>tbSilv[[#This Row],[qtdRecEspFaixa]]*tbSilv[[#This Row],[Preco]]</f>
        <v>1.0815839847564699</v>
      </c>
    </row>
    <row r="1801" spans="1:21" hidden="1" x14ac:dyDescent="0.3">
      <c r="A1801">
        <v>11817</v>
      </c>
      <c r="B1801" t="s">
        <v>57</v>
      </c>
      <c r="C1801" t="s">
        <v>1</v>
      </c>
      <c r="D1801" t="s">
        <v>2</v>
      </c>
      <c r="E1801" t="s">
        <v>3</v>
      </c>
      <c r="F1801" t="s">
        <v>306</v>
      </c>
      <c r="G1801" t="s">
        <v>4</v>
      </c>
      <c r="H1801" t="s">
        <v>5</v>
      </c>
      <c r="I1801">
        <v>333</v>
      </c>
      <c r="J1801">
        <v>37</v>
      </c>
      <c r="K1801" t="s">
        <v>6</v>
      </c>
      <c r="L1801" t="s">
        <v>7</v>
      </c>
      <c r="M1801" t="s">
        <v>28</v>
      </c>
      <c r="N1801">
        <v>12</v>
      </c>
      <c r="O1801" t="s">
        <v>33</v>
      </c>
      <c r="P1801" t="s">
        <v>13</v>
      </c>
      <c r="Q1801">
        <v>2</v>
      </c>
      <c r="R1801" t="s">
        <v>12</v>
      </c>
      <c r="S1801">
        <v>13.066685676574707</v>
      </c>
      <c r="T1801" s="6">
        <f>tbSilv[[#This Row],[qtdRecurso]]*tbSilv[[#This Row],[areaOcupacao]]/10000</f>
        <v>6.6600000000000006E-2</v>
      </c>
      <c r="U1801" s="1">
        <f>tbSilv[[#This Row],[qtdRecEspFaixa]]*tbSilv[[#This Row],[Preco]]</f>
        <v>0.87024126605987562</v>
      </c>
    </row>
    <row r="1802" spans="1:21" hidden="1" x14ac:dyDescent="0.3">
      <c r="A1802">
        <v>11817</v>
      </c>
      <c r="B1802" t="s">
        <v>57</v>
      </c>
      <c r="C1802" t="s">
        <v>1</v>
      </c>
      <c r="D1802" t="s">
        <v>2</v>
      </c>
      <c r="E1802" t="s">
        <v>3</v>
      </c>
      <c r="F1802" t="s">
        <v>306</v>
      </c>
      <c r="G1802" t="s">
        <v>4</v>
      </c>
      <c r="H1802" t="s">
        <v>5</v>
      </c>
      <c r="I1802">
        <v>333</v>
      </c>
      <c r="J1802">
        <v>37</v>
      </c>
      <c r="K1802" t="s">
        <v>6</v>
      </c>
      <c r="L1802" t="s">
        <v>7</v>
      </c>
      <c r="M1802" t="s">
        <v>28</v>
      </c>
      <c r="N1802">
        <v>12</v>
      </c>
      <c r="O1802" t="s">
        <v>36</v>
      </c>
      <c r="P1802" t="s">
        <v>13</v>
      </c>
      <c r="Q1802">
        <v>1</v>
      </c>
      <c r="R1802" t="s">
        <v>12</v>
      </c>
      <c r="S1802">
        <v>13.066685676574707</v>
      </c>
      <c r="T1802" s="6">
        <f>tbSilv[[#This Row],[qtdRecurso]]*tbSilv[[#This Row],[areaOcupacao]]/10000</f>
        <v>3.3300000000000003E-2</v>
      </c>
      <c r="U1802" s="1">
        <f>tbSilv[[#This Row],[qtdRecEspFaixa]]*tbSilv[[#This Row],[Preco]]</f>
        <v>0.43512063302993781</v>
      </c>
    </row>
    <row r="1803" spans="1:21" hidden="1" x14ac:dyDescent="0.3">
      <c r="A1803">
        <v>11817</v>
      </c>
      <c r="B1803" t="s">
        <v>57</v>
      </c>
      <c r="C1803" t="s">
        <v>1</v>
      </c>
      <c r="D1803" t="s">
        <v>2</v>
      </c>
      <c r="E1803" t="s">
        <v>3</v>
      </c>
      <c r="F1803" t="s">
        <v>306</v>
      </c>
      <c r="G1803" t="s">
        <v>4</v>
      </c>
      <c r="H1803" t="s">
        <v>5</v>
      </c>
      <c r="I1803">
        <v>333</v>
      </c>
      <c r="J1803">
        <v>37</v>
      </c>
      <c r="K1803" t="s">
        <v>6</v>
      </c>
      <c r="L1803" t="s">
        <v>7</v>
      </c>
      <c r="M1803" t="s">
        <v>28</v>
      </c>
      <c r="N1803">
        <v>13</v>
      </c>
      <c r="O1803" t="s">
        <v>33</v>
      </c>
      <c r="P1803" t="s">
        <v>34</v>
      </c>
      <c r="Q1803">
        <v>2</v>
      </c>
      <c r="R1803" t="s">
        <v>12</v>
      </c>
      <c r="S1803">
        <v>9.9000000000000005E-2</v>
      </c>
      <c r="T1803" s="6">
        <f>tbSilv[[#This Row],[qtdRecurso]]*tbSilv[[#This Row],[areaOcupacao]]/10000</f>
        <v>6.6600000000000006E-2</v>
      </c>
      <c r="U1803" s="1">
        <f>tbSilv[[#This Row],[qtdRecEspFaixa]]*tbSilv[[#This Row],[Preco]]</f>
        <v>6.593400000000001E-3</v>
      </c>
    </row>
    <row r="1804" spans="1:21" hidden="1" x14ac:dyDescent="0.3">
      <c r="A1804">
        <v>11817</v>
      </c>
      <c r="B1804" t="s">
        <v>57</v>
      </c>
      <c r="C1804" t="s">
        <v>1</v>
      </c>
      <c r="D1804" t="s">
        <v>2</v>
      </c>
      <c r="E1804" t="s">
        <v>3</v>
      </c>
      <c r="F1804" t="s">
        <v>306</v>
      </c>
      <c r="G1804" t="s">
        <v>4</v>
      </c>
      <c r="H1804" t="s">
        <v>5</v>
      </c>
      <c r="I1804">
        <v>333</v>
      </c>
      <c r="J1804">
        <v>37</v>
      </c>
      <c r="K1804" t="s">
        <v>6</v>
      </c>
      <c r="L1804" t="s">
        <v>7</v>
      </c>
      <c r="M1804" t="s">
        <v>28</v>
      </c>
      <c r="N1804">
        <v>13</v>
      </c>
      <c r="O1804" t="s">
        <v>33</v>
      </c>
      <c r="P1804" t="s">
        <v>35</v>
      </c>
      <c r="Q1804">
        <v>2</v>
      </c>
      <c r="R1804" t="s">
        <v>22</v>
      </c>
      <c r="S1804">
        <v>16.239999771118164</v>
      </c>
      <c r="T1804" s="6">
        <f>tbSilv[[#This Row],[qtdRecurso]]*tbSilv[[#This Row],[areaOcupacao]]/10000</f>
        <v>6.6600000000000006E-2</v>
      </c>
      <c r="U1804" s="1">
        <f>tbSilv[[#This Row],[qtdRecEspFaixa]]*tbSilv[[#This Row],[Preco]]</f>
        <v>1.0815839847564699</v>
      </c>
    </row>
    <row r="1805" spans="1:21" hidden="1" x14ac:dyDescent="0.3">
      <c r="A1805">
        <v>11817</v>
      </c>
      <c r="B1805" t="s">
        <v>57</v>
      </c>
      <c r="C1805" t="s">
        <v>1</v>
      </c>
      <c r="D1805" t="s">
        <v>2</v>
      </c>
      <c r="E1805" t="s">
        <v>3</v>
      </c>
      <c r="F1805" t="s">
        <v>306</v>
      </c>
      <c r="G1805" t="s">
        <v>4</v>
      </c>
      <c r="H1805" t="s">
        <v>5</v>
      </c>
      <c r="I1805">
        <v>333</v>
      </c>
      <c r="J1805">
        <v>37</v>
      </c>
      <c r="K1805" t="s">
        <v>6</v>
      </c>
      <c r="L1805" t="s">
        <v>7</v>
      </c>
      <c r="M1805" t="s">
        <v>28</v>
      </c>
      <c r="N1805">
        <v>13</v>
      </c>
      <c r="O1805" t="s">
        <v>33</v>
      </c>
      <c r="P1805" t="s">
        <v>13</v>
      </c>
      <c r="Q1805">
        <v>2</v>
      </c>
      <c r="R1805" t="s">
        <v>12</v>
      </c>
      <c r="S1805">
        <v>13.066685676574707</v>
      </c>
      <c r="T1805" s="6">
        <f>tbSilv[[#This Row],[qtdRecurso]]*tbSilv[[#This Row],[areaOcupacao]]/10000</f>
        <v>6.6600000000000006E-2</v>
      </c>
      <c r="U1805" s="1">
        <f>tbSilv[[#This Row],[qtdRecEspFaixa]]*tbSilv[[#This Row],[Preco]]</f>
        <v>0.87024126605987562</v>
      </c>
    </row>
    <row r="1806" spans="1:21" hidden="1" x14ac:dyDescent="0.3">
      <c r="A1806">
        <v>11817</v>
      </c>
      <c r="B1806" t="s">
        <v>57</v>
      </c>
      <c r="C1806" t="s">
        <v>1</v>
      </c>
      <c r="D1806" t="s">
        <v>2</v>
      </c>
      <c r="E1806" t="s">
        <v>3</v>
      </c>
      <c r="F1806" t="s">
        <v>306</v>
      </c>
      <c r="G1806" t="s">
        <v>4</v>
      </c>
      <c r="H1806" t="s">
        <v>5</v>
      </c>
      <c r="I1806">
        <v>333</v>
      </c>
      <c r="J1806">
        <v>37</v>
      </c>
      <c r="K1806" t="s">
        <v>6</v>
      </c>
      <c r="L1806" t="s">
        <v>7</v>
      </c>
      <c r="M1806" t="s">
        <v>28</v>
      </c>
      <c r="N1806">
        <v>13</v>
      </c>
      <c r="O1806" t="s">
        <v>36</v>
      </c>
      <c r="P1806" t="s">
        <v>13</v>
      </c>
      <c r="Q1806">
        <v>1</v>
      </c>
      <c r="R1806" t="s">
        <v>12</v>
      </c>
      <c r="S1806">
        <v>13.066685676574707</v>
      </c>
      <c r="T1806" s="6">
        <f>tbSilv[[#This Row],[qtdRecurso]]*tbSilv[[#This Row],[areaOcupacao]]/10000</f>
        <v>3.3300000000000003E-2</v>
      </c>
      <c r="U1806" s="1">
        <f>tbSilv[[#This Row],[qtdRecEspFaixa]]*tbSilv[[#This Row],[Preco]]</f>
        <v>0.43512063302993781</v>
      </c>
    </row>
    <row r="1807" spans="1:21" hidden="1" x14ac:dyDescent="0.3">
      <c r="A1807">
        <v>11817</v>
      </c>
      <c r="B1807" t="s">
        <v>57</v>
      </c>
      <c r="C1807" t="s">
        <v>1</v>
      </c>
      <c r="D1807" t="s">
        <v>2</v>
      </c>
      <c r="E1807" t="s">
        <v>3</v>
      </c>
      <c r="F1807" t="s">
        <v>306</v>
      </c>
      <c r="G1807" t="s">
        <v>4</v>
      </c>
      <c r="H1807" t="s">
        <v>5</v>
      </c>
      <c r="I1807">
        <v>333</v>
      </c>
      <c r="J1807">
        <v>37</v>
      </c>
      <c r="K1807" t="s">
        <v>6</v>
      </c>
      <c r="L1807" t="s">
        <v>7</v>
      </c>
      <c r="M1807" t="s">
        <v>28</v>
      </c>
      <c r="N1807">
        <v>14</v>
      </c>
      <c r="O1807" t="s">
        <v>33</v>
      </c>
      <c r="P1807" t="s">
        <v>34</v>
      </c>
      <c r="Q1807">
        <v>2</v>
      </c>
      <c r="R1807" t="s">
        <v>12</v>
      </c>
      <c r="S1807">
        <v>9.9000000000000005E-2</v>
      </c>
      <c r="T1807" s="6">
        <f>tbSilv[[#This Row],[qtdRecurso]]*tbSilv[[#This Row],[areaOcupacao]]/10000</f>
        <v>6.6600000000000006E-2</v>
      </c>
      <c r="U1807" s="1">
        <f>tbSilv[[#This Row],[qtdRecEspFaixa]]*tbSilv[[#This Row],[Preco]]</f>
        <v>6.593400000000001E-3</v>
      </c>
    </row>
    <row r="1808" spans="1:21" hidden="1" x14ac:dyDescent="0.3">
      <c r="A1808">
        <v>11817</v>
      </c>
      <c r="B1808" t="s">
        <v>57</v>
      </c>
      <c r="C1808" t="s">
        <v>1</v>
      </c>
      <c r="D1808" t="s">
        <v>2</v>
      </c>
      <c r="E1808" t="s">
        <v>3</v>
      </c>
      <c r="F1808" t="s">
        <v>306</v>
      </c>
      <c r="G1808" t="s">
        <v>4</v>
      </c>
      <c r="H1808" t="s">
        <v>5</v>
      </c>
      <c r="I1808">
        <v>333</v>
      </c>
      <c r="J1808">
        <v>37</v>
      </c>
      <c r="K1808" t="s">
        <v>6</v>
      </c>
      <c r="L1808" t="s">
        <v>7</v>
      </c>
      <c r="M1808" t="s">
        <v>28</v>
      </c>
      <c r="N1808">
        <v>14</v>
      </c>
      <c r="O1808" t="s">
        <v>33</v>
      </c>
      <c r="P1808" t="s">
        <v>35</v>
      </c>
      <c r="Q1808">
        <v>2</v>
      </c>
      <c r="R1808" t="s">
        <v>22</v>
      </c>
      <c r="S1808">
        <v>16.239999771118164</v>
      </c>
      <c r="T1808" s="6">
        <f>tbSilv[[#This Row],[qtdRecurso]]*tbSilv[[#This Row],[areaOcupacao]]/10000</f>
        <v>6.6600000000000006E-2</v>
      </c>
      <c r="U1808" s="1">
        <f>tbSilv[[#This Row],[qtdRecEspFaixa]]*tbSilv[[#This Row],[Preco]]</f>
        <v>1.0815839847564699</v>
      </c>
    </row>
    <row r="1809" spans="1:21" hidden="1" x14ac:dyDescent="0.3">
      <c r="A1809">
        <v>11817</v>
      </c>
      <c r="B1809" t="s">
        <v>57</v>
      </c>
      <c r="C1809" t="s">
        <v>1</v>
      </c>
      <c r="D1809" t="s">
        <v>2</v>
      </c>
      <c r="E1809" t="s">
        <v>3</v>
      </c>
      <c r="F1809" t="s">
        <v>306</v>
      </c>
      <c r="G1809" t="s">
        <v>4</v>
      </c>
      <c r="H1809" t="s">
        <v>5</v>
      </c>
      <c r="I1809">
        <v>333</v>
      </c>
      <c r="J1809">
        <v>37</v>
      </c>
      <c r="K1809" t="s">
        <v>6</v>
      </c>
      <c r="L1809" t="s">
        <v>7</v>
      </c>
      <c r="M1809" t="s">
        <v>28</v>
      </c>
      <c r="N1809">
        <v>14</v>
      </c>
      <c r="O1809" t="s">
        <v>33</v>
      </c>
      <c r="P1809" t="s">
        <v>13</v>
      </c>
      <c r="Q1809">
        <v>2</v>
      </c>
      <c r="R1809" t="s">
        <v>12</v>
      </c>
      <c r="S1809">
        <v>13.066685676574707</v>
      </c>
      <c r="T1809" s="6">
        <f>tbSilv[[#This Row],[qtdRecurso]]*tbSilv[[#This Row],[areaOcupacao]]/10000</f>
        <v>6.6600000000000006E-2</v>
      </c>
      <c r="U1809" s="1">
        <f>tbSilv[[#This Row],[qtdRecEspFaixa]]*tbSilv[[#This Row],[Preco]]</f>
        <v>0.87024126605987562</v>
      </c>
    </row>
    <row r="1810" spans="1:21" hidden="1" x14ac:dyDescent="0.3">
      <c r="A1810">
        <v>11817</v>
      </c>
      <c r="B1810" t="s">
        <v>57</v>
      </c>
      <c r="C1810" t="s">
        <v>1</v>
      </c>
      <c r="D1810" t="s">
        <v>2</v>
      </c>
      <c r="E1810" t="s">
        <v>3</v>
      </c>
      <c r="F1810" t="s">
        <v>306</v>
      </c>
      <c r="G1810" t="s">
        <v>4</v>
      </c>
      <c r="H1810" t="s">
        <v>5</v>
      </c>
      <c r="I1810">
        <v>333</v>
      </c>
      <c r="J1810">
        <v>37</v>
      </c>
      <c r="K1810" t="s">
        <v>6</v>
      </c>
      <c r="L1810" t="s">
        <v>7</v>
      </c>
      <c r="M1810" t="s">
        <v>28</v>
      </c>
      <c r="N1810">
        <v>14</v>
      </c>
      <c r="O1810" t="s">
        <v>36</v>
      </c>
      <c r="P1810" t="s">
        <v>13</v>
      </c>
      <c r="Q1810">
        <v>1</v>
      </c>
      <c r="R1810" t="s">
        <v>12</v>
      </c>
      <c r="S1810">
        <v>13.066685676574707</v>
      </c>
      <c r="T1810" s="6">
        <f>tbSilv[[#This Row],[qtdRecurso]]*tbSilv[[#This Row],[areaOcupacao]]/10000</f>
        <v>3.3300000000000003E-2</v>
      </c>
      <c r="U1810" s="1">
        <f>tbSilv[[#This Row],[qtdRecEspFaixa]]*tbSilv[[#This Row],[Preco]]</f>
        <v>0.43512063302993781</v>
      </c>
    </row>
    <row r="1811" spans="1:21" hidden="1" x14ac:dyDescent="0.3">
      <c r="A1811">
        <v>11817</v>
      </c>
      <c r="B1811" t="s">
        <v>57</v>
      </c>
      <c r="C1811" t="s">
        <v>1</v>
      </c>
      <c r="D1811" t="s">
        <v>2</v>
      </c>
      <c r="E1811" t="s">
        <v>3</v>
      </c>
      <c r="F1811" t="s">
        <v>306</v>
      </c>
      <c r="G1811" t="s">
        <v>4</v>
      </c>
      <c r="H1811" t="s">
        <v>5</v>
      </c>
      <c r="I1811">
        <v>333</v>
      </c>
      <c r="J1811">
        <v>37</v>
      </c>
      <c r="K1811" t="s">
        <v>6</v>
      </c>
      <c r="L1811" t="s">
        <v>7</v>
      </c>
      <c r="M1811" t="s">
        <v>28</v>
      </c>
      <c r="N1811">
        <v>15</v>
      </c>
      <c r="O1811" t="s">
        <v>33</v>
      </c>
      <c r="P1811" t="s">
        <v>34</v>
      </c>
      <c r="Q1811">
        <v>2</v>
      </c>
      <c r="R1811" t="s">
        <v>12</v>
      </c>
      <c r="S1811">
        <v>9.9000000000000005E-2</v>
      </c>
      <c r="T1811" s="6">
        <f>tbSilv[[#This Row],[qtdRecurso]]*tbSilv[[#This Row],[areaOcupacao]]/10000</f>
        <v>6.6600000000000006E-2</v>
      </c>
      <c r="U1811" s="1">
        <f>tbSilv[[#This Row],[qtdRecEspFaixa]]*tbSilv[[#This Row],[Preco]]</f>
        <v>6.593400000000001E-3</v>
      </c>
    </row>
    <row r="1812" spans="1:21" hidden="1" x14ac:dyDescent="0.3">
      <c r="A1812">
        <v>11817</v>
      </c>
      <c r="B1812" t="s">
        <v>57</v>
      </c>
      <c r="C1812" t="s">
        <v>1</v>
      </c>
      <c r="D1812" t="s">
        <v>2</v>
      </c>
      <c r="E1812" t="s">
        <v>3</v>
      </c>
      <c r="F1812" t="s">
        <v>306</v>
      </c>
      <c r="G1812" t="s">
        <v>4</v>
      </c>
      <c r="H1812" t="s">
        <v>5</v>
      </c>
      <c r="I1812">
        <v>333</v>
      </c>
      <c r="J1812">
        <v>37</v>
      </c>
      <c r="K1812" t="s">
        <v>6</v>
      </c>
      <c r="L1812" t="s">
        <v>7</v>
      </c>
      <c r="M1812" t="s">
        <v>28</v>
      </c>
      <c r="N1812">
        <v>15</v>
      </c>
      <c r="O1812" t="s">
        <v>33</v>
      </c>
      <c r="P1812" t="s">
        <v>35</v>
      </c>
      <c r="Q1812">
        <v>2</v>
      </c>
      <c r="R1812" t="s">
        <v>22</v>
      </c>
      <c r="S1812">
        <v>16.239999771118164</v>
      </c>
      <c r="T1812" s="6">
        <f>tbSilv[[#This Row],[qtdRecurso]]*tbSilv[[#This Row],[areaOcupacao]]/10000</f>
        <v>6.6600000000000006E-2</v>
      </c>
      <c r="U1812" s="1">
        <f>tbSilv[[#This Row],[qtdRecEspFaixa]]*tbSilv[[#This Row],[Preco]]</f>
        <v>1.0815839847564699</v>
      </c>
    </row>
    <row r="1813" spans="1:21" hidden="1" x14ac:dyDescent="0.3">
      <c r="A1813">
        <v>11817</v>
      </c>
      <c r="B1813" t="s">
        <v>57</v>
      </c>
      <c r="C1813" t="s">
        <v>1</v>
      </c>
      <c r="D1813" t="s">
        <v>2</v>
      </c>
      <c r="E1813" t="s">
        <v>3</v>
      </c>
      <c r="F1813" t="s">
        <v>306</v>
      </c>
      <c r="G1813" t="s">
        <v>4</v>
      </c>
      <c r="H1813" t="s">
        <v>5</v>
      </c>
      <c r="I1813">
        <v>333</v>
      </c>
      <c r="J1813">
        <v>37</v>
      </c>
      <c r="K1813" t="s">
        <v>6</v>
      </c>
      <c r="L1813" t="s">
        <v>7</v>
      </c>
      <c r="M1813" t="s">
        <v>28</v>
      </c>
      <c r="N1813">
        <v>15</v>
      </c>
      <c r="O1813" t="s">
        <v>33</v>
      </c>
      <c r="P1813" t="s">
        <v>13</v>
      </c>
      <c r="Q1813">
        <v>2</v>
      </c>
      <c r="R1813" t="s">
        <v>12</v>
      </c>
      <c r="S1813">
        <v>13.066685676574707</v>
      </c>
      <c r="T1813" s="6">
        <f>tbSilv[[#This Row],[qtdRecurso]]*tbSilv[[#This Row],[areaOcupacao]]/10000</f>
        <v>6.6600000000000006E-2</v>
      </c>
      <c r="U1813" s="1">
        <f>tbSilv[[#This Row],[qtdRecEspFaixa]]*tbSilv[[#This Row],[Preco]]</f>
        <v>0.87024126605987562</v>
      </c>
    </row>
    <row r="1814" spans="1:21" hidden="1" x14ac:dyDescent="0.3">
      <c r="A1814">
        <v>11817</v>
      </c>
      <c r="B1814" t="s">
        <v>57</v>
      </c>
      <c r="C1814" t="s">
        <v>1</v>
      </c>
      <c r="D1814" t="s">
        <v>2</v>
      </c>
      <c r="E1814" t="s">
        <v>3</v>
      </c>
      <c r="F1814" t="s">
        <v>306</v>
      </c>
      <c r="G1814" t="s">
        <v>4</v>
      </c>
      <c r="H1814" t="s">
        <v>5</v>
      </c>
      <c r="I1814">
        <v>333</v>
      </c>
      <c r="J1814">
        <v>37</v>
      </c>
      <c r="K1814" t="s">
        <v>6</v>
      </c>
      <c r="L1814" t="s">
        <v>7</v>
      </c>
      <c r="M1814" t="s">
        <v>28</v>
      </c>
      <c r="N1814">
        <v>15</v>
      </c>
      <c r="O1814" t="s">
        <v>40</v>
      </c>
      <c r="P1814" t="s">
        <v>41</v>
      </c>
      <c r="Q1814">
        <v>20</v>
      </c>
      <c r="R1814" t="s">
        <v>12</v>
      </c>
      <c r="S1814">
        <v>5.920964241027832</v>
      </c>
      <c r="T1814" s="6">
        <f>tbSilv[[#This Row],[qtdRecurso]]*tbSilv[[#This Row],[areaOcupacao]]/10000</f>
        <v>0.66600000000000004</v>
      </c>
      <c r="U1814" s="1">
        <f>tbSilv[[#This Row],[qtdRecEspFaixa]]*tbSilv[[#This Row],[Preco]]</f>
        <v>3.9433621845245361</v>
      </c>
    </row>
    <row r="1815" spans="1:21" hidden="1" x14ac:dyDescent="0.3">
      <c r="A1815">
        <v>11817</v>
      </c>
      <c r="B1815" t="s">
        <v>57</v>
      </c>
      <c r="C1815" t="s">
        <v>1</v>
      </c>
      <c r="D1815" t="s">
        <v>2</v>
      </c>
      <c r="E1815" t="s">
        <v>3</v>
      </c>
      <c r="F1815" t="s">
        <v>306</v>
      </c>
      <c r="G1815" t="s">
        <v>4</v>
      </c>
      <c r="H1815" t="s">
        <v>5</v>
      </c>
      <c r="I1815">
        <v>333</v>
      </c>
      <c r="J1815">
        <v>37</v>
      </c>
      <c r="K1815" t="s">
        <v>6</v>
      </c>
      <c r="L1815" t="s">
        <v>7</v>
      </c>
      <c r="M1815" t="s">
        <v>28</v>
      </c>
      <c r="N1815">
        <v>15</v>
      </c>
      <c r="O1815" t="s">
        <v>36</v>
      </c>
      <c r="P1815" t="s">
        <v>13</v>
      </c>
      <c r="Q1815">
        <v>1</v>
      </c>
      <c r="R1815" t="s">
        <v>12</v>
      </c>
      <c r="S1815">
        <v>13.066685676574707</v>
      </c>
      <c r="T1815" s="6">
        <f>tbSilv[[#This Row],[qtdRecurso]]*tbSilv[[#This Row],[areaOcupacao]]/10000</f>
        <v>3.3300000000000003E-2</v>
      </c>
      <c r="U1815" s="1">
        <f>tbSilv[[#This Row],[qtdRecEspFaixa]]*tbSilv[[#This Row],[Preco]]</f>
        <v>0.43512063302993781</v>
      </c>
    </row>
    <row r="1816" spans="1:21" hidden="1" x14ac:dyDescent="0.3">
      <c r="A1816">
        <v>11817</v>
      </c>
      <c r="B1816" t="s">
        <v>57</v>
      </c>
      <c r="C1816" t="s">
        <v>1</v>
      </c>
      <c r="D1816" t="s">
        <v>2</v>
      </c>
      <c r="E1816" t="s">
        <v>3</v>
      </c>
      <c r="F1816" t="s">
        <v>306</v>
      </c>
      <c r="G1816" t="s">
        <v>4</v>
      </c>
      <c r="H1816" t="s">
        <v>5</v>
      </c>
      <c r="I1816">
        <v>333</v>
      </c>
      <c r="J1816">
        <v>37</v>
      </c>
      <c r="K1816" t="s">
        <v>6</v>
      </c>
      <c r="L1816" t="s">
        <v>7</v>
      </c>
      <c r="M1816" t="s">
        <v>28</v>
      </c>
      <c r="N1816">
        <v>16</v>
      </c>
      <c r="O1816" t="s">
        <v>33</v>
      </c>
      <c r="P1816" t="s">
        <v>34</v>
      </c>
      <c r="Q1816">
        <v>2</v>
      </c>
      <c r="R1816" t="s">
        <v>12</v>
      </c>
      <c r="S1816">
        <v>9.9000000000000005E-2</v>
      </c>
      <c r="T1816" s="6">
        <f>tbSilv[[#This Row],[qtdRecurso]]*tbSilv[[#This Row],[areaOcupacao]]/10000</f>
        <v>6.6600000000000006E-2</v>
      </c>
      <c r="U1816" s="1">
        <f>tbSilv[[#This Row],[qtdRecEspFaixa]]*tbSilv[[#This Row],[Preco]]</f>
        <v>6.593400000000001E-3</v>
      </c>
    </row>
    <row r="1817" spans="1:21" hidden="1" x14ac:dyDescent="0.3">
      <c r="A1817">
        <v>11817</v>
      </c>
      <c r="B1817" t="s">
        <v>57</v>
      </c>
      <c r="C1817" t="s">
        <v>1</v>
      </c>
      <c r="D1817" t="s">
        <v>2</v>
      </c>
      <c r="E1817" t="s">
        <v>3</v>
      </c>
      <c r="F1817" t="s">
        <v>306</v>
      </c>
      <c r="G1817" t="s">
        <v>4</v>
      </c>
      <c r="H1817" t="s">
        <v>5</v>
      </c>
      <c r="I1817">
        <v>333</v>
      </c>
      <c r="J1817">
        <v>37</v>
      </c>
      <c r="K1817" t="s">
        <v>6</v>
      </c>
      <c r="L1817" t="s">
        <v>7</v>
      </c>
      <c r="M1817" t="s">
        <v>28</v>
      </c>
      <c r="N1817">
        <v>16</v>
      </c>
      <c r="O1817" t="s">
        <v>33</v>
      </c>
      <c r="P1817" t="s">
        <v>35</v>
      </c>
      <c r="Q1817">
        <v>2</v>
      </c>
      <c r="R1817" t="s">
        <v>22</v>
      </c>
      <c r="S1817">
        <v>16.239999771118164</v>
      </c>
      <c r="T1817" s="6">
        <f>tbSilv[[#This Row],[qtdRecurso]]*tbSilv[[#This Row],[areaOcupacao]]/10000</f>
        <v>6.6600000000000006E-2</v>
      </c>
      <c r="U1817" s="1">
        <f>tbSilv[[#This Row],[qtdRecEspFaixa]]*tbSilv[[#This Row],[Preco]]</f>
        <v>1.0815839847564699</v>
      </c>
    </row>
    <row r="1818" spans="1:21" hidden="1" x14ac:dyDescent="0.3">
      <c r="A1818">
        <v>11817</v>
      </c>
      <c r="B1818" t="s">
        <v>57</v>
      </c>
      <c r="C1818" t="s">
        <v>1</v>
      </c>
      <c r="D1818" t="s">
        <v>2</v>
      </c>
      <c r="E1818" t="s">
        <v>3</v>
      </c>
      <c r="F1818" t="s">
        <v>306</v>
      </c>
      <c r="G1818" t="s">
        <v>4</v>
      </c>
      <c r="H1818" t="s">
        <v>5</v>
      </c>
      <c r="I1818">
        <v>333</v>
      </c>
      <c r="J1818">
        <v>37</v>
      </c>
      <c r="K1818" t="s">
        <v>6</v>
      </c>
      <c r="L1818" t="s">
        <v>7</v>
      </c>
      <c r="M1818" t="s">
        <v>28</v>
      </c>
      <c r="N1818">
        <v>16</v>
      </c>
      <c r="O1818" t="s">
        <v>33</v>
      </c>
      <c r="P1818" t="s">
        <v>13</v>
      </c>
      <c r="Q1818">
        <v>2</v>
      </c>
      <c r="R1818" t="s">
        <v>12</v>
      </c>
      <c r="S1818">
        <v>13.066685676574707</v>
      </c>
      <c r="T1818" s="6">
        <f>tbSilv[[#This Row],[qtdRecurso]]*tbSilv[[#This Row],[areaOcupacao]]/10000</f>
        <v>6.6600000000000006E-2</v>
      </c>
      <c r="U1818" s="1">
        <f>tbSilv[[#This Row],[qtdRecEspFaixa]]*tbSilv[[#This Row],[Preco]]</f>
        <v>0.87024126605987562</v>
      </c>
    </row>
    <row r="1819" spans="1:21" hidden="1" x14ac:dyDescent="0.3">
      <c r="A1819">
        <v>11817</v>
      </c>
      <c r="B1819" t="s">
        <v>57</v>
      </c>
      <c r="C1819" t="s">
        <v>1</v>
      </c>
      <c r="D1819" t="s">
        <v>2</v>
      </c>
      <c r="E1819" t="s">
        <v>3</v>
      </c>
      <c r="F1819" t="s">
        <v>306</v>
      </c>
      <c r="G1819" t="s">
        <v>4</v>
      </c>
      <c r="H1819" t="s">
        <v>5</v>
      </c>
      <c r="I1819">
        <v>333</v>
      </c>
      <c r="J1819">
        <v>37</v>
      </c>
      <c r="K1819" t="s">
        <v>6</v>
      </c>
      <c r="L1819" t="s">
        <v>7</v>
      </c>
      <c r="M1819" t="s">
        <v>28</v>
      </c>
      <c r="N1819">
        <v>16</v>
      </c>
      <c r="O1819" t="s">
        <v>36</v>
      </c>
      <c r="P1819" t="s">
        <v>13</v>
      </c>
      <c r="Q1819">
        <v>1</v>
      </c>
      <c r="R1819" t="s">
        <v>12</v>
      </c>
      <c r="S1819">
        <v>13.066685676574707</v>
      </c>
      <c r="T1819" s="6">
        <f>tbSilv[[#This Row],[qtdRecurso]]*tbSilv[[#This Row],[areaOcupacao]]/10000</f>
        <v>3.3300000000000003E-2</v>
      </c>
      <c r="U1819" s="1">
        <f>tbSilv[[#This Row],[qtdRecEspFaixa]]*tbSilv[[#This Row],[Preco]]</f>
        <v>0.43512063302993781</v>
      </c>
    </row>
    <row r="1820" spans="1:21" hidden="1" x14ac:dyDescent="0.3">
      <c r="A1820">
        <v>11817</v>
      </c>
      <c r="B1820" t="s">
        <v>57</v>
      </c>
      <c r="C1820" t="s">
        <v>1</v>
      </c>
      <c r="D1820" t="s">
        <v>2</v>
      </c>
      <c r="E1820" t="s">
        <v>3</v>
      </c>
      <c r="F1820" t="s">
        <v>306</v>
      </c>
      <c r="G1820" t="s">
        <v>4</v>
      </c>
      <c r="H1820" t="s">
        <v>5</v>
      </c>
      <c r="I1820">
        <v>333</v>
      </c>
      <c r="J1820">
        <v>37</v>
      </c>
      <c r="K1820" t="s">
        <v>6</v>
      </c>
      <c r="L1820" t="s">
        <v>7</v>
      </c>
      <c r="M1820" t="s">
        <v>28</v>
      </c>
      <c r="N1820">
        <v>17</v>
      </c>
      <c r="O1820" t="s">
        <v>33</v>
      </c>
      <c r="P1820" t="s">
        <v>34</v>
      </c>
      <c r="Q1820">
        <v>2</v>
      </c>
      <c r="R1820" t="s">
        <v>12</v>
      </c>
      <c r="S1820">
        <v>9.9000000000000005E-2</v>
      </c>
      <c r="T1820" s="6">
        <f>tbSilv[[#This Row],[qtdRecurso]]*tbSilv[[#This Row],[areaOcupacao]]/10000</f>
        <v>6.6600000000000006E-2</v>
      </c>
      <c r="U1820" s="1">
        <f>tbSilv[[#This Row],[qtdRecEspFaixa]]*tbSilv[[#This Row],[Preco]]</f>
        <v>6.593400000000001E-3</v>
      </c>
    </row>
    <row r="1821" spans="1:21" hidden="1" x14ac:dyDescent="0.3">
      <c r="A1821">
        <v>11817</v>
      </c>
      <c r="B1821" t="s">
        <v>57</v>
      </c>
      <c r="C1821" t="s">
        <v>1</v>
      </c>
      <c r="D1821" t="s">
        <v>2</v>
      </c>
      <c r="E1821" t="s">
        <v>3</v>
      </c>
      <c r="F1821" t="s">
        <v>306</v>
      </c>
      <c r="G1821" t="s">
        <v>4</v>
      </c>
      <c r="H1821" t="s">
        <v>5</v>
      </c>
      <c r="I1821">
        <v>333</v>
      </c>
      <c r="J1821">
        <v>37</v>
      </c>
      <c r="K1821" t="s">
        <v>6</v>
      </c>
      <c r="L1821" t="s">
        <v>7</v>
      </c>
      <c r="M1821" t="s">
        <v>28</v>
      </c>
      <c r="N1821">
        <v>17</v>
      </c>
      <c r="O1821" t="s">
        <v>33</v>
      </c>
      <c r="P1821" t="s">
        <v>35</v>
      </c>
      <c r="Q1821">
        <v>2</v>
      </c>
      <c r="R1821" t="s">
        <v>22</v>
      </c>
      <c r="S1821">
        <v>16.239999771118164</v>
      </c>
      <c r="T1821" s="6">
        <f>tbSilv[[#This Row],[qtdRecurso]]*tbSilv[[#This Row],[areaOcupacao]]/10000</f>
        <v>6.6600000000000006E-2</v>
      </c>
      <c r="U1821" s="1">
        <f>tbSilv[[#This Row],[qtdRecEspFaixa]]*tbSilv[[#This Row],[Preco]]</f>
        <v>1.0815839847564699</v>
      </c>
    </row>
    <row r="1822" spans="1:21" hidden="1" x14ac:dyDescent="0.3">
      <c r="A1822">
        <v>11817</v>
      </c>
      <c r="B1822" t="s">
        <v>57</v>
      </c>
      <c r="C1822" t="s">
        <v>1</v>
      </c>
      <c r="D1822" t="s">
        <v>2</v>
      </c>
      <c r="E1822" t="s">
        <v>3</v>
      </c>
      <c r="F1822" t="s">
        <v>306</v>
      </c>
      <c r="G1822" t="s">
        <v>4</v>
      </c>
      <c r="H1822" t="s">
        <v>5</v>
      </c>
      <c r="I1822">
        <v>333</v>
      </c>
      <c r="J1822">
        <v>37</v>
      </c>
      <c r="K1822" t="s">
        <v>6</v>
      </c>
      <c r="L1822" t="s">
        <v>7</v>
      </c>
      <c r="M1822" t="s">
        <v>28</v>
      </c>
      <c r="N1822">
        <v>17</v>
      </c>
      <c r="O1822" t="s">
        <v>33</v>
      </c>
      <c r="P1822" t="s">
        <v>13</v>
      </c>
      <c r="Q1822">
        <v>2</v>
      </c>
      <c r="R1822" t="s">
        <v>12</v>
      </c>
      <c r="S1822">
        <v>13.066685676574707</v>
      </c>
      <c r="T1822" s="6">
        <f>tbSilv[[#This Row],[qtdRecurso]]*tbSilv[[#This Row],[areaOcupacao]]/10000</f>
        <v>6.6600000000000006E-2</v>
      </c>
      <c r="U1822" s="1">
        <f>tbSilv[[#This Row],[qtdRecEspFaixa]]*tbSilv[[#This Row],[Preco]]</f>
        <v>0.87024126605987562</v>
      </c>
    </row>
    <row r="1823" spans="1:21" hidden="1" x14ac:dyDescent="0.3">
      <c r="A1823">
        <v>11817</v>
      </c>
      <c r="B1823" t="s">
        <v>57</v>
      </c>
      <c r="C1823" t="s">
        <v>1</v>
      </c>
      <c r="D1823" t="s">
        <v>2</v>
      </c>
      <c r="E1823" t="s">
        <v>3</v>
      </c>
      <c r="F1823" t="s">
        <v>306</v>
      </c>
      <c r="G1823" t="s">
        <v>4</v>
      </c>
      <c r="H1823" t="s">
        <v>5</v>
      </c>
      <c r="I1823">
        <v>333</v>
      </c>
      <c r="J1823">
        <v>37</v>
      </c>
      <c r="K1823" t="s">
        <v>6</v>
      </c>
      <c r="L1823" t="s">
        <v>7</v>
      </c>
      <c r="M1823" t="s">
        <v>28</v>
      </c>
      <c r="N1823">
        <v>17</v>
      </c>
      <c r="O1823" t="s">
        <v>36</v>
      </c>
      <c r="P1823" t="s">
        <v>13</v>
      </c>
      <c r="Q1823">
        <v>1</v>
      </c>
      <c r="R1823" t="s">
        <v>12</v>
      </c>
      <c r="S1823">
        <v>13.066685676574707</v>
      </c>
      <c r="T1823" s="6">
        <f>tbSilv[[#This Row],[qtdRecurso]]*tbSilv[[#This Row],[areaOcupacao]]/10000</f>
        <v>3.3300000000000003E-2</v>
      </c>
      <c r="U1823" s="1">
        <f>tbSilv[[#This Row],[qtdRecEspFaixa]]*tbSilv[[#This Row],[Preco]]</f>
        <v>0.43512063302993781</v>
      </c>
    </row>
    <row r="1824" spans="1:21" hidden="1" x14ac:dyDescent="0.3">
      <c r="A1824">
        <v>11817</v>
      </c>
      <c r="B1824" t="s">
        <v>57</v>
      </c>
      <c r="C1824" t="s">
        <v>1</v>
      </c>
      <c r="D1824" t="s">
        <v>2</v>
      </c>
      <c r="E1824" t="s">
        <v>3</v>
      </c>
      <c r="F1824" t="s">
        <v>306</v>
      </c>
      <c r="G1824" t="s">
        <v>4</v>
      </c>
      <c r="H1824" t="s">
        <v>5</v>
      </c>
      <c r="I1824">
        <v>333</v>
      </c>
      <c r="J1824">
        <v>37</v>
      </c>
      <c r="K1824" t="s">
        <v>6</v>
      </c>
      <c r="L1824" t="s">
        <v>7</v>
      </c>
      <c r="M1824" t="s">
        <v>28</v>
      </c>
      <c r="N1824">
        <v>18</v>
      </c>
      <c r="O1824" t="s">
        <v>33</v>
      </c>
      <c r="P1824" t="s">
        <v>34</v>
      </c>
      <c r="Q1824">
        <v>2</v>
      </c>
      <c r="R1824" t="s">
        <v>12</v>
      </c>
      <c r="S1824">
        <v>9.9000000000000005E-2</v>
      </c>
      <c r="T1824" s="6">
        <f>tbSilv[[#This Row],[qtdRecurso]]*tbSilv[[#This Row],[areaOcupacao]]/10000</f>
        <v>6.6600000000000006E-2</v>
      </c>
      <c r="U1824" s="1">
        <f>tbSilv[[#This Row],[qtdRecEspFaixa]]*tbSilv[[#This Row],[Preco]]</f>
        <v>6.593400000000001E-3</v>
      </c>
    </row>
    <row r="1825" spans="1:21" hidden="1" x14ac:dyDescent="0.3">
      <c r="A1825">
        <v>11817</v>
      </c>
      <c r="B1825" t="s">
        <v>57</v>
      </c>
      <c r="C1825" t="s">
        <v>1</v>
      </c>
      <c r="D1825" t="s">
        <v>2</v>
      </c>
      <c r="E1825" t="s">
        <v>3</v>
      </c>
      <c r="F1825" t="s">
        <v>306</v>
      </c>
      <c r="G1825" t="s">
        <v>4</v>
      </c>
      <c r="H1825" t="s">
        <v>5</v>
      </c>
      <c r="I1825">
        <v>333</v>
      </c>
      <c r="J1825">
        <v>37</v>
      </c>
      <c r="K1825" t="s">
        <v>6</v>
      </c>
      <c r="L1825" t="s">
        <v>7</v>
      </c>
      <c r="M1825" t="s">
        <v>28</v>
      </c>
      <c r="N1825">
        <v>18</v>
      </c>
      <c r="O1825" t="s">
        <v>33</v>
      </c>
      <c r="P1825" t="s">
        <v>35</v>
      </c>
      <c r="Q1825">
        <v>2</v>
      </c>
      <c r="R1825" t="s">
        <v>22</v>
      </c>
      <c r="S1825">
        <v>16.239999771118164</v>
      </c>
      <c r="T1825" s="6">
        <f>tbSilv[[#This Row],[qtdRecurso]]*tbSilv[[#This Row],[areaOcupacao]]/10000</f>
        <v>6.6600000000000006E-2</v>
      </c>
      <c r="U1825" s="1">
        <f>tbSilv[[#This Row],[qtdRecEspFaixa]]*tbSilv[[#This Row],[Preco]]</f>
        <v>1.0815839847564699</v>
      </c>
    </row>
    <row r="1826" spans="1:21" hidden="1" x14ac:dyDescent="0.3">
      <c r="A1826">
        <v>11817</v>
      </c>
      <c r="B1826" t="s">
        <v>57</v>
      </c>
      <c r="C1826" t="s">
        <v>1</v>
      </c>
      <c r="D1826" t="s">
        <v>2</v>
      </c>
      <c r="E1826" t="s">
        <v>3</v>
      </c>
      <c r="F1826" t="s">
        <v>306</v>
      </c>
      <c r="G1826" t="s">
        <v>4</v>
      </c>
      <c r="H1826" t="s">
        <v>5</v>
      </c>
      <c r="I1826">
        <v>333</v>
      </c>
      <c r="J1826">
        <v>37</v>
      </c>
      <c r="K1826" t="s">
        <v>6</v>
      </c>
      <c r="L1826" t="s">
        <v>7</v>
      </c>
      <c r="M1826" t="s">
        <v>28</v>
      </c>
      <c r="N1826">
        <v>18</v>
      </c>
      <c r="O1826" t="s">
        <v>33</v>
      </c>
      <c r="P1826" t="s">
        <v>13</v>
      </c>
      <c r="Q1826">
        <v>2</v>
      </c>
      <c r="R1826" t="s">
        <v>12</v>
      </c>
      <c r="S1826">
        <v>13.066685676574707</v>
      </c>
      <c r="T1826" s="6">
        <f>tbSilv[[#This Row],[qtdRecurso]]*tbSilv[[#This Row],[areaOcupacao]]/10000</f>
        <v>6.6600000000000006E-2</v>
      </c>
      <c r="U1826" s="1">
        <f>tbSilv[[#This Row],[qtdRecEspFaixa]]*tbSilv[[#This Row],[Preco]]</f>
        <v>0.87024126605987562</v>
      </c>
    </row>
    <row r="1827" spans="1:21" hidden="1" x14ac:dyDescent="0.3">
      <c r="A1827">
        <v>11817</v>
      </c>
      <c r="B1827" t="s">
        <v>57</v>
      </c>
      <c r="C1827" t="s">
        <v>1</v>
      </c>
      <c r="D1827" t="s">
        <v>2</v>
      </c>
      <c r="E1827" t="s">
        <v>3</v>
      </c>
      <c r="F1827" t="s">
        <v>306</v>
      </c>
      <c r="G1827" t="s">
        <v>4</v>
      </c>
      <c r="H1827" t="s">
        <v>5</v>
      </c>
      <c r="I1827">
        <v>333</v>
      </c>
      <c r="J1827">
        <v>37</v>
      </c>
      <c r="K1827" t="s">
        <v>6</v>
      </c>
      <c r="L1827" t="s">
        <v>7</v>
      </c>
      <c r="M1827" t="s">
        <v>28</v>
      </c>
      <c r="N1827">
        <v>18</v>
      </c>
      <c r="O1827" t="s">
        <v>36</v>
      </c>
      <c r="P1827" t="s">
        <v>13</v>
      </c>
      <c r="Q1827">
        <v>1</v>
      </c>
      <c r="R1827" t="s">
        <v>12</v>
      </c>
      <c r="S1827">
        <v>13.066685676574707</v>
      </c>
      <c r="T1827" s="6">
        <f>tbSilv[[#This Row],[qtdRecurso]]*tbSilv[[#This Row],[areaOcupacao]]/10000</f>
        <v>3.3300000000000003E-2</v>
      </c>
      <c r="U1827" s="1">
        <f>tbSilv[[#This Row],[qtdRecEspFaixa]]*tbSilv[[#This Row],[Preco]]</f>
        <v>0.43512063302993781</v>
      </c>
    </row>
    <row r="1828" spans="1:21" hidden="1" x14ac:dyDescent="0.3">
      <c r="A1828">
        <v>11817</v>
      </c>
      <c r="B1828" t="s">
        <v>57</v>
      </c>
      <c r="C1828" t="s">
        <v>1</v>
      </c>
      <c r="D1828" t="s">
        <v>2</v>
      </c>
      <c r="E1828" t="s">
        <v>3</v>
      </c>
      <c r="F1828" t="s">
        <v>306</v>
      </c>
      <c r="G1828" t="s">
        <v>4</v>
      </c>
      <c r="H1828" t="s">
        <v>5</v>
      </c>
      <c r="I1828">
        <v>333</v>
      </c>
      <c r="J1828">
        <v>37</v>
      </c>
      <c r="K1828" t="s">
        <v>6</v>
      </c>
      <c r="L1828" t="s">
        <v>7</v>
      </c>
      <c r="M1828" t="s">
        <v>28</v>
      </c>
      <c r="N1828">
        <v>19</v>
      </c>
      <c r="O1828" t="s">
        <v>33</v>
      </c>
      <c r="P1828" t="s">
        <v>34</v>
      </c>
      <c r="Q1828">
        <v>2</v>
      </c>
      <c r="R1828" t="s">
        <v>12</v>
      </c>
      <c r="S1828">
        <v>9.9000000000000005E-2</v>
      </c>
      <c r="T1828" s="6">
        <f>tbSilv[[#This Row],[qtdRecurso]]*tbSilv[[#This Row],[areaOcupacao]]/10000</f>
        <v>6.6600000000000006E-2</v>
      </c>
      <c r="U1828" s="1">
        <f>tbSilv[[#This Row],[qtdRecEspFaixa]]*tbSilv[[#This Row],[Preco]]</f>
        <v>6.593400000000001E-3</v>
      </c>
    </row>
    <row r="1829" spans="1:21" hidden="1" x14ac:dyDescent="0.3">
      <c r="A1829">
        <v>11817</v>
      </c>
      <c r="B1829" t="s">
        <v>57</v>
      </c>
      <c r="C1829" t="s">
        <v>1</v>
      </c>
      <c r="D1829" t="s">
        <v>2</v>
      </c>
      <c r="E1829" t="s">
        <v>3</v>
      </c>
      <c r="F1829" t="s">
        <v>306</v>
      </c>
      <c r="G1829" t="s">
        <v>4</v>
      </c>
      <c r="H1829" t="s">
        <v>5</v>
      </c>
      <c r="I1829">
        <v>333</v>
      </c>
      <c r="J1829">
        <v>37</v>
      </c>
      <c r="K1829" t="s">
        <v>6</v>
      </c>
      <c r="L1829" t="s">
        <v>7</v>
      </c>
      <c r="M1829" t="s">
        <v>28</v>
      </c>
      <c r="N1829">
        <v>19</v>
      </c>
      <c r="O1829" t="s">
        <v>33</v>
      </c>
      <c r="P1829" t="s">
        <v>35</v>
      </c>
      <c r="Q1829">
        <v>2</v>
      </c>
      <c r="R1829" t="s">
        <v>22</v>
      </c>
      <c r="S1829">
        <v>16.239999771118164</v>
      </c>
      <c r="T1829" s="6">
        <f>tbSilv[[#This Row],[qtdRecurso]]*tbSilv[[#This Row],[areaOcupacao]]/10000</f>
        <v>6.6600000000000006E-2</v>
      </c>
      <c r="U1829" s="1">
        <f>tbSilv[[#This Row],[qtdRecEspFaixa]]*tbSilv[[#This Row],[Preco]]</f>
        <v>1.0815839847564699</v>
      </c>
    </row>
    <row r="1830" spans="1:21" hidden="1" x14ac:dyDescent="0.3">
      <c r="A1830">
        <v>11817</v>
      </c>
      <c r="B1830" t="s">
        <v>57</v>
      </c>
      <c r="C1830" t="s">
        <v>1</v>
      </c>
      <c r="D1830" t="s">
        <v>2</v>
      </c>
      <c r="E1830" t="s">
        <v>3</v>
      </c>
      <c r="F1830" t="s">
        <v>306</v>
      </c>
      <c r="G1830" t="s">
        <v>4</v>
      </c>
      <c r="H1830" t="s">
        <v>5</v>
      </c>
      <c r="I1830">
        <v>333</v>
      </c>
      <c r="J1830">
        <v>37</v>
      </c>
      <c r="K1830" t="s">
        <v>6</v>
      </c>
      <c r="L1830" t="s">
        <v>7</v>
      </c>
      <c r="M1830" t="s">
        <v>28</v>
      </c>
      <c r="N1830">
        <v>19</v>
      </c>
      <c r="O1830" t="s">
        <v>33</v>
      </c>
      <c r="P1830" t="s">
        <v>13</v>
      </c>
      <c r="Q1830">
        <v>2</v>
      </c>
      <c r="R1830" t="s">
        <v>12</v>
      </c>
      <c r="S1830">
        <v>13.066685676574707</v>
      </c>
      <c r="T1830" s="6">
        <f>tbSilv[[#This Row],[qtdRecurso]]*tbSilv[[#This Row],[areaOcupacao]]/10000</f>
        <v>6.6600000000000006E-2</v>
      </c>
      <c r="U1830" s="1">
        <f>tbSilv[[#This Row],[qtdRecEspFaixa]]*tbSilv[[#This Row],[Preco]]</f>
        <v>0.87024126605987562</v>
      </c>
    </row>
    <row r="1831" spans="1:21" hidden="1" x14ac:dyDescent="0.3">
      <c r="A1831">
        <v>11817</v>
      </c>
      <c r="B1831" t="s">
        <v>57</v>
      </c>
      <c r="C1831" t="s">
        <v>1</v>
      </c>
      <c r="D1831" t="s">
        <v>2</v>
      </c>
      <c r="E1831" t="s">
        <v>3</v>
      </c>
      <c r="F1831" t="s">
        <v>306</v>
      </c>
      <c r="G1831" t="s">
        <v>4</v>
      </c>
      <c r="H1831" t="s">
        <v>5</v>
      </c>
      <c r="I1831">
        <v>333</v>
      </c>
      <c r="J1831">
        <v>37</v>
      </c>
      <c r="K1831" t="s">
        <v>6</v>
      </c>
      <c r="L1831" t="s">
        <v>7</v>
      </c>
      <c r="M1831" t="s">
        <v>28</v>
      </c>
      <c r="N1831">
        <v>19</v>
      </c>
      <c r="O1831" t="s">
        <v>36</v>
      </c>
      <c r="P1831" t="s">
        <v>13</v>
      </c>
      <c r="Q1831">
        <v>1</v>
      </c>
      <c r="R1831" t="s">
        <v>12</v>
      </c>
      <c r="S1831">
        <v>13.066685676574707</v>
      </c>
      <c r="T1831" s="6">
        <f>tbSilv[[#This Row],[qtdRecurso]]*tbSilv[[#This Row],[areaOcupacao]]/10000</f>
        <v>3.3300000000000003E-2</v>
      </c>
      <c r="U1831" s="1">
        <f>tbSilv[[#This Row],[qtdRecEspFaixa]]*tbSilv[[#This Row],[Preco]]</f>
        <v>0.43512063302993781</v>
      </c>
    </row>
    <row r="1832" spans="1:21" hidden="1" x14ac:dyDescent="0.3">
      <c r="A1832">
        <v>11817</v>
      </c>
      <c r="B1832" t="s">
        <v>57</v>
      </c>
      <c r="C1832" t="s">
        <v>1</v>
      </c>
      <c r="D1832" t="s">
        <v>2</v>
      </c>
      <c r="E1832" t="s">
        <v>3</v>
      </c>
      <c r="F1832" t="s">
        <v>306</v>
      </c>
      <c r="G1832" t="s">
        <v>4</v>
      </c>
      <c r="H1832" t="s">
        <v>5</v>
      </c>
      <c r="I1832">
        <v>333</v>
      </c>
      <c r="J1832">
        <v>37</v>
      </c>
      <c r="K1832" t="s">
        <v>6</v>
      </c>
      <c r="L1832" t="s">
        <v>7</v>
      </c>
      <c r="M1832" t="s">
        <v>28</v>
      </c>
      <c r="N1832">
        <v>20</v>
      </c>
      <c r="O1832" t="s">
        <v>33</v>
      </c>
      <c r="P1832" t="s">
        <v>34</v>
      </c>
      <c r="Q1832">
        <v>2</v>
      </c>
      <c r="R1832" t="s">
        <v>12</v>
      </c>
      <c r="S1832">
        <v>9.9000000000000005E-2</v>
      </c>
      <c r="T1832" s="6">
        <f>tbSilv[[#This Row],[qtdRecurso]]*tbSilv[[#This Row],[areaOcupacao]]/10000</f>
        <v>6.6600000000000006E-2</v>
      </c>
      <c r="U1832" s="1">
        <f>tbSilv[[#This Row],[qtdRecEspFaixa]]*tbSilv[[#This Row],[Preco]]</f>
        <v>6.593400000000001E-3</v>
      </c>
    </row>
    <row r="1833" spans="1:21" hidden="1" x14ac:dyDescent="0.3">
      <c r="A1833">
        <v>11817</v>
      </c>
      <c r="B1833" t="s">
        <v>57</v>
      </c>
      <c r="C1833" t="s">
        <v>1</v>
      </c>
      <c r="D1833" t="s">
        <v>2</v>
      </c>
      <c r="E1833" t="s">
        <v>3</v>
      </c>
      <c r="F1833" t="s">
        <v>306</v>
      </c>
      <c r="G1833" t="s">
        <v>4</v>
      </c>
      <c r="H1833" t="s">
        <v>5</v>
      </c>
      <c r="I1833">
        <v>333</v>
      </c>
      <c r="J1833">
        <v>37</v>
      </c>
      <c r="K1833" t="s">
        <v>6</v>
      </c>
      <c r="L1833" t="s">
        <v>7</v>
      </c>
      <c r="M1833" t="s">
        <v>28</v>
      </c>
      <c r="N1833">
        <v>20</v>
      </c>
      <c r="O1833" t="s">
        <v>33</v>
      </c>
      <c r="P1833" t="s">
        <v>35</v>
      </c>
      <c r="Q1833">
        <v>2</v>
      </c>
      <c r="R1833" t="s">
        <v>22</v>
      </c>
      <c r="S1833">
        <v>16.239999771118164</v>
      </c>
      <c r="T1833" s="6">
        <f>tbSilv[[#This Row],[qtdRecurso]]*tbSilv[[#This Row],[areaOcupacao]]/10000</f>
        <v>6.6600000000000006E-2</v>
      </c>
      <c r="U1833" s="1">
        <f>tbSilv[[#This Row],[qtdRecEspFaixa]]*tbSilv[[#This Row],[Preco]]</f>
        <v>1.0815839847564699</v>
      </c>
    </row>
    <row r="1834" spans="1:21" hidden="1" x14ac:dyDescent="0.3">
      <c r="A1834">
        <v>11817</v>
      </c>
      <c r="B1834" t="s">
        <v>57</v>
      </c>
      <c r="C1834" t="s">
        <v>1</v>
      </c>
      <c r="D1834" t="s">
        <v>2</v>
      </c>
      <c r="E1834" t="s">
        <v>3</v>
      </c>
      <c r="F1834" t="s">
        <v>306</v>
      </c>
      <c r="G1834" t="s">
        <v>4</v>
      </c>
      <c r="H1834" t="s">
        <v>5</v>
      </c>
      <c r="I1834">
        <v>333</v>
      </c>
      <c r="J1834">
        <v>37</v>
      </c>
      <c r="K1834" t="s">
        <v>6</v>
      </c>
      <c r="L1834" t="s">
        <v>7</v>
      </c>
      <c r="M1834" t="s">
        <v>28</v>
      </c>
      <c r="N1834">
        <v>20</v>
      </c>
      <c r="O1834" t="s">
        <v>33</v>
      </c>
      <c r="P1834" t="s">
        <v>13</v>
      </c>
      <c r="Q1834">
        <v>2</v>
      </c>
      <c r="R1834" t="s">
        <v>12</v>
      </c>
      <c r="S1834">
        <v>13.066685676574707</v>
      </c>
      <c r="T1834" s="6">
        <f>tbSilv[[#This Row],[qtdRecurso]]*tbSilv[[#This Row],[areaOcupacao]]/10000</f>
        <v>6.6600000000000006E-2</v>
      </c>
      <c r="U1834" s="1">
        <f>tbSilv[[#This Row],[qtdRecEspFaixa]]*tbSilv[[#This Row],[Preco]]</f>
        <v>0.87024126605987562</v>
      </c>
    </row>
    <row r="1835" spans="1:21" hidden="1" x14ac:dyDescent="0.3">
      <c r="A1835">
        <v>11817</v>
      </c>
      <c r="B1835" t="s">
        <v>57</v>
      </c>
      <c r="C1835" t="s">
        <v>1</v>
      </c>
      <c r="D1835" t="s">
        <v>2</v>
      </c>
      <c r="E1835" t="s">
        <v>3</v>
      </c>
      <c r="F1835" t="s">
        <v>306</v>
      </c>
      <c r="G1835" t="s">
        <v>4</v>
      </c>
      <c r="H1835" t="s">
        <v>5</v>
      </c>
      <c r="I1835">
        <v>333</v>
      </c>
      <c r="J1835">
        <v>37</v>
      </c>
      <c r="K1835" t="s">
        <v>6</v>
      </c>
      <c r="L1835" t="s">
        <v>7</v>
      </c>
      <c r="M1835" t="s">
        <v>28</v>
      </c>
      <c r="N1835">
        <v>20</v>
      </c>
      <c r="O1835" t="s">
        <v>40</v>
      </c>
      <c r="P1835" t="s">
        <v>41</v>
      </c>
      <c r="Q1835">
        <v>20</v>
      </c>
      <c r="R1835" t="s">
        <v>12</v>
      </c>
      <c r="S1835">
        <v>5.920964241027832</v>
      </c>
      <c r="T1835" s="6">
        <f>tbSilv[[#This Row],[qtdRecurso]]*tbSilv[[#This Row],[areaOcupacao]]/10000</f>
        <v>0.66600000000000004</v>
      </c>
      <c r="U1835" s="1">
        <f>tbSilv[[#This Row],[qtdRecEspFaixa]]*tbSilv[[#This Row],[Preco]]</f>
        <v>3.9433621845245361</v>
      </c>
    </row>
    <row r="1836" spans="1:21" hidden="1" x14ac:dyDescent="0.3">
      <c r="A1836">
        <v>11817</v>
      </c>
      <c r="B1836" t="s">
        <v>57</v>
      </c>
      <c r="C1836" t="s">
        <v>1</v>
      </c>
      <c r="D1836" t="s">
        <v>2</v>
      </c>
      <c r="E1836" t="s">
        <v>3</v>
      </c>
      <c r="F1836" t="s">
        <v>306</v>
      </c>
      <c r="G1836" t="s">
        <v>4</v>
      </c>
      <c r="H1836" t="s">
        <v>5</v>
      </c>
      <c r="I1836">
        <v>333</v>
      </c>
      <c r="J1836">
        <v>37</v>
      </c>
      <c r="K1836" t="s">
        <v>6</v>
      </c>
      <c r="L1836" t="s">
        <v>7</v>
      </c>
      <c r="M1836" t="s">
        <v>28</v>
      </c>
      <c r="N1836">
        <v>20</v>
      </c>
      <c r="O1836" t="s">
        <v>36</v>
      </c>
      <c r="P1836" t="s">
        <v>13</v>
      </c>
      <c r="Q1836">
        <v>1</v>
      </c>
      <c r="R1836" t="s">
        <v>12</v>
      </c>
      <c r="S1836">
        <v>13.066685676574707</v>
      </c>
      <c r="T1836" s="6">
        <f>tbSilv[[#This Row],[qtdRecurso]]*tbSilv[[#This Row],[areaOcupacao]]/10000</f>
        <v>3.3300000000000003E-2</v>
      </c>
      <c r="U1836" s="1">
        <f>tbSilv[[#This Row],[qtdRecEspFaixa]]*tbSilv[[#This Row],[Preco]]</f>
        <v>0.43512063302993781</v>
      </c>
    </row>
    <row r="1837" spans="1:21" hidden="1" x14ac:dyDescent="0.3">
      <c r="A1837">
        <v>11817</v>
      </c>
      <c r="B1837" t="s">
        <v>57</v>
      </c>
      <c r="C1837" t="s">
        <v>1</v>
      </c>
      <c r="D1837" t="s">
        <v>2</v>
      </c>
      <c r="E1837" t="s">
        <v>3</v>
      </c>
      <c r="F1837" t="s">
        <v>306</v>
      </c>
      <c r="G1837" t="s">
        <v>4</v>
      </c>
      <c r="H1837" t="s">
        <v>5</v>
      </c>
      <c r="I1837">
        <v>333</v>
      </c>
      <c r="J1837">
        <v>37</v>
      </c>
      <c r="K1837" t="s">
        <v>6</v>
      </c>
      <c r="L1837" t="s">
        <v>7</v>
      </c>
      <c r="M1837" t="s">
        <v>28</v>
      </c>
      <c r="N1837">
        <v>21</v>
      </c>
      <c r="O1837" t="s">
        <v>33</v>
      </c>
      <c r="P1837" t="s">
        <v>34</v>
      </c>
      <c r="Q1837">
        <v>2</v>
      </c>
      <c r="R1837" t="s">
        <v>12</v>
      </c>
      <c r="S1837">
        <v>9.9000000000000005E-2</v>
      </c>
      <c r="T1837" s="6">
        <f>tbSilv[[#This Row],[qtdRecurso]]*tbSilv[[#This Row],[areaOcupacao]]/10000</f>
        <v>6.6600000000000006E-2</v>
      </c>
      <c r="U1837" s="1">
        <f>tbSilv[[#This Row],[qtdRecEspFaixa]]*tbSilv[[#This Row],[Preco]]</f>
        <v>6.593400000000001E-3</v>
      </c>
    </row>
    <row r="1838" spans="1:21" hidden="1" x14ac:dyDescent="0.3">
      <c r="A1838">
        <v>11817</v>
      </c>
      <c r="B1838" t="s">
        <v>57</v>
      </c>
      <c r="C1838" t="s">
        <v>1</v>
      </c>
      <c r="D1838" t="s">
        <v>2</v>
      </c>
      <c r="E1838" t="s">
        <v>3</v>
      </c>
      <c r="F1838" t="s">
        <v>306</v>
      </c>
      <c r="G1838" t="s">
        <v>4</v>
      </c>
      <c r="H1838" t="s">
        <v>5</v>
      </c>
      <c r="I1838">
        <v>333</v>
      </c>
      <c r="J1838">
        <v>37</v>
      </c>
      <c r="K1838" t="s">
        <v>6</v>
      </c>
      <c r="L1838" t="s">
        <v>7</v>
      </c>
      <c r="M1838" t="s">
        <v>28</v>
      </c>
      <c r="N1838">
        <v>21</v>
      </c>
      <c r="O1838" t="s">
        <v>33</v>
      </c>
      <c r="P1838" t="s">
        <v>35</v>
      </c>
      <c r="Q1838">
        <v>2</v>
      </c>
      <c r="R1838" t="s">
        <v>22</v>
      </c>
      <c r="S1838">
        <v>16.239999771118164</v>
      </c>
      <c r="T1838" s="6">
        <f>tbSilv[[#This Row],[qtdRecurso]]*tbSilv[[#This Row],[areaOcupacao]]/10000</f>
        <v>6.6600000000000006E-2</v>
      </c>
      <c r="U1838" s="1">
        <f>tbSilv[[#This Row],[qtdRecEspFaixa]]*tbSilv[[#This Row],[Preco]]</f>
        <v>1.0815839847564699</v>
      </c>
    </row>
    <row r="1839" spans="1:21" hidden="1" x14ac:dyDescent="0.3">
      <c r="A1839">
        <v>11817</v>
      </c>
      <c r="B1839" t="s">
        <v>57</v>
      </c>
      <c r="C1839" t="s">
        <v>1</v>
      </c>
      <c r="D1839" t="s">
        <v>2</v>
      </c>
      <c r="E1839" t="s">
        <v>3</v>
      </c>
      <c r="F1839" t="s">
        <v>306</v>
      </c>
      <c r="G1839" t="s">
        <v>4</v>
      </c>
      <c r="H1839" t="s">
        <v>5</v>
      </c>
      <c r="I1839">
        <v>333</v>
      </c>
      <c r="J1839">
        <v>37</v>
      </c>
      <c r="K1839" t="s">
        <v>6</v>
      </c>
      <c r="L1839" t="s">
        <v>7</v>
      </c>
      <c r="M1839" t="s">
        <v>28</v>
      </c>
      <c r="N1839">
        <v>21</v>
      </c>
      <c r="O1839" t="s">
        <v>33</v>
      </c>
      <c r="P1839" t="s">
        <v>13</v>
      </c>
      <c r="Q1839">
        <v>2</v>
      </c>
      <c r="R1839" t="s">
        <v>12</v>
      </c>
      <c r="S1839">
        <v>13.066685676574707</v>
      </c>
      <c r="T1839" s="6">
        <f>tbSilv[[#This Row],[qtdRecurso]]*tbSilv[[#This Row],[areaOcupacao]]/10000</f>
        <v>6.6600000000000006E-2</v>
      </c>
      <c r="U1839" s="1">
        <f>tbSilv[[#This Row],[qtdRecEspFaixa]]*tbSilv[[#This Row],[Preco]]</f>
        <v>0.87024126605987562</v>
      </c>
    </row>
    <row r="1840" spans="1:21" hidden="1" x14ac:dyDescent="0.3">
      <c r="A1840">
        <v>11817</v>
      </c>
      <c r="B1840" t="s">
        <v>57</v>
      </c>
      <c r="C1840" t="s">
        <v>1</v>
      </c>
      <c r="D1840" t="s">
        <v>2</v>
      </c>
      <c r="E1840" t="s">
        <v>3</v>
      </c>
      <c r="F1840" t="s">
        <v>306</v>
      </c>
      <c r="G1840" t="s">
        <v>4</v>
      </c>
      <c r="H1840" t="s">
        <v>5</v>
      </c>
      <c r="I1840">
        <v>333</v>
      </c>
      <c r="J1840">
        <v>37</v>
      </c>
      <c r="K1840" t="s">
        <v>6</v>
      </c>
      <c r="L1840" t="s">
        <v>7</v>
      </c>
      <c r="M1840" t="s">
        <v>28</v>
      </c>
      <c r="N1840">
        <v>21</v>
      </c>
      <c r="O1840" t="s">
        <v>36</v>
      </c>
      <c r="P1840" t="s">
        <v>13</v>
      </c>
      <c r="Q1840">
        <v>1</v>
      </c>
      <c r="R1840" t="s">
        <v>12</v>
      </c>
      <c r="S1840">
        <v>13.066685676574707</v>
      </c>
      <c r="T1840" s="6">
        <f>tbSilv[[#This Row],[qtdRecurso]]*tbSilv[[#This Row],[areaOcupacao]]/10000</f>
        <v>3.3300000000000003E-2</v>
      </c>
      <c r="U1840" s="1">
        <f>tbSilv[[#This Row],[qtdRecEspFaixa]]*tbSilv[[#This Row],[Preco]]</f>
        <v>0.43512063302993781</v>
      </c>
    </row>
    <row r="1841" spans="1:21" hidden="1" x14ac:dyDescent="0.3">
      <c r="A1841">
        <v>11817</v>
      </c>
      <c r="B1841" t="s">
        <v>57</v>
      </c>
      <c r="C1841" t="s">
        <v>1</v>
      </c>
      <c r="D1841" t="s">
        <v>2</v>
      </c>
      <c r="E1841" t="s">
        <v>3</v>
      </c>
      <c r="F1841" t="s">
        <v>306</v>
      </c>
      <c r="G1841" t="s">
        <v>4</v>
      </c>
      <c r="H1841" t="s">
        <v>5</v>
      </c>
      <c r="I1841">
        <v>333</v>
      </c>
      <c r="J1841">
        <v>37</v>
      </c>
      <c r="K1841" t="s">
        <v>6</v>
      </c>
      <c r="L1841" t="s">
        <v>7</v>
      </c>
      <c r="M1841" t="s">
        <v>28</v>
      </c>
      <c r="N1841">
        <v>22</v>
      </c>
      <c r="O1841" t="s">
        <v>33</v>
      </c>
      <c r="P1841" t="s">
        <v>34</v>
      </c>
      <c r="Q1841">
        <v>2</v>
      </c>
      <c r="R1841" t="s">
        <v>12</v>
      </c>
      <c r="S1841">
        <v>9.9000000000000005E-2</v>
      </c>
      <c r="T1841" s="6">
        <f>tbSilv[[#This Row],[qtdRecurso]]*tbSilv[[#This Row],[areaOcupacao]]/10000</f>
        <v>6.6600000000000006E-2</v>
      </c>
      <c r="U1841" s="1">
        <f>tbSilv[[#This Row],[qtdRecEspFaixa]]*tbSilv[[#This Row],[Preco]]</f>
        <v>6.593400000000001E-3</v>
      </c>
    </row>
    <row r="1842" spans="1:21" hidden="1" x14ac:dyDescent="0.3">
      <c r="A1842">
        <v>11817</v>
      </c>
      <c r="B1842" t="s">
        <v>57</v>
      </c>
      <c r="C1842" t="s">
        <v>1</v>
      </c>
      <c r="D1842" t="s">
        <v>2</v>
      </c>
      <c r="E1842" t="s">
        <v>3</v>
      </c>
      <c r="F1842" t="s">
        <v>306</v>
      </c>
      <c r="G1842" t="s">
        <v>4</v>
      </c>
      <c r="H1842" t="s">
        <v>5</v>
      </c>
      <c r="I1842">
        <v>333</v>
      </c>
      <c r="J1842">
        <v>37</v>
      </c>
      <c r="K1842" t="s">
        <v>6</v>
      </c>
      <c r="L1842" t="s">
        <v>7</v>
      </c>
      <c r="M1842" t="s">
        <v>28</v>
      </c>
      <c r="N1842">
        <v>22</v>
      </c>
      <c r="O1842" t="s">
        <v>33</v>
      </c>
      <c r="P1842" t="s">
        <v>35</v>
      </c>
      <c r="Q1842">
        <v>2</v>
      </c>
      <c r="R1842" t="s">
        <v>22</v>
      </c>
      <c r="S1842">
        <v>16.239999771118164</v>
      </c>
      <c r="T1842" s="6">
        <f>tbSilv[[#This Row],[qtdRecurso]]*tbSilv[[#This Row],[areaOcupacao]]/10000</f>
        <v>6.6600000000000006E-2</v>
      </c>
      <c r="U1842" s="1">
        <f>tbSilv[[#This Row],[qtdRecEspFaixa]]*tbSilv[[#This Row],[Preco]]</f>
        <v>1.0815839847564699</v>
      </c>
    </row>
    <row r="1843" spans="1:21" hidden="1" x14ac:dyDescent="0.3">
      <c r="A1843">
        <v>11817</v>
      </c>
      <c r="B1843" t="s">
        <v>57</v>
      </c>
      <c r="C1843" t="s">
        <v>1</v>
      </c>
      <c r="D1843" t="s">
        <v>2</v>
      </c>
      <c r="E1843" t="s">
        <v>3</v>
      </c>
      <c r="F1843" t="s">
        <v>306</v>
      </c>
      <c r="G1843" t="s">
        <v>4</v>
      </c>
      <c r="H1843" t="s">
        <v>5</v>
      </c>
      <c r="I1843">
        <v>333</v>
      </c>
      <c r="J1843">
        <v>37</v>
      </c>
      <c r="K1843" t="s">
        <v>6</v>
      </c>
      <c r="L1843" t="s">
        <v>7</v>
      </c>
      <c r="M1843" t="s">
        <v>28</v>
      </c>
      <c r="N1843">
        <v>22</v>
      </c>
      <c r="O1843" t="s">
        <v>33</v>
      </c>
      <c r="P1843" t="s">
        <v>13</v>
      </c>
      <c r="Q1843">
        <v>2</v>
      </c>
      <c r="R1843" t="s">
        <v>12</v>
      </c>
      <c r="S1843">
        <v>13.066685676574707</v>
      </c>
      <c r="T1843" s="6">
        <f>tbSilv[[#This Row],[qtdRecurso]]*tbSilv[[#This Row],[areaOcupacao]]/10000</f>
        <v>6.6600000000000006E-2</v>
      </c>
      <c r="U1843" s="1">
        <f>tbSilv[[#This Row],[qtdRecEspFaixa]]*tbSilv[[#This Row],[Preco]]</f>
        <v>0.87024126605987562</v>
      </c>
    </row>
    <row r="1844" spans="1:21" hidden="1" x14ac:dyDescent="0.3">
      <c r="A1844">
        <v>11817</v>
      </c>
      <c r="B1844" t="s">
        <v>57</v>
      </c>
      <c r="C1844" t="s">
        <v>1</v>
      </c>
      <c r="D1844" t="s">
        <v>2</v>
      </c>
      <c r="E1844" t="s">
        <v>3</v>
      </c>
      <c r="F1844" t="s">
        <v>306</v>
      </c>
      <c r="G1844" t="s">
        <v>4</v>
      </c>
      <c r="H1844" t="s">
        <v>5</v>
      </c>
      <c r="I1844">
        <v>333</v>
      </c>
      <c r="J1844">
        <v>37</v>
      </c>
      <c r="K1844" t="s">
        <v>6</v>
      </c>
      <c r="L1844" t="s">
        <v>7</v>
      </c>
      <c r="M1844" t="s">
        <v>28</v>
      </c>
      <c r="N1844">
        <v>22</v>
      </c>
      <c r="O1844" t="s">
        <v>36</v>
      </c>
      <c r="P1844" t="s">
        <v>13</v>
      </c>
      <c r="Q1844">
        <v>1</v>
      </c>
      <c r="R1844" t="s">
        <v>12</v>
      </c>
      <c r="S1844">
        <v>13.066685676574707</v>
      </c>
      <c r="T1844" s="6">
        <f>tbSilv[[#This Row],[qtdRecurso]]*tbSilv[[#This Row],[areaOcupacao]]/10000</f>
        <v>3.3300000000000003E-2</v>
      </c>
      <c r="U1844" s="1">
        <f>tbSilv[[#This Row],[qtdRecEspFaixa]]*tbSilv[[#This Row],[Preco]]</f>
        <v>0.43512063302993781</v>
      </c>
    </row>
    <row r="1845" spans="1:21" hidden="1" x14ac:dyDescent="0.3">
      <c r="A1845">
        <v>11817</v>
      </c>
      <c r="B1845" t="s">
        <v>57</v>
      </c>
      <c r="C1845" t="s">
        <v>1</v>
      </c>
      <c r="D1845" t="s">
        <v>2</v>
      </c>
      <c r="E1845" t="s">
        <v>3</v>
      </c>
      <c r="F1845" t="s">
        <v>306</v>
      </c>
      <c r="G1845" t="s">
        <v>4</v>
      </c>
      <c r="H1845" t="s">
        <v>5</v>
      </c>
      <c r="I1845">
        <v>333</v>
      </c>
      <c r="J1845">
        <v>37</v>
      </c>
      <c r="K1845" t="s">
        <v>6</v>
      </c>
      <c r="L1845" t="s">
        <v>7</v>
      </c>
      <c r="M1845" t="s">
        <v>28</v>
      </c>
      <c r="N1845">
        <v>23</v>
      </c>
      <c r="O1845" t="s">
        <v>33</v>
      </c>
      <c r="P1845" t="s">
        <v>34</v>
      </c>
      <c r="Q1845">
        <v>2</v>
      </c>
      <c r="R1845" t="s">
        <v>12</v>
      </c>
      <c r="S1845">
        <v>9.9000000000000005E-2</v>
      </c>
      <c r="T1845" s="6">
        <f>tbSilv[[#This Row],[qtdRecurso]]*tbSilv[[#This Row],[areaOcupacao]]/10000</f>
        <v>6.6600000000000006E-2</v>
      </c>
      <c r="U1845" s="1">
        <f>tbSilv[[#This Row],[qtdRecEspFaixa]]*tbSilv[[#This Row],[Preco]]</f>
        <v>6.593400000000001E-3</v>
      </c>
    </row>
    <row r="1846" spans="1:21" hidden="1" x14ac:dyDescent="0.3">
      <c r="A1846">
        <v>11817</v>
      </c>
      <c r="B1846" t="s">
        <v>57</v>
      </c>
      <c r="C1846" t="s">
        <v>1</v>
      </c>
      <c r="D1846" t="s">
        <v>2</v>
      </c>
      <c r="E1846" t="s">
        <v>3</v>
      </c>
      <c r="F1846" t="s">
        <v>306</v>
      </c>
      <c r="G1846" t="s">
        <v>4</v>
      </c>
      <c r="H1846" t="s">
        <v>5</v>
      </c>
      <c r="I1846">
        <v>333</v>
      </c>
      <c r="J1846">
        <v>37</v>
      </c>
      <c r="K1846" t="s">
        <v>6</v>
      </c>
      <c r="L1846" t="s">
        <v>7</v>
      </c>
      <c r="M1846" t="s">
        <v>28</v>
      </c>
      <c r="N1846">
        <v>23</v>
      </c>
      <c r="O1846" t="s">
        <v>33</v>
      </c>
      <c r="P1846" t="s">
        <v>35</v>
      </c>
      <c r="Q1846">
        <v>2</v>
      </c>
      <c r="R1846" t="s">
        <v>22</v>
      </c>
      <c r="S1846">
        <v>16.239999771118164</v>
      </c>
      <c r="T1846" s="6">
        <f>tbSilv[[#This Row],[qtdRecurso]]*tbSilv[[#This Row],[areaOcupacao]]/10000</f>
        <v>6.6600000000000006E-2</v>
      </c>
      <c r="U1846" s="1">
        <f>tbSilv[[#This Row],[qtdRecEspFaixa]]*tbSilv[[#This Row],[Preco]]</f>
        <v>1.0815839847564699</v>
      </c>
    </row>
    <row r="1847" spans="1:21" hidden="1" x14ac:dyDescent="0.3">
      <c r="A1847">
        <v>11817</v>
      </c>
      <c r="B1847" t="s">
        <v>57</v>
      </c>
      <c r="C1847" t="s">
        <v>1</v>
      </c>
      <c r="D1847" t="s">
        <v>2</v>
      </c>
      <c r="E1847" t="s">
        <v>3</v>
      </c>
      <c r="F1847" t="s">
        <v>306</v>
      </c>
      <c r="G1847" t="s">
        <v>4</v>
      </c>
      <c r="H1847" t="s">
        <v>5</v>
      </c>
      <c r="I1847">
        <v>333</v>
      </c>
      <c r="J1847">
        <v>37</v>
      </c>
      <c r="K1847" t="s">
        <v>6</v>
      </c>
      <c r="L1847" t="s">
        <v>7</v>
      </c>
      <c r="M1847" t="s">
        <v>28</v>
      </c>
      <c r="N1847">
        <v>23</v>
      </c>
      <c r="O1847" t="s">
        <v>33</v>
      </c>
      <c r="P1847" t="s">
        <v>13</v>
      </c>
      <c r="Q1847">
        <v>2</v>
      </c>
      <c r="R1847" t="s">
        <v>12</v>
      </c>
      <c r="S1847">
        <v>13.066685676574707</v>
      </c>
      <c r="T1847" s="6">
        <f>tbSilv[[#This Row],[qtdRecurso]]*tbSilv[[#This Row],[areaOcupacao]]/10000</f>
        <v>6.6600000000000006E-2</v>
      </c>
      <c r="U1847" s="1">
        <f>tbSilv[[#This Row],[qtdRecEspFaixa]]*tbSilv[[#This Row],[Preco]]</f>
        <v>0.87024126605987562</v>
      </c>
    </row>
    <row r="1848" spans="1:21" hidden="1" x14ac:dyDescent="0.3">
      <c r="A1848">
        <v>11817</v>
      </c>
      <c r="B1848" t="s">
        <v>57</v>
      </c>
      <c r="C1848" t="s">
        <v>1</v>
      </c>
      <c r="D1848" t="s">
        <v>2</v>
      </c>
      <c r="E1848" t="s">
        <v>3</v>
      </c>
      <c r="F1848" t="s">
        <v>306</v>
      </c>
      <c r="G1848" t="s">
        <v>4</v>
      </c>
      <c r="H1848" t="s">
        <v>5</v>
      </c>
      <c r="I1848">
        <v>333</v>
      </c>
      <c r="J1848">
        <v>37</v>
      </c>
      <c r="K1848" t="s">
        <v>6</v>
      </c>
      <c r="L1848" t="s">
        <v>7</v>
      </c>
      <c r="M1848" t="s">
        <v>28</v>
      </c>
      <c r="N1848">
        <v>23</v>
      </c>
      <c r="O1848" t="s">
        <v>36</v>
      </c>
      <c r="P1848" t="s">
        <v>13</v>
      </c>
      <c r="Q1848">
        <v>1</v>
      </c>
      <c r="R1848" t="s">
        <v>12</v>
      </c>
      <c r="S1848">
        <v>13.066685676574707</v>
      </c>
      <c r="T1848" s="6">
        <f>tbSilv[[#This Row],[qtdRecurso]]*tbSilv[[#This Row],[areaOcupacao]]/10000</f>
        <v>3.3300000000000003E-2</v>
      </c>
      <c r="U1848" s="1">
        <f>tbSilv[[#This Row],[qtdRecEspFaixa]]*tbSilv[[#This Row],[Preco]]</f>
        <v>0.43512063302993781</v>
      </c>
    </row>
    <row r="1849" spans="1:21" hidden="1" x14ac:dyDescent="0.3">
      <c r="A1849">
        <v>11817</v>
      </c>
      <c r="B1849" t="s">
        <v>57</v>
      </c>
      <c r="C1849" t="s">
        <v>1</v>
      </c>
      <c r="D1849" t="s">
        <v>2</v>
      </c>
      <c r="E1849" t="s">
        <v>3</v>
      </c>
      <c r="F1849" t="s">
        <v>306</v>
      </c>
      <c r="G1849" t="s">
        <v>4</v>
      </c>
      <c r="H1849" t="s">
        <v>5</v>
      </c>
      <c r="I1849">
        <v>333</v>
      </c>
      <c r="J1849">
        <v>37</v>
      </c>
      <c r="K1849" t="s">
        <v>6</v>
      </c>
      <c r="L1849" t="s">
        <v>7</v>
      </c>
      <c r="M1849" t="s">
        <v>28</v>
      </c>
      <c r="N1849">
        <v>24</v>
      </c>
      <c r="O1849" t="s">
        <v>33</v>
      </c>
      <c r="P1849" t="s">
        <v>34</v>
      </c>
      <c r="Q1849">
        <v>2</v>
      </c>
      <c r="R1849" t="s">
        <v>12</v>
      </c>
      <c r="S1849">
        <v>9.9000000000000005E-2</v>
      </c>
      <c r="T1849" s="6">
        <f>tbSilv[[#This Row],[qtdRecurso]]*tbSilv[[#This Row],[areaOcupacao]]/10000</f>
        <v>6.6600000000000006E-2</v>
      </c>
      <c r="U1849" s="1">
        <f>tbSilv[[#This Row],[qtdRecEspFaixa]]*tbSilv[[#This Row],[Preco]]</f>
        <v>6.593400000000001E-3</v>
      </c>
    </row>
    <row r="1850" spans="1:21" hidden="1" x14ac:dyDescent="0.3">
      <c r="A1850">
        <v>11817</v>
      </c>
      <c r="B1850" t="s">
        <v>57</v>
      </c>
      <c r="C1850" t="s">
        <v>1</v>
      </c>
      <c r="D1850" t="s">
        <v>2</v>
      </c>
      <c r="E1850" t="s">
        <v>3</v>
      </c>
      <c r="F1850" t="s">
        <v>306</v>
      </c>
      <c r="G1850" t="s">
        <v>4</v>
      </c>
      <c r="H1850" t="s">
        <v>5</v>
      </c>
      <c r="I1850">
        <v>333</v>
      </c>
      <c r="J1850">
        <v>37</v>
      </c>
      <c r="K1850" t="s">
        <v>6</v>
      </c>
      <c r="L1850" t="s">
        <v>7</v>
      </c>
      <c r="M1850" t="s">
        <v>28</v>
      </c>
      <c r="N1850">
        <v>24</v>
      </c>
      <c r="O1850" t="s">
        <v>33</v>
      </c>
      <c r="P1850" t="s">
        <v>35</v>
      </c>
      <c r="Q1850">
        <v>2</v>
      </c>
      <c r="R1850" t="s">
        <v>22</v>
      </c>
      <c r="S1850">
        <v>16.239999771118164</v>
      </c>
      <c r="T1850" s="6">
        <f>tbSilv[[#This Row],[qtdRecurso]]*tbSilv[[#This Row],[areaOcupacao]]/10000</f>
        <v>6.6600000000000006E-2</v>
      </c>
      <c r="U1850" s="1">
        <f>tbSilv[[#This Row],[qtdRecEspFaixa]]*tbSilv[[#This Row],[Preco]]</f>
        <v>1.0815839847564699</v>
      </c>
    </row>
    <row r="1851" spans="1:21" hidden="1" x14ac:dyDescent="0.3">
      <c r="A1851">
        <v>11817</v>
      </c>
      <c r="B1851" t="s">
        <v>57</v>
      </c>
      <c r="C1851" t="s">
        <v>1</v>
      </c>
      <c r="D1851" t="s">
        <v>2</v>
      </c>
      <c r="E1851" t="s">
        <v>3</v>
      </c>
      <c r="F1851" t="s">
        <v>306</v>
      </c>
      <c r="G1851" t="s">
        <v>4</v>
      </c>
      <c r="H1851" t="s">
        <v>5</v>
      </c>
      <c r="I1851">
        <v>333</v>
      </c>
      <c r="J1851">
        <v>37</v>
      </c>
      <c r="K1851" t="s">
        <v>6</v>
      </c>
      <c r="L1851" t="s">
        <v>7</v>
      </c>
      <c r="M1851" t="s">
        <v>28</v>
      </c>
      <c r="N1851">
        <v>24</v>
      </c>
      <c r="O1851" t="s">
        <v>33</v>
      </c>
      <c r="P1851" t="s">
        <v>13</v>
      </c>
      <c r="Q1851">
        <v>2</v>
      </c>
      <c r="R1851" t="s">
        <v>12</v>
      </c>
      <c r="S1851">
        <v>13.066685676574707</v>
      </c>
      <c r="T1851" s="6">
        <f>tbSilv[[#This Row],[qtdRecurso]]*tbSilv[[#This Row],[areaOcupacao]]/10000</f>
        <v>6.6600000000000006E-2</v>
      </c>
      <c r="U1851" s="1">
        <f>tbSilv[[#This Row],[qtdRecEspFaixa]]*tbSilv[[#This Row],[Preco]]</f>
        <v>0.87024126605987562</v>
      </c>
    </row>
    <row r="1852" spans="1:21" hidden="1" x14ac:dyDescent="0.3">
      <c r="A1852">
        <v>11817</v>
      </c>
      <c r="B1852" t="s">
        <v>57</v>
      </c>
      <c r="C1852" t="s">
        <v>1</v>
      </c>
      <c r="D1852" t="s">
        <v>2</v>
      </c>
      <c r="E1852" t="s">
        <v>3</v>
      </c>
      <c r="F1852" t="s">
        <v>306</v>
      </c>
      <c r="G1852" t="s">
        <v>4</v>
      </c>
      <c r="H1852" t="s">
        <v>5</v>
      </c>
      <c r="I1852">
        <v>333</v>
      </c>
      <c r="J1852">
        <v>37</v>
      </c>
      <c r="K1852" t="s">
        <v>6</v>
      </c>
      <c r="L1852" t="s">
        <v>7</v>
      </c>
      <c r="M1852" t="s">
        <v>28</v>
      </c>
      <c r="N1852">
        <v>24</v>
      </c>
      <c r="O1852" t="s">
        <v>36</v>
      </c>
      <c r="P1852" t="s">
        <v>13</v>
      </c>
      <c r="Q1852">
        <v>1</v>
      </c>
      <c r="R1852" t="s">
        <v>12</v>
      </c>
      <c r="S1852">
        <v>13.066685676574707</v>
      </c>
      <c r="T1852" s="6">
        <f>tbSilv[[#This Row],[qtdRecurso]]*tbSilv[[#This Row],[areaOcupacao]]/10000</f>
        <v>3.3300000000000003E-2</v>
      </c>
      <c r="U1852" s="1">
        <f>tbSilv[[#This Row],[qtdRecEspFaixa]]*tbSilv[[#This Row],[Preco]]</f>
        <v>0.43512063302993781</v>
      </c>
    </row>
    <row r="1853" spans="1:21" hidden="1" x14ac:dyDescent="0.3">
      <c r="A1853">
        <v>11817</v>
      </c>
      <c r="B1853" t="s">
        <v>57</v>
      </c>
      <c r="C1853" t="s">
        <v>1</v>
      </c>
      <c r="D1853" t="s">
        <v>2</v>
      </c>
      <c r="E1853" t="s">
        <v>3</v>
      </c>
      <c r="F1853" t="s">
        <v>306</v>
      </c>
      <c r="G1853" t="s">
        <v>4</v>
      </c>
      <c r="H1853" t="s">
        <v>5</v>
      </c>
      <c r="I1853">
        <v>333</v>
      </c>
      <c r="J1853">
        <v>37</v>
      </c>
      <c r="K1853" t="s">
        <v>6</v>
      </c>
      <c r="L1853" t="s">
        <v>7</v>
      </c>
      <c r="M1853" t="s">
        <v>28</v>
      </c>
      <c r="N1853">
        <v>25</v>
      </c>
      <c r="O1853" t="s">
        <v>33</v>
      </c>
      <c r="P1853" t="s">
        <v>34</v>
      </c>
      <c r="Q1853">
        <v>2</v>
      </c>
      <c r="R1853" t="s">
        <v>12</v>
      </c>
      <c r="S1853">
        <v>9.9000000000000005E-2</v>
      </c>
      <c r="T1853" s="6">
        <f>tbSilv[[#This Row],[qtdRecurso]]*tbSilv[[#This Row],[areaOcupacao]]/10000</f>
        <v>6.6600000000000006E-2</v>
      </c>
      <c r="U1853" s="1">
        <f>tbSilv[[#This Row],[qtdRecEspFaixa]]*tbSilv[[#This Row],[Preco]]</f>
        <v>6.593400000000001E-3</v>
      </c>
    </row>
    <row r="1854" spans="1:21" hidden="1" x14ac:dyDescent="0.3">
      <c r="A1854">
        <v>11817</v>
      </c>
      <c r="B1854" t="s">
        <v>57</v>
      </c>
      <c r="C1854" t="s">
        <v>1</v>
      </c>
      <c r="D1854" t="s">
        <v>2</v>
      </c>
      <c r="E1854" t="s">
        <v>3</v>
      </c>
      <c r="F1854" t="s">
        <v>306</v>
      </c>
      <c r="G1854" t="s">
        <v>4</v>
      </c>
      <c r="H1854" t="s">
        <v>5</v>
      </c>
      <c r="I1854">
        <v>333</v>
      </c>
      <c r="J1854">
        <v>37</v>
      </c>
      <c r="K1854" t="s">
        <v>6</v>
      </c>
      <c r="L1854" t="s">
        <v>7</v>
      </c>
      <c r="M1854" t="s">
        <v>28</v>
      </c>
      <c r="N1854">
        <v>25</v>
      </c>
      <c r="O1854" t="s">
        <v>33</v>
      </c>
      <c r="P1854" t="s">
        <v>35</v>
      </c>
      <c r="Q1854">
        <v>2</v>
      </c>
      <c r="R1854" t="s">
        <v>22</v>
      </c>
      <c r="S1854">
        <v>16.239999771118164</v>
      </c>
      <c r="T1854" s="6">
        <f>tbSilv[[#This Row],[qtdRecurso]]*tbSilv[[#This Row],[areaOcupacao]]/10000</f>
        <v>6.6600000000000006E-2</v>
      </c>
      <c r="U1854" s="1">
        <f>tbSilv[[#This Row],[qtdRecEspFaixa]]*tbSilv[[#This Row],[Preco]]</f>
        <v>1.0815839847564699</v>
      </c>
    </row>
    <row r="1855" spans="1:21" hidden="1" x14ac:dyDescent="0.3">
      <c r="A1855">
        <v>11817</v>
      </c>
      <c r="B1855" t="s">
        <v>57</v>
      </c>
      <c r="C1855" t="s">
        <v>1</v>
      </c>
      <c r="D1855" t="s">
        <v>2</v>
      </c>
      <c r="E1855" t="s">
        <v>3</v>
      </c>
      <c r="F1855" t="s">
        <v>306</v>
      </c>
      <c r="G1855" t="s">
        <v>4</v>
      </c>
      <c r="H1855" t="s">
        <v>5</v>
      </c>
      <c r="I1855">
        <v>333</v>
      </c>
      <c r="J1855">
        <v>37</v>
      </c>
      <c r="K1855" t="s">
        <v>6</v>
      </c>
      <c r="L1855" t="s">
        <v>7</v>
      </c>
      <c r="M1855" t="s">
        <v>28</v>
      </c>
      <c r="N1855">
        <v>25</v>
      </c>
      <c r="O1855" t="s">
        <v>33</v>
      </c>
      <c r="P1855" t="s">
        <v>13</v>
      </c>
      <c r="Q1855">
        <v>2</v>
      </c>
      <c r="R1855" t="s">
        <v>12</v>
      </c>
      <c r="S1855">
        <v>13.066685676574707</v>
      </c>
      <c r="T1855" s="6">
        <f>tbSilv[[#This Row],[qtdRecurso]]*tbSilv[[#This Row],[areaOcupacao]]/10000</f>
        <v>6.6600000000000006E-2</v>
      </c>
      <c r="U1855" s="1">
        <f>tbSilv[[#This Row],[qtdRecEspFaixa]]*tbSilv[[#This Row],[Preco]]</f>
        <v>0.87024126605987562</v>
      </c>
    </row>
    <row r="1856" spans="1:21" hidden="1" x14ac:dyDescent="0.3">
      <c r="A1856">
        <v>11817</v>
      </c>
      <c r="B1856" t="s">
        <v>57</v>
      </c>
      <c r="C1856" t="s">
        <v>1</v>
      </c>
      <c r="D1856" t="s">
        <v>2</v>
      </c>
      <c r="E1856" t="s">
        <v>3</v>
      </c>
      <c r="F1856" t="s">
        <v>306</v>
      </c>
      <c r="G1856" t="s">
        <v>4</v>
      </c>
      <c r="H1856" t="s">
        <v>5</v>
      </c>
      <c r="I1856">
        <v>333</v>
      </c>
      <c r="J1856">
        <v>37</v>
      </c>
      <c r="K1856" t="s">
        <v>6</v>
      </c>
      <c r="L1856" t="s">
        <v>7</v>
      </c>
      <c r="M1856" t="s">
        <v>28</v>
      </c>
      <c r="N1856">
        <v>25</v>
      </c>
      <c r="O1856" t="s">
        <v>36</v>
      </c>
      <c r="P1856" t="s">
        <v>13</v>
      </c>
      <c r="Q1856">
        <v>1</v>
      </c>
      <c r="R1856" t="s">
        <v>12</v>
      </c>
      <c r="S1856">
        <v>13.066685676574707</v>
      </c>
      <c r="T1856" s="6">
        <f>tbSilv[[#This Row],[qtdRecurso]]*tbSilv[[#This Row],[areaOcupacao]]/10000</f>
        <v>3.3300000000000003E-2</v>
      </c>
      <c r="U1856" s="1">
        <f>tbSilv[[#This Row],[qtdRecEspFaixa]]*tbSilv[[#This Row],[Preco]]</f>
        <v>0.43512063302993781</v>
      </c>
    </row>
    <row r="1857" spans="1:21" hidden="1" x14ac:dyDescent="0.3">
      <c r="A1857">
        <v>11817</v>
      </c>
      <c r="B1857" t="s">
        <v>57</v>
      </c>
      <c r="C1857" t="s">
        <v>1</v>
      </c>
      <c r="D1857" t="s">
        <v>2</v>
      </c>
      <c r="E1857" t="s">
        <v>3</v>
      </c>
      <c r="F1857" t="s">
        <v>306</v>
      </c>
      <c r="G1857" t="s">
        <v>4</v>
      </c>
      <c r="H1857" t="s">
        <v>5</v>
      </c>
      <c r="I1857">
        <v>333</v>
      </c>
      <c r="J1857">
        <v>37</v>
      </c>
      <c r="K1857" t="s">
        <v>6</v>
      </c>
      <c r="L1857" t="s">
        <v>7</v>
      </c>
      <c r="M1857" t="s">
        <v>28</v>
      </c>
      <c r="N1857">
        <v>26</v>
      </c>
      <c r="O1857" t="s">
        <v>33</v>
      </c>
      <c r="P1857" t="s">
        <v>34</v>
      </c>
      <c r="Q1857">
        <v>2</v>
      </c>
      <c r="R1857" t="s">
        <v>12</v>
      </c>
      <c r="S1857">
        <v>9.9000000000000005E-2</v>
      </c>
      <c r="T1857" s="6">
        <f>tbSilv[[#This Row],[qtdRecurso]]*tbSilv[[#This Row],[areaOcupacao]]/10000</f>
        <v>6.6600000000000006E-2</v>
      </c>
      <c r="U1857" s="1">
        <f>tbSilv[[#This Row],[qtdRecEspFaixa]]*tbSilv[[#This Row],[Preco]]</f>
        <v>6.593400000000001E-3</v>
      </c>
    </row>
    <row r="1858" spans="1:21" hidden="1" x14ac:dyDescent="0.3">
      <c r="A1858">
        <v>11817</v>
      </c>
      <c r="B1858" t="s">
        <v>57</v>
      </c>
      <c r="C1858" t="s">
        <v>1</v>
      </c>
      <c r="D1858" t="s">
        <v>2</v>
      </c>
      <c r="E1858" t="s">
        <v>3</v>
      </c>
      <c r="F1858" t="s">
        <v>306</v>
      </c>
      <c r="G1858" t="s">
        <v>4</v>
      </c>
      <c r="H1858" t="s">
        <v>5</v>
      </c>
      <c r="I1858">
        <v>333</v>
      </c>
      <c r="J1858">
        <v>37</v>
      </c>
      <c r="K1858" t="s">
        <v>6</v>
      </c>
      <c r="L1858" t="s">
        <v>7</v>
      </c>
      <c r="M1858" t="s">
        <v>28</v>
      </c>
      <c r="N1858">
        <v>26</v>
      </c>
      <c r="O1858" t="s">
        <v>33</v>
      </c>
      <c r="P1858" t="s">
        <v>35</v>
      </c>
      <c r="Q1858">
        <v>2</v>
      </c>
      <c r="R1858" t="s">
        <v>22</v>
      </c>
      <c r="S1858">
        <v>16.239999771118164</v>
      </c>
      <c r="T1858" s="6">
        <f>tbSilv[[#This Row],[qtdRecurso]]*tbSilv[[#This Row],[areaOcupacao]]/10000</f>
        <v>6.6600000000000006E-2</v>
      </c>
      <c r="U1858" s="1">
        <f>tbSilv[[#This Row],[qtdRecEspFaixa]]*tbSilv[[#This Row],[Preco]]</f>
        <v>1.0815839847564699</v>
      </c>
    </row>
    <row r="1859" spans="1:21" hidden="1" x14ac:dyDescent="0.3">
      <c r="A1859">
        <v>11817</v>
      </c>
      <c r="B1859" t="s">
        <v>57</v>
      </c>
      <c r="C1859" t="s">
        <v>1</v>
      </c>
      <c r="D1859" t="s">
        <v>2</v>
      </c>
      <c r="E1859" t="s">
        <v>3</v>
      </c>
      <c r="F1859" t="s">
        <v>306</v>
      </c>
      <c r="G1859" t="s">
        <v>4</v>
      </c>
      <c r="H1859" t="s">
        <v>5</v>
      </c>
      <c r="I1859">
        <v>333</v>
      </c>
      <c r="J1859">
        <v>37</v>
      </c>
      <c r="K1859" t="s">
        <v>6</v>
      </c>
      <c r="L1859" t="s">
        <v>7</v>
      </c>
      <c r="M1859" t="s">
        <v>28</v>
      </c>
      <c r="N1859">
        <v>26</v>
      </c>
      <c r="O1859" t="s">
        <v>33</v>
      </c>
      <c r="P1859" t="s">
        <v>13</v>
      </c>
      <c r="Q1859">
        <v>2</v>
      </c>
      <c r="R1859" t="s">
        <v>12</v>
      </c>
      <c r="S1859">
        <v>13.066685676574707</v>
      </c>
      <c r="T1859" s="6">
        <f>tbSilv[[#This Row],[qtdRecurso]]*tbSilv[[#This Row],[areaOcupacao]]/10000</f>
        <v>6.6600000000000006E-2</v>
      </c>
      <c r="U1859" s="1">
        <f>tbSilv[[#This Row],[qtdRecEspFaixa]]*tbSilv[[#This Row],[Preco]]</f>
        <v>0.87024126605987562</v>
      </c>
    </row>
    <row r="1860" spans="1:21" hidden="1" x14ac:dyDescent="0.3">
      <c r="A1860">
        <v>11817</v>
      </c>
      <c r="B1860" t="s">
        <v>57</v>
      </c>
      <c r="C1860" t="s">
        <v>1</v>
      </c>
      <c r="D1860" t="s">
        <v>2</v>
      </c>
      <c r="E1860" t="s">
        <v>3</v>
      </c>
      <c r="F1860" t="s">
        <v>306</v>
      </c>
      <c r="G1860" t="s">
        <v>4</v>
      </c>
      <c r="H1860" t="s">
        <v>5</v>
      </c>
      <c r="I1860">
        <v>333</v>
      </c>
      <c r="J1860">
        <v>37</v>
      </c>
      <c r="K1860" t="s">
        <v>6</v>
      </c>
      <c r="L1860" t="s">
        <v>7</v>
      </c>
      <c r="M1860" t="s">
        <v>28</v>
      </c>
      <c r="N1860">
        <v>26</v>
      </c>
      <c r="O1860" t="s">
        <v>36</v>
      </c>
      <c r="P1860" t="s">
        <v>13</v>
      </c>
      <c r="Q1860">
        <v>1</v>
      </c>
      <c r="R1860" t="s">
        <v>12</v>
      </c>
      <c r="S1860">
        <v>13.066685676574707</v>
      </c>
      <c r="T1860" s="6">
        <f>tbSilv[[#This Row],[qtdRecurso]]*tbSilv[[#This Row],[areaOcupacao]]/10000</f>
        <v>3.3300000000000003E-2</v>
      </c>
      <c r="U1860" s="1">
        <f>tbSilv[[#This Row],[qtdRecEspFaixa]]*tbSilv[[#This Row],[Preco]]</f>
        <v>0.43512063302993781</v>
      </c>
    </row>
    <row r="1861" spans="1:21" hidden="1" x14ac:dyDescent="0.3">
      <c r="A1861">
        <v>11817</v>
      </c>
      <c r="B1861" t="s">
        <v>57</v>
      </c>
      <c r="C1861" t="s">
        <v>1</v>
      </c>
      <c r="D1861" t="s">
        <v>2</v>
      </c>
      <c r="E1861" t="s">
        <v>3</v>
      </c>
      <c r="F1861" t="s">
        <v>306</v>
      </c>
      <c r="G1861" t="s">
        <v>4</v>
      </c>
      <c r="H1861" t="s">
        <v>5</v>
      </c>
      <c r="I1861">
        <v>333</v>
      </c>
      <c r="J1861">
        <v>37</v>
      </c>
      <c r="K1861" t="s">
        <v>6</v>
      </c>
      <c r="L1861" t="s">
        <v>7</v>
      </c>
      <c r="M1861" t="s">
        <v>28</v>
      </c>
      <c r="N1861">
        <v>27</v>
      </c>
      <c r="O1861" t="s">
        <v>33</v>
      </c>
      <c r="P1861" t="s">
        <v>34</v>
      </c>
      <c r="Q1861">
        <v>2</v>
      </c>
      <c r="R1861" t="s">
        <v>12</v>
      </c>
      <c r="S1861">
        <v>9.9000000000000005E-2</v>
      </c>
      <c r="T1861" s="6">
        <f>tbSilv[[#This Row],[qtdRecurso]]*tbSilv[[#This Row],[areaOcupacao]]/10000</f>
        <v>6.6600000000000006E-2</v>
      </c>
      <c r="U1861" s="1">
        <f>tbSilv[[#This Row],[qtdRecEspFaixa]]*tbSilv[[#This Row],[Preco]]</f>
        <v>6.593400000000001E-3</v>
      </c>
    </row>
    <row r="1862" spans="1:21" hidden="1" x14ac:dyDescent="0.3">
      <c r="A1862">
        <v>11817</v>
      </c>
      <c r="B1862" t="s">
        <v>57</v>
      </c>
      <c r="C1862" t="s">
        <v>1</v>
      </c>
      <c r="D1862" t="s">
        <v>2</v>
      </c>
      <c r="E1862" t="s">
        <v>3</v>
      </c>
      <c r="F1862" t="s">
        <v>306</v>
      </c>
      <c r="G1862" t="s">
        <v>4</v>
      </c>
      <c r="H1862" t="s">
        <v>5</v>
      </c>
      <c r="I1862">
        <v>333</v>
      </c>
      <c r="J1862">
        <v>37</v>
      </c>
      <c r="K1862" t="s">
        <v>6</v>
      </c>
      <c r="L1862" t="s">
        <v>7</v>
      </c>
      <c r="M1862" t="s">
        <v>28</v>
      </c>
      <c r="N1862">
        <v>27</v>
      </c>
      <c r="O1862" t="s">
        <v>33</v>
      </c>
      <c r="P1862" t="s">
        <v>35</v>
      </c>
      <c r="Q1862">
        <v>2</v>
      </c>
      <c r="R1862" t="s">
        <v>22</v>
      </c>
      <c r="S1862">
        <v>16.239999771118164</v>
      </c>
      <c r="T1862" s="6">
        <f>tbSilv[[#This Row],[qtdRecurso]]*tbSilv[[#This Row],[areaOcupacao]]/10000</f>
        <v>6.6600000000000006E-2</v>
      </c>
      <c r="U1862" s="1">
        <f>tbSilv[[#This Row],[qtdRecEspFaixa]]*tbSilv[[#This Row],[Preco]]</f>
        <v>1.0815839847564699</v>
      </c>
    </row>
    <row r="1863" spans="1:21" hidden="1" x14ac:dyDescent="0.3">
      <c r="A1863">
        <v>11817</v>
      </c>
      <c r="B1863" t="s">
        <v>57</v>
      </c>
      <c r="C1863" t="s">
        <v>1</v>
      </c>
      <c r="D1863" t="s">
        <v>2</v>
      </c>
      <c r="E1863" t="s">
        <v>3</v>
      </c>
      <c r="F1863" t="s">
        <v>306</v>
      </c>
      <c r="G1863" t="s">
        <v>4</v>
      </c>
      <c r="H1863" t="s">
        <v>5</v>
      </c>
      <c r="I1863">
        <v>333</v>
      </c>
      <c r="J1863">
        <v>37</v>
      </c>
      <c r="K1863" t="s">
        <v>6</v>
      </c>
      <c r="L1863" t="s">
        <v>7</v>
      </c>
      <c r="M1863" t="s">
        <v>28</v>
      </c>
      <c r="N1863">
        <v>27</v>
      </c>
      <c r="O1863" t="s">
        <v>33</v>
      </c>
      <c r="P1863" t="s">
        <v>13</v>
      </c>
      <c r="Q1863">
        <v>2</v>
      </c>
      <c r="R1863" t="s">
        <v>12</v>
      </c>
      <c r="S1863">
        <v>13.066685676574707</v>
      </c>
      <c r="T1863" s="6">
        <f>tbSilv[[#This Row],[qtdRecurso]]*tbSilv[[#This Row],[areaOcupacao]]/10000</f>
        <v>6.6600000000000006E-2</v>
      </c>
      <c r="U1863" s="1">
        <f>tbSilv[[#This Row],[qtdRecEspFaixa]]*tbSilv[[#This Row],[Preco]]</f>
        <v>0.87024126605987562</v>
      </c>
    </row>
    <row r="1864" spans="1:21" hidden="1" x14ac:dyDescent="0.3">
      <c r="A1864">
        <v>11817</v>
      </c>
      <c r="B1864" t="s">
        <v>57</v>
      </c>
      <c r="C1864" t="s">
        <v>1</v>
      </c>
      <c r="D1864" t="s">
        <v>2</v>
      </c>
      <c r="E1864" t="s">
        <v>3</v>
      </c>
      <c r="F1864" t="s">
        <v>306</v>
      </c>
      <c r="G1864" t="s">
        <v>4</v>
      </c>
      <c r="H1864" t="s">
        <v>5</v>
      </c>
      <c r="I1864">
        <v>333</v>
      </c>
      <c r="J1864">
        <v>37</v>
      </c>
      <c r="K1864" t="s">
        <v>6</v>
      </c>
      <c r="L1864" t="s">
        <v>7</v>
      </c>
      <c r="M1864" t="s">
        <v>28</v>
      </c>
      <c r="N1864">
        <v>27</v>
      </c>
      <c r="O1864" t="s">
        <v>36</v>
      </c>
      <c r="P1864" t="s">
        <v>13</v>
      </c>
      <c r="Q1864">
        <v>1</v>
      </c>
      <c r="R1864" t="s">
        <v>12</v>
      </c>
      <c r="S1864">
        <v>13.066685676574707</v>
      </c>
      <c r="T1864" s="6">
        <f>tbSilv[[#This Row],[qtdRecurso]]*tbSilv[[#This Row],[areaOcupacao]]/10000</f>
        <v>3.3300000000000003E-2</v>
      </c>
      <c r="U1864" s="1">
        <f>tbSilv[[#This Row],[qtdRecEspFaixa]]*tbSilv[[#This Row],[Preco]]</f>
        <v>0.43512063302993781</v>
      </c>
    </row>
    <row r="1865" spans="1:21" hidden="1" x14ac:dyDescent="0.3">
      <c r="A1865">
        <v>11817</v>
      </c>
      <c r="B1865" t="s">
        <v>57</v>
      </c>
      <c r="C1865" t="s">
        <v>1</v>
      </c>
      <c r="D1865" t="s">
        <v>2</v>
      </c>
      <c r="E1865" t="s">
        <v>3</v>
      </c>
      <c r="F1865" t="s">
        <v>306</v>
      </c>
      <c r="G1865" t="s">
        <v>4</v>
      </c>
      <c r="H1865" t="s">
        <v>5</v>
      </c>
      <c r="I1865">
        <v>333</v>
      </c>
      <c r="J1865">
        <v>37</v>
      </c>
      <c r="K1865" t="s">
        <v>6</v>
      </c>
      <c r="L1865" t="s">
        <v>7</v>
      </c>
      <c r="M1865" t="s">
        <v>28</v>
      </c>
      <c r="N1865">
        <v>28</v>
      </c>
      <c r="O1865" t="s">
        <v>33</v>
      </c>
      <c r="P1865" t="s">
        <v>34</v>
      </c>
      <c r="Q1865">
        <v>2</v>
      </c>
      <c r="R1865" t="s">
        <v>12</v>
      </c>
      <c r="S1865">
        <v>9.9000000000000005E-2</v>
      </c>
      <c r="T1865" s="6">
        <f>tbSilv[[#This Row],[qtdRecurso]]*tbSilv[[#This Row],[areaOcupacao]]/10000</f>
        <v>6.6600000000000006E-2</v>
      </c>
      <c r="U1865" s="1">
        <f>tbSilv[[#This Row],[qtdRecEspFaixa]]*tbSilv[[#This Row],[Preco]]</f>
        <v>6.593400000000001E-3</v>
      </c>
    </row>
    <row r="1866" spans="1:21" hidden="1" x14ac:dyDescent="0.3">
      <c r="A1866">
        <v>11817</v>
      </c>
      <c r="B1866" t="s">
        <v>57</v>
      </c>
      <c r="C1866" t="s">
        <v>1</v>
      </c>
      <c r="D1866" t="s">
        <v>2</v>
      </c>
      <c r="E1866" t="s">
        <v>3</v>
      </c>
      <c r="F1866" t="s">
        <v>306</v>
      </c>
      <c r="G1866" t="s">
        <v>4</v>
      </c>
      <c r="H1866" t="s">
        <v>5</v>
      </c>
      <c r="I1866">
        <v>333</v>
      </c>
      <c r="J1866">
        <v>37</v>
      </c>
      <c r="K1866" t="s">
        <v>6</v>
      </c>
      <c r="L1866" t="s">
        <v>7</v>
      </c>
      <c r="M1866" t="s">
        <v>28</v>
      </c>
      <c r="N1866">
        <v>28</v>
      </c>
      <c r="O1866" t="s">
        <v>33</v>
      </c>
      <c r="P1866" t="s">
        <v>35</v>
      </c>
      <c r="Q1866">
        <v>2</v>
      </c>
      <c r="R1866" t="s">
        <v>22</v>
      </c>
      <c r="S1866">
        <v>16.239999771118164</v>
      </c>
      <c r="T1866" s="6">
        <f>tbSilv[[#This Row],[qtdRecurso]]*tbSilv[[#This Row],[areaOcupacao]]/10000</f>
        <v>6.6600000000000006E-2</v>
      </c>
      <c r="U1866" s="1">
        <f>tbSilv[[#This Row],[qtdRecEspFaixa]]*tbSilv[[#This Row],[Preco]]</f>
        <v>1.0815839847564699</v>
      </c>
    </row>
    <row r="1867" spans="1:21" hidden="1" x14ac:dyDescent="0.3">
      <c r="A1867">
        <v>11817</v>
      </c>
      <c r="B1867" t="s">
        <v>57</v>
      </c>
      <c r="C1867" t="s">
        <v>1</v>
      </c>
      <c r="D1867" t="s">
        <v>2</v>
      </c>
      <c r="E1867" t="s">
        <v>3</v>
      </c>
      <c r="F1867" t="s">
        <v>306</v>
      </c>
      <c r="G1867" t="s">
        <v>4</v>
      </c>
      <c r="H1867" t="s">
        <v>5</v>
      </c>
      <c r="I1867">
        <v>333</v>
      </c>
      <c r="J1867">
        <v>37</v>
      </c>
      <c r="K1867" t="s">
        <v>6</v>
      </c>
      <c r="L1867" t="s">
        <v>7</v>
      </c>
      <c r="M1867" t="s">
        <v>28</v>
      </c>
      <c r="N1867">
        <v>28</v>
      </c>
      <c r="O1867" t="s">
        <v>33</v>
      </c>
      <c r="P1867" t="s">
        <v>13</v>
      </c>
      <c r="Q1867">
        <v>2</v>
      </c>
      <c r="R1867" t="s">
        <v>12</v>
      </c>
      <c r="S1867">
        <v>13.066685676574707</v>
      </c>
      <c r="T1867" s="6">
        <f>tbSilv[[#This Row],[qtdRecurso]]*tbSilv[[#This Row],[areaOcupacao]]/10000</f>
        <v>6.6600000000000006E-2</v>
      </c>
      <c r="U1867" s="1">
        <f>tbSilv[[#This Row],[qtdRecEspFaixa]]*tbSilv[[#This Row],[Preco]]</f>
        <v>0.87024126605987562</v>
      </c>
    </row>
    <row r="1868" spans="1:21" hidden="1" x14ac:dyDescent="0.3">
      <c r="A1868">
        <v>11817</v>
      </c>
      <c r="B1868" t="s">
        <v>57</v>
      </c>
      <c r="C1868" t="s">
        <v>1</v>
      </c>
      <c r="D1868" t="s">
        <v>2</v>
      </c>
      <c r="E1868" t="s">
        <v>3</v>
      </c>
      <c r="F1868" t="s">
        <v>306</v>
      </c>
      <c r="G1868" t="s">
        <v>4</v>
      </c>
      <c r="H1868" t="s">
        <v>5</v>
      </c>
      <c r="I1868">
        <v>333</v>
      </c>
      <c r="J1868">
        <v>37</v>
      </c>
      <c r="K1868" t="s">
        <v>6</v>
      </c>
      <c r="L1868" t="s">
        <v>7</v>
      </c>
      <c r="M1868" t="s">
        <v>28</v>
      </c>
      <c r="N1868">
        <v>28</v>
      </c>
      <c r="O1868" t="s">
        <v>36</v>
      </c>
      <c r="P1868" t="s">
        <v>13</v>
      </c>
      <c r="Q1868">
        <v>1</v>
      </c>
      <c r="R1868" t="s">
        <v>12</v>
      </c>
      <c r="S1868">
        <v>13.066685676574707</v>
      </c>
      <c r="T1868" s="6">
        <f>tbSilv[[#This Row],[qtdRecurso]]*tbSilv[[#This Row],[areaOcupacao]]/10000</f>
        <v>3.3300000000000003E-2</v>
      </c>
      <c r="U1868" s="1">
        <f>tbSilv[[#This Row],[qtdRecEspFaixa]]*tbSilv[[#This Row],[Preco]]</f>
        <v>0.43512063302993781</v>
      </c>
    </row>
    <row r="1869" spans="1:21" hidden="1" x14ac:dyDescent="0.3">
      <c r="A1869">
        <v>11817</v>
      </c>
      <c r="B1869" t="s">
        <v>57</v>
      </c>
      <c r="C1869" t="s">
        <v>1</v>
      </c>
      <c r="D1869" t="s">
        <v>2</v>
      </c>
      <c r="E1869" t="s">
        <v>3</v>
      </c>
      <c r="F1869" t="s">
        <v>306</v>
      </c>
      <c r="G1869" t="s">
        <v>4</v>
      </c>
      <c r="H1869" t="s">
        <v>5</v>
      </c>
      <c r="I1869">
        <v>333</v>
      </c>
      <c r="J1869">
        <v>37</v>
      </c>
      <c r="K1869" t="s">
        <v>6</v>
      </c>
      <c r="L1869" t="s">
        <v>7</v>
      </c>
      <c r="M1869" t="s">
        <v>28</v>
      </c>
      <c r="N1869">
        <v>29</v>
      </c>
      <c r="O1869" t="s">
        <v>33</v>
      </c>
      <c r="P1869" t="s">
        <v>34</v>
      </c>
      <c r="Q1869">
        <v>2</v>
      </c>
      <c r="R1869" t="s">
        <v>12</v>
      </c>
      <c r="S1869">
        <v>9.9000000000000005E-2</v>
      </c>
      <c r="T1869" s="6">
        <f>tbSilv[[#This Row],[qtdRecurso]]*tbSilv[[#This Row],[areaOcupacao]]/10000</f>
        <v>6.6600000000000006E-2</v>
      </c>
      <c r="U1869" s="1">
        <f>tbSilv[[#This Row],[qtdRecEspFaixa]]*tbSilv[[#This Row],[Preco]]</f>
        <v>6.593400000000001E-3</v>
      </c>
    </row>
    <row r="1870" spans="1:21" hidden="1" x14ac:dyDescent="0.3">
      <c r="A1870">
        <v>11817</v>
      </c>
      <c r="B1870" t="s">
        <v>57</v>
      </c>
      <c r="C1870" t="s">
        <v>1</v>
      </c>
      <c r="D1870" t="s">
        <v>2</v>
      </c>
      <c r="E1870" t="s">
        <v>3</v>
      </c>
      <c r="F1870" t="s">
        <v>306</v>
      </c>
      <c r="G1870" t="s">
        <v>4</v>
      </c>
      <c r="H1870" t="s">
        <v>5</v>
      </c>
      <c r="I1870">
        <v>333</v>
      </c>
      <c r="J1870">
        <v>37</v>
      </c>
      <c r="K1870" t="s">
        <v>6</v>
      </c>
      <c r="L1870" t="s">
        <v>7</v>
      </c>
      <c r="M1870" t="s">
        <v>28</v>
      </c>
      <c r="N1870">
        <v>29</v>
      </c>
      <c r="O1870" t="s">
        <v>33</v>
      </c>
      <c r="P1870" t="s">
        <v>35</v>
      </c>
      <c r="Q1870">
        <v>2</v>
      </c>
      <c r="R1870" t="s">
        <v>22</v>
      </c>
      <c r="S1870">
        <v>16.239999771118164</v>
      </c>
      <c r="T1870" s="6">
        <f>tbSilv[[#This Row],[qtdRecurso]]*tbSilv[[#This Row],[areaOcupacao]]/10000</f>
        <v>6.6600000000000006E-2</v>
      </c>
      <c r="U1870" s="1">
        <f>tbSilv[[#This Row],[qtdRecEspFaixa]]*tbSilv[[#This Row],[Preco]]</f>
        <v>1.0815839847564699</v>
      </c>
    </row>
    <row r="1871" spans="1:21" hidden="1" x14ac:dyDescent="0.3">
      <c r="A1871">
        <v>11817</v>
      </c>
      <c r="B1871" t="s">
        <v>57</v>
      </c>
      <c r="C1871" t="s">
        <v>1</v>
      </c>
      <c r="D1871" t="s">
        <v>2</v>
      </c>
      <c r="E1871" t="s">
        <v>3</v>
      </c>
      <c r="F1871" t="s">
        <v>306</v>
      </c>
      <c r="G1871" t="s">
        <v>4</v>
      </c>
      <c r="H1871" t="s">
        <v>5</v>
      </c>
      <c r="I1871">
        <v>333</v>
      </c>
      <c r="J1871">
        <v>37</v>
      </c>
      <c r="K1871" t="s">
        <v>6</v>
      </c>
      <c r="L1871" t="s">
        <v>7</v>
      </c>
      <c r="M1871" t="s">
        <v>28</v>
      </c>
      <c r="N1871">
        <v>29</v>
      </c>
      <c r="O1871" t="s">
        <v>33</v>
      </c>
      <c r="P1871" t="s">
        <v>13</v>
      </c>
      <c r="Q1871">
        <v>2</v>
      </c>
      <c r="R1871" t="s">
        <v>12</v>
      </c>
      <c r="S1871">
        <v>13.066685676574707</v>
      </c>
      <c r="T1871" s="6">
        <f>tbSilv[[#This Row],[qtdRecurso]]*tbSilv[[#This Row],[areaOcupacao]]/10000</f>
        <v>6.6600000000000006E-2</v>
      </c>
      <c r="U1871" s="1">
        <f>tbSilv[[#This Row],[qtdRecEspFaixa]]*tbSilv[[#This Row],[Preco]]</f>
        <v>0.87024126605987562</v>
      </c>
    </row>
    <row r="1872" spans="1:21" hidden="1" x14ac:dyDescent="0.3">
      <c r="A1872">
        <v>11817</v>
      </c>
      <c r="B1872" t="s">
        <v>57</v>
      </c>
      <c r="C1872" t="s">
        <v>1</v>
      </c>
      <c r="D1872" t="s">
        <v>2</v>
      </c>
      <c r="E1872" t="s">
        <v>3</v>
      </c>
      <c r="F1872" t="s">
        <v>306</v>
      </c>
      <c r="G1872" t="s">
        <v>4</v>
      </c>
      <c r="H1872" t="s">
        <v>5</v>
      </c>
      <c r="I1872">
        <v>333</v>
      </c>
      <c r="J1872">
        <v>37</v>
      </c>
      <c r="K1872" t="s">
        <v>6</v>
      </c>
      <c r="L1872" t="s">
        <v>7</v>
      </c>
      <c r="M1872" t="s">
        <v>28</v>
      </c>
      <c r="N1872">
        <v>29</v>
      </c>
      <c r="O1872" t="s">
        <v>36</v>
      </c>
      <c r="P1872" t="s">
        <v>13</v>
      </c>
      <c r="Q1872">
        <v>1</v>
      </c>
      <c r="R1872" t="s">
        <v>12</v>
      </c>
      <c r="S1872">
        <v>13.066685676574707</v>
      </c>
      <c r="T1872" s="6">
        <f>tbSilv[[#This Row],[qtdRecurso]]*tbSilv[[#This Row],[areaOcupacao]]/10000</f>
        <v>3.3300000000000003E-2</v>
      </c>
      <c r="U1872" s="1">
        <f>tbSilv[[#This Row],[qtdRecEspFaixa]]*tbSilv[[#This Row],[Preco]]</f>
        <v>0.43512063302993781</v>
      </c>
    </row>
    <row r="1873" spans="1:21" hidden="1" x14ac:dyDescent="0.3">
      <c r="A1873">
        <v>11817</v>
      </c>
      <c r="B1873" t="s">
        <v>57</v>
      </c>
      <c r="C1873" t="s">
        <v>1</v>
      </c>
      <c r="D1873" t="s">
        <v>2</v>
      </c>
      <c r="E1873" t="s">
        <v>3</v>
      </c>
      <c r="F1873" t="s">
        <v>306</v>
      </c>
      <c r="G1873" t="s">
        <v>4</v>
      </c>
      <c r="H1873" t="s">
        <v>5</v>
      </c>
      <c r="I1873">
        <v>333</v>
      </c>
      <c r="J1873">
        <v>37</v>
      </c>
      <c r="K1873" t="s">
        <v>6</v>
      </c>
      <c r="L1873" t="s">
        <v>7</v>
      </c>
      <c r="M1873" t="s">
        <v>28</v>
      </c>
      <c r="N1873">
        <v>30</v>
      </c>
      <c r="O1873" t="s">
        <v>33</v>
      </c>
      <c r="P1873" t="s">
        <v>34</v>
      </c>
      <c r="Q1873">
        <v>2</v>
      </c>
      <c r="R1873" t="s">
        <v>12</v>
      </c>
      <c r="S1873">
        <v>9.9000000000000005E-2</v>
      </c>
      <c r="T1873" s="6">
        <f>tbSilv[[#This Row],[qtdRecurso]]*tbSilv[[#This Row],[areaOcupacao]]/10000</f>
        <v>6.6600000000000006E-2</v>
      </c>
      <c r="U1873" s="1">
        <f>tbSilv[[#This Row],[qtdRecEspFaixa]]*tbSilv[[#This Row],[Preco]]</f>
        <v>6.593400000000001E-3</v>
      </c>
    </row>
    <row r="1874" spans="1:21" hidden="1" x14ac:dyDescent="0.3">
      <c r="A1874">
        <v>11817</v>
      </c>
      <c r="B1874" t="s">
        <v>57</v>
      </c>
      <c r="C1874" t="s">
        <v>1</v>
      </c>
      <c r="D1874" t="s">
        <v>2</v>
      </c>
      <c r="E1874" t="s">
        <v>3</v>
      </c>
      <c r="F1874" t="s">
        <v>306</v>
      </c>
      <c r="G1874" t="s">
        <v>4</v>
      </c>
      <c r="H1874" t="s">
        <v>5</v>
      </c>
      <c r="I1874">
        <v>333</v>
      </c>
      <c r="J1874">
        <v>37</v>
      </c>
      <c r="K1874" t="s">
        <v>6</v>
      </c>
      <c r="L1874" t="s">
        <v>7</v>
      </c>
      <c r="M1874" t="s">
        <v>28</v>
      </c>
      <c r="N1874">
        <v>30</v>
      </c>
      <c r="O1874" t="s">
        <v>33</v>
      </c>
      <c r="P1874" t="s">
        <v>35</v>
      </c>
      <c r="Q1874">
        <v>2</v>
      </c>
      <c r="R1874" t="s">
        <v>22</v>
      </c>
      <c r="S1874">
        <v>16.239999771118164</v>
      </c>
      <c r="T1874" s="6">
        <f>tbSilv[[#This Row],[qtdRecurso]]*tbSilv[[#This Row],[areaOcupacao]]/10000</f>
        <v>6.6600000000000006E-2</v>
      </c>
      <c r="U1874" s="1">
        <f>tbSilv[[#This Row],[qtdRecEspFaixa]]*tbSilv[[#This Row],[Preco]]</f>
        <v>1.0815839847564699</v>
      </c>
    </row>
    <row r="1875" spans="1:21" hidden="1" x14ac:dyDescent="0.3">
      <c r="A1875">
        <v>11817</v>
      </c>
      <c r="B1875" t="s">
        <v>57</v>
      </c>
      <c r="C1875" t="s">
        <v>1</v>
      </c>
      <c r="D1875" t="s">
        <v>2</v>
      </c>
      <c r="E1875" t="s">
        <v>3</v>
      </c>
      <c r="F1875" t="s">
        <v>306</v>
      </c>
      <c r="G1875" t="s">
        <v>4</v>
      </c>
      <c r="H1875" t="s">
        <v>5</v>
      </c>
      <c r="I1875">
        <v>333</v>
      </c>
      <c r="J1875">
        <v>37</v>
      </c>
      <c r="K1875" t="s">
        <v>6</v>
      </c>
      <c r="L1875" t="s">
        <v>7</v>
      </c>
      <c r="M1875" t="s">
        <v>28</v>
      </c>
      <c r="N1875">
        <v>30</v>
      </c>
      <c r="O1875" t="s">
        <v>33</v>
      </c>
      <c r="P1875" t="s">
        <v>13</v>
      </c>
      <c r="Q1875">
        <v>2</v>
      </c>
      <c r="R1875" t="s">
        <v>12</v>
      </c>
      <c r="S1875">
        <v>13.066685676574707</v>
      </c>
      <c r="T1875" s="6">
        <f>tbSilv[[#This Row],[qtdRecurso]]*tbSilv[[#This Row],[areaOcupacao]]/10000</f>
        <v>6.6600000000000006E-2</v>
      </c>
      <c r="U1875" s="1">
        <f>tbSilv[[#This Row],[qtdRecEspFaixa]]*tbSilv[[#This Row],[Preco]]</f>
        <v>0.87024126605987562</v>
      </c>
    </row>
    <row r="1876" spans="1:21" hidden="1" x14ac:dyDescent="0.3">
      <c r="A1876">
        <v>11817</v>
      </c>
      <c r="B1876" t="s">
        <v>57</v>
      </c>
      <c r="C1876" t="s">
        <v>1</v>
      </c>
      <c r="D1876" t="s">
        <v>2</v>
      </c>
      <c r="E1876" t="s">
        <v>3</v>
      </c>
      <c r="F1876" t="s">
        <v>306</v>
      </c>
      <c r="G1876" t="s">
        <v>4</v>
      </c>
      <c r="H1876" t="s">
        <v>5</v>
      </c>
      <c r="I1876">
        <v>333</v>
      </c>
      <c r="J1876">
        <v>37</v>
      </c>
      <c r="K1876" t="s">
        <v>6</v>
      </c>
      <c r="L1876" t="s">
        <v>7</v>
      </c>
      <c r="M1876" t="s">
        <v>28</v>
      </c>
      <c r="N1876">
        <v>30</v>
      </c>
      <c r="O1876" t="s">
        <v>36</v>
      </c>
      <c r="P1876" t="s">
        <v>13</v>
      </c>
      <c r="Q1876">
        <v>1</v>
      </c>
      <c r="R1876" t="s">
        <v>12</v>
      </c>
      <c r="S1876">
        <v>13.066685676574707</v>
      </c>
      <c r="T1876" s="6">
        <f>tbSilv[[#This Row],[qtdRecurso]]*tbSilv[[#This Row],[areaOcupacao]]/10000</f>
        <v>3.3300000000000003E-2</v>
      </c>
      <c r="U1876" s="1">
        <f>tbSilv[[#This Row],[qtdRecEspFaixa]]*tbSilv[[#This Row],[Preco]]</f>
        <v>0.43512063302993781</v>
      </c>
    </row>
    <row r="1877" spans="1:21" hidden="1" x14ac:dyDescent="0.3">
      <c r="A1877">
        <v>11817</v>
      </c>
      <c r="B1877" t="s">
        <v>57</v>
      </c>
      <c r="C1877" t="s">
        <v>1</v>
      </c>
      <c r="D1877" t="s">
        <v>2</v>
      </c>
      <c r="E1877" t="s">
        <v>3</v>
      </c>
      <c r="F1877" t="s">
        <v>306</v>
      </c>
      <c r="G1877" t="s">
        <v>4</v>
      </c>
      <c r="H1877" t="s">
        <v>5</v>
      </c>
      <c r="I1877">
        <v>333</v>
      </c>
      <c r="J1877">
        <v>37</v>
      </c>
      <c r="K1877" t="s">
        <v>6</v>
      </c>
      <c r="L1877" t="s">
        <v>7</v>
      </c>
      <c r="M1877" t="s">
        <v>42</v>
      </c>
      <c r="N1877">
        <v>1</v>
      </c>
      <c r="O1877" t="s">
        <v>31</v>
      </c>
      <c r="P1877" t="s">
        <v>32</v>
      </c>
      <c r="Q1877">
        <v>32.700000000000003</v>
      </c>
      <c r="R1877" t="s">
        <v>12</v>
      </c>
      <c r="S1877">
        <v>1.6E-2</v>
      </c>
      <c r="T1877" s="6">
        <f>tbSilv[[#This Row],[qtdRecurso]]*tbSilv[[#This Row],[areaOcupacao]]/10000</f>
        <v>1.08891</v>
      </c>
      <c r="U1877" s="1">
        <f>tbSilv[[#This Row],[qtdRecEspFaixa]]*tbSilv[[#This Row],[Preco]]</f>
        <v>1.742256E-2</v>
      </c>
    </row>
    <row r="1878" spans="1:21" hidden="1" x14ac:dyDescent="0.3">
      <c r="A1878">
        <v>11817</v>
      </c>
      <c r="B1878" t="s">
        <v>57</v>
      </c>
      <c r="C1878" t="s">
        <v>1</v>
      </c>
      <c r="D1878" t="s">
        <v>2</v>
      </c>
      <c r="E1878" t="s">
        <v>3</v>
      </c>
      <c r="F1878" t="s">
        <v>306</v>
      </c>
      <c r="G1878" t="s">
        <v>4</v>
      </c>
      <c r="H1878" t="s">
        <v>5</v>
      </c>
      <c r="I1878">
        <v>333</v>
      </c>
      <c r="J1878">
        <v>37</v>
      </c>
      <c r="K1878" t="s">
        <v>6</v>
      </c>
      <c r="L1878" t="s">
        <v>7</v>
      </c>
      <c r="M1878" t="s">
        <v>42</v>
      </c>
      <c r="N1878">
        <v>1</v>
      </c>
      <c r="O1878" t="s">
        <v>31</v>
      </c>
      <c r="P1878" t="s">
        <v>13</v>
      </c>
      <c r="Q1878">
        <v>32.700000000000003</v>
      </c>
      <c r="R1878" t="s">
        <v>12</v>
      </c>
      <c r="S1878">
        <v>13.066685676574707</v>
      </c>
      <c r="T1878" s="6">
        <f>tbSilv[[#This Row],[qtdRecurso]]*tbSilv[[#This Row],[areaOcupacao]]/10000</f>
        <v>1.08891</v>
      </c>
      <c r="U1878" s="1">
        <f>tbSilv[[#This Row],[qtdRecEspFaixa]]*tbSilv[[#This Row],[Preco]]</f>
        <v>14.228444700078965</v>
      </c>
    </row>
    <row r="1879" spans="1:21" hidden="1" x14ac:dyDescent="0.3">
      <c r="A1879">
        <v>11817</v>
      </c>
      <c r="B1879" t="s">
        <v>57</v>
      </c>
      <c r="C1879" t="s">
        <v>1</v>
      </c>
      <c r="D1879" t="s">
        <v>2</v>
      </c>
      <c r="E1879" t="s">
        <v>3</v>
      </c>
      <c r="F1879" t="s">
        <v>306</v>
      </c>
      <c r="G1879" t="s">
        <v>4</v>
      </c>
      <c r="H1879" t="s">
        <v>5</v>
      </c>
      <c r="I1879">
        <v>333</v>
      </c>
      <c r="J1879">
        <v>37</v>
      </c>
      <c r="K1879" t="s">
        <v>6</v>
      </c>
      <c r="L1879" t="s">
        <v>7</v>
      </c>
      <c r="M1879" t="s">
        <v>42</v>
      </c>
      <c r="N1879">
        <v>1</v>
      </c>
      <c r="O1879" t="s">
        <v>33</v>
      </c>
      <c r="P1879" t="s">
        <v>34</v>
      </c>
      <c r="Q1879">
        <v>2</v>
      </c>
      <c r="R1879" t="s">
        <v>12</v>
      </c>
      <c r="S1879">
        <v>9.9000000000000005E-2</v>
      </c>
      <c r="T1879" s="6">
        <f>tbSilv[[#This Row],[qtdRecurso]]*tbSilv[[#This Row],[areaOcupacao]]/10000</f>
        <v>6.6600000000000006E-2</v>
      </c>
      <c r="U1879" s="1">
        <f>tbSilv[[#This Row],[qtdRecEspFaixa]]*tbSilv[[#This Row],[Preco]]</f>
        <v>6.593400000000001E-3</v>
      </c>
    </row>
    <row r="1880" spans="1:21" hidden="1" x14ac:dyDescent="0.3">
      <c r="A1880">
        <v>11817</v>
      </c>
      <c r="B1880" t="s">
        <v>57</v>
      </c>
      <c r="C1880" t="s">
        <v>1</v>
      </c>
      <c r="D1880" t="s">
        <v>2</v>
      </c>
      <c r="E1880" t="s">
        <v>3</v>
      </c>
      <c r="F1880" t="s">
        <v>306</v>
      </c>
      <c r="G1880" t="s">
        <v>4</v>
      </c>
      <c r="H1880" t="s">
        <v>5</v>
      </c>
      <c r="I1880">
        <v>333</v>
      </c>
      <c r="J1880">
        <v>37</v>
      </c>
      <c r="K1880" t="s">
        <v>6</v>
      </c>
      <c r="L1880" t="s">
        <v>7</v>
      </c>
      <c r="M1880" t="s">
        <v>42</v>
      </c>
      <c r="N1880">
        <v>1</v>
      </c>
      <c r="O1880" t="s">
        <v>33</v>
      </c>
      <c r="P1880" t="s">
        <v>35</v>
      </c>
      <c r="Q1880">
        <v>2</v>
      </c>
      <c r="R1880" t="s">
        <v>22</v>
      </c>
      <c r="S1880">
        <v>16.239999771118164</v>
      </c>
      <c r="T1880" s="6">
        <f>tbSilv[[#This Row],[qtdRecurso]]*tbSilv[[#This Row],[areaOcupacao]]/10000</f>
        <v>6.6600000000000006E-2</v>
      </c>
      <c r="U1880" s="1">
        <f>tbSilv[[#This Row],[qtdRecEspFaixa]]*tbSilv[[#This Row],[Preco]]</f>
        <v>1.0815839847564699</v>
      </c>
    </row>
    <row r="1881" spans="1:21" hidden="1" x14ac:dyDescent="0.3">
      <c r="A1881">
        <v>11817</v>
      </c>
      <c r="B1881" t="s">
        <v>57</v>
      </c>
      <c r="C1881" t="s">
        <v>1</v>
      </c>
      <c r="D1881" t="s">
        <v>2</v>
      </c>
      <c r="E1881" t="s">
        <v>3</v>
      </c>
      <c r="F1881" t="s">
        <v>306</v>
      </c>
      <c r="G1881" t="s">
        <v>4</v>
      </c>
      <c r="H1881" t="s">
        <v>5</v>
      </c>
      <c r="I1881">
        <v>333</v>
      </c>
      <c r="J1881">
        <v>37</v>
      </c>
      <c r="K1881" t="s">
        <v>6</v>
      </c>
      <c r="L1881" t="s">
        <v>7</v>
      </c>
      <c r="M1881" t="s">
        <v>42</v>
      </c>
      <c r="N1881">
        <v>1</v>
      </c>
      <c r="O1881" t="s">
        <v>33</v>
      </c>
      <c r="P1881" t="s">
        <v>13</v>
      </c>
      <c r="Q1881">
        <v>2</v>
      </c>
      <c r="R1881" t="s">
        <v>12</v>
      </c>
      <c r="S1881">
        <v>13.066685676574707</v>
      </c>
      <c r="T1881" s="6">
        <f>tbSilv[[#This Row],[qtdRecurso]]*tbSilv[[#This Row],[areaOcupacao]]/10000</f>
        <v>6.6600000000000006E-2</v>
      </c>
      <c r="U1881" s="1">
        <f>tbSilv[[#This Row],[qtdRecEspFaixa]]*tbSilv[[#This Row],[Preco]]</f>
        <v>0.87024126605987562</v>
      </c>
    </row>
    <row r="1882" spans="1:21" hidden="1" x14ac:dyDescent="0.3">
      <c r="A1882">
        <v>11817</v>
      </c>
      <c r="B1882" t="s">
        <v>57</v>
      </c>
      <c r="C1882" t="s">
        <v>1</v>
      </c>
      <c r="D1882" t="s">
        <v>2</v>
      </c>
      <c r="E1882" t="s">
        <v>3</v>
      </c>
      <c r="F1882" t="s">
        <v>306</v>
      </c>
      <c r="G1882" t="s">
        <v>4</v>
      </c>
      <c r="H1882" t="s">
        <v>5</v>
      </c>
      <c r="I1882">
        <v>333</v>
      </c>
      <c r="J1882">
        <v>37</v>
      </c>
      <c r="K1882" t="s">
        <v>6</v>
      </c>
      <c r="L1882" t="s">
        <v>7</v>
      </c>
      <c r="M1882" t="s">
        <v>42</v>
      </c>
      <c r="N1882">
        <v>1</v>
      </c>
      <c r="O1882" t="s">
        <v>36</v>
      </c>
      <c r="P1882" t="s">
        <v>13</v>
      </c>
      <c r="Q1882">
        <v>1</v>
      </c>
      <c r="R1882" t="s">
        <v>12</v>
      </c>
      <c r="S1882">
        <v>13.066685676574707</v>
      </c>
      <c r="T1882" s="6">
        <f>tbSilv[[#This Row],[qtdRecurso]]*tbSilv[[#This Row],[areaOcupacao]]/10000</f>
        <v>3.3300000000000003E-2</v>
      </c>
      <c r="U1882" s="1">
        <f>tbSilv[[#This Row],[qtdRecEspFaixa]]*tbSilv[[#This Row],[Preco]]</f>
        <v>0.43512063302993781</v>
      </c>
    </row>
    <row r="1883" spans="1:21" hidden="1" x14ac:dyDescent="0.3">
      <c r="A1883">
        <v>11817</v>
      </c>
      <c r="B1883" t="s">
        <v>57</v>
      </c>
      <c r="C1883" t="s">
        <v>1</v>
      </c>
      <c r="D1883" t="s">
        <v>2</v>
      </c>
      <c r="E1883" t="s">
        <v>3</v>
      </c>
      <c r="F1883" t="s">
        <v>306</v>
      </c>
      <c r="G1883" t="s">
        <v>4</v>
      </c>
      <c r="H1883" t="s">
        <v>5</v>
      </c>
      <c r="I1883">
        <v>333</v>
      </c>
      <c r="J1883">
        <v>37</v>
      </c>
      <c r="K1883" t="s">
        <v>6</v>
      </c>
      <c r="L1883" t="s">
        <v>7</v>
      </c>
      <c r="M1883" t="s">
        <v>43</v>
      </c>
      <c r="N1883">
        <v>1</v>
      </c>
      <c r="O1883" t="s">
        <v>9</v>
      </c>
      <c r="P1883" t="s">
        <v>16</v>
      </c>
      <c r="Q1883">
        <v>1.75</v>
      </c>
      <c r="R1883" t="s">
        <v>17</v>
      </c>
      <c r="S1883">
        <v>149.07000732421875</v>
      </c>
      <c r="T1883" s="6">
        <f>tbSilv[[#This Row],[qtdRecurso]]*tbSilv[[#This Row],[areaOcupacao]]/10000</f>
        <v>5.8275E-2</v>
      </c>
      <c r="U1883" s="1">
        <f>tbSilv[[#This Row],[qtdRecEspFaixa]]*tbSilv[[#This Row],[Preco]]</f>
        <v>8.6870546768188479</v>
      </c>
    </row>
    <row r="1884" spans="1:21" hidden="1" x14ac:dyDescent="0.3">
      <c r="A1884">
        <v>11817</v>
      </c>
      <c r="B1884" t="s">
        <v>57</v>
      </c>
      <c r="C1884" t="s">
        <v>1</v>
      </c>
      <c r="D1884" t="s">
        <v>2</v>
      </c>
      <c r="E1884" t="s">
        <v>3</v>
      </c>
      <c r="F1884" t="s">
        <v>306</v>
      </c>
      <c r="G1884" t="s">
        <v>4</v>
      </c>
      <c r="H1884" t="s">
        <v>5</v>
      </c>
      <c r="I1884">
        <v>333</v>
      </c>
      <c r="J1884">
        <v>37</v>
      </c>
      <c r="K1884" t="s">
        <v>6</v>
      </c>
      <c r="L1884" t="s">
        <v>7</v>
      </c>
      <c r="M1884" t="s">
        <v>43</v>
      </c>
      <c r="N1884">
        <v>1</v>
      </c>
      <c r="O1884" t="s">
        <v>44</v>
      </c>
      <c r="P1884" t="s">
        <v>45</v>
      </c>
      <c r="Q1884">
        <v>24</v>
      </c>
      <c r="R1884" t="s">
        <v>12</v>
      </c>
      <c r="S1884">
        <v>1.0999999999999999E-2</v>
      </c>
      <c r="T1884" s="6">
        <f>tbSilv[[#This Row],[qtdRecurso]]*tbSilv[[#This Row],[areaOcupacao]]/10000</f>
        <v>0.79920000000000002</v>
      </c>
      <c r="U1884" s="1">
        <f>tbSilv[[#This Row],[qtdRecEspFaixa]]*tbSilv[[#This Row],[Preco]]</f>
        <v>8.791199999999999E-3</v>
      </c>
    </row>
    <row r="1885" spans="1:21" hidden="1" x14ac:dyDescent="0.3">
      <c r="A1885">
        <v>11817</v>
      </c>
      <c r="B1885" t="s">
        <v>57</v>
      </c>
      <c r="C1885" t="s">
        <v>1</v>
      </c>
      <c r="D1885" t="s">
        <v>2</v>
      </c>
      <c r="E1885" t="s">
        <v>3</v>
      </c>
      <c r="F1885" t="s">
        <v>306</v>
      </c>
      <c r="G1885" t="s">
        <v>4</v>
      </c>
      <c r="H1885" t="s">
        <v>5</v>
      </c>
      <c r="I1885">
        <v>333</v>
      </c>
      <c r="J1885">
        <v>37</v>
      </c>
      <c r="K1885" t="s">
        <v>6</v>
      </c>
      <c r="L1885" t="s">
        <v>7</v>
      </c>
      <c r="M1885" t="s">
        <v>43</v>
      </c>
      <c r="N1885">
        <v>1</v>
      </c>
      <c r="O1885" t="s">
        <v>44</v>
      </c>
      <c r="P1885" t="s">
        <v>13</v>
      </c>
      <c r="Q1885">
        <v>24</v>
      </c>
      <c r="R1885" t="s">
        <v>12</v>
      </c>
      <c r="S1885">
        <v>13.066685676574707</v>
      </c>
      <c r="T1885" s="6">
        <f>tbSilv[[#This Row],[qtdRecurso]]*tbSilv[[#This Row],[areaOcupacao]]/10000</f>
        <v>0.79920000000000002</v>
      </c>
      <c r="U1885" s="1">
        <f>tbSilv[[#This Row],[qtdRecEspFaixa]]*tbSilv[[#This Row],[Preco]]</f>
        <v>10.442895192718506</v>
      </c>
    </row>
    <row r="1886" spans="1:21" hidden="1" x14ac:dyDescent="0.3">
      <c r="A1886">
        <v>11817</v>
      </c>
      <c r="B1886" t="s">
        <v>57</v>
      </c>
      <c r="C1886" t="s">
        <v>1</v>
      </c>
      <c r="D1886" t="s">
        <v>2</v>
      </c>
      <c r="E1886" t="s">
        <v>3</v>
      </c>
      <c r="F1886" t="s">
        <v>306</v>
      </c>
      <c r="G1886" t="s">
        <v>4</v>
      </c>
      <c r="H1886" t="s">
        <v>5</v>
      </c>
      <c r="I1886">
        <v>333</v>
      </c>
      <c r="J1886">
        <v>37</v>
      </c>
      <c r="K1886" t="s">
        <v>6</v>
      </c>
      <c r="L1886" t="s">
        <v>7</v>
      </c>
      <c r="M1886" t="s">
        <v>43</v>
      </c>
      <c r="N1886">
        <v>1</v>
      </c>
      <c r="O1886" t="s">
        <v>46</v>
      </c>
      <c r="P1886" t="s">
        <v>47</v>
      </c>
      <c r="Q1886">
        <v>0.5</v>
      </c>
      <c r="R1886" t="s">
        <v>48</v>
      </c>
      <c r="S1886">
        <v>206.16999816894531</v>
      </c>
      <c r="T1886" s="6">
        <f>tbSilv[[#This Row],[qtdRecurso]]*tbSilv[[#This Row],[areaOcupacao]]/10000</f>
        <v>1.6650000000000002E-2</v>
      </c>
      <c r="U1886" s="1">
        <f>tbSilv[[#This Row],[qtdRecEspFaixa]]*tbSilv[[#This Row],[Preco]]</f>
        <v>3.4327304695129399</v>
      </c>
    </row>
    <row r="1887" spans="1:21" hidden="1" x14ac:dyDescent="0.3">
      <c r="A1887">
        <v>11817</v>
      </c>
      <c r="B1887" t="s">
        <v>57</v>
      </c>
      <c r="C1887" t="s">
        <v>1</v>
      </c>
      <c r="D1887" t="s">
        <v>2</v>
      </c>
      <c r="E1887" t="s">
        <v>3</v>
      </c>
      <c r="F1887" t="s">
        <v>306</v>
      </c>
      <c r="G1887" t="s">
        <v>4</v>
      </c>
      <c r="H1887" t="s">
        <v>5</v>
      </c>
      <c r="I1887">
        <v>333</v>
      </c>
      <c r="J1887">
        <v>37</v>
      </c>
      <c r="K1887" t="s">
        <v>6</v>
      </c>
      <c r="L1887" t="s">
        <v>7</v>
      </c>
      <c r="M1887" t="s">
        <v>43</v>
      </c>
      <c r="N1887">
        <v>1</v>
      </c>
      <c r="O1887" t="s">
        <v>46</v>
      </c>
      <c r="P1887" t="s">
        <v>13</v>
      </c>
      <c r="Q1887">
        <v>10</v>
      </c>
      <c r="R1887" t="s">
        <v>12</v>
      </c>
      <c r="S1887">
        <v>13.066685676574707</v>
      </c>
      <c r="T1887" s="6">
        <f>tbSilv[[#This Row],[qtdRecurso]]*tbSilv[[#This Row],[areaOcupacao]]/10000</f>
        <v>0.33300000000000002</v>
      </c>
      <c r="U1887" s="1">
        <f>tbSilv[[#This Row],[qtdRecEspFaixa]]*tbSilv[[#This Row],[Preco]]</f>
        <v>4.3512063302993775</v>
      </c>
    </row>
    <row r="1888" spans="1:21" hidden="1" x14ac:dyDescent="0.3">
      <c r="A1888">
        <v>11817</v>
      </c>
      <c r="B1888" t="s">
        <v>57</v>
      </c>
      <c r="C1888" t="s">
        <v>1</v>
      </c>
      <c r="D1888" t="s">
        <v>2</v>
      </c>
      <c r="E1888" t="s">
        <v>3</v>
      </c>
      <c r="F1888" t="s">
        <v>306</v>
      </c>
      <c r="G1888" t="s">
        <v>4</v>
      </c>
      <c r="H1888" t="s">
        <v>5</v>
      </c>
      <c r="I1888">
        <v>333</v>
      </c>
      <c r="J1888">
        <v>37</v>
      </c>
      <c r="K1888" t="s">
        <v>6</v>
      </c>
      <c r="L1888" t="s">
        <v>7</v>
      </c>
      <c r="M1888" t="s">
        <v>43</v>
      </c>
      <c r="N1888">
        <v>1</v>
      </c>
      <c r="O1888" t="s">
        <v>46</v>
      </c>
      <c r="P1888" t="s">
        <v>16</v>
      </c>
      <c r="Q1888">
        <v>1.65</v>
      </c>
      <c r="R1888" t="s">
        <v>17</v>
      </c>
      <c r="S1888">
        <v>149.07000732421875</v>
      </c>
      <c r="T1888" s="6">
        <f>tbSilv[[#This Row],[qtdRecurso]]*tbSilv[[#This Row],[areaOcupacao]]/10000</f>
        <v>5.4944999999999994E-2</v>
      </c>
      <c r="U1888" s="1">
        <f>tbSilv[[#This Row],[qtdRecEspFaixa]]*tbSilv[[#This Row],[Preco]]</f>
        <v>8.1906515524291983</v>
      </c>
    </row>
    <row r="1889" spans="1:21" hidden="1" x14ac:dyDescent="0.3">
      <c r="A1889">
        <v>11817</v>
      </c>
      <c r="B1889" t="s">
        <v>57</v>
      </c>
      <c r="C1889" t="s">
        <v>1</v>
      </c>
      <c r="D1889" t="s">
        <v>2</v>
      </c>
      <c r="E1889" t="s">
        <v>3</v>
      </c>
      <c r="F1889" t="s">
        <v>306</v>
      </c>
      <c r="G1889" t="s">
        <v>4</v>
      </c>
      <c r="H1889" t="s">
        <v>5</v>
      </c>
      <c r="I1889">
        <v>333</v>
      </c>
      <c r="J1889">
        <v>37</v>
      </c>
      <c r="K1889" t="s">
        <v>6</v>
      </c>
      <c r="L1889" t="s">
        <v>7</v>
      </c>
      <c r="M1889" t="s">
        <v>43</v>
      </c>
      <c r="N1889">
        <v>1</v>
      </c>
      <c r="O1889" t="s">
        <v>33</v>
      </c>
      <c r="P1889" t="s">
        <v>34</v>
      </c>
      <c r="Q1889">
        <v>4</v>
      </c>
      <c r="R1889" t="s">
        <v>12</v>
      </c>
      <c r="S1889">
        <v>9.9000000000000005E-2</v>
      </c>
      <c r="T1889" s="6">
        <f>tbSilv[[#This Row],[qtdRecurso]]*tbSilv[[#This Row],[areaOcupacao]]/10000</f>
        <v>0.13320000000000001</v>
      </c>
      <c r="U1889" s="1">
        <f>tbSilv[[#This Row],[qtdRecEspFaixa]]*tbSilv[[#This Row],[Preco]]</f>
        <v>1.3186800000000002E-2</v>
      </c>
    </row>
    <row r="1890" spans="1:21" hidden="1" x14ac:dyDescent="0.3">
      <c r="A1890">
        <v>11817</v>
      </c>
      <c r="B1890" t="s">
        <v>57</v>
      </c>
      <c r="C1890" t="s">
        <v>1</v>
      </c>
      <c r="D1890" t="s">
        <v>2</v>
      </c>
      <c r="E1890" t="s">
        <v>3</v>
      </c>
      <c r="F1890" t="s">
        <v>306</v>
      </c>
      <c r="G1890" t="s">
        <v>4</v>
      </c>
      <c r="H1890" t="s">
        <v>5</v>
      </c>
      <c r="I1890">
        <v>333</v>
      </c>
      <c r="J1890">
        <v>37</v>
      </c>
      <c r="K1890" t="s">
        <v>6</v>
      </c>
      <c r="L1890" t="s">
        <v>7</v>
      </c>
      <c r="M1890" t="s">
        <v>43</v>
      </c>
      <c r="N1890">
        <v>1</v>
      </c>
      <c r="O1890" t="s">
        <v>33</v>
      </c>
      <c r="P1890" t="s">
        <v>35</v>
      </c>
      <c r="Q1890">
        <v>3.5</v>
      </c>
      <c r="R1890" t="s">
        <v>22</v>
      </c>
      <c r="S1890">
        <v>16.239999771118164</v>
      </c>
      <c r="T1890" s="6">
        <f>tbSilv[[#This Row],[qtdRecurso]]*tbSilv[[#This Row],[areaOcupacao]]/10000</f>
        <v>0.11655</v>
      </c>
      <c r="U1890" s="1">
        <f>tbSilv[[#This Row],[qtdRecEspFaixa]]*tbSilv[[#This Row],[Preco]]</f>
        <v>1.892771973323822</v>
      </c>
    </row>
    <row r="1891" spans="1:21" hidden="1" x14ac:dyDescent="0.3">
      <c r="A1891">
        <v>11817</v>
      </c>
      <c r="B1891" t="s">
        <v>57</v>
      </c>
      <c r="C1891" t="s">
        <v>1</v>
      </c>
      <c r="D1891" t="s">
        <v>2</v>
      </c>
      <c r="E1891" t="s">
        <v>3</v>
      </c>
      <c r="F1891" t="s">
        <v>306</v>
      </c>
      <c r="G1891" t="s">
        <v>4</v>
      </c>
      <c r="H1891" t="s">
        <v>5</v>
      </c>
      <c r="I1891">
        <v>333</v>
      </c>
      <c r="J1891">
        <v>37</v>
      </c>
      <c r="K1891" t="s">
        <v>6</v>
      </c>
      <c r="L1891" t="s">
        <v>7</v>
      </c>
      <c r="M1891" t="s">
        <v>43</v>
      </c>
      <c r="N1891">
        <v>1</v>
      </c>
      <c r="O1891" t="s">
        <v>33</v>
      </c>
      <c r="P1891" t="s">
        <v>13</v>
      </c>
      <c r="Q1891">
        <v>4</v>
      </c>
      <c r="R1891" t="s">
        <v>12</v>
      </c>
      <c r="S1891">
        <v>13.066685676574707</v>
      </c>
      <c r="T1891" s="6">
        <f>tbSilv[[#This Row],[qtdRecurso]]*tbSilv[[#This Row],[areaOcupacao]]/10000</f>
        <v>0.13320000000000001</v>
      </c>
      <c r="U1891" s="1">
        <f>tbSilv[[#This Row],[qtdRecEspFaixa]]*tbSilv[[#This Row],[Preco]]</f>
        <v>1.7404825321197512</v>
      </c>
    </row>
    <row r="1892" spans="1:21" hidden="1" x14ac:dyDescent="0.3">
      <c r="A1892">
        <v>11817</v>
      </c>
      <c r="B1892" t="s">
        <v>57</v>
      </c>
      <c r="C1892" t="s">
        <v>1</v>
      </c>
      <c r="D1892" t="s">
        <v>2</v>
      </c>
      <c r="E1892" t="s">
        <v>3</v>
      </c>
      <c r="F1892" t="s">
        <v>306</v>
      </c>
      <c r="G1892" t="s">
        <v>4</v>
      </c>
      <c r="H1892" t="s">
        <v>5</v>
      </c>
      <c r="I1892">
        <v>333</v>
      </c>
      <c r="J1892">
        <v>37</v>
      </c>
      <c r="K1892" t="s">
        <v>6</v>
      </c>
      <c r="L1892" t="s">
        <v>7</v>
      </c>
      <c r="M1892" t="s">
        <v>43</v>
      </c>
      <c r="N1892">
        <v>1</v>
      </c>
      <c r="O1892" t="s">
        <v>49</v>
      </c>
      <c r="P1892" t="s">
        <v>50</v>
      </c>
      <c r="Q1892">
        <v>24</v>
      </c>
      <c r="R1892" t="s">
        <v>12</v>
      </c>
      <c r="S1892">
        <v>6.0519999999999996</v>
      </c>
      <c r="T1892" s="6">
        <f>tbSilv[[#This Row],[qtdRecurso]]*tbSilv[[#This Row],[areaOcupacao]]/10000</f>
        <v>0.79920000000000002</v>
      </c>
      <c r="U1892" s="1">
        <f>tbSilv[[#This Row],[qtdRecEspFaixa]]*tbSilv[[#This Row],[Preco]]</f>
        <v>4.8367583999999999</v>
      </c>
    </row>
    <row r="1893" spans="1:21" hidden="1" x14ac:dyDescent="0.3">
      <c r="A1893">
        <v>11817</v>
      </c>
      <c r="B1893" t="s">
        <v>57</v>
      </c>
      <c r="C1893" t="s">
        <v>1</v>
      </c>
      <c r="D1893" t="s">
        <v>2</v>
      </c>
      <c r="E1893" t="s">
        <v>3</v>
      </c>
      <c r="F1893" t="s">
        <v>306</v>
      </c>
      <c r="G1893" t="s">
        <v>4</v>
      </c>
      <c r="H1893" t="s">
        <v>5</v>
      </c>
      <c r="I1893">
        <v>333</v>
      </c>
      <c r="J1893">
        <v>37</v>
      </c>
      <c r="K1893" t="s">
        <v>6</v>
      </c>
      <c r="L1893" t="s">
        <v>7</v>
      </c>
      <c r="M1893" t="s">
        <v>43</v>
      </c>
      <c r="N1893">
        <v>1</v>
      </c>
      <c r="O1893" t="s">
        <v>49</v>
      </c>
      <c r="P1893" t="s">
        <v>13</v>
      </c>
      <c r="Q1893">
        <v>24</v>
      </c>
      <c r="R1893" t="s">
        <v>12</v>
      </c>
      <c r="S1893">
        <v>13.066685676574707</v>
      </c>
      <c r="T1893" s="6">
        <f>tbSilv[[#This Row],[qtdRecurso]]*tbSilv[[#This Row],[areaOcupacao]]/10000</f>
        <v>0.79920000000000002</v>
      </c>
      <c r="U1893" s="1">
        <f>tbSilv[[#This Row],[qtdRecEspFaixa]]*tbSilv[[#This Row],[Preco]]</f>
        <v>10.442895192718506</v>
      </c>
    </row>
    <row r="1894" spans="1:21" hidden="1" x14ac:dyDescent="0.3">
      <c r="A1894">
        <v>11817</v>
      </c>
      <c r="B1894" t="s">
        <v>57</v>
      </c>
      <c r="C1894" t="s">
        <v>1</v>
      </c>
      <c r="D1894" t="s">
        <v>2</v>
      </c>
      <c r="E1894" t="s">
        <v>3</v>
      </c>
      <c r="F1894" t="s">
        <v>306</v>
      </c>
      <c r="G1894" t="s">
        <v>4</v>
      </c>
      <c r="H1894" t="s">
        <v>5</v>
      </c>
      <c r="I1894">
        <v>333</v>
      </c>
      <c r="J1894">
        <v>37</v>
      </c>
      <c r="K1894" t="s">
        <v>6</v>
      </c>
      <c r="L1894" t="s">
        <v>7</v>
      </c>
      <c r="M1894" t="s">
        <v>43</v>
      </c>
      <c r="N1894">
        <v>1</v>
      </c>
      <c r="O1894" t="s">
        <v>51</v>
      </c>
      <c r="P1894" t="s">
        <v>38</v>
      </c>
      <c r="Q1894">
        <v>20</v>
      </c>
      <c r="R1894" t="s">
        <v>12</v>
      </c>
      <c r="S1894">
        <v>6.4109999999999996</v>
      </c>
      <c r="T1894" s="6">
        <f>tbSilv[[#This Row],[qtdRecurso]]*tbSilv[[#This Row],[areaOcupacao]]/10000</f>
        <v>0.66600000000000004</v>
      </c>
      <c r="U1894" s="1">
        <f>tbSilv[[#This Row],[qtdRecEspFaixa]]*tbSilv[[#This Row],[Preco]]</f>
        <v>4.2697260000000004</v>
      </c>
    </row>
    <row r="1895" spans="1:21" hidden="1" x14ac:dyDescent="0.3">
      <c r="A1895">
        <v>11817</v>
      </c>
      <c r="B1895" t="s">
        <v>57</v>
      </c>
      <c r="C1895" t="s">
        <v>1</v>
      </c>
      <c r="D1895" t="s">
        <v>2</v>
      </c>
      <c r="E1895" t="s">
        <v>3</v>
      </c>
      <c r="F1895" t="s">
        <v>306</v>
      </c>
      <c r="G1895" t="s">
        <v>4</v>
      </c>
      <c r="H1895" t="s">
        <v>5</v>
      </c>
      <c r="I1895">
        <v>333</v>
      </c>
      <c r="J1895">
        <v>37</v>
      </c>
      <c r="K1895" t="s">
        <v>6</v>
      </c>
      <c r="L1895" t="s">
        <v>7</v>
      </c>
      <c r="M1895" t="s">
        <v>43</v>
      </c>
      <c r="N1895">
        <v>1</v>
      </c>
      <c r="O1895" t="s">
        <v>51</v>
      </c>
      <c r="P1895" t="s">
        <v>13</v>
      </c>
      <c r="Q1895">
        <v>20</v>
      </c>
      <c r="R1895" t="s">
        <v>12</v>
      </c>
      <c r="S1895">
        <v>13.066685676574707</v>
      </c>
      <c r="T1895" s="6">
        <f>tbSilv[[#This Row],[qtdRecurso]]*tbSilv[[#This Row],[areaOcupacao]]/10000</f>
        <v>0.66600000000000004</v>
      </c>
      <c r="U1895" s="1">
        <f>tbSilv[[#This Row],[qtdRecEspFaixa]]*tbSilv[[#This Row],[Preco]]</f>
        <v>8.7024126605987551</v>
      </c>
    </row>
    <row r="1896" spans="1:21" x14ac:dyDescent="0.3">
      <c r="A1896">
        <v>11817</v>
      </c>
      <c r="B1896" t="s">
        <v>57</v>
      </c>
      <c r="C1896" t="s">
        <v>1</v>
      </c>
      <c r="D1896" t="s">
        <v>2</v>
      </c>
      <c r="E1896" t="s">
        <v>3</v>
      </c>
      <c r="F1896" t="s">
        <v>306</v>
      </c>
      <c r="G1896" t="s">
        <v>4</v>
      </c>
      <c r="H1896" t="s">
        <v>260</v>
      </c>
      <c r="I1896">
        <v>333</v>
      </c>
      <c r="J1896">
        <v>37</v>
      </c>
      <c r="K1896" t="s">
        <v>261</v>
      </c>
      <c r="L1896" t="s">
        <v>319</v>
      </c>
      <c r="M1896" t="s">
        <v>309</v>
      </c>
      <c r="N1896">
        <v>2</v>
      </c>
      <c r="O1896" t="s">
        <v>320</v>
      </c>
      <c r="P1896" t="s">
        <v>321</v>
      </c>
      <c r="Q1896">
        <v>18.149999999999999</v>
      </c>
      <c r="R1896" t="s">
        <v>12</v>
      </c>
      <c r="S1896">
        <v>5.7000000000000002E-2</v>
      </c>
      <c r="T1896" s="6">
        <f>tbSilv[[#This Row],[qtdRecurso]]*tbSilv[[#This Row],[areaOcupacao]]/10000</f>
        <v>0.60439500000000002</v>
      </c>
      <c r="U1896" s="1">
        <f>tbSilv[[#This Row],[qtdRecEspFaixa]]*tbSilv[[#This Row],[Preco]]</f>
        <v>3.4450515000000001E-2</v>
      </c>
    </row>
    <row r="1897" spans="1:21" x14ac:dyDescent="0.3">
      <c r="A1897">
        <v>11817</v>
      </c>
      <c r="B1897" t="s">
        <v>57</v>
      </c>
      <c r="C1897" t="s">
        <v>1</v>
      </c>
      <c r="D1897" t="s">
        <v>2</v>
      </c>
      <c r="E1897" t="s">
        <v>3</v>
      </c>
      <c r="F1897" t="s">
        <v>306</v>
      </c>
      <c r="G1897" t="s">
        <v>4</v>
      </c>
      <c r="H1897" t="s">
        <v>260</v>
      </c>
      <c r="I1897">
        <v>333</v>
      </c>
      <c r="J1897">
        <v>37</v>
      </c>
      <c r="K1897" t="s">
        <v>261</v>
      </c>
      <c r="L1897" t="s">
        <v>319</v>
      </c>
      <c r="M1897" t="s">
        <v>309</v>
      </c>
      <c r="N1897">
        <v>2</v>
      </c>
      <c r="O1897" t="s">
        <v>320</v>
      </c>
      <c r="P1897" t="s">
        <v>13</v>
      </c>
      <c r="Q1897">
        <v>18.149999999999999</v>
      </c>
      <c r="R1897" t="s">
        <v>12</v>
      </c>
      <c r="S1897">
        <v>13.066685676574707</v>
      </c>
      <c r="T1897" s="6">
        <f>tbSilv[[#This Row],[qtdRecurso]]*tbSilv[[#This Row],[areaOcupacao]]/10000</f>
        <v>0.60439500000000002</v>
      </c>
      <c r="U1897" s="1">
        <f>tbSilv[[#This Row],[qtdRecEspFaixa]]*tbSilv[[#This Row],[Preco]]</f>
        <v>7.8974394894933706</v>
      </c>
    </row>
    <row r="1898" spans="1:21" x14ac:dyDescent="0.3">
      <c r="A1898">
        <v>11817</v>
      </c>
      <c r="B1898" t="s">
        <v>57</v>
      </c>
      <c r="C1898" t="s">
        <v>1</v>
      </c>
      <c r="D1898" t="s">
        <v>2</v>
      </c>
      <c r="E1898" t="s">
        <v>3</v>
      </c>
      <c r="F1898" t="s">
        <v>306</v>
      </c>
      <c r="G1898" t="s">
        <v>4</v>
      </c>
      <c r="H1898" t="s">
        <v>260</v>
      </c>
      <c r="I1898">
        <v>333</v>
      </c>
      <c r="J1898">
        <v>37</v>
      </c>
      <c r="K1898" t="s">
        <v>261</v>
      </c>
      <c r="L1898" t="s">
        <v>319</v>
      </c>
      <c r="M1898" t="s">
        <v>309</v>
      </c>
      <c r="N1898">
        <v>2</v>
      </c>
      <c r="O1898" t="s">
        <v>313</v>
      </c>
      <c r="P1898" t="s">
        <v>16</v>
      </c>
      <c r="Q1898">
        <v>0.73</v>
      </c>
      <c r="R1898" t="s">
        <v>17</v>
      </c>
      <c r="S1898">
        <v>149.07000732421875</v>
      </c>
      <c r="T1898" s="6">
        <f>tbSilv[[#This Row],[qtdRecurso]]*tbSilv[[#This Row],[areaOcupacao]]/10000</f>
        <v>2.4309000000000001E-2</v>
      </c>
      <c r="U1898" s="1">
        <f>tbSilv[[#This Row],[qtdRecEspFaixa]]*tbSilv[[#This Row],[Preco]]</f>
        <v>3.6237428080444336</v>
      </c>
    </row>
    <row r="1899" spans="1:21" hidden="1" x14ac:dyDescent="0.3">
      <c r="A1899">
        <v>11817</v>
      </c>
      <c r="B1899" t="s">
        <v>57</v>
      </c>
      <c r="C1899" t="s">
        <v>1</v>
      </c>
      <c r="D1899" t="s">
        <v>2</v>
      </c>
      <c r="E1899" t="s">
        <v>3</v>
      </c>
      <c r="F1899" t="s">
        <v>306</v>
      </c>
      <c r="G1899" t="s">
        <v>4</v>
      </c>
      <c r="H1899" t="s">
        <v>260</v>
      </c>
      <c r="I1899">
        <v>333</v>
      </c>
      <c r="J1899">
        <v>37</v>
      </c>
      <c r="K1899" t="s">
        <v>261</v>
      </c>
      <c r="L1899" t="s">
        <v>319</v>
      </c>
      <c r="M1899" t="s">
        <v>309</v>
      </c>
      <c r="N1899">
        <v>3</v>
      </c>
      <c r="O1899" t="s">
        <v>320</v>
      </c>
      <c r="P1899" t="s">
        <v>321</v>
      </c>
      <c r="Q1899">
        <v>18.149999999999999</v>
      </c>
      <c r="R1899" t="s">
        <v>12</v>
      </c>
      <c r="S1899">
        <v>5.7000000000000002E-2</v>
      </c>
      <c r="T1899" s="6">
        <f>tbSilv[[#This Row],[qtdRecurso]]*tbSilv[[#This Row],[areaOcupacao]]/10000</f>
        <v>0.60439500000000002</v>
      </c>
      <c r="U1899" s="1">
        <f>tbSilv[[#This Row],[qtdRecEspFaixa]]*tbSilv[[#This Row],[Preco]]</f>
        <v>3.4450515000000001E-2</v>
      </c>
    </row>
    <row r="1900" spans="1:21" hidden="1" x14ac:dyDescent="0.3">
      <c r="A1900">
        <v>11817</v>
      </c>
      <c r="B1900" t="s">
        <v>57</v>
      </c>
      <c r="C1900" t="s">
        <v>1</v>
      </c>
      <c r="D1900" t="s">
        <v>2</v>
      </c>
      <c r="E1900" t="s">
        <v>3</v>
      </c>
      <c r="F1900" t="s">
        <v>306</v>
      </c>
      <c r="G1900" t="s">
        <v>4</v>
      </c>
      <c r="H1900" t="s">
        <v>260</v>
      </c>
      <c r="I1900">
        <v>333</v>
      </c>
      <c r="J1900">
        <v>37</v>
      </c>
      <c r="K1900" t="s">
        <v>261</v>
      </c>
      <c r="L1900" t="s">
        <v>319</v>
      </c>
      <c r="M1900" t="s">
        <v>309</v>
      </c>
      <c r="N1900">
        <v>3</v>
      </c>
      <c r="O1900" t="s">
        <v>320</v>
      </c>
      <c r="P1900" t="s">
        <v>13</v>
      </c>
      <c r="Q1900">
        <v>18.149999999999999</v>
      </c>
      <c r="R1900" t="s">
        <v>12</v>
      </c>
      <c r="S1900">
        <v>13.066685676574707</v>
      </c>
      <c r="T1900" s="6">
        <f>tbSilv[[#This Row],[qtdRecurso]]*tbSilv[[#This Row],[areaOcupacao]]/10000</f>
        <v>0.60439500000000002</v>
      </c>
      <c r="U1900" s="1">
        <f>tbSilv[[#This Row],[qtdRecEspFaixa]]*tbSilv[[#This Row],[Preco]]</f>
        <v>7.8974394894933706</v>
      </c>
    </row>
    <row r="1901" spans="1:21" hidden="1" x14ac:dyDescent="0.3">
      <c r="A1901">
        <v>11817</v>
      </c>
      <c r="B1901" t="s">
        <v>57</v>
      </c>
      <c r="C1901" t="s">
        <v>1</v>
      </c>
      <c r="D1901" t="s">
        <v>2</v>
      </c>
      <c r="E1901" t="s">
        <v>3</v>
      </c>
      <c r="F1901" t="s">
        <v>306</v>
      </c>
      <c r="G1901" t="s">
        <v>4</v>
      </c>
      <c r="H1901" t="s">
        <v>260</v>
      </c>
      <c r="I1901">
        <v>333</v>
      </c>
      <c r="J1901">
        <v>37</v>
      </c>
      <c r="K1901" t="s">
        <v>261</v>
      </c>
      <c r="L1901" t="s">
        <v>319</v>
      </c>
      <c r="M1901" t="s">
        <v>309</v>
      </c>
      <c r="N1901">
        <v>3</v>
      </c>
      <c r="O1901" t="s">
        <v>313</v>
      </c>
      <c r="P1901" t="s">
        <v>16</v>
      </c>
      <c r="Q1901">
        <v>0.73</v>
      </c>
      <c r="R1901" t="s">
        <v>17</v>
      </c>
      <c r="S1901">
        <v>149.07000732421875</v>
      </c>
      <c r="T1901" s="6">
        <f>tbSilv[[#This Row],[qtdRecurso]]*tbSilv[[#This Row],[areaOcupacao]]/10000</f>
        <v>2.4309000000000001E-2</v>
      </c>
      <c r="U1901" s="1">
        <f>tbSilv[[#This Row],[qtdRecEspFaixa]]*tbSilv[[#This Row],[Preco]]</f>
        <v>3.6237428080444336</v>
      </c>
    </row>
    <row r="1902" spans="1:21" hidden="1" x14ac:dyDescent="0.3">
      <c r="A1902">
        <v>11817</v>
      </c>
      <c r="B1902" t="s">
        <v>57</v>
      </c>
      <c r="C1902" t="s">
        <v>1</v>
      </c>
      <c r="D1902" t="s">
        <v>2</v>
      </c>
      <c r="E1902" t="s">
        <v>3</v>
      </c>
      <c r="F1902" t="s">
        <v>306</v>
      </c>
      <c r="G1902" t="s">
        <v>4</v>
      </c>
      <c r="H1902" t="s">
        <v>260</v>
      </c>
      <c r="I1902">
        <v>333</v>
      </c>
      <c r="J1902">
        <v>37</v>
      </c>
      <c r="K1902" t="s">
        <v>261</v>
      </c>
      <c r="L1902" t="s">
        <v>319</v>
      </c>
      <c r="M1902" t="s">
        <v>309</v>
      </c>
      <c r="N1902">
        <v>4</v>
      </c>
      <c r="O1902" t="s">
        <v>320</v>
      </c>
      <c r="P1902" t="s">
        <v>321</v>
      </c>
      <c r="Q1902">
        <v>18.149999999999999</v>
      </c>
      <c r="R1902" t="s">
        <v>12</v>
      </c>
      <c r="S1902">
        <v>5.7000000000000002E-2</v>
      </c>
      <c r="T1902" s="6">
        <f>tbSilv[[#This Row],[qtdRecurso]]*tbSilv[[#This Row],[areaOcupacao]]/10000</f>
        <v>0.60439500000000002</v>
      </c>
      <c r="U1902" s="1">
        <f>tbSilv[[#This Row],[qtdRecEspFaixa]]*tbSilv[[#This Row],[Preco]]</f>
        <v>3.4450515000000001E-2</v>
      </c>
    </row>
    <row r="1903" spans="1:21" hidden="1" x14ac:dyDescent="0.3">
      <c r="A1903">
        <v>11817</v>
      </c>
      <c r="B1903" t="s">
        <v>57</v>
      </c>
      <c r="C1903" t="s">
        <v>1</v>
      </c>
      <c r="D1903" t="s">
        <v>2</v>
      </c>
      <c r="E1903" t="s">
        <v>3</v>
      </c>
      <c r="F1903" t="s">
        <v>306</v>
      </c>
      <c r="G1903" t="s">
        <v>4</v>
      </c>
      <c r="H1903" t="s">
        <v>260</v>
      </c>
      <c r="I1903">
        <v>333</v>
      </c>
      <c r="J1903">
        <v>37</v>
      </c>
      <c r="K1903" t="s">
        <v>261</v>
      </c>
      <c r="L1903" t="s">
        <v>319</v>
      </c>
      <c r="M1903" t="s">
        <v>309</v>
      </c>
      <c r="N1903">
        <v>4</v>
      </c>
      <c r="O1903" t="s">
        <v>320</v>
      </c>
      <c r="P1903" t="s">
        <v>13</v>
      </c>
      <c r="Q1903">
        <v>18.149999999999999</v>
      </c>
      <c r="R1903" t="s">
        <v>12</v>
      </c>
      <c r="S1903">
        <v>13.066685676574707</v>
      </c>
      <c r="T1903" s="6">
        <f>tbSilv[[#This Row],[qtdRecurso]]*tbSilv[[#This Row],[areaOcupacao]]/10000</f>
        <v>0.60439500000000002</v>
      </c>
      <c r="U1903" s="1">
        <f>tbSilv[[#This Row],[qtdRecEspFaixa]]*tbSilv[[#This Row],[Preco]]</f>
        <v>7.8974394894933706</v>
      </c>
    </row>
    <row r="1904" spans="1:21" hidden="1" x14ac:dyDescent="0.3">
      <c r="A1904">
        <v>11817</v>
      </c>
      <c r="B1904" t="s">
        <v>57</v>
      </c>
      <c r="C1904" t="s">
        <v>1</v>
      </c>
      <c r="D1904" t="s">
        <v>2</v>
      </c>
      <c r="E1904" t="s">
        <v>3</v>
      </c>
      <c r="F1904" t="s">
        <v>306</v>
      </c>
      <c r="G1904" t="s">
        <v>4</v>
      </c>
      <c r="H1904" t="s">
        <v>260</v>
      </c>
      <c r="I1904">
        <v>333</v>
      </c>
      <c r="J1904">
        <v>37</v>
      </c>
      <c r="K1904" t="s">
        <v>261</v>
      </c>
      <c r="L1904" t="s">
        <v>319</v>
      </c>
      <c r="M1904" t="s">
        <v>309</v>
      </c>
      <c r="N1904">
        <v>4</v>
      </c>
      <c r="O1904" t="s">
        <v>313</v>
      </c>
      <c r="P1904" t="s">
        <v>16</v>
      </c>
      <c r="Q1904">
        <v>0.73</v>
      </c>
      <c r="R1904" t="s">
        <v>17</v>
      </c>
      <c r="S1904">
        <v>149.07000732421875</v>
      </c>
      <c r="T1904" s="6">
        <f>tbSilv[[#This Row],[qtdRecurso]]*tbSilv[[#This Row],[areaOcupacao]]/10000</f>
        <v>2.4309000000000001E-2</v>
      </c>
      <c r="U1904" s="1">
        <f>tbSilv[[#This Row],[qtdRecEspFaixa]]*tbSilv[[#This Row],[Preco]]</f>
        <v>3.6237428080444336</v>
      </c>
    </row>
    <row r="1905" spans="1:21" hidden="1" x14ac:dyDescent="0.3">
      <c r="A1905">
        <v>11817</v>
      </c>
      <c r="B1905" t="s">
        <v>57</v>
      </c>
      <c r="C1905" t="s">
        <v>1</v>
      </c>
      <c r="D1905" t="s">
        <v>2</v>
      </c>
      <c r="E1905" t="s">
        <v>3</v>
      </c>
      <c r="F1905" t="s">
        <v>306</v>
      </c>
      <c r="G1905" t="s">
        <v>4</v>
      </c>
      <c r="H1905" t="s">
        <v>260</v>
      </c>
      <c r="I1905">
        <v>333</v>
      </c>
      <c r="J1905">
        <v>37</v>
      </c>
      <c r="K1905" t="s">
        <v>261</v>
      </c>
      <c r="L1905" t="s">
        <v>319</v>
      </c>
      <c r="M1905" t="s">
        <v>309</v>
      </c>
      <c r="N1905">
        <v>5</v>
      </c>
      <c r="O1905" t="s">
        <v>320</v>
      </c>
      <c r="P1905" t="s">
        <v>321</v>
      </c>
      <c r="Q1905">
        <v>18.149999999999999</v>
      </c>
      <c r="R1905" t="s">
        <v>12</v>
      </c>
      <c r="S1905">
        <v>5.7000000000000002E-2</v>
      </c>
      <c r="T1905" s="6">
        <f>tbSilv[[#This Row],[qtdRecurso]]*tbSilv[[#This Row],[areaOcupacao]]/10000</f>
        <v>0.60439500000000002</v>
      </c>
      <c r="U1905" s="1">
        <f>tbSilv[[#This Row],[qtdRecEspFaixa]]*tbSilv[[#This Row],[Preco]]</f>
        <v>3.4450515000000001E-2</v>
      </c>
    </row>
    <row r="1906" spans="1:21" hidden="1" x14ac:dyDescent="0.3">
      <c r="A1906">
        <v>11817</v>
      </c>
      <c r="B1906" t="s">
        <v>57</v>
      </c>
      <c r="C1906" t="s">
        <v>1</v>
      </c>
      <c r="D1906" t="s">
        <v>2</v>
      </c>
      <c r="E1906" t="s">
        <v>3</v>
      </c>
      <c r="F1906" t="s">
        <v>306</v>
      </c>
      <c r="G1906" t="s">
        <v>4</v>
      </c>
      <c r="H1906" t="s">
        <v>260</v>
      </c>
      <c r="I1906">
        <v>333</v>
      </c>
      <c r="J1906">
        <v>37</v>
      </c>
      <c r="K1906" t="s">
        <v>261</v>
      </c>
      <c r="L1906" t="s">
        <v>319</v>
      </c>
      <c r="M1906" t="s">
        <v>309</v>
      </c>
      <c r="N1906">
        <v>5</v>
      </c>
      <c r="O1906" t="s">
        <v>320</v>
      </c>
      <c r="P1906" t="s">
        <v>13</v>
      </c>
      <c r="Q1906">
        <v>18.149999999999999</v>
      </c>
      <c r="R1906" t="s">
        <v>12</v>
      </c>
      <c r="S1906">
        <v>13.066685676574707</v>
      </c>
      <c r="T1906" s="6">
        <f>tbSilv[[#This Row],[qtdRecurso]]*tbSilv[[#This Row],[areaOcupacao]]/10000</f>
        <v>0.60439500000000002</v>
      </c>
      <c r="U1906" s="1">
        <f>tbSilv[[#This Row],[qtdRecEspFaixa]]*tbSilv[[#This Row],[Preco]]</f>
        <v>7.8974394894933706</v>
      </c>
    </row>
    <row r="1907" spans="1:21" hidden="1" x14ac:dyDescent="0.3">
      <c r="A1907">
        <v>11817</v>
      </c>
      <c r="B1907" t="s">
        <v>57</v>
      </c>
      <c r="C1907" t="s">
        <v>1</v>
      </c>
      <c r="D1907" t="s">
        <v>2</v>
      </c>
      <c r="E1907" t="s">
        <v>3</v>
      </c>
      <c r="F1907" t="s">
        <v>306</v>
      </c>
      <c r="G1907" t="s">
        <v>4</v>
      </c>
      <c r="H1907" t="s">
        <v>260</v>
      </c>
      <c r="I1907">
        <v>333</v>
      </c>
      <c r="J1907">
        <v>37</v>
      </c>
      <c r="K1907" t="s">
        <v>261</v>
      </c>
      <c r="L1907" t="s">
        <v>319</v>
      </c>
      <c r="M1907" t="s">
        <v>309</v>
      </c>
      <c r="N1907">
        <v>5</v>
      </c>
      <c r="O1907" t="s">
        <v>313</v>
      </c>
      <c r="P1907" t="s">
        <v>16</v>
      </c>
      <c r="Q1907">
        <v>0.73</v>
      </c>
      <c r="R1907" t="s">
        <v>17</v>
      </c>
      <c r="S1907">
        <v>149.07000732421875</v>
      </c>
      <c r="T1907" s="6">
        <f>tbSilv[[#This Row],[qtdRecurso]]*tbSilv[[#This Row],[areaOcupacao]]/10000</f>
        <v>2.4309000000000001E-2</v>
      </c>
      <c r="U1907" s="1">
        <f>tbSilv[[#This Row],[qtdRecEspFaixa]]*tbSilv[[#This Row],[Preco]]</f>
        <v>3.6237428080444336</v>
      </c>
    </row>
    <row r="1908" spans="1:21" hidden="1" x14ac:dyDescent="0.3">
      <c r="A1908">
        <v>11817</v>
      </c>
      <c r="B1908" t="s">
        <v>57</v>
      </c>
      <c r="C1908" t="s">
        <v>1</v>
      </c>
      <c r="D1908" t="s">
        <v>2</v>
      </c>
      <c r="E1908" t="s">
        <v>3</v>
      </c>
      <c r="F1908" t="s">
        <v>306</v>
      </c>
      <c r="G1908" t="s">
        <v>4</v>
      </c>
      <c r="H1908" t="s">
        <v>260</v>
      </c>
      <c r="I1908">
        <v>333</v>
      </c>
      <c r="J1908">
        <v>37</v>
      </c>
      <c r="K1908" t="s">
        <v>261</v>
      </c>
      <c r="L1908" t="s">
        <v>319</v>
      </c>
      <c r="M1908" t="s">
        <v>309</v>
      </c>
      <c r="N1908">
        <v>6</v>
      </c>
      <c r="O1908" t="s">
        <v>320</v>
      </c>
      <c r="P1908" t="s">
        <v>321</v>
      </c>
      <c r="Q1908">
        <v>18.149999999999999</v>
      </c>
      <c r="R1908" t="s">
        <v>12</v>
      </c>
      <c r="S1908">
        <v>5.7000000000000002E-2</v>
      </c>
      <c r="T1908" s="6">
        <f>tbSilv[[#This Row],[qtdRecurso]]*tbSilv[[#This Row],[areaOcupacao]]/10000</f>
        <v>0.60439500000000002</v>
      </c>
      <c r="U1908" s="1">
        <f>tbSilv[[#This Row],[qtdRecEspFaixa]]*tbSilv[[#This Row],[Preco]]</f>
        <v>3.4450515000000001E-2</v>
      </c>
    </row>
    <row r="1909" spans="1:21" hidden="1" x14ac:dyDescent="0.3">
      <c r="A1909">
        <v>11817</v>
      </c>
      <c r="B1909" t="s">
        <v>57</v>
      </c>
      <c r="C1909" t="s">
        <v>1</v>
      </c>
      <c r="D1909" t="s">
        <v>2</v>
      </c>
      <c r="E1909" t="s">
        <v>3</v>
      </c>
      <c r="F1909" t="s">
        <v>306</v>
      </c>
      <c r="G1909" t="s">
        <v>4</v>
      </c>
      <c r="H1909" t="s">
        <v>260</v>
      </c>
      <c r="I1909">
        <v>333</v>
      </c>
      <c r="J1909">
        <v>37</v>
      </c>
      <c r="K1909" t="s">
        <v>261</v>
      </c>
      <c r="L1909" t="s">
        <v>319</v>
      </c>
      <c r="M1909" t="s">
        <v>309</v>
      </c>
      <c r="N1909">
        <v>6</v>
      </c>
      <c r="O1909" t="s">
        <v>320</v>
      </c>
      <c r="P1909" t="s">
        <v>13</v>
      </c>
      <c r="Q1909">
        <v>18.149999999999999</v>
      </c>
      <c r="R1909" t="s">
        <v>12</v>
      </c>
      <c r="S1909">
        <v>13.066685676574707</v>
      </c>
      <c r="T1909" s="6">
        <f>tbSilv[[#This Row],[qtdRecurso]]*tbSilv[[#This Row],[areaOcupacao]]/10000</f>
        <v>0.60439500000000002</v>
      </c>
      <c r="U1909" s="1">
        <f>tbSilv[[#This Row],[qtdRecEspFaixa]]*tbSilv[[#This Row],[Preco]]</f>
        <v>7.8974394894933706</v>
      </c>
    </row>
    <row r="1910" spans="1:21" hidden="1" x14ac:dyDescent="0.3">
      <c r="A1910">
        <v>11817</v>
      </c>
      <c r="B1910" t="s">
        <v>57</v>
      </c>
      <c r="C1910" t="s">
        <v>1</v>
      </c>
      <c r="D1910" t="s">
        <v>2</v>
      </c>
      <c r="E1910" t="s">
        <v>3</v>
      </c>
      <c r="F1910" t="s">
        <v>306</v>
      </c>
      <c r="G1910" t="s">
        <v>4</v>
      </c>
      <c r="H1910" t="s">
        <v>260</v>
      </c>
      <c r="I1910">
        <v>333</v>
      </c>
      <c r="J1910">
        <v>37</v>
      </c>
      <c r="K1910" t="s">
        <v>261</v>
      </c>
      <c r="L1910" t="s">
        <v>319</v>
      </c>
      <c r="M1910" t="s">
        <v>309</v>
      </c>
      <c r="N1910">
        <v>6</v>
      </c>
      <c r="O1910" t="s">
        <v>313</v>
      </c>
      <c r="P1910" t="s">
        <v>16</v>
      </c>
      <c r="Q1910">
        <v>0.73</v>
      </c>
      <c r="R1910" t="s">
        <v>17</v>
      </c>
      <c r="S1910">
        <v>149.07000732421875</v>
      </c>
      <c r="T1910" s="6">
        <f>tbSilv[[#This Row],[qtdRecurso]]*tbSilv[[#This Row],[areaOcupacao]]/10000</f>
        <v>2.4309000000000001E-2</v>
      </c>
      <c r="U1910" s="1">
        <f>tbSilv[[#This Row],[qtdRecEspFaixa]]*tbSilv[[#This Row],[Preco]]</f>
        <v>3.6237428080444336</v>
      </c>
    </row>
    <row r="1911" spans="1:21" hidden="1" x14ac:dyDescent="0.3">
      <c r="A1911">
        <v>11817</v>
      </c>
      <c r="B1911" t="s">
        <v>57</v>
      </c>
      <c r="C1911" t="s">
        <v>1</v>
      </c>
      <c r="D1911" t="s">
        <v>2</v>
      </c>
      <c r="E1911" t="s">
        <v>3</v>
      </c>
      <c r="F1911" t="s">
        <v>306</v>
      </c>
      <c r="G1911" t="s">
        <v>4</v>
      </c>
      <c r="H1911" t="s">
        <v>260</v>
      </c>
      <c r="I1911">
        <v>333</v>
      </c>
      <c r="J1911">
        <v>37</v>
      </c>
      <c r="K1911" t="s">
        <v>261</v>
      </c>
      <c r="L1911" t="s">
        <v>319</v>
      </c>
      <c r="M1911" t="s">
        <v>309</v>
      </c>
      <c r="N1911">
        <v>7</v>
      </c>
      <c r="O1911" t="s">
        <v>320</v>
      </c>
      <c r="P1911" t="s">
        <v>321</v>
      </c>
      <c r="Q1911">
        <v>18.149999999999999</v>
      </c>
      <c r="R1911" t="s">
        <v>12</v>
      </c>
      <c r="S1911">
        <v>5.7000000000000002E-2</v>
      </c>
      <c r="T1911" s="6">
        <f>tbSilv[[#This Row],[qtdRecurso]]*tbSilv[[#This Row],[areaOcupacao]]/10000</f>
        <v>0.60439500000000002</v>
      </c>
      <c r="U1911" s="1">
        <f>tbSilv[[#This Row],[qtdRecEspFaixa]]*tbSilv[[#This Row],[Preco]]</f>
        <v>3.4450515000000001E-2</v>
      </c>
    </row>
    <row r="1912" spans="1:21" hidden="1" x14ac:dyDescent="0.3">
      <c r="A1912">
        <v>11817</v>
      </c>
      <c r="B1912" t="s">
        <v>57</v>
      </c>
      <c r="C1912" t="s">
        <v>1</v>
      </c>
      <c r="D1912" t="s">
        <v>2</v>
      </c>
      <c r="E1912" t="s">
        <v>3</v>
      </c>
      <c r="F1912" t="s">
        <v>306</v>
      </c>
      <c r="G1912" t="s">
        <v>4</v>
      </c>
      <c r="H1912" t="s">
        <v>260</v>
      </c>
      <c r="I1912">
        <v>333</v>
      </c>
      <c r="J1912">
        <v>37</v>
      </c>
      <c r="K1912" t="s">
        <v>261</v>
      </c>
      <c r="L1912" t="s">
        <v>319</v>
      </c>
      <c r="M1912" t="s">
        <v>309</v>
      </c>
      <c r="N1912">
        <v>7</v>
      </c>
      <c r="O1912" t="s">
        <v>320</v>
      </c>
      <c r="P1912" t="s">
        <v>13</v>
      </c>
      <c r="Q1912">
        <v>18.149999999999999</v>
      </c>
      <c r="R1912" t="s">
        <v>12</v>
      </c>
      <c r="S1912">
        <v>13.066685676574707</v>
      </c>
      <c r="T1912" s="6">
        <f>tbSilv[[#This Row],[qtdRecurso]]*tbSilv[[#This Row],[areaOcupacao]]/10000</f>
        <v>0.60439500000000002</v>
      </c>
      <c r="U1912" s="1">
        <f>tbSilv[[#This Row],[qtdRecEspFaixa]]*tbSilv[[#This Row],[Preco]]</f>
        <v>7.8974394894933706</v>
      </c>
    </row>
    <row r="1913" spans="1:21" hidden="1" x14ac:dyDescent="0.3">
      <c r="A1913">
        <v>11817</v>
      </c>
      <c r="B1913" t="s">
        <v>57</v>
      </c>
      <c r="C1913" t="s">
        <v>1</v>
      </c>
      <c r="D1913" t="s">
        <v>2</v>
      </c>
      <c r="E1913" t="s">
        <v>3</v>
      </c>
      <c r="F1913" t="s">
        <v>306</v>
      </c>
      <c r="G1913" t="s">
        <v>4</v>
      </c>
      <c r="H1913" t="s">
        <v>260</v>
      </c>
      <c r="I1913">
        <v>333</v>
      </c>
      <c r="J1913">
        <v>37</v>
      </c>
      <c r="K1913" t="s">
        <v>261</v>
      </c>
      <c r="L1913" t="s">
        <v>319</v>
      </c>
      <c r="M1913" t="s">
        <v>309</v>
      </c>
      <c r="N1913">
        <v>7</v>
      </c>
      <c r="O1913" t="s">
        <v>313</v>
      </c>
      <c r="P1913" t="s">
        <v>16</v>
      </c>
      <c r="Q1913">
        <v>0.73</v>
      </c>
      <c r="R1913" t="s">
        <v>17</v>
      </c>
      <c r="S1913">
        <v>149.07000732421875</v>
      </c>
      <c r="T1913" s="6">
        <f>tbSilv[[#This Row],[qtdRecurso]]*tbSilv[[#This Row],[areaOcupacao]]/10000</f>
        <v>2.4309000000000001E-2</v>
      </c>
      <c r="U1913" s="1">
        <f>tbSilv[[#This Row],[qtdRecEspFaixa]]*tbSilv[[#This Row],[Preco]]</f>
        <v>3.6237428080444336</v>
      </c>
    </row>
    <row r="1914" spans="1:21" hidden="1" x14ac:dyDescent="0.3">
      <c r="A1914">
        <v>11817</v>
      </c>
      <c r="B1914" t="s">
        <v>57</v>
      </c>
      <c r="C1914" t="s">
        <v>1</v>
      </c>
      <c r="D1914" t="s">
        <v>2</v>
      </c>
      <c r="E1914" t="s">
        <v>3</v>
      </c>
      <c r="F1914" t="s">
        <v>306</v>
      </c>
      <c r="G1914" t="s">
        <v>4</v>
      </c>
      <c r="H1914" t="s">
        <v>260</v>
      </c>
      <c r="I1914">
        <v>333</v>
      </c>
      <c r="J1914">
        <v>37</v>
      </c>
      <c r="K1914" t="s">
        <v>261</v>
      </c>
      <c r="L1914" t="s">
        <v>319</v>
      </c>
      <c r="M1914" t="s">
        <v>309</v>
      </c>
      <c r="N1914">
        <v>8</v>
      </c>
      <c r="O1914" t="s">
        <v>320</v>
      </c>
      <c r="P1914" t="s">
        <v>321</v>
      </c>
      <c r="Q1914">
        <v>18.149999999999999</v>
      </c>
      <c r="R1914" t="s">
        <v>12</v>
      </c>
      <c r="S1914">
        <v>5.7000000000000002E-2</v>
      </c>
      <c r="T1914" s="6">
        <f>tbSilv[[#This Row],[qtdRecurso]]*tbSilv[[#This Row],[areaOcupacao]]/10000</f>
        <v>0.60439500000000002</v>
      </c>
      <c r="U1914" s="1">
        <f>tbSilv[[#This Row],[qtdRecEspFaixa]]*tbSilv[[#This Row],[Preco]]</f>
        <v>3.4450515000000001E-2</v>
      </c>
    </row>
    <row r="1915" spans="1:21" hidden="1" x14ac:dyDescent="0.3">
      <c r="A1915">
        <v>11817</v>
      </c>
      <c r="B1915" t="s">
        <v>57</v>
      </c>
      <c r="C1915" t="s">
        <v>1</v>
      </c>
      <c r="D1915" t="s">
        <v>2</v>
      </c>
      <c r="E1915" t="s">
        <v>3</v>
      </c>
      <c r="F1915" t="s">
        <v>306</v>
      </c>
      <c r="G1915" t="s">
        <v>4</v>
      </c>
      <c r="H1915" t="s">
        <v>260</v>
      </c>
      <c r="I1915">
        <v>333</v>
      </c>
      <c r="J1915">
        <v>37</v>
      </c>
      <c r="K1915" t="s">
        <v>261</v>
      </c>
      <c r="L1915" t="s">
        <v>319</v>
      </c>
      <c r="M1915" t="s">
        <v>309</v>
      </c>
      <c r="N1915">
        <v>8</v>
      </c>
      <c r="O1915" t="s">
        <v>320</v>
      </c>
      <c r="P1915" t="s">
        <v>13</v>
      </c>
      <c r="Q1915">
        <v>18.149999999999999</v>
      </c>
      <c r="R1915" t="s">
        <v>12</v>
      </c>
      <c r="S1915">
        <v>13.066685676574707</v>
      </c>
      <c r="T1915" s="6">
        <f>tbSilv[[#This Row],[qtdRecurso]]*tbSilv[[#This Row],[areaOcupacao]]/10000</f>
        <v>0.60439500000000002</v>
      </c>
      <c r="U1915" s="1">
        <f>tbSilv[[#This Row],[qtdRecEspFaixa]]*tbSilv[[#This Row],[Preco]]</f>
        <v>7.8974394894933706</v>
      </c>
    </row>
    <row r="1916" spans="1:21" hidden="1" x14ac:dyDescent="0.3">
      <c r="A1916">
        <v>11817</v>
      </c>
      <c r="B1916" t="s">
        <v>57</v>
      </c>
      <c r="C1916" t="s">
        <v>1</v>
      </c>
      <c r="D1916" t="s">
        <v>2</v>
      </c>
      <c r="E1916" t="s">
        <v>3</v>
      </c>
      <c r="F1916" t="s">
        <v>306</v>
      </c>
      <c r="G1916" t="s">
        <v>4</v>
      </c>
      <c r="H1916" t="s">
        <v>260</v>
      </c>
      <c r="I1916">
        <v>333</v>
      </c>
      <c r="J1916">
        <v>37</v>
      </c>
      <c r="K1916" t="s">
        <v>261</v>
      </c>
      <c r="L1916" t="s">
        <v>319</v>
      </c>
      <c r="M1916" t="s">
        <v>309</v>
      </c>
      <c r="N1916">
        <v>8</v>
      </c>
      <c r="O1916" t="s">
        <v>313</v>
      </c>
      <c r="P1916" t="s">
        <v>16</v>
      </c>
      <c r="Q1916">
        <v>0.73</v>
      </c>
      <c r="R1916" t="s">
        <v>17</v>
      </c>
      <c r="S1916">
        <v>149.07000732421875</v>
      </c>
      <c r="T1916" s="6">
        <f>tbSilv[[#This Row],[qtdRecurso]]*tbSilv[[#This Row],[areaOcupacao]]/10000</f>
        <v>2.4309000000000001E-2</v>
      </c>
      <c r="U1916" s="1">
        <f>tbSilv[[#This Row],[qtdRecEspFaixa]]*tbSilv[[#This Row],[Preco]]</f>
        <v>3.6237428080444336</v>
      </c>
    </row>
    <row r="1917" spans="1:21" hidden="1" x14ac:dyDescent="0.3">
      <c r="A1917">
        <v>11817</v>
      </c>
      <c r="B1917" t="s">
        <v>57</v>
      </c>
      <c r="C1917" t="s">
        <v>1</v>
      </c>
      <c r="D1917" t="s">
        <v>2</v>
      </c>
      <c r="E1917" t="s">
        <v>3</v>
      </c>
      <c r="F1917" t="s">
        <v>306</v>
      </c>
      <c r="G1917" t="s">
        <v>4</v>
      </c>
      <c r="H1917" t="s">
        <v>260</v>
      </c>
      <c r="I1917">
        <v>333</v>
      </c>
      <c r="J1917">
        <v>37</v>
      </c>
      <c r="K1917" t="s">
        <v>261</v>
      </c>
      <c r="L1917" t="s">
        <v>319</v>
      </c>
      <c r="M1917" t="s">
        <v>309</v>
      </c>
      <c r="N1917">
        <v>9</v>
      </c>
      <c r="O1917" t="s">
        <v>320</v>
      </c>
      <c r="P1917" t="s">
        <v>321</v>
      </c>
      <c r="Q1917">
        <v>18.149999999999999</v>
      </c>
      <c r="R1917" t="s">
        <v>12</v>
      </c>
      <c r="S1917">
        <v>5.7000000000000002E-2</v>
      </c>
      <c r="T1917" s="6">
        <f>tbSilv[[#This Row],[qtdRecurso]]*tbSilv[[#This Row],[areaOcupacao]]/10000</f>
        <v>0.60439500000000002</v>
      </c>
      <c r="U1917" s="1">
        <f>tbSilv[[#This Row],[qtdRecEspFaixa]]*tbSilv[[#This Row],[Preco]]</f>
        <v>3.4450515000000001E-2</v>
      </c>
    </row>
    <row r="1918" spans="1:21" hidden="1" x14ac:dyDescent="0.3">
      <c r="A1918">
        <v>11817</v>
      </c>
      <c r="B1918" t="s">
        <v>57</v>
      </c>
      <c r="C1918" t="s">
        <v>1</v>
      </c>
      <c r="D1918" t="s">
        <v>2</v>
      </c>
      <c r="E1918" t="s">
        <v>3</v>
      </c>
      <c r="F1918" t="s">
        <v>306</v>
      </c>
      <c r="G1918" t="s">
        <v>4</v>
      </c>
      <c r="H1918" t="s">
        <v>260</v>
      </c>
      <c r="I1918">
        <v>333</v>
      </c>
      <c r="J1918">
        <v>37</v>
      </c>
      <c r="K1918" t="s">
        <v>261</v>
      </c>
      <c r="L1918" t="s">
        <v>319</v>
      </c>
      <c r="M1918" t="s">
        <v>309</v>
      </c>
      <c r="N1918">
        <v>9</v>
      </c>
      <c r="O1918" t="s">
        <v>320</v>
      </c>
      <c r="P1918" t="s">
        <v>13</v>
      </c>
      <c r="Q1918">
        <v>18.149999999999999</v>
      </c>
      <c r="R1918" t="s">
        <v>12</v>
      </c>
      <c r="S1918">
        <v>13.066685676574707</v>
      </c>
      <c r="T1918" s="6">
        <f>tbSilv[[#This Row],[qtdRecurso]]*tbSilv[[#This Row],[areaOcupacao]]/10000</f>
        <v>0.60439500000000002</v>
      </c>
      <c r="U1918" s="1">
        <f>tbSilv[[#This Row],[qtdRecEspFaixa]]*tbSilv[[#This Row],[Preco]]</f>
        <v>7.8974394894933706</v>
      </c>
    </row>
    <row r="1919" spans="1:21" hidden="1" x14ac:dyDescent="0.3">
      <c r="A1919">
        <v>11817</v>
      </c>
      <c r="B1919" t="s">
        <v>57</v>
      </c>
      <c r="C1919" t="s">
        <v>1</v>
      </c>
      <c r="D1919" t="s">
        <v>2</v>
      </c>
      <c r="E1919" t="s">
        <v>3</v>
      </c>
      <c r="F1919" t="s">
        <v>306</v>
      </c>
      <c r="G1919" t="s">
        <v>4</v>
      </c>
      <c r="H1919" t="s">
        <v>260</v>
      </c>
      <c r="I1919">
        <v>333</v>
      </c>
      <c r="J1919">
        <v>37</v>
      </c>
      <c r="K1919" t="s">
        <v>261</v>
      </c>
      <c r="L1919" t="s">
        <v>319</v>
      </c>
      <c r="M1919" t="s">
        <v>309</v>
      </c>
      <c r="N1919">
        <v>9</v>
      </c>
      <c r="O1919" t="s">
        <v>313</v>
      </c>
      <c r="P1919" t="s">
        <v>16</v>
      </c>
      <c r="Q1919">
        <v>0.73</v>
      </c>
      <c r="R1919" t="s">
        <v>17</v>
      </c>
      <c r="S1919">
        <v>149.07000732421875</v>
      </c>
      <c r="T1919" s="6">
        <f>tbSilv[[#This Row],[qtdRecurso]]*tbSilv[[#This Row],[areaOcupacao]]/10000</f>
        <v>2.4309000000000001E-2</v>
      </c>
      <c r="U1919" s="1">
        <f>tbSilv[[#This Row],[qtdRecEspFaixa]]*tbSilv[[#This Row],[Preco]]</f>
        <v>3.6237428080444336</v>
      </c>
    </row>
    <row r="1920" spans="1:21" hidden="1" x14ac:dyDescent="0.3">
      <c r="A1920">
        <v>11817</v>
      </c>
      <c r="B1920" t="s">
        <v>57</v>
      </c>
      <c r="C1920" t="s">
        <v>1</v>
      </c>
      <c r="D1920" t="s">
        <v>2</v>
      </c>
      <c r="E1920" t="s">
        <v>3</v>
      </c>
      <c r="F1920" t="s">
        <v>306</v>
      </c>
      <c r="G1920" t="s">
        <v>4</v>
      </c>
      <c r="H1920" t="s">
        <v>260</v>
      </c>
      <c r="I1920">
        <v>333</v>
      </c>
      <c r="J1920">
        <v>37</v>
      </c>
      <c r="K1920" t="s">
        <v>261</v>
      </c>
      <c r="L1920" t="s">
        <v>319</v>
      </c>
      <c r="M1920" t="s">
        <v>309</v>
      </c>
      <c r="N1920">
        <v>10</v>
      </c>
      <c r="O1920" t="s">
        <v>320</v>
      </c>
      <c r="P1920" t="s">
        <v>321</v>
      </c>
      <c r="Q1920">
        <v>18.149999999999999</v>
      </c>
      <c r="R1920" t="s">
        <v>12</v>
      </c>
      <c r="S1920">
        <v>5.7000000000000002E-2</v>
      </c>
      <c r="T1920" s="6">
        <f>tbSilv[[#This Row],[qtdRecurso]]*tbSilv[[#This Row],[areaOcupacao]]/10000</f>
        <v>0.60439500000000002</v>
      </c>
      <c r="U1920" s="1">
        <f>tbSilv[[#This Row],[qtdRecEspFaixa]]*tbSilv[[#This Row],[Preco]]</f>
        <v>3.4450515000000001E-2</v>
      </c>
    </row>
    <row r="1921" spans="1:21" hidden="1" x14ac:dyDescent="0.3">
      <c r="A1921">
        <v>11817</v>
      </c>
      <c r="B1921" t="s">
        <v>57</v>
      </c>
      <c r="C1921" t="s">
        <v>1</v>
      </c>
      <c r="D1921" t="s">
        <v>2</v>
      </c>
      <c r="E1921" t="s">
        <v>3</v>
      </c>
      <c r="F1921" t="s">
        <v>306</v>
      </c>
      <c r="G1921" t="s">
        <v>4</v>
      </c>
      <c r="H1921" t="s">
        <v>260</v>
      </c>
      <c r="I1921">
        <v>333</v>
      </c>
      <c r="J1921">
        <v>37</v>
      </c>
      <c r="K1921" t="s">
        <v>261</v>
      </c>
      <c r="L1921" t="s">
        <v>319</v>
      </c>
      <c r="M1921" t="s">
        <v>309</v>
      </c>
      <c r="N1921">
        <v>10</v>
      </c>
      <c r="O1921" t="s">
        <v>320</v>
      </c>
      <c r="P1921" t="s">
        <v>13</v>
      </c>
      <c r="Q1921">
        <v>18.149999999999999</v>
      </c>
      <c r="R1921" t="s">
        <v>12</v>
      </c>
      <c r="S1921">
        <v>13.066685676574707</v>
      </c>
      <c r="T1921" s="6">
        <f>tbSilv[[#This Row],[qtdRecurso]]*tbSilv[[#This Row],[areaOcupacao]]/10000</f>
        <v>0.60439500000000002</v>
      </c>
      <c r="U1921" s="1">
        <f>tbSilv[[#This Row],[qtdRecEspFaixa]]*tbSilv[[#This Row],[Preco]]</f>
        <v>7.8974394894933706</v>
      </c>
    </row>
    <row r="1922" spans="1:21" hidden="1" x14ac:dyDescent="0.3">
      <c r="A1922">
        <v>11817</v>
      </c>
      <c r="B1922" t="s">
        <v>57</v>
      </c>
      <c r="C1922" t="s">
        <v>1</v>
      </c>
      <c r="D1922" t="s">
        <v>2</v>
      </c>
      <c r="E1922" t="s">
        <v>3</v>
      </c>
      <c r="F1922" t="s">
        <v>306</v>
      </c>
      <c r="G1922" t="s">
        <v>4</v>
      </c>
      <c r="H1922" t="s">
        <v>260</v>
      </c>
      <c r="I1922">
        <v>333</v>
      </c>
      <c r="J1922">
        <v>37</v>
      </c>
      <c r="K1922" t="s">
        <v>261</v>
      </c>
      <c r="L1922" t="s">
        <v>319</v>
      </c>
      <c r="M1922" t="s">
        <v>309</v>
      </c>
      <c r="N1922">
        <v>10</v>
      </c>
      <c r="O1922" t="s">
        <v>313</v>
      </c>
      <c r="P1922" t="s">
        <v>16</v>
      </c>
      <c r="Q1922">
        <v>0.73</v>
      </c>
      <c r="R1922" t="s">
        <v>17</v>
      </c>
      <c r="S1922">
        <v>149.07000732421875</v>
      </c>
      <c r="T1922" s="6">
        <f>tbSilv[[#This Row],[qtdRecurso]]*tbSilv[[#This Row],[areaOcupacao]]/10000</f>
        <v>2.4309000000000001E-2</v>
      </c>
      <c r="U1922" s="1">
        <f>tbSilv[[#This Row],[qtdRecEspFaixa]]*tbSilv[[#This Row],[Preco]]</f>
        <v>3.6237428080444336</v>
      </c>
    </row>
    <row r="1923" spans="1:21" hidden="1" x14ac:dyDescent="0.3">
      <c r="A1923">
        <v>11817</v>
      </c>
      <c r="B1923" t="s">
        <v>57</v>
      </c>
      <c r="C1923" t="s">
        <v>1</v>
      </c>
      <c r="D1923" t="s">
        <v>2</v>
      </c>
      <c r="E1923" t="s">
        <v>3</v>
      </c>
      <c r="F1923" t="s">
        <v>306</v>
      </c>
      <c r="G1923" t="s">
        <v>4</v>
      </c>
      <c r="H1923" t="s">
        <v>260</v>
      </c>
      <c r="I1923">
        <v>333</v>
      </c>
      <c r="J1923">
        <v>37</v>
      </c>
      <c r="K1923" t="s">
        <v>261</v>
      </c>
      <c r="L1923" t="s">
        <v>319</v>
      </c>
      <c r="M1923" t="s">
        <v>309</v>
      </c>
      <c r="N1923">
        <v>11</v>
      </c>
      <c r="O1923" t="s">
        <v>320</v>
      </c>
      <c r="P1923" t="s">
        <v>321</v>
      </c>
      <c r="Q1923">
        <v>18.149999999999999</v>
      </c>
      <c r="R1923" t="s">
        <v>12</v>
      </c>
      <c r="S1923">
        <v>5.7000000000000002E-2</v>
      </c>
      <c r="T1923" s="6">
        <f>tbSilv[[#This Row],[qtdRecurso]]*tbSilv[[#This Row],[areaOcupacao]]/10000</f>
        <v>0.60439500000000002</v>
      </c>
      <c r="U1923" s="1">
        <f>tbSilv[[#This Row],[qtdRecEspFaixa]]*tbSilv[[#This Row],[Preco]]</f>
        <v>3.4450515000000001E-2</v>
      </c>
    </row>
    <row r="1924" spans="1:21" hidden="1" x14ac:dyDescent="0.3">
      <c r="A1924">
        <v>11817</v>
      </c>
      <c r="B1924" t="s">
        <v>57</v>
      </c>
      <c r="C1924" t="s">
        <v>1</v>
      </c>
      <c r="D1924" t="s">
        <v>2</v>
      </c>
      <c r="E1924" t="s">
        <v>3</v>
      </c>
      <c r="F1924" t="s">
        <v>306</v>
      </c>
      <c r="G1924" t="s">
        <v>4</v>
      </c>
      <c r="H1924" t="s">
        <v>260</v>
      </c>
      <c r="I1924">
        <v>333</v>
      </c>
      <c r="J1924">
        <v>37</v>
      </c>
      <c r="K1924" t="s">
        <v>261</v>
      </c>
      <c r="L1924" t="s">
        <v>319</v>
      </c>
      <c r="M1924" t="s">
        <v>309</v>
      </c>
      <c r="N1924">
        <v>11</v>
      </c>
      <c r="O1924" t="s">
        <v>320</v>
      </c>
      <c r="P1924" t="s">
        <v>13</v>
      </c>
      <c r="Q1924">
        <v>18.149999999999999</v>
      </c>
      <c r="R1924" t="s">
        <v>12</v>
      </c>
      <c r="S1924">
        <v>13.066685676574707</v>
      </c>
      <c r="T1924" s="6">
        <f>tbSilv[[#This Row],[qtdRecurso]]*tbSilv[[#This Row],[areaOcupacao]]/10000</f>
        <v>0.60439500000000002</v>
      </c>
      <c r="U1924" s="1">
        <f>tbSilv[[#This Row],[qtdRecEspFaixa]]*tbSilv[[#This Row],[Preco]]</f>
        <v>7.8974394894933706</v>
      </c>
    </row>
    <row r="1925" spans="1:21" hidden="1" x14ac:dyDescent="0.3">
      <c r="A1925">
        <v>11817</v>
      </c>
      <c r="B1925" t="s">
        <v>57</v>
      </c>
      <c r="C1925" t="s">
        <v>1</v>
      </c>
      <c r="D1925" t="s">
        <v>2</v>
      </c>
      <c r="E1925" t="s">
        <v>3</v>
      </c>
      <c r="F1925" t="s">
        <v>306</v>
      </c>
      <c r="G1925" t="s">
        <v>4</v>
      </c>
      <c r="H1925" t="s">
        <v>260</v>
      </c>
      <c r="I1925">
        <v>333</v>
      </c>
      <c r="J1925">
        <v>37</v>
      </c>
      <c r="K1925" t="s">
        <v>261</v>
      </c>
      <c r="L1925" t="s">
        <v>319</v>
      </c>
      <c r="M1925" t="s">
        <v>309</v>
      </c>
      <c r="N1925">
        <v>11</v>
      </c>
      <c r="O1925" t="s">
        <v>313</v>
      </c>
      <c r="P1925" t="s">
        <v>16</v>
      </c>
      <c r="Q1925">
        <v>0.73</v>
      </c>
      <c r="R1925" t="s">
        <v>17</v>
      </c>
      <c r="S1925">
        <v>149.07000732421875</v>
      </c>
      <c r="T1925" s="6">
        <f>tbSilv[[#This Row],[qtdRecurso]]*tbSilv[[#This Row],[areaOcupacao]]/10000</f>
        <v>2.4309000000000001E-2</v>
      </c>
      <c r="U1925" s="1">
        <f>tbSilv[[#This Row],[qtdRecEspFaixa]]*tbSilv[[#This Row],[Preco]]</f>
        <v>3.6237428080444336</v>
      </c>
    </row>
    <row r="1926" spans="1:21" hidden="1" x14ac:dyDescent="0.3">
      <c r="A1926">
        <v>11817</v>
      </c>
      <c r="B1926" t="s">
        <v>57</v>
      </c>
      <c r="C1926" t="s">
        <v>1</v>
      </c>
      <c r="D1926" t="s">
        <v>2</v>
      </c>
      <c r="E1926" t="s">
        <v>3</v>
      </c>
      <c r="F1926" t="s">
        <v>306</v>
      </c>
      <c r="G1926" t="s">
        <v>4</v>
      </c>
      <c r="H1926" t="s">
        <v>260</v>
      </c>
      <c r="I1926">
        <v>333</v>
      </c>
      <c r="J1926">
        <v>37</v>
      </c>
      <c r="K1926" t="s">
        <v>261</v>
      </c>
      <c r="L1926" t="s">
        <v>319</v>
      </c>
      <c r="M1926" t="s">
        <v>309</v>
      </c>
      <c r="N1926">
        <v>12</v>
      </c>
      <c r="O1926" t="s">
        <v>320</v>
      </c>
      <c r="P1926" t="s">
        <v>321</v>
      </c>
      <c r="Q1926">
        <v>18.149999999999999</v>
      </c>
      <c r="R1926" t="s">
        <v>12</v>
      </c>
      <c r="S1926">
        <v>5.7000000000000002E-2</v>
      </c>
      <c r="T1926" s="6">
        <f>tbSilv[[#This Row],[qtdRecurso]]*tbSilv[[#This Row],[areaOcupacao]]/10000</f>
        <v>0.60439500000000002</v>
      </c>
      <c r="U1926" s="1">
        <f>tbSilv[[#This Row],[qtdRecEspFaixa]]*tbSilv[[#This Row],[Preco]]</f>
        <v>3.4450515000000001E-2</v>
      </c>
    </row>
    <row r="1927" spans="1:21" hidden="1" x14ac:dyDescent="0.3">
      <c r="A1927">
        <v>11817</v>
      </c>
      <c r="B1927" t="s">
        <v>57</v>
      </c>
      <c r="C1927" t="s">
        <v>1</v>
      </c>
      <c r="D1927" t="s">
        <v>2</v>
      </c>
      <c r="E1927" t="s">
        <v>3</v>
      </c>
      <c r="F1927" t="s">
        <v>306</v>
      </c>
      <c r="G1927" t="s">
        <v>4</v>
      </c>
      <c r="H1927" t="s">
        <v>260</v>
      </c>
      <c r="I1927">
        <v>333</v>
      </c>
      <c r="J1927">
        <v>37</v>
      </c>
      <c r="K1927" t="s">
        <v>261</v>
      </c>
      <c r="L1927" t="s">
        <v>319</v>
      </c>
      <c r="M1927" t="s">
        <v>309</v>
      </c>
      <c r="N1927">
        <v>12</v>
      </c>
      <c r="O1927" t="s">
        <v>320</v>
      </c>
      <c r="P1927" t="s">
        <v>13</v>
      </c>
      <c r="Q1927">
        <v>18.149999999999999</v>
      </c>
      <c r="R1927" t="s">
        <v>12</v>
      </c>
      <c r="S1927">
        <v>13.066685676574707</v>
      </c>
      <c r="T1927" s="6">
        <f>tbSilv[[#This Row],[qtdRecurso]]*tbSilv[[#This Row],[areaOcupacao]]/10000</f>
        <v>0.60439500000000002</v>
      </c>
      <c r="U1927" s="1">
        <f>tbSilv[[#This Row],[qtdRecEspFaixa]]*tbSilv[[#This Row],[Preco]]</f>
        <v>7.8974394894933706</v>
      </c>
    </row>
    <row r="1928" spans="1:21" hidden="1" x14ac:dyDescent="0.3">
      <c r="A1928">
        <v>11817</v>
      </c>
      <c r="B1928" t="s">
        <v>57</v>
      </c>
      <c r="C1928" t="s">
        <v>1</v>
      </c>
      <c r="D1928" t="s">
        <v>2</v>
      </c>
      <c r="E1928" t="s">
        <v>3</v>
      </c>
      <c r="F1928" t="s">
        <v>306</v>
      </c>
      <c r="G1928" t="s">
        <v>4</v>
      </c>
      <c r="H1928" t="s">
        <v>260</v>
      </c>
      <c r="I1928">
        <v>333</v>
      </c>
      <c r="J1928">
        <v>37</v>
      </c>
      <c r="K1928" t="s">
        <v>261</v>
      </c>
      <c r="L1928" t="s">
        <v>319</v>
      </c>
      <c r="M1928" t="s">
        <v>309</v>
      </c>
      <c r="N1928">
        <v>12</v>
      </c>
      <c r="O1928" t="s">
        <v>313</v>
      </c>
      <c r="P1928" t="s">
        <v>16</v>
      </c>
      <c r="Q1928">
        <v>0.73</v>
      </c>
      <c r="R1928" t="s">
        <v>17</v>
      </c>
      <c r="S1928">
        <v>149.07000732421875</v>
      </c>
      <c r="T1928" s="6">
        <f>tbSilv[[#This Row],[qtdRecurso]]*tbSilv[[#This Row],[areaOcupacao]]/10000</f>
        <v>2.4309000000000001E-2</v>
      </c>
      <c r="U1928" s="1">
        <f>tbSilv[[#This Row],[qtdRecEspFaixa]]*tbSilv[[#This Row],[Preco]]</f>
        <v>3.6237428080444336</v>
      </c>
    </row>
    <row r="1929" spans="1:21" hidden="1" x14ac:dyDescent="0.3">
      <c r="A1929">
        <v>11817</v>
      </c>
      <c r="B1929" t="s">
        <v>57</v>
      </c>
      <c r="C1929" t="s">
        <v>1</v>
      </c>
      <c r="D1929" t="s">
        <v>2</v>
      </c>
      <c r="E1929" t="s">
        <v>3</v>
      </c>
      <c r="F1929" t="s">
        <v>306</v>
      </c>
      <c r="G1929" t="s">
        <v>4</v>
      </c>
      <c r="H1929" t="s">
        <v>260</v>
      </c>
      <c r="I1929">
        <v>333</v>
      </c>
      <c r="J1929">
        <v>37</v>
      </c>
      <c r="K1929" t="s">
        <v>261</v>
      </c>
      <c r="L1929" t="s">
        <v>319</v>
      </c>
      <c r="M1929" t="s">
        <v>309</v>
      </c>
      <c r="N1929">
        <v>13</v>
      </c>
      <c r="O1929" t="s">
        <v>320</v>
      </c>
      <c r="P1929" t="s">
        <v>321</v>
      </c>
      <c r="Q1929">
        <v>18.149999999999999</v>
      </c>
      <c r="R1929" t="s">
        <v>12</v>
      </c>
      <c r="S1929">
        <v>5.7000000000000002E-2</v>
      </c>
      <c r="T1929" s="6">
        <f>tbSilv[[#This Row],[qtdRecurso]]*tbSilv[[#This Row],[areaOcupacao]]/10000</f>
        <v>0.60439500000000002</v>
      </c>
      <c r="U1929" s="1">
        <f>tbSilv[[#This Row],[qtdRecEspFaixa]]*tbSilv[[#This Row],[Preco]]</f>
        <v>3.4450515000000001E-2</v>
      </c>
    </row>
    <row r="1930" spans="1:21" hidden="1" x14ac:dyDescent="0.3">
      <c r="A1930">
        <v>11817</v>
      </c>
      <c r="B1930" t="s">
        <v>57</v>
      </c>
      <c r="C1930" t="s">
        <v>1</v>
      </c>
      <c r="D1930" t="s">
        <v>2</v>
      </c>
      <c r="E1930" t="s">
        <v>3</v>
      </c>
      <c r="F1930" t="s">
        <v>306</v>
      </c>
      <c r="G1930" t="s">
        <v>4</v>
      </c>
      <c r="H1930" t="s">
        <v>260</v>
      </c>
      <c r="I1930">
        <v>333</v>
      </c>
      <c r="J1930">
        <v>37</v>
      </c>
      <c r="K1930" t="s">
        <v>261</v>
      </c>
      <c r="L1930" t="s">
        <v>319</v>
      </c>
      <c r="M1930" t="s">
        <v>309</v>
      </c>
      <c r="N1930">
        <v>13</v>
      </c>
      <c r="O1930" t="s">
        <v>320</v>
      </c>
      <c r="P1930" t="s">
        <v>13</v>
      </c>
      <c r="Q1930">
        <v>18.149999999999999</v>
      </c>
      <c r="R1930" t="s">
        <v>12</v>
      </c>
      <c r="S1930">
        <v>13.066685676574707</v>
      </c>
      <c r="T1930" s="6">
        <f>tbSilv[[#This Row],[qtdRecurso]]*tbSilv[[#This Row],[areaOcupacao]]/10000</f>
        <v>0.60439500000000002</v>
      </c>
      <c r="U1930" s="1">
        <f>tbSilv[[#This Row],[qtdRecEspFaixa]]*tbSilv[[#This Row],[Preco]]</f>
        <v>7.8974394894933706</v>
      </c>
    </row>
    <row r="1931" spans="1:21" hidden="1" x14ac:dyDescent="0.3">
      <c r="A1931">
        <v>11817</v>
      </c>
      <c r="B1931" t="s">
        <v>57</v>
      </c>
      <c r="C1931" t="s">
        <v>1</v>
      </c>
      <c r="D1931" t="s">
        <v>2</v>
      </c>
      <c r="E1931" t="s">
        <v>3</v>
      </c>
      <c r="F1931" t="s">
        <v>306</v>
      </c>
      <c r="G1931" t="s">
        <v>4</v>
      </c>
      <c r="H1931" t="s">
        <v>260</v>
      </c>
      <c r="I1931">
        <v>333</v>
      </c>
      <c r="J1931">
        <v>37</v>
      </c>
      <c r="K1931" t="s">
        <v>261</v>
      </c>
      <c r="L1931" t="s">
        <v>319</v>
      </c>
      <c r="M1931" t="s">
        <v>309</v>
      </c>
      <c r="N1931">
        <v>13</v>
      </c>
      <c r="O1931" t="s">
        <v>313</v>
      </c>
      <c r="P1931" t="s">
        <v>16</v>
      </c>
      <c r="Q1931">
        <v>0.73</v>
      </c>
      <c r="R1931" t="s">
        <v>17</v>
      </c>
      <c r="S1931">
        <v>149.07000732421875</v>
      </c>
      <c r="T1931" s="6">
        <f>tbSilv[[#This Row],[qtdRecurso]]*tbSilv[[#This Row],[areaOcupacao]]/10000</f>
        <v>2.4309000000000001E-2</v>
      </c>
      <c r="U1931" s="1">
        <f>tbSilv[[#This Row],[qtdRecEspFaixa]]*tbSilv[[#This Row],[Preco]]</f>
        <v>3.6237428080444336</v>
      </c>
    </row>
    <row r="1932" spans="1:21" hidden="1" x14ac:dyDescent="0.3">
      <c r="A1932">
        <v>11817</v>
      </c>
      <c r="B1932" t="s">
        <v>57</v>
      </c>
      <c r="C1932" t="s">
        <v>1</v>
      </c>
      <c r="D1932" t="s">
        <v>2</v>
      </c>
      <c r="E1932" t="s">
        <v>3</v>
      </c>
      <c r="F1932" t="s">
        <v>306</v>
      </c>
      <c r="G1932" t="s">
        <v>4</v>
      </c>
      <c r="H1932" t="s">
        <v>260</v>
      </c>
      <c r="I1932">
        <v>333</v>
      </c>
      <c r="J1932">
        <v>37</v>
      </c>
      <c r="K1932" t="s">
        <v>261</v>
      </c>
      <c r="L1932" t="s">
        <v>319</v>
      </c>
      <c r="M1932" t="s">
        <v>309</v>
      </c>
      <c r="N1932">
        <v>14</v>
      </c>
      <c r="O1932" t="s">
        <v>320</v>
      </c>
      <c r="P1932" t="s">
        <v>321</v>
      </c>
      <c r="Q1932">
        <v>18.149999999999999</v>
      </c>
      <c r="R1932" t="s">
        <v>12</v>
      </c>
      <c r="S1932">
        <v>5.7000000000000002E-2</v>
      </c>
      <c r="T1932" s="6">
        <f>tbSilv[[#This Row],[qtdRecurso]]*tbSilv[[#This Row],[areaOcupacao]]/10000</f>
        <v>0.60439500000000002</v>
      </c>
      <c r="U1932" s="1">
        <f>tbSilv[[#This Row],[qtdRecEspFaixa]]*tbSilv[[#This Row],[Preco]]</f>
        <v>3.4450515000000001E-2</v>
      </c>
    </row>
    <row r="1933" spans="1:21" hidden="1" x14ac:dyDescent="0.3">
      <c r="A1933">
        <v>11817</v>
      </c>
      <c r="B1933" t="s">
        <v>57</v>
      </c>
      <c r="C1933" t="s">
        <v>1</v>
      </c>
      <c r="D1933" t="s">
        <v>2</v>
      </c>
      <c r="E1933" t="s">
        <v>3</v>
      </c>
      <c r="F1933" t="s">
        <v>306</v>
      </c>
      <c r="G1933" t="s">
        <v>4</v>
      </c>
      <c r="H1933" t="s">
        <v>260</v>
      </c>
      <c r="I1933">
        <v>333</v>
      </c>
      <c r="J1933">
        <v>37</v>
      </c>
      <c r="K1933" t="s">
        <v>261</v>
      </c>
      <c r="L1933" t="s">
        <v>319</v>
      </c>
      <c r="M1933" t="s">
        <v>309</v>
      </c>
      <c r="N1933">
        <v>14</v>
      </c>
      <c r="O1933" t="s">
        <v>320</v>
      </c>
      <c r="P1933" t="s">
        <v>13</v>
      </c>
      <c r="Q1933">
        <v>18.149999999999999</v>
      </c>
      <c r="R1933" t="s">
        <v>12</v>
      </c>
      <c r="S1933">
        <v>13.066685676574707</v>
      </c>
      <c r="T1933" s="6">
        <f>tbSilv[[#This Row],[qtdRecurso]]*tbSilv[[#This Row],[areaOcupacao]]/10000</f>
        <v>0.60439500000000002</v>
      </c>
      <c r="U1933" s="1">
        <f>tbSilv[[#This Row],[qtdRecEspFaixa]]*tbSilv[[#This Row],[Preco]]</f>
        <v>7.8974394894933706</v>
      </c>
    </row>
    <row r="1934" spans="1:21" hidden="1" x14ac:dyDescent="0.3">
      <c r="A1934">
        <v>11817</v>
      </c>
      <c r="B1934" t="s">
        <v>57</v>
      </c>
      <c r="C1934" t="s">
        <v>1</v>
      </c>
      <c r="D1934" t="s">
        <v>2</v>
      </c>
      <c r="E1934" t="s">
        <v>3</v>
      </c>
      <c r="F1934" t="s">
        <v>306</v>
      </c>
      <c r="G1934" t="s">
        <v>4</v>
      </c>
      <c r="H1934" t="s">
        <v>260</v>
      </c>
      <c r="I1934">
        <v>333</v>
      </c>
      <c r="J1934">
        <v>37</v>
      </c>
      <c r="K1934" t="s">
        <v>261</v>
      </c>
      <c r="L1934" t="s">
        <v>319</v>
      </c>
      <c r="M1934" t="s">
        <v>309</v>
      </c>
      <c r="N1934">
        <v>14</v>
      </c>
      <c r="O1934" t="s">
        <v>313</v>
      </c>
      <c r="P1934" t="s">
        <v>16</v>
      </c>
      <c r="Q1934">
        <v>0.73</v>
      </c>
      <c r="R1934" t="s">
        <v>17</v>
      </c>
      <c r="S1934">
        <v>149.07000732421875</v>
      </c>
      <c r="T1934" s="6">
        <f>tbSilv[[#This Row],[qtdRecurso]]*tbSilv[[#This Row],[areaOcupacao]]/10000</f>
        <v>2.4309000000000001E-2</v>
      </c>
      <c r="U1934" s="1">
        <f>tbSilv[[#This Row],[qtdRecEspFaixa]]*tbSilv[[#This Row],[Preco]]</f>
        <v>3.6237428080444336</v>
      </c>
    </row>
    <row r="1935" spans="1:21" hidden="1" x14ac:dyDescent="0.3">
      <c r="A1935">
        <v>11817</v>
      </c>
      <c r="B1935" t="s">
        <v>57</v>
      </c>
      <c r="C1935" t="s">
        <v>1</v>
      </c>
      <c r="D1935" t="s">
        <v>2</v>
      </c>
      <c r="E1935" t="s">
        <v>3</v>
      </c>
      <c r="F1935" t="s">
        <v>306</v>
      </c>
      <c r="G1935" t="s">
        <v>4</v>
      </c>
      <c r="H1935" t="s">
        <v>260</v>
      </c>
      <c r="I1935">
        <v>333</v>
      </c>
      <c r="J1935">
        <v>37</v>
      </c>
      <c r="K1935" t="s">
        <v>261</v>
      </c>
      <c r="L1935" t="s">
        <v>319</v>
      </c>
      <c r="M1935" t="s">
        <v>309</v>
      </c>
      <c r="N1935">
        <v>15</v>
      </c>
      <c r="O1935" t="s">
        <v>320</v>
      </c>
      <c r="P1935" t="s">
        <v>321</v>
      </c>
      <c r="Q1935">
        <v>18.149999999999999</v>
      </c>
      <c r="R1935" t="s">
        <v>12</v>
      </c>
      <c r="S1935">
        <v>5.7000000000000002E-2</v>
      </c>
      <c r="T1935" s="6">
        <f>tbSilv[[#This Row],[qtdRecurso]]*tbSilv[[#This Row],[areaOcupacao]]/10000</f>
        <v>0.60439500000000002</v>
      </c>
      <c r="U1935" s="1">
        <f>tbSilv[[#This Row],[qtdRecEspFaixa]]*tbSilv[[#This Row],[Preco]]</f>
        <v>3.4450515000000001E-2</v>
      </c>
    </row>
    <row r="1936" spans="1:21" hidden="1" x14ac:dyDescent="0.3">
      <c r="A1936">
        <v>11817</v>
      </c>
      <c r="B1936" t="s">
        <v>57</v>
      </c>
      <c r="C1936" t="s">
        <v>1</v>
      </c>
      <c r="D1936" t="s">
        <v>2</v>
      </c>
      <c r="E1936" t="s">
        <v>3</v>
      </c>
      <c r="F1936" t="s">
        <v>306</v>
      </c>
      <c r="G1936" t="s">
        <v>4</v>
      </c>
      <c r="H1936" t="s">
        <v>260</v>
      </c>
      <c r="I1936">
        <v>333</v>
      </c>
      <c r="J1936">
        <v>37</v>
      </c>
      <c r="K1936" t="s">
        <v>261</v>
      </c>
      <c r="L1936" t="s">
        <v>319</v>
      </c>
      <c r="M1936" t="s">
        <v>309</v>
      </c>
      <c r="N1936">
        <v>15</v>
      </c>
      <c r="O1936" t="s">
        <v>320</v>
      </c>
      <c r="P1936" t="s">
        <v>13</v>
      </c>
      <c r="Q1936">
        <v>18.149999999999999</v>
      </c>
      <c r="R1936" t="s">
        <v>12</v>
      </c>
      <c r="S1936">
        <v>13.066685676574707</v>
      </c>
      <c r="T1936" s="6">
        <f>tbSilv[[#This Row],[qtdRecurso]]*tbSilv[[#This Row],[areaOcupacao]]/10000</f>
        <v>0.60439500000000002</v>
      </c>
      <c r="U1936" s="1">
        <f>tbSilv[[#This Row],[qtdRecEspFaixa]]*tbSilv[[#This Row],[Preco]]</f>
        <v>7.8974394894933706</v>
      </c>
    </row>
    <row r="1937" spans="1:21" hidden="1" x14ac:dyDescent="0.3">
      <c r="A1937">
        <v>11817</v>
      </c>
      <c r="B1937" t="s">
        <v>57</v>
      </c>
      <c r="C1937" t="s">
        <v>1</v>
      </c>
      <c r="D1937" t="s">
        <v>2</v>
      </c>
      <c r="E1937" t="s">
        <v>3</v>
      </c>
      <c r="F1937" t="s">
        <v>306</v>
      </c>
      <c r="G1937" t="s">
        <v>4</v>
      </c>
      <c r="H1937" t="s">
        <v>260</v>
      </c>
      <c r="I1937">
        <v>333</v>
      </c>
      <c r="J1937">
        <v>37</v>
      </c>
      <c r="K1937" t="s">
        <v>261</v>
      </c>
      <c r="L1937" t="s">
        <v>319</v>
      </c>
      <c r="M1937" t="s">
        <v>309</v>
      </c>
      <c r="N1937">
        <v>15</v>
      </c>
      <c r="O1937" t="s">
        <v>313</v>
      </c>
      <c r="P1937" t="s">
        <v>16</v>
      </c>
      <c r="Q1937">
        <v>0.73</v>
      </c>
      <c r="R1937" t="s">
        <v>17</v>
      </c>
      <c r="S1937">
        <v>149.07000732421875</v>
      </c>
      <c r="T1937" s="6">
        <f>tbSilv[[#This Row],[qtdRecurso]]*tbSilv[[#This Row],[areaOcupacao]]/10000</f>
        <v>2.4309000000000001E-2</v>
      </c>
      <c r="U1937" s="1">
        <f>tbSilv[[#This Row],[qtdRecEspFaixa]]*tbSilv[[#This Row],[Preco]]</f>
        <v>3.6237428080444336</v>
      </c>
    </row>
    <row r="1938" spans="1:21" hidden="1" x14ac:dyDescent="0.3">
      <c r="A1938">
        <v>11817</v>
      </c>
      <c r="B1938" t="s">
        <v>57</v>
      </c>
      <c r="C1938" t="s">
        <v>1</v>
      </c>
      <c r="D1938" t="s">
        <v>2</v>
      </c>
      <c r="E1938" t="s">
        <v>3</v>
      </c>
      <c r="F1938" t="s">
        <v>306</v>
      </c>
      <c r="G1938" t="s">
        <v>4</v>
      </c>
      <c r="H1938" t="s">
        <v>260</v>
      </c>
      <c r="I1938">
        <v>333</v>
      </c>
      <c r="J1938">
        <v>37</v>
      </c>
      <c r="K1938" t="s">
        <v>261</v>
      </c>
      <c r="L1938" t="s">
        <v>319</v>
      </c>
      <c r="M1938" t="s">
        <v>309</v>
      </c>
      <c r="N1938">
        <v>16</v>
      </c>
      <c r="O1938" t="s">
        <v>320</v>
      </c>
      <c r="P1938" t="s">
        <v>321</v>
      </c>
      <c r="Q1938">
        <v>18.149999999999999</v>
      </c>
      <c r="R1938" t="s">
        <v>12</v>
      </c>
      <c r="S1938">
        <v>5.7000000000000002E-2</v>
      </c>
      <c r="T1938" s="6">
        <f>tbSilv[[#This Row],[qtdRecurso]]*tbSilv[[#This Row],[areaOcupacao]]/10000</f>
        <v>0.60439500000000002</v>
      </c>
      <c r="U1938" s="1">
        <f>tbSilv[[#This Row],[qtdRecEspFaixa]]*tbSilv[[#This Row],[Preco]]</f>
        <v>3.4450515000000001E-2</v>
      </c>
    </row>
    <row r="1939" spans="1:21" hidden="1" x14ac:dyDescent="0.3">
      <c r="A1939">
        <v>11817</v>
      </c>
      <c r="B1939" t="s">
        <v>57</v>
      </c>
      <c r="C1939" t="s">
        <v>1</v>
      </c>
      <c r="D1939" t="s">
        <v>2</v>
      </c>
      <c r="E1939" t="s">
        <v>3</v>
      </c>
      <c r="F1939" t="s">
        <v>306</v>
      </c>
      <c r="G1939" t="s">
        <v>4</v>
      </c>
      <c r="H1939" t="s">
        <v>260</v>
      </c>
      <c r="I1939">
        <v>333</v>
      </c>
      <c r="J1939">
        <v>37</v>
      </c>
      <c r="K1939" t="s">
        <v>261</v>
      </c>
      <c r="L1939" t="s">
        <v>319</v>
      </c>
      <c r="M1939" t="s">
        <v>309</v>
      </c>
      <c r="N1939">
        <v>16</v>
      </c>
      <c r="O1939" t="s">
        <v>320</v>
      </c>
      <c r="P1939" t="s">
        <v>13</v>
      </c>
      <c r="Q1939">
        <v>18.149999999999999</v>
      </c>
      <c r="R1939" t="s">
        <v>12</v>
      </c>
      <c r="S1939">
        <v>13.066685676574707</v>
      </c>
      <c r="T1939" s="6">
        <f>tbSilv[[#This Row],[qtdRecurso]]*tbSilv[[#This Row],[areaOcupacao]]/10000</f>
        <v>0.60439500000000002</v>
      </c>
      <c r="U1939" s="1">
        <f>tbSilv[[#This Row],[qtdRecEspFaixa]]*tbSilv[[#This Row],[Preco]]</f>
        <v>7.8974394894933706</v>
      </c>
    </row>
    <row r="1940" spans="1:21" hidden="1" x14ac:dyDescent="0.3">
      <c r="A1940">
        <v>11817</v>
      </c>
      <c r="B1940" t="s">
        <v>57</v>
      </c>
      <c r="C1940" t="s">
        <v>1</v>
      </c>
      <c r="D1940" t="s">
        <v>2</v>
      </c>
      <c r="E1940" t="s">
        <v>3</v>
      </c>
      <c r="F1940" t="s">
        <v>306</v>
      </c>
      <c r="G1940" t="s">
        <v>4</v>
      </c>
      <c r="H1940" t="s">
        <v>260</v>
      </c>
      <c r="I1940">
        <v>333</v>
      </c>
      <c r="J1940">
        <v>37</v>
      </c>
      <c r="K1940" t="s">
        <v>261</v>
      </c>
      <c r="L1940" t="s">
        <v>319</v>
      </c>
      <c r="M1940" t="s">
        <v>309</v>
      </c>
      <c r="N1940">
        <v>16</v>
      </c>
      <c r="O1940" t="s">
        <v>313</v>
      </c>
      <c r="P1940" t="s">
        <v>16</v>
      </c>
      <c r="Q1940">
        <v>0.73</v>
      </c>
      <c r="R1940" t="s">
        <v>17</v>
      </c>
      <c r="S1940">
        <v>149.07000732421875</v>
      </c>
      <c r="T1940" s="6">
        <f>tbSilv[[#This Row],[qtdRecurso]]*tbSilv[[#This Row],[areaOcupacao]]/10000</f>
        <v>2.4309000000000001E-2</v>
      </c>
      <c r="U1940" s="1">
        <f>tbSilv[[#This Row],[qtdRecEspFaixa]]*tbSilv[[#This Row],[Preco]]</f>
        <v>3.6237428080444336</v>
      </c>
    </row>
    <row r="1941" spans="1:21" hidden="1" x14ac:dyDescent="0.3">
      <c r="A1941">
        <v>11817</v>
      </c>
      <c r="B1941" t="s">
        <v>57</v>
      </c>
      <c r="C1941" t="s">
        <v>1</v>
      </c>
      <c r="D1941" t="s">
        <v>2</v>
      </c>
      <c r="E1941" t="s">
        <v>3</v>
      </c>
      <c r="F1941" t="s">
        <v>306</v>
      </c>
      <c r="G1941" t="s">
        <v>4</v>
      </c>
      <c r="H1941" t="s">
        <v>260</v>
      </c>
      <c r="I1941">
        <v>333</v>
      </c>
      <c r="J1941">
        <v>37</v>
      </c>
      <c r="K1941" t="s">
        <v>261</v>
      </c>
      <c r="L1941" t="s">
        <v>319</v>
      </c>
      <c r="M1941" t="s">
        <v>309</v>
      </c>
      <c r="N1941">
        <v>17</v>
      </c>
      <c r="O1941" t="s">
        <v>320</v>
      </c>
      <c r="P1941" t="s">
        <v>321</v>
      </c>
      <c r="Q1941">
        <v>18.149999999999999</v>
      </c>
      <c r="R1941" t="s">
        <v>12</v>
      </c>
      <c r="S1941">
        <v>5.7000000000000002E-2</v>
      </c>
      <c r="T1941" s="6">
        <f>tbSilv[[#This Row],[qtdRecurso]]*tbSilv[[#This Row],[areaOcupacao]]/10000</f>
        <v>0.60439500000000002</v>
      </c>
      <c r="U1941" s="1">
        <f>tbSilv[[#This Row],[qtdRecEspFaixa]]*tbSilv[[#This Row],[Preco]]</f>
        <v>3.4450515000000001E-2</v>
      </c>
    </row>
    <row r="1942" spans="1:21" hidden="1" x14ac:dyDescent="0.3">
      <c r="A1942">
        <v>11817</v>
      </c>
      <c r="B1942" t="s">
        <v>57</v>
      </c>
      <c r="C1942" t="s">
        <v>1</v>
      </c>
      <c r="D1942" t="s">
        <v>2</v>
      </c>
      <c r="E1942" t="s">
        <v>3</v>
      </c>
      <c r="F1942" t="s">
        <v>306</v>
      </c>
      <c r="G1942" t="s">
        <v>4</v>
      </c>
      <c r="H1942" t="s">
        <v>260</v>
      </c>
      <c r="I1942">
        <v>333</v>
      </c>
      <c r="J1942">
        <v>37</v>
      </c>
      <c r="K1942" t="s">
        <v>261</v>
      </c>
      <c r="L1942" t="s">
        <v>319</v>
      </c>
      <c r="M1942" t="s">
        <v>309</v>
      </c>
      <c r="N1942">
        <v>17</v>
      </c>
      <c r="O1942" t="s">
        <v>320</v>
      </c>
      <c r="P1942" t="s">
        <v>13</v>
      </c>
      <c r="Q1942">
        <v>18.149999999999999</v>
      </c>
      <c r="R1942" t="s">
        <v>12</v>
      </c>
      <c r="S1942">
        <v>13.066685676574707</v>
      </c>
      <c r="T1942" s="6">
        <f>tbSilv[[#This Row],[qtdRecurso]]*tbSilv[[#This Row],[areaOcupacao]]/10000</f>
        <v>0.60439500000000002</v>
      </c>
      <c r="U1942" s="1">
        <f>tbSilv[[#This Row],[qtdRecEspFaixa]]*tbSilv[[#This Row],[Preco]]</f>
        <v>7.8974394894933706</v>
      </c>
    </row>
    <row r="1943" spans="1:21" hidden="1" x14ac:dyDescent="0.3">
      <c r="A1943">
        <v>11817</v>
      </c>
      <c r="B1943" t="s">
        <v>57</v>
      </c>
      <c r="C1943" t="s">
        <v>1</v>
      </c>
      <c r="D1943" t="s">
        <v>2</v>
      </c>
      <c r="E1943" t="s">
        <v>3</v>
      </c>
      <c r="F1943" t="s">
        <v>306</v>
      </c>
      <c r="G1943" t="s">
        <v>4</v>
      </c>
      <c r="H1943" t="s">
        <v>260</v>
      </c>
      <c r="I1943">
        <v>333</v>
      </c>
      <c r="J1943">
        <v>37</v>
      </c>
      <c r="K1943" t="s">
        <v>261</v>
      </c>
      <c r="L1943" t="s">
        <v>319</v>
      </c>
      <c r="M1943" t="s">
        <v>309</v>
      </c>
      <c r="N1943">
        <v>17</v>
      </c>
      <c r="O1943" t="s">
        <v>313</v>
      </c>
      <c r="P1943" t="s">
        <v>16</v>
      </c>
      <c r="Q1943">
        <v>0.73</v>
      </c>
      <c r="R1943" t="s">
        <v>17</v>
      </c>
      <c r="S1943">
        <v>149.07000732421875</v>
      </c>
      <c r="T1943" s="6">
        <f>tbSilv[[#This Row],[qtdRecurso]]*tbSilv[[#This Row],[areaOcupacao]]/10000</f>
        <v>2.4309000000000001E-2</v>
      </c>
      <c r="U1943" s="1">
        <f>tbSilv[[#This Row],[qtdRecEspFaixa]]*tbSilv[[#This Row],[Preco]]</f>
        <v>3.6237428080444336</v>
      </c>
    </row>
    <row r="1944" spans="1:21" hidden="1" x14ac:dyDescent="0.3">
      <c r="A1944">
        <v>11817</v>
      </c>
      <c r="B1944" t="s">
        <v>57</v>
      </c>
      <c r="C1944" t="s">
        <v>1</v>
      </c>
      <c r="D1944" t="s">
        <v>2</v>
      </c>
      <c r="E1944" t="s">
        <v>3</v>
      </c>
      <c r="F1944" t="s">
        <v>306</v>
      </c>
      <c r="G1944" t="s">
        <v>4</v>
      </c>
      <c r="H1944" t="s">
        <v>260</v>
      </c>
      <c r="I1944">
        <v>333</v>
      </c>
      <c r="J1944">
        <v>37</v>
      </c>
      <c r="K1944" t="s">
        <v>261</v>
      </c>
      <c r="L1944" t="s">
        <v>319</v>
      </c>
      <c r="M1944" t="s">
        <v>309</v>
      </c>
      <c r="N1944">
        <v>18</v>
      </c>
      <c r="O1944" t="s">
        <v>320</v>
      </c>
      <c r="P1944" t="s">
        <v>321</v>
      </c>
      <c r="Q1944">
        <v>18.149999999999999</v>
      </c>
      <c r="R1944" t="s">
        <v>12</v>
      </c>
      <c r="S1944">
        <v>5.7000000000000002E-2</v>
      </c>
      <c r="T1944" s="6">
        <f>tbSilv[[#This Row],[qtdRecurso]]*tbSilv[[#This Row],[areaOcupacao]]/10000</f>
        <v>0.60439500000000002</v>
      </c>
      <c r="U1944" s="1">
        <f>tbSilv[[#This Row],[qtdRecEspFaixa]]*tbSilv[[#This Row],[Preco]]</f>
        <v>3.4450515000000001E-2</v>
      </c>
    </row>
    <row r="1945" spans="1:21" hidden="1" x14ac:dyDescent="0.3">
      <c r="A1945">
        <v>11817</v>
      </c>
      <c r="B1945" t="s">
        <v>57</v>
      </c>
      <c r="C1945" t="s">
        <v>1</v>
      </c>
      <c r="D1945" t="s">
        <v>2</v>
      </c>
      <c r="E1945" t="s">
        <v>3</v>
      </c>
      <c r="F1945" t="s">
        <v>306</v>
      </c>
      <c r="G1945" t="s">
        <v>4</v>
      </c>
      <c r="H1945" t="s">
        <v>260</v>
      </c>
      <c r="I1945">
        <v>333</v>
      </c>
      <c r="J1945">
        <v>37</v>
      </c>
      <c r="K1945" t="s">
        <v>261</v>
      </c>
      <c r="L1945" t="s">
        <v>319</v>
      </c>
      <c r="M1945" t="s">
        <v>309</v>
      </c>
      <c r="N1945">
        <v>18</v>
      </c>
      <c r="O1945" t="s">
        <v>320</v>
      </c>
      <c r="P1945" t="s">
        <v>13</v>
      </c>
      <c r="Q1945">
        <v>18.149999999999999</v>
      </c>
      <c r="R1945" t="s">
        <v>12</v>
      </c>
      <c r="S1945">
        <v>13.066685676574707</v>
      </c>
      <c r="T1945" s="6">
        <f>tbSilv[[#This Row],[qtdRecurso]]*tbSilv[[#This Row],[areaOcupacao]]/10000</f>
        <v>0.60439500000000002</v>
      </c>
      <c r="U1945" s="1">
        <f>tbSilv[[#This Row],[qtdRecEspFaixa]]*tbSilv[[#This Row],[Preco]]</f>
        <v>7.8974394894933706</v>
      </c>
    </row>
    <row r="1946" spans="1:21" hidden="1" x14ac:dyDescent="0.3">
      <c r="A1946">
        <v>11817</v>
      </c>
      <c r="B1946" t="s">
        <v>57</v>
      </c>
      <c r="C1946" t="s">
        <v>1</v>
      </c>
      <c r="D1946" t="s">
        <v>2</v>
      </c>
      <c r="E1946" t="s">
        <v>3</v>
      </c>
      <c r="F1946" t="s">
        <v>306</v>
      </c>
      <c r="G1946" t="s">
        <v>4</v>
      </c>
      <c r="H1946" t="s">
        <v>260</v>
      </c>
      <c r="I1946">
        <v>333</v>
      </c>
      <c r="J1946">
        <v>37</v>
      </c>
      <c r="K1946" t="s">
        <v>261</v>
      </c>
      <c r="L1946" t="s">
        <v>319</v>
      </c>
      <c r="M1946" t="s">
        <v>309</v>
      </c>
      <c r="N1946">
        <v>18</v>
      </c>
      <c r="O1946" t="s">
        <v>313</v>
      </c>
      <c r="P1946" t="s">
        <v>16</v>
      </c>
      <c r="Q1946">
        <v>0.73</v>
      </c>
      <c r="R1946" t="s">
        <v>17</v>
      </c>
      <c r="S1946">
        <v>149.07000732421875</v>
      </c>
      <c r="T1946" s="6">
        <f>tbSilv[[#This Row],[qtdRecurso]]*tbSilv[[#This Row],[areaOcupacao]]/10000</f>
        <v>2.4309000000000001E-2</v>
      </c>
      <c r="U1946" s="1">
        <f>tbSilv[[#This Row],[qtdRecEspFaixa]]*tbSilv[[#This Row],[Preco]]</f>
        <v>3.6237428080444336</v>
      </c>
    </row>
    <row r="1947" spans="1:21" hidden="1" x14ac:dyDescent="0.3">
      <c r="A1947">
        <v>11817</v>
      </c>
      <c r="B1947" t="s">
        <v>57</v>
      </c>
      <c r="C1947" t="s">
        <v>1</v>
      </c>
      <c r="D1947" t="s">
        <v>2</v>
      </c>
      <c r="E1947" t="s">
        <v>3</v>
      </c>
      <c r="F1947" t="s">
        <v>306</v>
      </c>
      <c r="G1947" t="s">
        <v>4</v>
      </c>
      <c r="H1947" t="s">
        <v>260</v>
      </c>
      <c r="I1947">
        <v>333</v>
      </c>
      <c r="J1947">
        <v>37</v>
      </c>
      <c r="K1947" t="s">
        <v>261</v>
      </c>
      <c r="L1947" t="s">
        <v>319</v>
      </c>
      <c r="M1947" t="s">
        <v>309</v>
      </c>
      <c r="N1947">
        <v>19</v>
      </c>
      <c r="O1947" t="s">
        <v>320</v>
      </c>
      <c r="P1947" t="s">
        <v>321</v>
      </c>
      <c r="Q1947">
        <v>18.149999999999999</v>
      </c>
      <c r="R1947" t="s">
        <v>12</v>
      </c>
      <c r="S1947">
        <v>5.7000000000000002E-2</v>
      </c>
      <c r="T1947" s="6">
        <f>tbSilv[[#This Row],[qtdRecurso]]*tbSilv[[#This Row],[areaOcupacao]]/10000</f>
        <v>0.60439500000000002</v>
      </c>
      <c r="U1947" s="1">
        <f>tbSilv[[#This Row],[qtdRecEspFaixa]]*tbSilv[[#This Row],[Preco]]</f>
        <v>3.4450515000000001E-2</v>
      </c>
    </row>
    <row r="1948" spans="1:21" hidden="1" x14ac:dyDescent="0.3">
      <c r="A1948">
        <v>11817</v>
      </c>
      <c r="B1948" t="s">
        <v>57</v>
      </c>
      <c r="C1948" t="s">
        <v>1</v>
      </c>
      <c r="D1948" t="s">
        <v>2</v>
      </c>
      <c r="E1948" t="s">
        <v>3</v>
      </c>
      <c r="F1948" t="s">
        <v>306</v>
      </c>
      <c r="G1948" t="s">
        <v>4</v>
      </c>
      <c r="H1948" t="s">
        <v>260</v>
      </c>
      <c r="I1948">
        <v>333</v>
      </c>
      <c r="J1948">
        <v>37</v>
      </c>
      <c r="K1948" t="s">
        <v>261</v>
      </c>
      <c r="L1948" t="s">
        <v>319</v>
      </c>
      <c r="M1948" t="s">
        <v>309</v>
      </c>
      <c r="N1948">
        <v>19</v>
      </c>
      <c r="O1948" t="s">
        <v>320</v>
      </c>
      <c r="P1948" t="s">
        <v>13</v>
      </c>
      <c r="Q1948">
        <v>18.149999999999999</v>
      </c>
      <c r="R1948" t="s">
        <v>12</v>
      </c>
      <c r="S1948">
        <v>13.066685676574707</v>
      </c>
      <c r="T1948" s="6">
        <f>tbSilv[[#This Row],[qtdRecurso]]*tbSilv[[#This Row],[areaOcupacao]]/10000</f>
        <v>0.60439500000000002</v>
      </c>
      <c r="U1948" s="1">
        <f>tbSilv[[#This Row],[qtdRecEspFaixa]]*tbSilv[[#This Row],[Preco]]</f>
        <v>7.8974394894933706</v>
      </c>
    </row>
    <row r="1949" spans="1:21" hidden="1" x14ac:dyDescent="0.3">
      <c r="A1949">
        <v>11817</v>
      </c>
      <c r="B1949" t="s">
        <v>57</v>
      </c>
      <c r="C1949" t="s">
        <v>1</v>
      </c>
      <c r="D1949" t="s">
        <v>2</v>
      </c>
      <c r="E1949" t="s">
        <v>3</v>
      </c>
      <c r="F1949" t="s">
        <v>306</v>
      </c>
      <c r="G1949" t="s">
        <v>4</v>
      </c>
      <c r="H1949" t="s">
        <v>260</v>
      </c>
      <c r="I1949">
        <v>333</v>
      </c>
      <c r="J1949">
        <v>37</v>
      </c>
      <c r="K1949" t="s">
        <v>261</v>
      </c>
      <c r="L1949" t="s">
        <v>319</v>
      </c>
      <c r="M1949" t="s">
        <v>309</v>
      </c>
      <c r="N1949">
        <v>19</v>
      </c>
      <c r="O1949" t="s">
        <v>313</v>
      </c>
      <c r="P1949" t="s">
        <v>16</v>
      </c>
      <c r="Q1949">
        <v>0.73</v>
      </c>
      <c r="R1949" t="s">
        <v>17</v>
      </c>
      <c r="S1949">
        <v>149.07000732421875</v>
      </c>
      <c r="T1949" s="6">
        <f>tbSilv[[#This Row],[qtdRecurso]]*tbSilv[[#This Row],[areaOcupacao]]/10000</f>
        <v>2.4309000000000001E-2</v>
      </c>
      <c r="U1949" s="1">
        <f>tbSilv[[#This Row],[qtdRecEspFaixa]]*tbSilv[[#This Row],[Preco]]</f>
        <v>3.6237428080444336</v>
      </c>
    </row>
    <row r="1950" spans="1:21" hidden="1" x14ac:dyDescent="0.3">
      <c r="A1950">
        <v>11817</v>
      </c>
      <c r="B1950" t="s">
        <v>57</v>
      </c>
      <c r="C1950" t="s">
        <v>1</v>
      </c>
      <c r="D1950" t="s">
        <v>2</v>
      </c>
      <c r="E1950" t="s">
        <v>3</v>
      </c>
      <c r="F1950" t="s">
        <v>306</v>
      </c>
      <c r="G1950" t="s">
        <v>4</v>
      </c>
      <c r="H1950" t="s">
        <v>260</v>
      </c>
      <c r="I1950">
        <v>333</v>
      </c>
      <c r="J1950">
        <v>37</v>
      </c>
      <c r="K1950" t="s">
        <v>261</v>
      </c>
      <c r="L1950" t="s">
        <v>319</v>
      </c>
      <c r="M1950" t="s">
        <v>309</v>
      </c>
      <c r="N1950">
        <v>20</v>
      </c>
      <c r="O1950" t="s">
        <v>320</v>
      </c>
      <c r="P1950" t="s">
        <v>321</v>
      </c>
      <c r="Q1950">
        <v>18.149999999999999</v>
      </c>
      <c r="R1950" t="s">
        <v>12</v>
      </c>
      <c r="S1950">
        <v>5.7000000000000002E-2</v>
      </c>
      <c r="T1950" s="6">
        <f>tbSilv[[#This Row],[qtdRecurso]]*tbSilv[[#This Row],[areaOcupacao]]/10000</f>
        <v>0.60439500000000002</v>
      </c>
      <c r="U1950" s="1">
        <f>tbSilv[[#This Row],[qtdRecEspFaixa]]*tbSilv[[#This Row],[Preco]]</f>
        <v>3.4450515000000001E-2</v>
      </c>
    </row>
    <row r="1951" spans="1:21" hidden="1" x14ac:dyDescent="0.3">
      <c r="A1951">
        <v>11817</v>
      </c>
      <c r="B1951" t="s">
        <v>57</v>
      </c>
      <c r="C1951" t="s">
        <v>1</v>
      </c>
      <c r="D1951" t="s">
        <v>2</v>
      </c>
      <c r="E1951" t="s">
        <v>3</v>
      </c>
      <c r="F1951" t="s">
        <v>306</v>
      </c>
      <c r="G1951" t="s">
        <v>4</v>
      </c>
      <c r="H1951" t="s">
        <v>260</v>
      </c>
      <c r="I1951">
        <v>333</v>
      </c>
      <c r="J1951">
        <v>37</v>
      </c>
      <c r="K1951" t="s">
        <v>261</v>
      </c>
      <c r="L1951" t="s">
        <v>319</v>
      </c>
      <c r="M1951" t="s">
        <v>309</v>
      </c>
      <c r="N1951">
        <v>20</v>
      </c>
      <c r="O1951" t="s">
        <v>320</v>
      </c>
      <c r="P1951" t="s">
        <v>13</v>
      </c>
      <c r="Q1951">
        <v>18.149999999999999</v>
      </c>
      <c r="R1951" t="s">
        <v>12</v>
      </c>
      <c r="S1951">
        <v>13.066685676574707</v>
      </c>
      <c r="T1951" s="6">
        <f>tbSilv[[#This Row],[qtdRecurso]]*tbSilv[[#This Row],[areaOcupacao]]/10000</f>
        <v>0.60439500000000002</v>
      </c>
      <c r="U1951" s="1">
        <f>tbSilv[[#This Row],[qtdRecEspFaixa]]*tbSilv[[#This Row],[Preco]]</f>
        <v>7.8974394894933706</v>
      </c>
    </row>
    <row r="1952" spans="1:21" hidden="1" x14ac:dyDescent="0.3">
      <c r="A1952">
        <v>11817</v>
      </c>
      <c r="B1952" t="s">
        <v>57</v>
      </c>
      <c r="C1952" t="s">
        <v>1</v>
      </c>
      <c r="D1952" t="s">
        <v>2</v>
      </c>
      <c r="E1952" t="s">
        <v>3</v>
      </c>
      <c r="F1952" t="s">
        <v>306</v>
      </c>
      <c r="G1952" t="s">
        <v>4</v>
      </c>
      <c r="H1952" t="s">
        <v>260</v>
      </c>
      <c r="I1952">
        <v>333</v>
      </c>
      <c r="J1952">
        <v>37</v>
      </c>
      <c r="K1952" t="s">
        <v>261</v>
      </c>
      <c r="L1952" t="s">
        <v>319</v>
      </c>
      <c r="M1952" t="s">
        <v>309</v>
      </c>
      <c r="N1952">
        <v>20</v>
      </c>
      <c r="O1952" t="s">
        <v>313</v>
      </c>
      <c r="P1952" t="s">
        <v>16</v>
      </c>
      <c r="Q1952">
        <v>0.73</v>
      </c>
      <c r="R1952" t="s">
        <v>17</v>
      </c>
      <c r="S1952">
        <v>149.07000732421875</v>
      </c>
      <c r="T1952" s="6">
        <f>tbSilv[[#This Row],[qtdRecurso]]*tbSilv[[#This Row],[areaOcupacao]]/10000</f>
        <v>2.4309000000000001E-2</v>
      </c>
      <c r="U1952" s="1">
        <f>tbSilv[[#This Row],[qtdRecEspFaixa]]*tbSilv[[#This Row],[Preco]]</f>
        <v>3.6237428080444336</v>
      </c>
    </row>
    <row r="1953" spans="1:21" hidden="1" x14ac:dyDescent="0.3">
      <c r="A1953">
        <v>11817</v>
      </c>
      <c r="B1953" t="s">
        <v>57</v>
      </c>
      <c r="C1953" t="s">
        <v>1</v>
      </c>
      <c r="D1953" t="s">
        <v>2</v>
      </c>
      <c r="E1953" t="s">
        <v>3</v>
      </c>
      <c r="F1953" t="s">
        <v>306</v>
      </c>
      <c r="G1953" t="s">
        <v>4</v>
      </c>
      <c r="H1953" t="s">
        <v>260</v>
      </c>
      <c r="I1953">
        <v>333</v>
      </c>
      <c r="J1953">
        <v>37</v>
      </c>
      <c r="K1953" t="s">
        <v>261</v>
      </c>
      <c r="L1953" t="s">
        <v>319</v>
      </c>
      <c r="M1953" t="s">
        <v>309</v>
      </c>
      <c r="N1953">
        <v>21</v>
      </c>
      <c r="O1953" t="s">
        <v>320</v>
      </c>
      <c r="P1953" t="s">
        <v>321</v>
      </c>
      <c r="Q1953">
        <v>18.149999999999999</v>
      </c>
      <c r="R1953" t="s">
        <v>12</v>
      </c>
      <c r="S1953">
        <v>5.7000000000000002E-2</v>
      </c>
      <c r="T1953" s="6">
        <f>tbSilv[[#This Row],[qtdRecurso]]*tbSilv[[#This Row],[areaOcupacao]]/10000</f>
        <v>0.60439500000000002</v>
      </c>
      <c r="U1953" s="1">
        <f>tbSilv[[#This Row],[qtdRecEspFaixa]]*tbSilv[[#This Row],[Preco]]</f>
        <v>3.4450515000000001E-2</v>
      </c>
    </row>
    <row r="1954" spans="1:21" hidden="1" x14ac:dyDescent="0.3">
      <c r="A1954">
        <v>11817</v>
      </c>
      <c r="B1954" t="s">
        <v>57</v>
      </c>
      <c r="C1954" t="s">
        <v>1</v>
      </c>
      <c r="D1954" t="s">
        <v>2</v>
      </c>
      <c r="E1954" t="s">
        <v>3</v>
      </c>
      <c r="F1954" t="s">
        <v>306</v>
      </c>
      <c r="G1954" t="s">
        <v>4</v>
      </c>
      <c r="H1954" t="s">
        <v>260</v>
      </c>
      <c r="I1954">
        <v>333</v>
      </c>
      <c r="J1954">
        <v>37</v>
      </c>
      <c r="K1954" t="s">
        <v>261</v>
      </c>
      <c r="L1954" t="s">
        <v>319</v>
      </c>
      <c r="M1954" t="s">
        <v>309</v>
      </c>
      <c r="N1954">
        <v>21</v>
      </c>
      <c r="O1954" t="s">
        <v>320</v>
      </c>
      <c r="P1954" t="s">
        <v>13</v>
      </c>
      <c r="Q1954">
        <v>18.149999999999999</v>
      </c>
      <c r="R1954" t="s">
        <v>12</v>
      </c>
      <c r="S1954">
        <v>13.066685676574707</v>
      </c>
      <c r="T1954" s="6">
        <f>tbSilv[[#This Row],[qtdRecurso]]*tbSilv[[#This Row],[areaOcupacao]]/10000</f>
        <v>0.60439500000000002</v>
      </c>
      <c r="U1954" s="1">
        <f>tbSilv[[#This Row],[qtdRecEspFaixa]]*tbSilv[[#This Row],[Preco]]</f>
        <v>7.8974394894933706</v>
      </c>
    </row>
    <row r="1955" spans="1:21" hidden="1" x14ac:dyDescent="0.3">
      <c r="A1955">
        <v>11817</v>
      </c>
      <c r="B1955" t="s">
        <v>57</v>
      </c>
      <c r="C1955" t="s">
        <v>1</v>
      </c>
      <c r="D1955" t="s">
        <v>2</v>
      </c>
      <c r="E1955" t="s">
        <v>3</v>
      </c>
      <c r="F1955" t="s">
        <v>306</v>
      </c>
      <c r="G1955" t="s">
        <v>4</v>
      </c>
      <c r="H1955" t="s">
        <v>260</v>
      </c>
      <c r="I1955">
        <v>333</v>
      </c>
      <c r="J1955">
        <v>37</v>
      </c>
      <c r="K1955" t="s">
        <v>261</v>
      </c>
      <c r="L1955" t="s">
        <v>319</v>
      </c>
      <c r="M1955" t="s">
        <v>309</v>
      </c>
      <c r="N1955">
        <v>21</v>
      </c>
      <c r="O1955" t="s">
        <v>313</v>
      </c>
      <c r="P1955" t="s">
        <v>16</v>
      </c>
      <c r="Q1955">
        <v>0.73</v>
      </c>
      <c r="R1955" t="s">
        <v>17</v>
      </c>
      <c r="S1955">
        <v>149.07000732421875</v>
      </c>
      <c r="T1955" s="6">
        <f>tbSilv[[#This Row],[qtdRecurso]]*tbSilv[[#This Row],[areaOcupacao]]/10000</f>
        <v>2.4309000000000001E-2</v>
      </c>
      <c r="U1955" s="1">
        <f>tbSilv[[#This Row],[qtdRecEspFaixa]]*tbSilv[[#This Row],[Preco]]</f>
        <v>3.6237428080444336</v>
      </c>
    </row>
    <row r="1956" spans="1:21" hidden="1" x14ac:dyDescent="0.3">
      <c r="A1956">
        <v>11817</v>
      </c>
      <c r="B1956" t="s">
        <v>57</v>
      </c>
      <c r="C1956" t="s">
        <v>1</v>
      </c>
      <c r="D1956" t="s">
        <v>2</v>
      </c>
      <c r="E1956" t="s">
        <v>3</v>
      </c>
      <c r="F1956" t="s">
        <v>306</v>
      </c>
      <c r="G1956" t="s">
        <v>4</v>
      </c>
      <c r="H1956" t="s">
        <v>260</v>
      </c>
      <c r="I1956">
        <v>333</v>
      </c>
      <c r="J1956">
        <v>37</v>
      </c>
      <c r="K1956" t="s">
        <v>261</v>
      </c>
      <c r="L1956" t="s">
        <v>319</v>
      </c>
      <c r="M1956" t="s">
        <v>309</v>
      </c>
      <c r="N1956">
        <v>22</v>
      </c>
      <c r="O1956" t="s">
        <v>320</v>
      </c>
      <c r="P1956" t="s">
        <v>321</v>
      </c>
      <c r="Q1956">
        <v>18.149999999999999</v>
      </c>
      <c r="R1956" t="s">
        <v>12</v>
      </c>
      <c r="S1956">
        <v>5.7000000000000002E-2</v>
      </c>
      <c r="T1956" s="6">
        <f>tbSilv[[#This Row],[qtdRecurso]]*tbSilv[[#This Row],[areaOcupacao]]/10000</f>
        <v>0.60439500000000002</v>
      </c>
      <c r="U1956" s="1">
        <f>tbSilv[[#This Row],[qtdRecEspFaixa]]*tbSilv[[#This Row],[Preco]]</f>
        <v>3.4450515000000001E-2</v>
      </c>
    </row>
    <row r="1957" spans="1:21" hidden="1" x14ac:dyDescent="0.3">
      <c r="A1957">
        <v>11817</v>
      </c>
      <c r="B1957" t="s">
        <v>57</v>
      </c>
      <c r="C1957" t="s">
        <v>1</v>
      </c>
      <c r="D1957" t="s">
        <v>2</v>
      </c>
      <c r="E1957" t="s">
        <v>3</v>
      </c>
      <c r="F1957" t="s">
        <v>306</v>
      </c>
      <c r="G1957" t="s">
        <v>4</v>
      </c>
      <c r="H1957" t="s">
        <v>260</v>
      </c>
      <c r="I1957">
        <v>333</v>
      </c>
      <c r="J1957">
        <v>37</v>
      </c>
      <c r="K1957" t="s">
        <v>261</v>
      </c>
      <c r="L1957" t="s">
        <v>319</v>
      </c>
      <c r="M1957" t="s">
        <v>309</v>
      </c>
      <c r="N1957">
        <v>22</v>
      </c>
      <c r="O1957" t="s">
        <v>320</v>
      </c>
      <c r="P1957" t="s">
        <v>13</v>
      </c>
      <c r="Q1957">
        <v>18.149999999999999</v>
      </c>
      <c r="R1957" t="s">
        <v>12</v>
      </c>
      <c r="S1957">
        <v>13.066685676574707</v>
      </c>
      <c r="T1957" s="6">
        <f>tbSilv[[#This Row],[qtdRecurso]]*tbSilv[[#This Row],[areaOcupacao]]/10000</f>
        <v>0.60439500000000002</v>
      </c>
      <c r="U1957" s="1">
        <f>tbSilv[[#This Row],[qtdRecEspFaixa]]*tbSilv[[#This Row],[Preco]]</f>
        <v>7.8974394894933706</v>
      </c>
    </row>
    <row r="1958" spans="1:21" hidden="1" x14ac:dyDescent="0.3">
      <c r="A1958">
        <v>11817</v>
      </c>
      <c r="B1958" t="s">
        <v>57</v>
      </c>
      <c r="C1958" t="s">
        <v>1</v>
      </c>
      <c r="D1958" t="s">
        <v>2</v>
      </c>
      <c r="E1958" t="s">
        <v>3</v>
      </c>
      <c r="F1958" t="s">
        <v>306</v>
      </c>
      <c r="G1958" t="s">
        <v>4</v>
      </c>
      <c r="H1958" t="s">
        <v>260</v>
      </c>
      <c r="I1958">
        <v>333</v>
      </c>
      <c r="J1958">
        <v>37</v>
      </c>
      <c r="K1958" t="s">
        <v>261</v>
      </c>
      <c r="L1958" t="s">
        <v>319</v>
      </c>
      <c r="M1958" t="s">
        <v>309</v>
      </c>
      <c r="N1958">
        <v>22</v>
      </c>
      <c r="O1958" t="s">
        <v>313</v>
      </c>
      <c r="P1958" t="s">
        <v>16</v>
      </c>
      <c r="Q1958">
        <v>0.73</v>
      </c>
      <c r="R1958" t="s">
        <v>17</v>
      </c>
      <c r="S1958">
        <v>149.07000732421875</v>
      </c>
      <c r="T1958" s="6">
        <f>tbSilv[[#This Row],[qtdRecurso]]*tbSilv[[#This Row],[areaOcupacao]]/10000</f>
        <v>2.4309000000000001E-2</v>
      </c>
      <c r="U1958" s="1">
        <f>tbSilv[[#This Row],[qtdRecEspFaixa]]*tbSilv[[#This Row],[Preco]]</f>
        <v>3.6237428080444336</v>
      </c>
    </row>
    <row r="1959" spans="1:21" hidden="1" x14ac:dyDescent="0.3">
      <c r="A1959">
        <v>11817</v>
      </c>
      <c r="B1959" t="s">
        <v>57</v>
      </c>
      <c r="C1959" t="s">
        <v>1</v>
      </c>
      <c r="D1959" t="s">
        <v>2</v>
      </c>
      <c r="E1959" t="s">
        <v>3</v>
      </c>
      <c r="F1959" t="s">
        <v>306</v>
      </c>
      <c r="G1959" t="s">
        <v>4</v>
      </c>
      <c r="H1959" t="s">
        <v>260</v>
      </c>
      <c r="I1959">
        <v>333</v>
      </c>
      <c r="J1959">
        <v>37</v>
      </c>
      <c r="K1959" t="s">
        <v>261</v>
      </c>
      <c r="L1959" t="s">
        <v>319</v>
      </c>
      <c r="M1959" t="s">
        <v>309</v>
      </c>
      <c r="N1959">
        <v>23</v>
      </c>
      <c r="O1959" t="s">
        <v>320</v>
      </c>
      <c r="P1959" t="s">
        <v>321</v>
      </c>
      <c r="Q1959">
        <v>18.149999999999999</v>
      </c>
      <c r="R1959" t="s">
        <v>12</v>
      </c>
      <c r="S1959">
        <v>5.7000000000000002E-2</v>
      </c>
      <c r="T1959" s="6">
        <f>tbSilv[[#This Row],[qtdRecurso]]*tbSilv[[#This Row],[areaOcupacao]]/10000</f>
        <v>0.60439500000000002</v>
      </c>
      <c r="U1959" s="1">
        <f>tbSilv[[#This Row],[qtdRecEspFaixa]]*tbSilv[[#This Row],[Preco]]</f>
        <v>3.4450515000000001E-2</v>
      </c>
    </row>
    <row r="1960" spans="1:21" hidden="1" x14ac:dyDescent="0.3">
      <c r="A1960">
        <v>11817</v>
      </c>
      <c r="B1960" t="s">
        <v>57</v>
      </c>
      <c r="C1960" t="s">
        <v>1</v>
      </c>
      <c r="D1960" t="s">
        <v>2</v>
      </c>
      <c r="E1960" t="s">
        <v>3</v>
      </c>
      <c r="F1960" t="s">
        <v>306</v>
      </c>
      <c r="G1960" t="s">
        <v>4</v>
      </c>
      <c r="H1960" t="s">
        <v>260</v>
      </c>
      <c r="I1960">
        <v>333</v>
      </c>
      <c r="J1960">
        <v>37</v>
      </c>
      <c r="K1960" t="s">
        <v>261</v>
      </c>
      <c r="L1960" t="s">
        <v>319</v>
      </c>
      <c r="M1960" t="s">
        <v>309</v>
      </c>
      <c r="N1960">
        <v>23</v>
      </c>
      <c r="O1960" t="s">
        <v>320</v>
      </c>
      <c r="P1960" t="s">
        <v>13</v>
      </c>
      <c r="Q1960">
        <v>18.149999999999999</v>
      </c>
      <c r="R1960" t="s">
        <v>12</v>
      </c>
      <c r="S1960">
        <v>13.066685676574707</v>
      </c>
      <c r="T1960" s="6">
        <f>tbSilv[[#This Row],[qtdRecurso]]*tbSilv[[#This Row],[areaOcupacao]]/10000</f>
        <v>0.60439500000000002</v>
      </c>
      <c r="U1960" s="1">
        <f>tbSilv[[#This Row],[qtdRecEspFaixa]]*tbSilv[[#This Row],[Preco]]</f>
        <v>7.8974394894933706</v>
      </c>
    </row>
    <row r="1961" spans="1:21" hidden="1" x14ac:dyDescent="0.3">
      <c r="A1961">
        <v>11817</v>
      </c>
      <c r="B1961" t="s">
        <v>57</v>
      </c>
      <c r="C1961" t="s">
        <v>1</v>
      </c>
      <c r="D1961" t="s">
        <v>2</v>
      </c>
      <c r="E1961" t="s">
        <v>3</v>
      </c>
      <c r="F1961" t="s">
        <v>306</v>
      </c>
      <c r="G1961" t="s">
        <v>4</v>
      </c>
      <c r="H1961" t="s">
        <v>260</v>
      </c>
      <c r="I1961">
        <v>333</v>
      </c>
      <c r="J1961">
        <v>37</v>
      </c>
      <c r="K1961" t="s">
        <v>261</v>
      </c>
      <c r="L1961" t="s">
        <v>319</v>
      </c>
      <c r="M1961" t="s">
        <v>309</v>
      </c>
      <c r="N1961">
        <v>23</v>
      </c>
      <c r="O1961" t="s">
        <v>313</v>
      </c>
      <c r="P1961" t="s">
        <v>16</v>
      </c>
      <c r="Q1961">
        <v>0.73</v>
      </c>
      <c r="R1961" t="s">
        <v>17</v>
      </c>
      <c r="S1961">
        <v>149.07000732421875</v>
      </c>
      <c r="T1961" s="6">
        <f>tbSilv[[#This Row],[qtdRecurso]]*tbSilv[[#This Row],[areaOcupacao]]/10000</f>
        <v>2.4309000000000001E-2</v>
      </c>
      <c r="U1961" s="1">
        <f>tbSilv[[#This Row],[qtdRecEspFaixa]]*tbSilv[[#This Row],[Preco]]</f>
        <v>3.6237428080444336</v>
      </c>
    </row>
    <row r="1962" spans="1:21" hidden="1" x14ac:dyDescent="0.3">
      <c r="A1962">
        <v>11817</v>
      </c>
      <c r="B1962" t="s">
        <v>57</v>
      </c>
      <c r="C1962" t="s">
        <v>1</v>
      </c>
      <c r="D1962" t="s">
        <v>2</v>
      </c>
      <c r="E1962" t="s">
        <v>3</v>
      </c>
      <c r="F1962" t="s">
        <v>306</v>
      </c>
      <c r="G1962" t="s">
        <v>4</v>
      </c>
      <c r="H1962" t="s">
        <v>260</v>
      </c>
      <c r="I1962">
        <v>333</v>
      </c>
      <c r="J1962">
        <v>37</v>
      </c>
      <c r="K1962" t="s">
        <v>261</v>
      </c>
      <c r="L1962" t="s">
        <v>319</v>
      </c>
      <c r="M1962" t="s">
        <v>309</v>
      </c>
      <c r="N1962">
        <v>24</v>
      </c>
      <c r="O1962" t="s">
        <v>320</v>
      </c>
      <c r="P1962" t="s">
        <v>321</v>
      </c>
      <c r="Q1962">
        <v>18.149999999999999</v>
      </c>
      <c r="R1962" t="s">
        <v>12</v>
      </c>
      <c r="S1962">
        <v>5.7000000000000002E-2</v>
      </c>
      <c r="T1962" s="6">
        <f>tbSilv[[#This Row],[qtdRecurso]]*tbSilv[[#This Row],[areaOcupacao]]/10000</f>
        <v>0.60439500000000002</v>
      </c>
      <c r="U1962" s="1">
        <f>tbSilv[[#This Row],[qtdRecEspFaixa]]*tbSilv[[#This Row],[Preco]]</f>
        <v>3.4450515000000001E-2</v>
      </c>
    </row>
    <row r="1963" spans="1:21" hidden="1" x14ac:dyDescent="0.3">
      <c r="A1963">
        <v>11817</v>
      </c>
      <c r="B1963" t="s">
        <v>57</v>
      </c>
      <c r="C1963" t="s">
        <v>1</v>
      </c>
      <c r="D1963" t="s">
        <v>2</v>
      </c>
      <c r="E1963" t="s">
        <v>3</v>
      </c>
      <c r="F1963" t="s">
        <v>306</v>
      </c>
      <c r="G1963" t="s">
        <v>4</v>
      </c>
      <c r="H1963" t="s">
        <v>260</v>
      </c>
      <c r="I1963">
        <v>333</v>
      </c>
      <c r="J1963">
        <v>37</v>
      </c>
      <c r="K1963" t="s">
        <v>261</v>
      </c>
      <c r="L1963" t="s">
        <v>319</v>
      </c>
      <c r="M1963" t="s">
        <v>309</v>
      </c>
      <c r="N1963">
        <v>24</v>
      </c>
      <c r="O1963" t="s">
        <v>320</v>
      </c>
      <c r="P1963" t="s">
        <v>13</v>
      </c>
      <c r="Q1963">
        <v>18.149999999999999</v>
      </c>
      <c r="R1963" t="s">
        <v>12</v>
      </c>
      <c r="S1963">
        <v>13.066685676574707</v>
      </c>
      <c r="T1963" s="6">
        <f>tbSilv[[#This Row],[qtdRecurso]]*tbSilv[[#This Row],[areaOcupacao]]/10000</f>
        <v>0.60439500000000002</v>
      </c>
      <c r="U1963" s="1">
        <f>tbSilv[[#This Row],[qtdRecEspFaixa]]*tbSilv[[#This Row],[Preco]]</f>
        <v>7.8974394894933706</v>
      </c>
    </row>
    <row r="1964" spans="1:21" hidden="1" x14ac:dyDescent="0.3">
      <c r="A1964">
        <v>11817</v>
      </c>
      <c r="B1964" t="s">
        <v>57</v>
      </c>
      <c r="C1964" t="s">
        <v>1</v>
      </c>
      <c r="D1964" t="s">
        <v>2</v>
      </c>
      <c r="E1964" t="s">
        <v>3</v>
      </c>
      <c r="F1964" t="s">
        <v>306</v>
      </c>
      <c r="G1964" t="s">
        <v>4</v>
      </c>
      <c r="H1964" t="s">
        <v>260</v>
      </c>
      <c r="I1964">
        <v>333</v>
      </c>
      <c r="J1964">
        <v>37</v>
      </c>
      <c r="K1964" t="s">
        <v>261</v>
      </c>
      <c r="L1964" t="s">
        <v>319</v>
      </c>
      <c r="M1964" t="s">
        <v>309</v>
      </c>
      <c r="N1964">
        <v>24</v>
      </c>
      <c r="O1964" t="s">
        <v>313</v>
      </c>
      <c r="P1964" t="s">
        <v>16</v>
      </c>
      <c r="Q1964">
        <v>0.73</v>
      </c>
      <c r="R1964" t="s">
        <v>17</v>
      </c>
      <c r="S1964">
        <v>149.07000732421875</v>
      </c>
      <c r="T1964" s="6">
        <f>tbSilv[[#This Row],[qtdRecurso]]*tbSilv[[#This Row],[areaOcupacao]]/10000</f>
        <v>2.4309000000000001E-2</v>
      </c>
      <c r="U1964" s="1">
        <f>tbSilv[[#This Row],[qtdRecEspFaixa]]*tbSilv[[#This Row],[Preco]]</f>
        <v>3.6237428080444336</v>
      </c>
    </row>
    <row r="1965" spans="1:21" hidden="1" x14ac:dyDescent="0.3">
      <c r="A1965">
        <v>11817</v>
      </c>
      <c r="B1965" t="s">
        <v>57</v>
      </c>
      <c r="C1965" t="s">
        <v>1</v>
      </c>
      <c r="D1965" t="s">
        <v>2</v>
      </c>
      <c r="E1965" t="s">
        <v>3</v>
      </c>
      <c r="F1965" t="s">
        <v>306</v>
      </c>
      <c r="G1965" t="s">
        <v>4</v>
      </c>
      <c r="H1965" t="s">
        <v>260</v>
      </c>
      <c r="I1965">
        <v>333</v>
      </c>
      <c r="J1965">
        <v>37</v>
      </c>
      <c r="K1965" t="s">
        <v>261</v>
      </c>
      <c r="L1965" t="s">
        <v>319</v>
      </c>
      <c r="M1965" t="s">
        <v>309</v>
      </c>
      <c r="N1965">
        <v>25</v>
      </c>
      <c r="O1965" t="s">
        <v>320</v>
      </c>
      <c r="P1965" t="s">
        <v>321</v>
      </c>
      <c r="Q1965">
        <v>18.149999999999999</v>
      </c>
      <c r="R1965" t="s">
        <v>12</v>
      </c>
      <c r="S1965">
        <v>5.7000000000000002E-2</v>
      </c>
      <c r="T1965" s="6">
        <f>tbSilv[[#This Row],[qtdRecurso]]*tbSilv[[#This Row],[areaOcupacao]]/10000</f>
        <v>0.60439500000000002</v>
      </c>
      <c r="U1965" s="1">
        <f>tbSilv[[#This Row],[qtdRecEspFaixa]]*tbSilv[[#This Row],[Preco]]</f>
        <v>3.4450515000000001E-2</v>
      </c>
    </row>
    <row r="1966" spans="1:21" hidden="1" x14ac:dyDescent="0.3">
      <c r="A1966">
        <v>11817</v>
      </c>
      <c r="B1966" t="s">
        <v>57</v>
      </c>
      <c r="C1966" t="s">
        <v>1</v>
      </c>
      <c r="D1966" t="s">
        <v>2</v>
      </c>
      <c r="E1966" t="s">
        <v>3</v>
      </c>
      <c r="F1966" t="s">
        <v>306</v>
      </c>
      <c r="G1966" t="s">
        <v>4</v>
      </c>
      <c r="H1966" t="s">
        <v>260</v>
      </c>
      <c r="I1966">
        <v>333</v>
      </c>
      <c r="J1966">
        <v>37</v>
      </c>
      <c r="K1966" t="s">
        <v>261</v>
      </c>
      <c r="L1966" t="s">
        <v>319</v>
      </c>
      <c r="M1966" t="s">
        <v>309</v>
      </c>
      <c r="N1966">
        <v>25</v>
      </c>
      <c r="O1966" t="s">
        <v>320</v>
      </c>
      <c r="P1966" t="s">
        <v>13</v>
      </c>
      <c r="Q1966">
        <v>18.149999999999999</v>
      </c>
      <c r="R1966" t="s">
        <v>12</v>
      </c>
      <c r="S1966">
        <v>13.066685676574707</v>
      </c>
      <c r="T1966" s="6">
        <f>tbSilv[[#This Row],[qtdRecurso]]*tbSilv[[#This Row],[areaOcupacao]]/10000</f>
        <v>0.60439500000000002</v>
      </c>
      <c r="U1966" s="1">
        <f>tbSilv[[#This Row],[qtdRecEspFaixa]]*tbSilv[[#This Row],[Preco]]</f>
        <v>7.8974394894933706</v>
      </c>
    </row>
    <row r="1967" spans="1:21" hidden="1" x14ac:dyDescent="0.3">
      <c r="A1967">
        <v>11817</v>
      </c>
      <c r="B1967" t="s">
        <v>57</v>
      </c>
      <c r="C1967" t="s">
        <v>1</v>
      </c>
      <c r="D1967" t="s">
        <v>2</v>
      </c>
      <c r="E1967" t="s">
        <v>3</v>
      </c>
      <c r="F1967" t="s">
        <v>306</v>
      </c>
      <c r="G1967" t="s">
        <v>4</v>
      </c>
      <c r="H1967" t="s">
        <v>260</v>
      </c>
      <c r="I1967">
        <v>333</v>
      </c>
      <c r="J1967">
        <v>37</v>
      </c>
      <c r="K1967" t="s">
        <v>261</v>
      </c>
      <c r="L1967" t="s">
        <v>319</v>
      </c>
      <c r="M1967" t="s">
        <v>309</v>
      </c>
      <c r="N1967">
        <v>25</v>
      </c>
      <c r="O1967" t="s">
        <v>313</v>
      </c>
      <c r="P1967" t="s">
        <v>16</v>
      </c>
      <c r="Q1967">
        <v>0.73</v>
      </c>
      <c r="R1967" t="s">
        <v>17</v>
      </c>
      <c r="S1967">
        <v>149.07000732421875</v>
      </c>
      <c r="T1967" s="6">
        <f>tbSilv[[#This Row],[qtdRecurso]]*tbSilv[[#This Row],[areaOcupacao]]/10000</f>
        <v>2.4309000000000001E-2</v>
      </c>
      <c r="U1967" s="1">
        <f>tbSilv[[#This Row],[qtdRecEspFaixa]]*tbSilv[[#This Row],[Preco]]</f>
        <v>3.6237428080444336</v>
      </c>
    </row>
    <row r="1968" spans="1:21" hidden="1" x14ac:dyDescent="0.3">
      <c r="A1968">
        <v>11817</v>
      </c>
      <c r="B1968" t="s">
        <v>57</v>
      </c>
      <c r="C1968" t="s">
        <v>1</v>
      </c>
      <c r="D1968" t="s">
        <v>2</v>
      </c>
      <c r="E1968" t="s">
        <v>3</v>
      </c>
      <c r="F1968" t="s">
        <v>306</v>
      </c>
      <c r="G1968" t="s">
        <v>4</v>
      </c>
      <c r="H1968" t="s">
        <v>260</v>
      </c>
      <c r="I1968">
        <v>333</v>
      </c>
      <c r="J1968">
        <v>37</v>
      </c>
      <c r="K1968" t="s">
        <v>261</v>
      </c>
      <c r="L1968" t="s">
        <v>319</v>
      </c>
      <c r="M1968" t="s">
        <v>309</v>
      </c>
      <c r="N1968">
        <v>26</v>
      </c>
      <c r="O1968" t="s">
        <v>320</v>
      </c>
      <c r="P1968" t="s">
        <v>321</v>
      </c>
      <c r="Q1968">
        <v>18.149999999999999</v>
      </c>
      <c r="R1968" t="s">
        <v>12</v>
      </c>
      <c r="S1968">
        <v>5.7000000000000002E-2</v>
      </c>
      <c r="T1968" s="6">
        <f>tbSilv[[#This Row],[qtdRecurso]]*tbSilv[[#This Row],[areaOcupacao]]/10000</f>
        <v>0.60439500000000002</v>
      </c>
      <c r="U1968" s="1">
        <f>tbSilv[[#This Row],[qtdRecEspFaixa]]*tbSilv[[#This Row],[Preco]]</f>
        <v>3.4450515000000001E-2</v>
      </c>
    </row>
    <row r="1969" spans="1:21" hidden="1" x14ac:dyDescent="0.3">
      <c r="A1969">
        <v>11817</v>
      </c>
      <c r="B1969" t="s">
        <v>57</v>
      </c>
      <c r="C1969" t="s">
        <v>1</v>
      </c>
      <c r="D1969" t="s">
        <v>2</v>
      </c>
      <c r="E1969" t="s">
        <v>3</v>
      </c>
      <c r="F1969" t="s">
        <v>306</v>
      </c>
      <c r="G1969" t="s">
        <v>4</v>
      </c>
      <c r="H1969" t="s">
        <v>260</v>
      </c>
      <c r="I1969">
        <v>333</v>
      </c>
      <c r="J1969">
        <v>37</v>
      </c>
      <c r="K1969" t="s">
        <v>261</v>
      </c>
      <c r="L1969" t="s">
        <v>319</v>
      </c>
      <c r="M1969" t="s">
        <v>309</v>
      </c>
      <c r="N1969">
        <v>26</v>
      </c>
      <c r="O1969" t="s">
        <v>320</v>
      </c>
      <c r="P1969" t="s">
        <v>13</v>
      </c>
      <c r="Q1969">
        <v>18.149999999999999</v>
      </c>
      <c r="R1969" t="s">
        <v>12</v>
      </c>
      <c r="S1969">
        <v>13.066685676574707</v>
      </c>
      <c r="T1969" s="6">
        <f>tbSilv[[#This Row],[qtdRecurso]]*tbSilv[[#This Row],[areaOcupacao]]/10000</f>
        <v>0.60439500000000002</v>
      </c>
      <c r="U1969" s="1">
        <f>tbSilv[[#This Row],[qtdRecEspFaixa]]*tbSilv[[#This Row],[Preco]]</f>
        <v>7.8974394894933706</v>
      </c>
    </row>
    <row r="1970" spans="1:21" hidden="1" x14ac:dyDescent="0.3">
      <c r="A1970">
        <v>11817</v>
      </c>
      <c r="B1970" t="s">
        <v>57</v>
      </c>
      <c r="C1970" t="s">
        <v>1</v>
      </c>
      <c r="D1970" t="s">
        <v>2</v>
      </c>
      <c r="E1970" t="s">
        <v>3</v>
      </c>
      <c r="F1970" t="s">
        <v>306</v>
      </c>
      <c r="G1970" t="s">
        <v>4</v>
      </c>
      <c r="H1970" t="s">
        <v>260</v>
      </c>
      <c r="I1970">
        <v>333</v>
      </c>
      <c r="J1970">
        <v>37</v>
      </c>
      <c r="K1970" t="s">
        <v>261</v>
      </c>
      <c r="L1970" t="s">
        <v>319</v>
      </c>
      <c r="M1970" t="s">
        <v>309</v>
      </c>
      <c r="N1970">
        <v>26</v>
      </c>
      <c r="O1970" t="s">
        <v>313</v>
      </c>
      <c r="P1970" t="s">
        <v>16</v>
      </c>
      <c r="Q1970">
        <v>0.73</v>
      </c>
      <c r="R1970" t="s">
        <v>17</v>
      </c>
      <c r="S1970">
        <v>149.07000732421875</v>
      </c>
      <c r="T1970" s="6">
        <f>tbSilv[[#This Row],[qtdRecurso]]*tbSilv[[#This Row],[areaOcupacao]]/10000</f>
        <v>2.4309000000000001E-2</v>
      </c>
      <c r="U1970" s="1">
        <f>tbSilv[[#This Row],[qtdRecEspFaixa]]*tbSilv[[#This Row],[Preco]]</f>
        <v>3.6237428080444336</v>
      </c>
    </row>
    <row r="1971" spans="1:21" hidden="1" x14ac:dyDescent="0.3">
      <c r="A1971">
        <v>11817</v>
      </c>
      <c r="B1971" t="s">
        <v>57</v>
      </c>
      <c r="C1971" t="s">
        <v>1</v>
      </c>
      <c r="D1971" t="s">
        <v>2</v>
      </c>
      <c r="E1971" t="s">
        <v>3</v>
      </c>
      <c r="F1971" t="s">
        <v>306</v>
      </c>
      <c r="G1971" t="s">
        <v>4</v>
      </c>
      <c r="H1971" t="s">
        <v>260</v>
      </c>
      <c r="I1971">
        <v>333</v>
      </c>
      <c r="J1971">
        <v>37</v>
      </c>
      <c r="K1971" t="s">
        <v>261</v>
      </c>
      <c r="L1971" t="s">
        <v>319</v>
      </c>
      <c r="M1971" t="s">
        <v>309</v>
      </c>
      <c r="N1971">
        <v>27</v>
      </c>
      <c r="O1971" t="s">
        <v>320</v>
      </c>
      <c r="P1971" t="s">
        <v>321</v>
      </c>
      <c r="Q1971">
        <v>18.149999999999999</v>
      </c>
      <c r="R1971" t="s">
        <v>12</v>
      </c>
      <c r="S1971">
        <v>5.7000000000000002E-2</v>
      </c>
      <c r="T1971" s="6">
        <f>tbSilv[[#This Row],[qtdRecurso]]*tbSilv[[#This Row],[areaOcupacao]]/10000</f>
        <v>0.60439500000000002</v>
      </c>
      <c r="U1971" s="1">
        <f>tbSilv[[#This Row],[qtdRecEspFaixa]]*tbSilv[[#This Row],[Preco]]</f>
        <v>3.4450515000000001E-2</v>
      </c>
    </row>
    <row r="1972" spans="1:21" hidden="1" x14ac:dyDescent="0.3">
      <c r="A1972">
        <v>11817</v>
      </c>
      <c r="B1972" t="s">
        <v>57</v>
      </c>
      <c r="C1972" t="s">
        <v>1</v>
      </c>
      <c r="D1972" t="s">
        <v>2</v>
      </c>
      <c r="E1972" t="s">
        <v>3</v>
      </c>
      <c r="F1972" t="s">
        <v>306</v>
      </c>
      <c r="G1972" t="s">
        <v>4</v>
      </c>
      <c r="H1972" t="s">
        <v>260</v>
      </c>
      <c r="I1972">
        <v>333</v>
      </c>
      <c r="J1972">
        <v>37</v>
      </c>
      <c r="K1972" t="s">
        <v>261</v>
      </c>
      <c r="L1972" t="s">
        <v>319</v>
      </c>
      <c r="M1972" t="s">
        <v>309</v>
      </c>
      <c r="N1972">
        <v>27</v>
      </c>
      <c r="O1972" t="s">
        <v>320</v>
      </c>
      <c r="P1972" t="s">
        <v>13</v>
      </c>
      <c r="Q1972">
        <v>18.149999999999999</v>
      </c>
      <c r="R1972" t="s">
        <v>12</v>
      </c>
      <c r="S1972">
        <v>13.066685676574707</v>
      </c>
      <c r="T1972" s="6">
        <f>tbSilv[[#This Row],[qtdRecurso]]*tbSilv[[#This Row],[areaOcupacao]]/10000</f>
        <v>0.60439500000000002</v>
      </c>
      <c r="U1972" s="1">
        <f>tbSilv[[#This Row],[qtdRecEspFaixa]]*tbSilv[[#This Row],[Preco]]</f>
        <v>7.8974394894933706</v>
      </c>
    </row>
    <row r="1973" spans="1:21" hidden="1" x14ac:dyDescent="0.3">
      <c r="A1973">
        <v>11817</v>
      </c>
      <c r="B1973" t="s">
        <v>57</v>
      </c>
      <c r="C1973" t="s">
        <v>1</v>
      </c>
      <c r="D1973" t="s">
        <v>2</v>
      </c>
      <c r="E1973" t="s">
        <v>3</v>
      </c>
      <c r="F1973" t="s">
        <v>306</v>
      </c>
      <c r="G1973" t="s">
        <v>4</v>
      </c>
      <c r="H1973" t="s">
        <v>260</v>
      </c>
      <c r="I1973">
        <v>333</v>
      </c>
      <c r="J1973">
        <v>37</v>
      </c>
      <c r="K1973" t="s">
        <v>261</v>
      </c>
      <c r="L1973" t="s">
        <v>319</v>
      </c>
      <c r="M1973" t="s">
        <v>309</v>
      </c>
      <c r="N1973">
        <v>27</v>
      </c>
      <c r="O1973" t="s">
        <v>313</v>
      </c>
      <c r="P1973" t="s">
        <v>16</v>
      </c>
      <c r="Q1973">
        <v>0.73</v>
      </c>
      <c r="R1973" t="s">
        <v>17</v>
      </c>
      <c r="S1973">
        <v>149.07000732421875</v>
      </c>
      <c r="T1973" s="6">
        <f>tbSilv[[#This Row],[qtdRecurso]]*tbSilv[[#This Row],[areaOcupacao]]/10000</f>
        <v>2.4309000000000001E-2</v>
      </c>
      <c r="U1973" s="1">
        <f>tbSilv[[#This Row],[qtdRecEspFaixa]]*tbSilv[[#This Row],[Preco]]</f>
        <v>3.6237428080444336</v>
      </c>
    </row>
    <row r="1974" spans="1:21" hidden="1" x14ac:dyDescent="0.3">
      <c r="A1974">
        <v>11817</v>
      </c>
      <c r="B1974" t="s">
        <v>57</v>
      </c>
      <c r="C1974" t="s">
        <v>1</v>
      </c>
      <c r="D1974" t="s">
        <v>2</v>
      </c>
      <c r="E1974" t="s">
        <v>3</v>
      </c>
      <c r="F1974" t="s">
        <v>306</v>
      </c>
      <c r="G1974" t="s">
        <v>4</v>
      </c>
      <c r="H1974" t="s">
        <v>260</v>
      </c>
      <c r="I1974">
        <v>333</v>
      </c>
      <c r="J1974">
        <v>37</v>
      </c>
      <c r="K1974" t="s">
        <v>261</v>
      </c>
      <c r="L1974" t="s">
        <v>319</v>
      </c>
      <c r="M1974" t="s">
        <v>309</v>
      </c>
      <c r="N1974">
        <v>28</v>
      </c>
      <c r="O1974" t="s">
        <v>320</v>
      </c>
      <c r="P1974" t="s">
        <v>321</v>
      </c>
      <c r="Q1974">
        <v>18.149999999999999</v>
      </c>
      <c r="R1974" t="s">
        <v>12</v>
      </c>
      <c r="S1974">
        <v>5.7000000000000002E-2</v>
      </c>
      <c r="T1974" s="6">
        <f>tbSilv[[#This Row],[qtdRecurso]]*tbSilv[[#This Row],[areaOcupacao]]/10000</f>
        <v>0.60439500000000002</v>
      </c>
      <c r="U1974" s="1">
        <f>tbSilv[[#This Row],[qtdRecEspFaixa]]*tbSilv[[#This Row],[Preco]]</f>
        <v>3.4450515000000001E-2</v>
      </c>
    </row>
    <row r="1975" spans="1:21" hidden="1" x14ac:dyDescent="0.3">
      <c r="A1975">
        <v>11817</v>
      </c>
      <c r="B1975" t="s">
        <v>57</v>
      </c>
      <c r="C1975" t="s">
        <v>1</v>
      </c>
      <c r="D1975" t="s">
        <v>2</v>
      </c>
      <c r="E1975" t="s">
        <v>3</v>
      </c>
      <c r="F1975" t="s">
        <v>306</v>
      </c>
      <c r="G1975" t="s">
        <v>4</v>
      </c>
      <c r="H1975" t="s">
        <v>260</v>
      </c>
      <c r="I1975">
        <v>333</v>
      </c>
      <c r="J1975">
        <v>37</v>
      </c>
      <c r="K1975" t="s">
        <v>261</v>
      </c>
      <c r="L1975" t="s">
        <v>319</v>
      </c>
      <c r="M1975" t="s">
        <v>309</v>
      </c>
      <c r="N1975">
        <v>28</v>
      </c>
      <c r="O1975" t="s">
        <v>320</v>
      </c>
      <c r="P1975" t="s">
        <v>13</v>
      </c>
      <c r="Q1975">
        <v>18.149999999999999</v>
      </c>
      <c r="R1975" t="s">
        <v>12</v>
      </c>
      <c r="S1975">
        <v>13.066685676574707</v>
      </c>
      <c r="T1975" s="6">
        <f>tbSilv[[#This Row],[qtdRecurso]]*tbSilv[[#This Row],[areaOcupacao]]/10000</f>
        <v>0.60439500000000002</v>
      </c>
      <c r="U1975" s="1">
        <f>tbSilv[[#This Row],[qtdRecEspFaixa]]*tbSilv[[#This Row],[Preco]]</f>
        <v>7.8974394894933706</v>
      </c>
    </row>
    <row r="1976" spans="1:21" hidden="1" x14ac:dyDescent="0.3">
      <c r="A1976">
        <v>11817</v>
      </c>
      <c r="B1976" t="s">
        <v>57</v>
      </c>
      <c r="C1976" t="s">
        <v>1</v>
      </c>
      <c r="D1976" t="s">
        <v>2</v>
      </c>
      <c r="E1976" t="s">
        <v>3</v>
      </c>
      <c r="F1976" t="s">
        <v>306</v>
      </c>
      <c r="G1976" t="s">
        <v>4</v>
      </c>
      <c r="H1976" t="s">
        <v>260</v>
      </c>
      <c r="I1976">
        <v>333</v>
      </c>
      <c r="J1976">
        <v>37</v>
      </c>
      <c r="K1976" t="s">
        <v>261</v>
      </c>
      <c r="L1976" t="s">
        <v>319</v>
      </c>
      <c r="M1976" t="s">
        <v>309</v>
      </c>
      <c r="N1976">
        <v>28</v>
      </c>
      <c r="O1976" t="s">
        <v>313</v>
      </c>
      <c r="P1976" t="s">
        <v>16</v>
      </c>
      <c r="Q1976">
        <v>0.73</v>
      </c>
      <c r="R1976" t="s">
        <v>17</v>
      </c>
      <c r="S1976">
        <v>149.07000732421875</v>
      </c>
      <c r="T1976" s="6">
        <f>tbSilv[[#This Row],[qtdRecurso]]*tbSilv[[#This Row],[areaOcupacao]]/10000</f>
        <v>2.4309000000000001E-2</v>
      </c>
      <c r="U1976" s="1">
        <f>tbSilv[[#This Row],[qtdRecEspFaixa]]*tbSilv[[#This Row],[Preco]]</f>
        <v>3.6237428080444336</v>
      </c>
    </row>
    <row r="1977" spans="1:21" hidden="1" x14ac:dyDescent="0.3">
      <c r="A1977">
        <v>11817</v>
      </c>
      <c r="B1977" t="s">
        <v>57</v>
      </c>
      <c r="C1977" t="s">
        <v>1</v>
      </c>
      <c r="D1977" t="s">
        <v>2</v>
      </c>
      <c r="E1977" t="s">
        <v>3</v>
      </c>
      <c r="F1977" t="s">
        <v>306</v>
      </c>
      <c r="G1977" t="s">
        <v>4</v>
      </c>
      <c r="H1977" t="s">
        <v>260</v>
      </c>
      <c r="I1977">
        <v>333</v>
      </c>
      <c r="J1977">
        <v>37</v>
      </c>
      <c r="K1977" t="s">
        <v>261</v>
      </c>
      <c r="L1977" t="s">
        <v>319</v>
      </c>
      <c r="M1977" t="s">
        <v>309</v>
      </c>
      <c r="N1977">
        <v>29</v>
      </c>
      <c r="O1977" t="s">
        <v>320</v>
      </c>
      <c r="P1977" t="s">
        <v>321</v>
      </c>
      <c r="Q1977">
        <v>18.149999999999999</v>
      </c>
      <c r="R1977" t="s">
        <v>12</v>
      </c>
      <c r="S1977">
        <v>5.7000000000000002E-2</v>
      </c>
      <c r="T1977" s="6">
        <f>tbSilv[[#This Row],[qtdRecurso]]*tbSilv[[#This Row],[areaOcupacao]]/10000</f>
        <v>0.60439500000000002</v>
      </c>
      <c r="U1977" s="1">
        <f>tbSilv[[#This Row],[qtdRecEspFaixa]]*tbSilv[[#This Row],[Preco]]</f>
        <v>3.4450515000000001E-2</v>
      </c>
    </row>
    <row r="1978" spans="1:21" hidden="1" x14ac:dyDescent="0.3">
      <c r="A1978">
        <v>11817</v>
      </c>
      <c r="B1978" t="s">
        <v>57</v>
      </c>
      <c r="C1978" t="s">
        <v>1</v>
      </c>
      <c r="D1978" t="s">
        <v>2</v>
      </c>
      <c r="E1978" t="s">
        <v>3</v>
      </c>
      <c r="F1978" t="s">
        <v>306</v>
      </c>
      <c r="G1978" t="s">
        <v>4</v>
      </c>
      <c r="H1978" t="s">
        <v>260</v>
      </c>
      <c r="I1978">
        <v>333</v>
      </c>
      <c r="J1978">
        <v>37</v>
      </c>
      <c r="K1978" t="s">
        <v>261</v>
      </c>
      <c r="L1978" t="s">
        <v>319</v>
      </c>
      <c r="M1978" t="s">
        <v>309</v>
      </c>
      <c r="N1978">
        <v>29</v>
      </c>
      <c r="O1978" t="s">
        <v>320</v>
      </c>
      <c r="P1978" t="s">
        <v>13</v>
      </c>
      <c r="Q1978">
        <v>18.149999999999999</v>
      </c>
      <c r="R1978" t="s">
        <v>12</v>
      </c>
      <c r="S1978">
        <v>13.066685676574707</v>
      </c>
      <c r="T1978" s="6">
        <f>tbSilv[[#This Row],[qtdRecurso]]*tbSilv[[#This Row],[areaOcupacao]]/10000</f>
        <v>0.60439500000000002</v>
      </c>
      <c r="U1978" s="1">
        <f>tbSilv[[#This Row],[qtdRecEspFaixa]]*tbSilv[[#This Row],[Preco]]</f>
        <v>7.8974394894933706</v>
      </c>
    </row>
    <row r="1979" spans="1:21" hidden="1" x14ac:dyDescent="0.3">
      <c r="A1979">
        <v>11817</v>
      </c>
      <c r="B1979" t="s">
        <v>57</v>
      </c>
      <c r="C1979" t="s">
        <v>1</v>
      </c>
      <c r="D1979" t="s">
        <v>2</v>
      </c>
      <c r="E1979" t="s">
        <v>3</v>
      </c>
      <c r="F1979" t="s">
        <v>306</v>
      </c>
      <c r="G1979" t="s">
        <v>4</v>
      </c>
      <c r="H1979" t="s">
        <v>260</v>
      </c>
      <c r="I1979">
        <v>333</v>
      </c>
      <c r="J1979">
        <v>37</v>
      </c>
      <c r="K1979" t="s">
        <v>261</v>
      </c>
      <c r="L1979" t="s">
        <v>319</v>
      </c>
      <c r="M1979" t="s">
        <v>309</v>
      </c>
      <c r="N1979">
        <v>29</v>
      </c>
      <c r="O1979" t="s">
        <v>313</v>
      </c>
      <c r="P1979" t="s">
        <v>16</v>
      </c>
      <c r="Q1979">
        <v>0.73</v>
      </c>
      <c r="R1979" t="s">
        <v>17</v>
      </c>
      <c r="S1979">
        <v>149.07000732421875</v>
      </c>
      <c r="T1979" s="6">
        <f>tbSilv[[#This Row],[qtdRecurso]]*tbSilv[[#This Row],[areaOcupacao]]/10000</f>
        <v>2.4309000000000001E-2</v>
      </c>
      <c r="U1979" s="1">
        <f>tbSilv[[#This Row],[qtdRecEspFaixa]]*tbSilv[[#This Row],[Preco]]</f>
        <v>3.6237428080444336</v>
      </c>
    </row>
    <row r="1980" spans="1:21" hidden="1" x14ac:dyDescent="0.3">
      <c r="A1980">
        <v>11817</v>
      </c>
      <c r="B1980" t="s">
        <v>57</v>
      </c>
      <c r="C1980" t="s">
        <v>1</v>
      </c>
      <c r="D1980" t="s">
        <v>2</v>
      </c>
      <c r="E1980" t="s">
        <v>3</v>
      </c>
      <c r="F1980" t="s">
        <v>306</v>
      </c>
      <c r="G1980" t="s">
        <v>4</v>
      </c>
      <c r="H1980" t="s">
        <v>260</v>
      </c>
      <c r="I1980">
        <v>333</v>
      </c>
      <c r="J1980">
        <v>37</v>
      </c>
      <c r="K1980" t="s">
        <v>261</v>
      </c>
      <c r="L1980" t="s">
        <v>319</v>
      </c>
      <c r="M1980" t="s">
        <v>309</v>
      </c>
      <c r="N1980">
        <v>30</v>
      </c>
      <c r="O1980" t="s">
        <v>320</v>
      </c>
      <c r="P1980" t="s">
        <v>321</v>
      </c>
      <c r="Q1980">
        <v>18.149999999999999</v>
      </c>
      <c r="R1980" t="s">
        <v>12</v>
      </c>
      <c r="S1980">
        <v>5.7000000000000002E-2</v>
      </c>
      <c r="T1980" s="6">
        <f>tbSilv[[#This Row],[qtdRecurso]]*tbSilv[[#This Row],[areaOcupacao]]/10000</f>
        <v>0.60439500000000002</v>
      </c>
      <c r="U1980" s="1">
        <f>tbSilv[[#This Row],[qtdRecEspFaixa]]*tbSilv[[#This Row],[Preco]]</f>
        <v>3.4450515000000001E-2</v>
      </c>
    </row>
    <row r="1981" spans="1:21" hidden="1" x14ac:dyDescent="0.3">
      <c r="A1981">
        <v>11817</v>
      </c>
      <c r="B1981" t="s">
        <v>57</v>
      </c>
      <c r="C1981" t="s">
        <v>1</v>
      </c>
      <c r="D1981" t="s">
        <v>2</v>
      </c>
      <c r="E1981" t="s">
        <v>3</v>
      </c>
      <c r="F1981" t="s">
        <v>306</v>
      </c>
      <c r="G1981" t="s">
        <v>4</v>
      </c>
      <c r="H1981" t="s">
        <v>260</v>
      </c>
      <c r="I1981">
        <v>333</v>
      </c>
      <c r="J1981">
        <v>37</v>
      </c>
      <c r="K1981" t="s">
        <v>261</v>
      </c>
      <c r="L1981" t="s">
        <v>319</v>
      </c>
      <c r="M1981" t="s">
        <v>309</v>
      </c>
      <c r="N1981">
        <v>30</v>
      </c>
      <c r="O1981" t="s">
        <v>320</v>
      </c>
      <c r="P1981" t="s">
        <v>13</v>
      </c>
      <c r="Q1981">
        <v>18.149999999999999</v>
      </c>
      <c r="R1981" t="s">
        <v>12</v>
      </c>
      <c r="S1981">
        <v>13.066685676574707</v>
      </c>
      <c r="T1981" s="6">
        <f>tbSilv[[#This Row],[qtdRecurso]]*tbSilv[[#This Row],[areaOcupacao]]/10000</f>
        <v>0.60439500000000002</v>
      </c>
      <c r="U1981" s="1">
        <f>tbSilv[[#This Row],[qtdRecEspFaixa]]*tbSilv[[#This Row],[Preco]]</f>
        <v>7.8974394894933706</v>
      </c>
    </row>
    <row r="1982" spans="1:21" hidden="1" x14ac:dyDescent="0.3">
      <c r="A1982">
        <v>11817</v>
      </c>
      <c r="B1982" t="s">
        <v>57</v>
      </c>
      <c r="C1982" t="s">
        <v>1</v>
      </c>
      <c r="D1982" t="s">
        <v>2</v>
      </c>
      <c r="E1982" t="s">
        <v>3</v>
      </c>
      <c r="F1982" t="s">
        <v>306</v>
      </c>
      <c r="G1982" t="s">
        <v>4</v>
      </c>
      <c r="H1982" t="s">
        <v>260</v>
      </c>
      <c r="I1982">
        <v>333</v>
      </c>
      <c r="J1982">
        <v>37</v>
      </c>
      <c r="K1982" t="s">
        <v>261</v>
      </c>
      <c r="L1982" t="s">
        <v>319</v>
      </c>
      <c r="M1982" t="s">
        <v>309</v>
      </c>
      <c r="N1982">
        <v>30</v>
      </c>
      <c r="O1982" t="s">
        <v>313</v>
      </c>
      <c r="P1982" t="s">
        <v>16</v>
      </c>
      <c r="Q1982">
        <v>0.73</v>
      </c>
      <c r="R1982" t="s">
        <v>17</v>
      </c>
      <c r="S1982">
        <v>149.07000732421875</v>
      </c>
      <c r="T1982" s="6">
        <f>tbSilv[[#This Row],[qtdRecurso]]*tbSilv[[#This Row],[areaOcupacao]]/10000</f>
        <v>2.4309000000000001E-2</v>
      </c>
      <c r="U1982" s="1">
        <f>tbSilv[[#This Row],[qtdRecEspFaixa]]*tbSilv[[#This Row],[Preco]]</f>
        <v>3.6237428080444336</v>
      </c>
    </row>
    <row r="1983" spans="1:21" hidden="1" x14ac:dyDescent="0.3">
      <c r="A1983">
        <v>11817</v>
      </c>
      <c r="B1983" t="s">
        <v>57</v>
      </c>
      <c r="C1983" t="s">
        <v>1</v>
      </c>
      <c r="D1983" t="s">
        <v>2</v>
      </c>
      <c r="E1983" t="s">
        <v>3</v>
      </c>
      <c r="F1983" t="s">
        <v>306</v>
      </c>
      <c r="G1983" t="s">
        <v>4</v>
      </c>
      <c r="H1983" t="s">
        <v>260</v>
      </c>
      <c r="I1983">
        <v>333</v>
      </c>
      <c r="J1983">
        <v>37</v>
      </c>
      <c r="K1983" t="s">
        <v>261</v>
      </c>
      <c r="L1983" t="s">
        <v>7</v>
      </c>
      <c r="M1983" t="s">
        <v>8</v>
      </c>
      <c r="N1983">
        <v>1</v>
      </c>
      <c r="O1983" t="s">
        <v>9</v>
      </c>
      <c r="P1983" t="s">
        <v>314</v>
      </c>
      <c r="Q1983">
        <v>3.3</v>
      </c>
      <c r="R1983" t="s">
        <v>10</v>
      </c>
      <c r="S1983">
        <v>273.07998657226563</v>
      </c>
      <c r="T1983" s="6">
        <f>tbSilv[[#This Row],[qtdRecurso]]*tbSilv[[#This Row],[areaOcupacao]]/10000</f>
        <v>0.10988999999999999</v>
      </c>
      <c r="U1983" s="1">
        <f>tbSilv[[#This Row],[qtdRecEspFaixa]]*tbSilv[[#This Row],[Preco]]</f>
        <v>30.008759724426266</v>
      </c>
    </row>
    <row r="1984" spans="1:21" hidden="1" x14ac:dyDescent="0.3">
      <c r="A1984">
        <v>11817</v>
      </c>
      <c r="B1984" t="s">
        <v>57</v>
      </c>
      <c r="C1984" t="s">
        <v>1</v>
      </c>
      <c r="D1984" t="s">
        <v>2</v>
      </c>
      <c r="E1984" t="s">
        <v>3</v>
      </c>
      <c r="F1984" t="s">
        <v>306</v>
      </c>
      <c r="G1984" t="s">
        <v>4</v>
      </c>
      <c r="H1984" t="s">
        <v>260</v>
      </c>
      <c r="I1984">
        <v>333</v>
      </c>
      <c r="J1984">
        <v>37</v>
      </c>
      <c r="K1984" t="s">
        <v>261</v>
      </c>
      <c r="L1984" t="s">
        <v>7</v>
      </c>
      <c r="M1984" t="s">
        <v>8</v>
      </c>
      <c r="N1984">
        <v>1</v>
      </c>
      <c r="O1984" t="s">
        <v>9</v>
      </c>
      <c r="P1984" t="s">
        <v>11</v>
      </c>
      <c r="Q1984">
        <v>10.5</v>
      </c>
      <c r="R1984" t="s">
        <v>12</v>
      </c>
      <c r="S1984">
        <v>1.0999999999999999E-2</v>
      </c>
      <c r="T1984" s="6">
        <f>tbSilv[[#This Row],[qtdRecurso]]*tbSilv[[#This Row],[areaOcupacao]]/10000</f>
        <v>0.34965000000000002</v>
      </c>
      <c r="U1984" s="1">
        <f>tbSilv[[#This Row],[qtdRecEspFaixa]]*tbSilv[[#This Row],[Preco]]</f>
        <v>3.84615E-3</v>
      </c>
    </row>
    <row r="1985" spans="1:21" hidden="1" x14ac:dyDescent="0.3">
      <c r="A1985">
        <v>11817</v>
      </c>
      <c r="B1985" t="s">
        <v>57</v>
      </c>
      <c r="C1985" t="s">
        <v>1</v>
      </c>
      <c r="D1985" t="s">
        <v>2</v>
      </c>
      <c r="E1985" t="s">
        <v>3</v>
      </c>
      <c r="F1985" t="s">
        <v>306</v>
      </c>
      <c r="G1985" t="s">
        <v>4</v>
      </c>
      <c r="H1985" t="s">
        <v>260</v>
      </c>
      <c r="I1985">
        <v>333</v>
      </c>
      <c r="J1985">
        <v>37</v>
      </c>
      <c r="K1985" t="s">
        <v>261</v>
      </c>
      <c r="L1985" t="s">
        <v>7</v>
      </c>
      <c r="M1985" t="s">
        <v>8</v>
      </c>
      <c r="N1985">
        <v>1</v>
      </c>
      <c r="O1985" t="s">
        <v>9</v>
      </c>
      <c r="P1985" t="s">
        <v>13</v>
      </c>
      <c r="Q1985">
        <v>10.5</v>
      </c>
      <c r="R1985" t="s">
        <v>12</v>
      </c>
      <c r="S1985">
        <v>13.066685676574707</v>
      </c>
      <c r="T1985" s="6">
        <f>tbSilv[[#This Row],[qtdRecurso]]*tbSilv[[#This Row],[areaOcupacao]]/10000</f>
        <v>0.34965000000000002</v>
      </c>
      <c r="U1985" s="1">
        <f>tbSilv[[#This Row],[qtdRecEspFaixa]]*tbSilv[[#This Row],[Preco]]</f>
        <v>4.5687666468143462</v>
      </c>
    </row>
    <row r="1986" spans="1:21" hidden="1" x14ac:dyDescent="0.3">
      <c r="A1986">
        <v>11817</v>
      </c>
      <c r="B1986" t="s">
        <v>57</v>
      </c>
      <c r="C1986" t="s">
        <v>1</v>
      </c>
      <c r="D1986" t="s">
        <v>2</v>
      </c>
      <c r="E1986" t="s">
        <v>3</v>
      </c>
      <c r="F1986" t="s">
        <v>306</v>
      </c>
      <c r="G1986" t="s">
        <v>4</v>
      </c>
      <c r="H1986" t="s">
        <v>260</v>
      </c>
      <c r="I1986">
        <v>333</v>
      </c>
      <c r="J1986">
        <v>37</v>
      </c>
      <c r="K1986" t="s">
        <v>261</v>
      </c>
      <c r="L1986" t="s">
        <v>7</v>
      </c>
      <c r="M1986" t="s">
        <v>8</v>
      </c>
      <c r="N1986">
        <v>1</v>
      </c>
      <c r="O1986" t="s">
        <v>14</v>
      </c>
      <c r="P1986" t="s">
        <v>315</v>
      </c>
      <c r="Q1986">
        <v>3.3</v>
      </c>
      <c r="R1986" t="s">
        <v>10</v>
      </c>
      <c r="S1986">
        <v>200.47999572753906</v>
      </c>
      <c r="T1986" s="6">
        <f>tbSilv[[#This Row],[qtdRecurso]]*tbSilv[[#This Row],[areaOcupacao]]/10000</f>
        <v>0.10988999999999999</v>
      </c>
      <c r="U1986" s="1">
        <f>tbSilv[[#This Row],[qtdRecEspFaixa]]*tbSilv[[#This Row],[Preco]]</f>
        <v>22.030746730499263</v>
      </c>
    </row>
    <row r="1987" spans="1:21" hidden="1" x14ac:dyDescent="0.3">
      <c r="A1987">
        <v>11817</v>
      </c>
      <c r="B1987" t="s">
        <v>57</v>
      </c>
      <c r="C1987" t="s">
        <v>1</v>
      </c>
      <c r="D1987" t="s">
        <v>2</v>
      </c>
      <c r="E1987" t="s">
        <v>3</v>
      </c>
      <c r="F1987" t="s">
        <v>306</v>
      </c>
      <c r="G1987" t="s">
        <v>4</v>
      </c>
      <c r="H1987" t="s">
        <v>260</v>
      </c>
      <c r="I1987">
        <v>333</v>
      </c>
      <c r="J1987">
        <v>37</v>
      </c>
      <c r="K1987" t="s">
        <v>261</v>
      </c>
      <c r="L1987" t="s">
        <v>7</v>
      </c>
      <c r="M1987" t="s">
        <v>8</v>
      </c>
      <c r="N1987">
        <v>1</v>
      </c>
      <c r="O1987" t="s">
        <v>14</v>
      </c>
      <c r="P1987" t="s">
        <v>15</v>
      </c>
      <c r="Q1987">
        <v>12</v>
      </c>
      <c r="R1987" t="s">
        <v>12</v>
      </c>
      <c r="S1987">
        <v>7.9000000000000001E-2</v>
      </c>
      <c r="T1987" s="6">
        <f>tbSilv[[#This Row],[qtdRecurso]]*tbSilv[[#This Row],[areaOcupacao]]/10000</f>
        <v>0.39960000000000001</v>
      </c>
      <c r="U1987" s="1">
        <f>tbSilv[[#This Row],[qtdRecEspFaixa]]*tbSilv[[#This Row],[Preco]]</f>
        <v>3.1568400000000003E-2</v>
      </c>
    </row>
    <row r="1988" spans="1:21" hidden="1" x14ac:dyDescent="0.3">
      <c r="A1988">
        <v>11817</v>
      </c>
      <c r="B1988" t="s">
        <v>57</v>
      </c>
      <c r="C1988" t="s">
        <v>1</v>
      </c>
      <c r="D1988" t="s">
        <v>2</v>
      </c>
      <c r="E1988" t="s">
        <v>3</v>
      </c>
      <c r="F1988" t="s">
        <v>306</v>
      </c>
      <c r="G1988" t="s">
        <v>4</v>
      </c>
      <c r="H1988" t="s">
        <v>260</v>
      </c>
      <c r="I1988">
        <v>333</v>
      </c>
      <c r="J1988">
        <v>37</v>
      </c>
      <c r="K1988" t="s">
        <v>261</v>
      </c>
      <c r="L1988" t="s">
        <v>7</v>
      </c>
      <c r="M1988" t="s">
        <v>8</v>
      </c>
      <c r="N1988">
        <v>1</v>
      </c>
      <c r="O1988" t="s">
        <v>14</v>
      </c>
      <c r="P1988" t="s">
        <v>13</v>
      </c>
      <c r="Q1988">
        <v>12</v>
      </c>
      <c r="R1988" t="s">
        <v>12</v>
      </c>
      <c r="S1988">
        <v>13.066685676574707</v>
      </c>
      <c r="T1988" s="6">
        <f>tbSilv[[#This Row],[qtdRecurso]]*tbSilv[[#This Row],[areaOcupacao]]/10000</f>
        <v>0.39960000000000001</v>
      </c>
      <c r="U1988" s="1">
        <f>tbSilv[[#This Row],[qtdRecEspFaixa]]*tbSilv[[#This Row],[Preco]]</f>
        <v>5.221447596359253</v>
      </c>
    </row>
    <row r="1989" spans="1:21" hidden="1" x14ac:dyDescent="0.3">
      <c r="A1989">
        <v>11817</v>
      </c>
      <c r="B1989" t="s">
        <v>57</v>
      </c>
      <c r="C1989" t="s">
        <v>1</v>
      </c>
      <c r="D1989" t="s">
        <v>2</v>
      </c>
      <c r="E1989" t="s">
        <v>3</v>
      </c>
      <c r="F1989" t="s">
        <v>306</v>
      </c>
      <c r="G1989" t="s">
        <v>4</v>
      </c>
      <c r="H1989" t="s">
        <v>260</v>
      </c>
      <c r="I1989">
        <v>333</v>
      </c>
      <c r="J1989">
        <v>37</v>
      </c>
      <c r="K1989" t="s">
        <v>261</v>
      </c>
      <c r="L1989" t="s">
        <v>7</v>
      </c>
      <c r="M1989" t="s">
        <v>8</v>
      </c>
      <c r="N1989">
        <v>1</v>
      </c>
      <c r="O1989" t="s">
        <v>14</v>
      </c>
      <c r="P1989" t="s">
        <v>16</v>
      </c>
      <c r="Q1989">
        <v>2</v>
      </c>
      <c r="R1989" t="s">
        <v>17</v>
      </c>
      <c r="S1989">
        <v>149.07000732421875</v>
      </c>
      <c r="T1989" s="6">
        <f>tbSilv[[#This Row],[qtdRecurso]]*tbSilv[[#This Row],[areaOcupacao]]/10000</f>
        <v>6.6600000000000006E-2</v>
      </c>
      <c r="U1989" s="1">
        <f>tbSilv[[#This Row],[qtdRecEspFaixa]]*tbSilv[[#This Row],[Preco]]</f>
        <v>9.9280624877929693</v>
      </c>
    </row>
    <row r="1990" spans="1:21" hidden="1" x14ac:dyDescent="0.3">
      <c r="A1990">
        <v>11817</v>
      </c>
      <c r="B1990" t="s">
        <v>57</v>
      </c>
      <c r="C1990" t="s">
        <v>1</v>
      </c>
      <c r="D1990" t="s">
        <v>2</v>
      </c>
      <c r="E1990" t="s">
        <v>3</v>
      </c>
      <c r="F1990" t="s">
        <v>306</v>
      </c>
      <c r="G1990" t="s">
        <v>4</v>
      </c>
      <c r="H1990" t="s">
        <v>260</v>
      </c>
      <c r="I1990">
        <v>333</v>
      </c>
      <c r="J1990">
        <v>37</v>
      </c>
      <c r="K1990" t="s">
        <v>261</v>
      </c>
      <c r="L1990" t="s">
        <v>7</v>
      </c>
      <c r="M1990" t="s">
        <v>8</v>
      </c>
      <c r="N1990">
        <v>1</v>
      </c>
      <c r="O1990" t="s">
        <v>18</v>
      </c>
      <c r="P1990" t="s">
        <v>13</v>
      </c>
      <c r="Q1990">
        <v>5</v>
      </c>
      <c r="R1990" t="s">
        <v>12</v>
      </c>
      <c r="S1990">
        <v>13.066685676574707</v>
      </c>
      <c r="T1990" s="6">
        <f>tbSilv[[#This Row],[qtdRecurso]]*tbSilv[[#This Row],[areaOcupacao]]/10000</f>
        <v>0.16650000000000001</v>
      </c>
      <c r="U1990" s="1">
        <f>tbSilv[[#This Row],[qtdRecEspFaixa]]*tbSilv[[#This Row],[Preco]]</f>
        <v>2.1756031651496888</v>
      </c>
    </row>
    <row r="1991" spans="1:21" hidden="1" x14ac:dyDescent="0.3">
      <c r="A1991">
        <v>11817</v>
      </c>
      <c r="B1991" t="s">
        <v>57</v>
      </c>
      <c r="C1991" t="s">
        <v>1</v>
      </c>
      <c r="D1991" t="s">
        <v>2</v>
      </c>
      <c r="E1991" t="s">
        <v>3</v>
      </c>
      <c r="F1991" t="s">
        <v>306</v>
      </c>
      <c r="G1991" t="s">
        <v>4</v>
      </c>
      <c r="H1991" t="s">
        <v>260</v>
      </c>
      <c r="I1991">
        <v>333</v>
      </c>
      <c r="J1991">
        <v>37</v>
      </c>
      <c r="K1991" t="s">
        <v>261</v>
      </c>
      <c r="L1991" t="s">
        <v>7</v>
      </c>
      <c r="M1991" t="s">
        <v>8</v>
      </c>
      <c r="N1991">
        <v>1</v>
      </c>
      <c r="O1991" t="s">
        <v>18</v>
      </c>
      <c r="P1991" t="s">
        <v>19</v>
      </c>
      <c r="Q1991">
        <v>1</v>
      </c>
      <c r="R1991" t="s">
        <v>17</v>
      </c>
      <c r="S1991">
        <v>157.47999572753906</v>
      </c>
      <c r="T1991" s="6">
        <f>tbSilv[[#This Row],[qtdRecurso]]*tbSilv[[#This Row],[areaOcupacao]]/10000</f>
        <v>3.3300000000000003E-2</v>
      </c>
      <c r="U1991" s="1">
        <f>tbSilv[[#This Row],[qtdRecEspFaixa]]*tbSilv[[#This Row],[Preco]]</f>
        <v>5.244083857727051</v>
      </c>
    </row>
    <row r="1992" spans="1:21" hidden="1" x14ac:dyDescent="0.3">
      <c r="A1992">
        <v>11817</v>
      </c>
      <c r="B1992" t="s">
        <v>57</v>
      </c>
      <c r="C1992" t="s">
        <v>1</v>
      </c>
      <c r="D1992" t="s">
        <v>2</v>
      </c>
      <c r="E1992" t="s">
        <v>3</v>
      </c>
      <c r="F1992" t="s">
        <v>306</v>
      </c>
      <c r="G1992" t="s">
        <v>4</v>
      </c>
      <c r="H1992" t="s">
        <v>260</v>
      </c>
      <c r="I1992">
        <v>333</v>
      </c>
      <c r="J1992">
        <v>37</v>
      </c>
      <c r="K1992" t="s">
        <v>261</v>
      </c>
      <c r="L1992" t="s">
        <v>7</v>
      </c>
      <c r="M1992" t="s">
        <v>8</v>
      </c>
      <c r="N1992">
        <v>1</v>
      </c>
      <c r="O1992" t="s">
        <v>20</v>
      </c>
      <c r="P1992" t="s">
        <v>21</v>
      </c>
      <c r="Q1992">
        <v>5</v>
      </c>
      <c r="R1992" t="s">
        <v>22</v>
      </c>
      <c r="S1992">
        <v>25.84</v>
      </c>
      <c r="T1992" s="6">
        <f>tbSilv[[#This Row],[qtdRecurso]]*tbSilv[[#This Row],[areaOcupacao]]/10000</f>
        <v>0.16650000000000001</v>
      </c>
      <c r="U1992" s="1">
        <f>tbSilv[[#This Row],[qtdRecEspFaixa]]*tbSilv[[#This Row],[Preco]]</f>
        <v>4.3023600000000002</v>
      </c>
    </row>
    <row r="1993" spans="1:21" hidden="1" x14ac:dyDescent="0.3">
      <c r="A1993">
        <v>11817</v>
      </c>
      <c r="B1993" t="s">
        <v>57</v>
      </c>
      <c r="C1993" t="s">
        <v>1</v>
      </c>
      <c r="D1993" t="s">
        <v>2</v>
      </c>
      <c r="E1993" t="s">
        <v>3</v>
      </c>
      <c r="F1993" t="s">
        <v>306</v>
      </c>
      <c r="G1993" t="s">
        <v>4</v>
      </c>
      <c r="H1993" t="s">
        <v>260</v>
      </c>
      <c r="I1993">
        <v>333</v>
      </c>
      <c r="J1993">
        <v>37</v>
      </c>
      <c r="K1993" t="s">
        <v>261</v>
      </c>
      <c r="L1993" t="s">
        <v>7</v>
      </c>
      <c r="M1993" t="s">
        <v>8</v>
      </c>
      <c r="N1993">
        <v>1</v>
      </c>
      <c r="O1993" t="s">
        <v>20</v>
      </c>
      <c r="P1993" t="s">
        <v>13</v>
      </c>
      <c r="Q1993">
        <v>12</v>
      </c>
      <c r="R1993" t="s">
        <v>12</v>
      </c>
      <c r="S1993">
        <v>13.066685676574707</v>
      </c>
      <c r="T1993" s="6">
        <f>tbSilv[[#This Row],[qtdRecurso]]*tbSilv[[#This Row],[areaOcupacao]]/10000</f>
        <v>0.39960000000000001</v>
      </c>
      <c r="U1993" s="1">
        <f>tbSilv[[#This Row],[qtdRecEspFaixa]]*tbSilv[[#This Row],[Preco]]</f>
        <v>5.221447596359253</v>
      </c>
    </row>
    <row r="1994" spans="1:21" hidden="1" x14ac:dyDescent="0.3">
      <c r="A1994">
        <v>11817</v>
      </c>
      <c r="B1994" t="s">
        <v>57</v>
      </c>
      <c r="C1994" t="s">
        <v>1</v>
      </c>
      <c r="D1994" t="s">
        <v>2</v>
      </c>
      <c r="E1994" t="s">
        <v>3</v>
      </c>
      <c r="F1994" t="s">
        <v>306</v>
      </c>
      <c r="G1994" t="s">
        <v>4</v>
      </c>
      <c r="H1994" t="s">
        <v>260</v>
      </c>
      <c r="I1994">
        <v>333</v>
      </c>
      <c r="J1994">
        <v>37</v>
      </c>
      <c r="K1994" t="s">
        <v>261</v>
      </c>
      <c r="L1994" t="s">
        <v>7</v>
      </c>
      <c r="M1994" t="s">
        <v>8</v>
      </c>
      <c r="N1994">
        <v>1</v>
      </c>
      <c r="O1994" t="s">
        <v>20</v>
      </c>
      <c r="P1994" t="s">
        <v>19</v>
      </c>
      <c r="Q1994">
        <v>2</v>
      </c>
      <c r="R1994" t="s">
        <v>17</v>
      </c>
      <c r="S1994">
        <v>157.47999572753906</v>
      </c>
      <c r="T1994" s="6">
        <f>tbSilv[[#This Row],[qtdRecurso]]*tbSilv[[#This Row],[areaOcupacao]]/10000</f>
        <v>6.6600000000000006E-2</v>
      </c>
      <c r="U1994" s="1">
        <f>tbSilv[[#This Row],[qtdRecEspFaixa]]*tbSilv[[#This Row],[Preco]]</f>
        <v>10.488167715454102</v>
      </c>
    </row>
    <row r="1995" spans="1:21" hidden="1" x14ac:dyDescent="0.3">
      <c r="A1995">
        <v>11817</v>
      </c>
      <c r="B1995" t="s">
        <v>57</v>
      </c>
      <c r="C1995" t="s">
        <v>1</v>
      </c>
      <c r="D1995" t="s">
        <v>2</v>
      </c>
      <c r="E1995" t="s">
        <v>3</v>
      </c>
      <c r="F1995" t="s">
        <v>306</v>
      </c>
      <c r="G1995" t="s">
        <v>4</v>
      </c>
      <c r="H1995" t="s">
        <v>260</v>
      </c>
      <c r="I1995">
        <v>333</v>
      </c>
      <c r="J1995">
        <v>37</v>
      </c>
      <c r="K1995" t="s">
        <v>261</v>
      </c>
      <c r="L1995" t="s">
        <v>7</v>
      </c>
      <c r="M1995" t="s">
        <v>8</v>
      </c>
      <c r="N1995">
        <v>1</v>
      </c>
      <c r="O1995" t="s">
        <v>23</v>
      </c>
      <c r="P1995" t="s">
        <v>21</v>
      </c>
      <c r="Q1995">
        <v>1</v>
      </c>
      <c r="R1995" t="s">
        <v>22</v>
      </c>
      <c r="S1995">
        <v>25.84</v>
      </c>
      <c r="T1995" s="6">
        <f>tbSilv[[#This Row],[qtdRecurso]]*tbSilv[[#This Row],[areaOcupacao]]/10000</f>
        <v>3.3300000000000003E-2</v>
      </c>
      <c r="U1995" s="1">
        <f>tbSilv[[#This Row],[qtdRecEspFaixa]]*tbSilv[[#This Row],[Preco]]</f>
        <v>0.86047200000000013</v>
      </c>
    </row>
    <row r="1996" spans="1:21" hidden="1" x14ac:dyDescent="0.3">
      <c r="A1996">
        <v>11817</v>
      </c>
      <c r="B1996" t="s">
        <v>57</v>
      </c>
      <c r="C1996" t="s">
        <v>1</v>
      </c>
      <c r="D1996" t="s">
        <v>2</v>
      </c>
      <c r="E1996" t="s">
        <v>3</v>
      </c>
      <c r="F1996" t="s">
        <v>306</v>
      </c>
      <c r="G1996" t="s">
        <v>4</v>
      </c>
      <c r="H1996" t="s">
        <v>260</v>
      </c>
      <c r="I1996">
        <v>333</v>
      </c>
      <c r="J1996">
        <v>37</v>
      </c>
      <c r="K1996" t="s">
        <v>261</v>
      </c>
      <c r="L1996" t="s">
        <v>7</v>
      </c>
      <c r="M1996" t="s">
        <v>8</v>
      </c>
      <c r="N1996">
        <v>1</v>
      </c>
      <c r="O1996" t="s">
        <v>23</v>
      </c>
      <c r="P1996" t="s">
        <v>24</v>
      </c>
      <c r="Q1996">
        <v>109</v>
      </c>
      <c r="R1996" t="s">
        <v>25</v>
      </c>
      <c r="S1996">
        <v>2</v>
      </c>
      <c r="T1996" s="6">
        <f>tbSilv[[#This Row],[qtdRecurso]]*tbSilv[[#This Row],[areaOcupacao]]/10000</f>
        <v>3.6297000000000001</v>
      </c>
      <c r="U1996" s="1">
        <f>tbSilv[[#This Row],[qtdRecEspFaixa]]*tbSilv[[#This Row],[Preco]]</f>
        <v>7.2594000000000003</v>
      </c>
    </row>
    <row r="1997" spans="1:21" hidden="1" x14ac:dyDescent="0.3">
      <c r="A1997">
        <v>11817</v>
      </c>
      <c r="B1997" t="s">
        <v>57</v>
      </c>
      <c r="C1997" t="s">
        <v>1</v>
      </c>
      <c r="D1997" t="s">
        <v>2</v>
      </c>
      <c r="E1997" t="s">
        <v>3</v>
      </c>
      <c r="F1997" t="s">
        <v>306</v>
      </c>
      <c r="G1997" t="s">
        <v>4</v>
      </c>
      <c r="H1997" t="s">
        <v>260</v>
      </c>
      <c r="I1997">
        <v>333</v>
      </c>
      <c r="J1997">
        <v>37</v>
      </c>
      <c r="K1997" t="s">
        <v>261</v>
      </c>
      <c r="L1997" t="s">
        <v>7</v>
      </c>
      <c r="M1997" t="s">
        <v>8</v>
      </c>
      <c r="N1997">
        <v>1</v>
      </c>
      <c r="O1997" t="s">
        <v>23</v>
      </c>
      <c r="P1997" t="s">
        <v>26</v>
      </c>
      <c r="Q1997">
        <v>109</v>
      </c>
      <c r="R1997" t="s">
        <v>25</v>
      </c>
      <c r="S1997">
        <v>10</v>
      </c>
      <c r="T1997" s="6">
        <f>tbSilv[[#This Row],[qtdRecurso]]*tbSilv[[#This Row],[areaOcupacao]]/10000</f>
        <v>3.6297000000000001</v>
      </c>
      <c r="U1997" s="1">
        <f>tbSilv[[#This Row],[qtdRecEspFaixa]]*tbSilv[[#This Row],[Preco]]</f>
        <v>36.297000000000004</v>
      </c>
    </row>
    <row r="1998" spans="1:21" hidden="1" x14ac:dyDescent="0.3">
      <c r="A1998">
        <v>11817</v>
      </c>
      <c r="B1998" t="s">
        <v>57</v>
      </c>
      <c r="C1998" t="s">
        <v>1</v>
      </c>
      <c r="D1998" t="s">
        <v>2</v>
      </c>
      <c r="E1998" t="s">
        <v>3</v>
      </c>
      <c r="F1998" t="s">
        <v>306</v>
      </c>
      <c r="G1998" t="s">
        <v>4</v>
      </c>
      <c r="H1998" t="s">
        <v>260</v>
      </c>
      <c r="I1998">
        <v>333</v>
      </c>
      <c r="J1998">
        <v>37</v>
      </c>
      <c r="K1998" t="s">
        <v>261</v>
      </c>
      <c r="L1998" t="s">
        <v>7</v>
      </c>
      <c r="M1998" t="s">
        <v>8</v>
      </c>
      <c r="N1998">
        <v>1</v>
      </c>
      <c r="O1998" t="s">
        <v>23</v>
      </c>
      <c r="P1998" t="s">
        <v>13</v>
      </c>
      <c r="Q1998">
        <v>3.6</v>
      </c>
      <c r="R1998" t="s">
        <v>12</v>
      </c>
      <c r="S1998">
        <v>13.066685676574707</v>
      </c>
      <c r="T1998" s="6">
        <f>tbSilv[[#This Row],[qtdRecurso]]*tbSilv[[#This Row],[areaOcupacao]]/10000</f>
        <v>0.11988</v>
      </c>
      <c r="U1998" s="1">
        <f>tbSilv[[#This Row],[qtdRecEspFaixa]]*tbSilv[[#This Row],[Preco]]</f>
        <v>1.5664342789077759</v>
      </c>
    </row>
    <row r="1999" spans="1:21" hidden="1" x14ac:dyDescent="0.3">
      <c r="A1999">
        <v>11817</v>
      </c>
      <c r="B1999" t="s">
        <v>57</v>
      </c>
      <c r="C1999" t="s">
        <v>1</v>
      </c>
      <c r="D1999" t="s">
        <v>2</v>
      </c>
      <c r="E1999" t="s">
        <v>3</v>
      </c>
      <c r="F1999" t="s">
        <v>306</v>
      </c>
      <c r="G1999" t="s">
        <v>4</v>
      </c>
      <c r="H1999" t="s">
        <v>260</v>
      </c>
      <c r="I1999">
        <v>333</v>
      </c>
      <c r="J1999">
        <v>37</v>
      </c>
      <c r="K1999" t="s">
        <v>261</v>
      </c>
      <c r="L1999" t="s">
        <v>7</v>
      </c>
      <c r="M1999" t="s">
        <v>8</v>
      </c>
      <c r="N1999">
        <v>1</v>
      </c>
      <c r="O1999" t="s">
        <v>27</v>
      </c>
      <c r="P1999" t="s">
        <v>24</v>
      </c>
      <c r="Q1999">
        <v>545</v>
      </c>
      <c r="R1999" t="s">
        <v>25</v>
      </c>
      <c r="S1999">
        <v>2</v>
      </c>
      <c r="T1999" s="6">
        <f>tbSilv[[#This Row],[qtdRecurso]]*tbSilv[[#This Row],[areaOcupacao]]/10000</f>
        <v>18.148499999999999</v>
      </c>
      <c r="U1999" s="1">
        <f>tbSilv[[#This Row],[qtdRecEspFaixa]]*tbSilv[[#This Row],[Preco]]</f>
        <v>36.296999999999997</v>
      </c>
    </row>
    <row r="2000" spans="1:21" hidden="1" x14ac:dyDescent="0.3">
      <c r="A2000">
        <v>11817</v>
      </c>
      <c r="B2000" t="s">
        <v>57</v>
      </c>
      <c r="C2000" t="s">
        <v>1</v>
      </c>
      <c r="D2000" t="s">
        <v>2</v>
      </c>
      <c r="E2000" t="s">
        <v>3</v>
      </c>
      <c r="F2000" t="s">
        <v>306</v>
      </c>
      <c r="G2000" t="s">
        <v>4</v>
      </c>
      <c r="H2000" t="s">
        <v>260</v>
      </c>
      <c r="I2000">
        <v>333</v>
      </c>
      <c r="J2000">
        <v>37</v>
      </c>
      <c r="K2000" t="s">
        <v>261</v>
      </c>
      <c r="L2000" t="s">
        <v>7</v>
      </c>
      <c r="M2000" t="s">
        <v>8</v>
      </c>
      <c r="N2000">
        <v>1</v>
      </c>
      <c r="O2000" t="s">
        <v>27</v>
      </c>
      <c r="P2000" t="s">
        <v>13</v>
      </c>
      <c r="Q2000">
        <v>9</v>
      </c>
      <c r="R2000" t="s">
        <v>12</v>
      </c>
      <c r="S2000">
        <v>13.066685676574707</v>
      </c>
      <c r="T2000" s="6">
        <f>tbSilv[[#This Row],[qtdRecurso]]*tbSilv[[#This Row],[areaOcupacao]]/10000</f>
        <v>0.29970000000000002</v>
      </c>
      <c r="U2000" s="1">
        <f>tbSilv[[#This Row],[qtdRecEspFaixa]]*tbSilv[[#This Row],[Preco]]</f>
        <v>3.9160856972694398</v>
      </c>
    </row>
    <row r="2001" spans="1:21" hidden="1" x14ac:dyDescent="0.3">
      <c r="A2001">
        <v>11817</v>
      </c>
      <c r="B2001" t="s">
        <v>57</v>
      </c>
      <c r="C2001" t="s">
        <v>1</v>
      </c>
      <c r="D2001" t="s">
        <v>2</v>
      </c>
      <c r="E2001" t="s">
        <v>3</v>
      </c>
      <c r="F2001" t="s">
        <v>306</v>
      </c>
      <c r="G2001" t="s">
        <v>4</v>
      </c>
      <c r="H2001" t="s">
        <v>260</v>
      </c>
      <c r="I2001">
        <v>333</v>
      </c>
      <c r="J2001">
        <v>37</v>
      </c>
      <c r="K2001" t="s">
        <v>261</v>
      </c>
      <c r="L2001" t="s">
        <v>7</v>
      </c>
      <c r="M2001" t="s">
        <v>8</v>
      </c>
      <c r="N2001">
        <v>1</v>
      </c>
      <c r="O2001" t="s">
        <v>27</v>
      </c>
      <c r="P2001" t="s">
        <v>16</v>
      </c>
      <c r="Q2001">
        <v>1.5</v>
      </c>
      <c r="R2001" t="s">
        <v>17</v>
      </c>
      <c r="S2001">
        <v>149.07000732421875</v>
      </c>
      <c r="T2001" s="6">
        <f>tbSilv[[#This Row],[qtdRecurso]]*tbSilv[[#This Row],[areaOcupacao]]/10000</f>
        <v>4.9950000000000001E-2</v>
      </c>
      <c r="U2001" s="1">
        <f>tbSilv[[#This Row],[qtdRecEspFaixa]]*tbSilv[[#This Row],[Preco]]</f>
        <v>7.4460468658447265</v>
      </c>
    </row>
    <row r="2002" spans="1:21" x14ac:dyDescent="0.3">
      <c r="A2002">
        <v>11817</v>
      </c>
      <c r="B2002" t="s">
        <v>57</v>
      </c>
      <c r="C2002" t="s">
        <v>1</v>
      </c>
      <c r="D2002" t="s">
        <v>2</v>
      </c>
      <c r="E2002" t="s">
        <v>3</v>
      </c>
      <c r="F2002" t="s">
        <v>306</v>
      </c>
      <c r="G2002" t="s">
        <v>4</v>
      </c>
      <c r="H2002" t="s">
        <v>260</v>
      </c>
      <c r="I2002">
        <v>333</v>
      </c>
      <c r="J2002">
        <v>37</v>
      </c>
      <c r="K2002" t="s">
        <v>261</v>
      </c>
      <c r="L2002" t="s">
        <v>7</v>
      </c>
      <c r="M2002" t="s">
        <v>28</v>
      </c>
      <c r="N2002">
        <v>2</v>
      </c>
      <c r="O2002" t="s">
        <v>29</v>
      </c>
      <c r="P2002" t="s">
        <v>30</v>
      </c>
      <c r="Q2002">
        <v>2.6</v>
      </c>
      <c r="R2002" t="s">
        <v>10</v>
      </c>
      <c r="S2002">
        <v>268.25</v>
      </c>
      <c r="T2002" s="6">
        <f>tbSilv[[#This Row],[qtdRecurso]]*tbSilv[[#This Row],[areaOcupacao]]/10000</f>
        <v>8.6580000000000004E-2</v>
      </c>
      <c r="U2002" s="1">
        <f>tbSilv[[#This Row],[qtdRecEspFaixa]]*tbSilv[[#This Row],[Preco]]</f>
        <v>23.225085</v>
      </c>
    </row>
    <row r="2003" spans="1:21" x14ac:dyDescent="0.3">
      <c r="A2003">
        <v>11817</v>
      </c>
      <c r="B2003" t="s">
        <v>57</v>
      </c>
      <c r="C2003" t="s">
        <v>1</v>
      </c>
      <c r="D2003" t="s">
        <v>2</v>
      </c>
      <c r="E2003" t="s">
        <v>3</v>
      </c>
      <c r="F2003" t="s">
        <v>306</v>
      </c>
      <c r="G2003" t="s">
        <v>4</v>
      </c>
      <c r="H2003" t="s">
        <v>260</v>
      </c>
      <c r="I2003">
        <v>333</v>
      </c>
      <c r="J2003">
        <v>37</v>
      </c>
      <c r="K2003" t="s">
        <v>261</v>
      </c>
      <c r="L2003" t="s">
        <v>7</v>
      </c>
      <c r="M2003" t="s">
        <v>28</v>
      </c>
      <c r="N2003">
        <v>2</v>
      </c>
      <c r="O2003" t="s">
        <v>29</v>
      </c>
      <c r="P2003" t="s">
        <v>11</v>
      </c>
      <c r="Q2003">
        <v>8</v>
      </c>
      <c r="R2003" t="s">
        <v>12</v>
      </c>
      <c r="S2003">
        <v>1.0999999999999999E-2</v>
      </c>
      <c r="T2003" s="6">
        <f>tbSilv[[#This Row],[qtdRecurso]]*tbSilv[[#This Row],[areaOcupacao]]/10000</f>
        <v>0.26640000000000003</v>
      </c>
      <c r="U2003" s="1">
        <f>tbSilv[[#This Row],[qtdRecEspFaixa]]*tbSilv[[#This Row],[Preco]]</f>
        <v>2.9304000000000001E-3</v>
      </c>
    </row>
    <row r="2004" spans="1:21" x14ac:dyDescent="0.3">
      <c r="A2004">
        <v>11817</v>
      </c>
      <c r="B2004" t="s">
        <v>57</v>
      </c>
      <c r="C2004" t="s">
        <v>1</v>
      </c>
      <c r="D2004" t="s">
        <v>2</v>
      </c>
      <c r="E2004" t="s">
        <v>3</v>
      </c>
      <c r="F2004" t="s">
        <v>306</v>
      </c>
      <c r="G2004" t="s">
        <v>4</v>
      </c>
      <c r="H2004" t="s">
        <v>260</v>
      </c>
      <c r="I2004">
        <v>333</v>
      </c>
      <c r="J2004">
        <v>37</v>
      </c>
      <c r="K2004" t="s">
        <v>261</v>
      </c>
      <c r="L2004" t="s">
        <v>7</v>
      </c>
      <c r="M2004" t="s">
        <v>28</v>
      </c>
      <c r="N2004">
        <v>2</v>
      </c>
      <c r="O2004" t="s">
        <v>29</v>
      </c>
      <c r="P2004" t="s">
        <v>13</v>
      </c>
      <c r="Q2004">
        <v>8</v>
      </c>
      <c r="R2004" t="s">
        <v>12</v>
      </c>
      <c r="S2004">
        <v>13.066685676574707</v>
      </c>
      <c r="T2004" s="6">
        <f>tbSilv[[#This Row],[qtdRecurso]]*tbSilv[[#This Row],[areaOcupacao]]/10000</f>
        <v>0.26640000000000003</v>
      </c>
      <c r="U2004" s="1">
        <f>tbSilv[[#This Row],[qtdRecEspFaixa]]*tbSilv[[#This Row],[Preco]]</f>
        <v>3.4809650642395025</v>
      </c>
    </row>
    <row r="2005" spans="1:21" x14ac:dyDescent="0.3">
      <c r="A2005">
        <v>11817</v>
      </c>
      <c r="B2005" t="s">
        <v>57</v>
      </c>
      <c r="C2005" t="s">
        <v>1</v>
      </c>
      <c r="D2005" t="s">
        <v>2</v>
      </c>
      <c r="E2005" t="s">
        <v>3</v>
      </c>
      <c r="F2005" t="s">
        <v>306</v>
      </c>
      <c r="G2005" t="s">
        <v>4</v>
      </c>
      <c r="H2005" t="s">
        <v>260</v>
      </c>
      <c r="I2005">
        <v>333</v>
      </c>
      <c r="J2005">
        <v>37</v>
      </c>
      <c r="K2005" t="s">
        <v>261</v>
      </c>
      <c r="L2005" t="s">
        <v>7</v>
      </c>
      <c r="M2005" t="s">
        <v>28</v>
      </c>
      <c r="N2005">
        <v>2</v>
      </c>
      <c r="O2005" t="s">
        <v>29</v>
      </c>
      <c r="P2005" t="s">
        <v>16</v>
      </c>
      <c r="Q2005">
        <v>1</v>
      </c>
      <c r="R2005" t="s">
        <v>17</v>
      </c>
      <c r="S2005">
        <v>149.07000732421875</v>
      </c>
      <c r="T2005" s="6">
        <f>tbSilv[[#This Row],[qtdRecurso]]*tbSilv[[#This Row],[areaOcupacao]]/10000</f>
        <v>3.3300000000000003E-2</v>
      </c>
      <c r="U2005" s="1">
        <f>tbSilv[[#This Row],[qtdRecEspFaixa]]*tbSilv[[#This Row],[Preco]]</f>
        <v>4.9640312438964846</v>
      </c>
    </row>
    <row r="2006" spans="1:21" x14ac:dyDescent="0.3">
      <c r="A2006">
        <v>11817</v>
      </c>
      <c r="B2006" t="s">
        <v>57</v>
      </c>
      <c r="C2006" t="s">
        <v>1</v>
      </c>
      <c r="D2006" t="s">
        <v>2</v>
      </c>
      <c r="E2006" t="s">
        <v>3</v>
      </c>
      <c r="F2006" t="s">
        <v>306</v>
      </c>
      <c r="G2006" t="s">
        <v>4</v>
      </c>
      <c r="H2006" t="s">
        <v>260</v>
      </c>
      <c r="I2006">
        <v>333</v>
      </c>
      <c r="J2006">
        <v>37</v>
      </c>
      <c r="K2006" t="s">
        <v>261</v>
      </c>
      <c r="L2006" t="s">
        <v>7</v>
      </c>
      <c r="M2006" t="s">
        <v>28</v>
      </c>
      <c r="N2006">
        <v>2</v>
      </c>
      <c r="O2006" t="s">
        <v>31</v>
      </c>
      <c r="P2006" t="s">
        <v>32</v>
      </c>
      <c r="Q2006">
        <v>32.700000000000003</v>
      </c>
      <c r="R2006" t="s">
        <v>12</v>
      </c>
      <c r="S2006">
        <v>1.6E-2</v>
      </c>
      <c r="T2006" s="6">
        <f>tbSilv[[#This Row],[qtdRecurso]]*tbSilv[[#This Row],[areaOcupacao]]/10000</f>
        <v>1.08891</v>
      </c>
      <c r="U2006" s="1">
        <f>tbSilv[[#This Row],[qtdRecEspFaixa]]*tbSilv[[#This Row],[Preco]]</f>
        <v>1.742256E-2</v>
      </c>
    </row>
    <row r="2007" spans="1:21" x14ac:dyDescent="0.3">
      <c r="A2007">
        <v>11817</v>
      </c>
      <c r="B2007" t="s">
        <v>57</v>
      </c>
      <c r="C2007" t="s">
        <v>1</v>
      </c>
      <c r="D2007" t="s">
        <v>2</v>
      </c>
      <c r="E2007" t="s">
        <v>3</v>
      </c>
      <c r="F2007" t="s">
        <v>306</v>
      </c>
      <c r="G2007" t="s">
        <v>4</v>
      </c>
      <c r="H2007" t="s">
        <v>260</v>
      </c>
      <c r="I2007">
        <v>333</v>
      </c>
      <c r="J2007">
        <v>37</v>
      </c>
      <c r="K2007" t="s">
        <v>261</v>
      </c>
      <c r="L2007" t="s">
        <v>7</v>
      </c>
      <c r="M2007" t="s">
        <v>28</v>
      </c>
      <c r="N2007">
        <v>2</v>
      </c>
      <c r="O2007" t="s">
        <v>31</v>
      </c>
      <c r="P2007" t="s">
        <v>13</v>
      </c>
      <c r="Q2007">
        <v>32.700000000000003</v>
      </c>
      <c r="R2007" t="s">
        <v>12</v>
      </c>
      <c r="S2007">
        <v>13.066685676574707</v>
      </c>
      <c r="T2007" s="6">
        <f>tbSilv[[#This Row],[qtdRecurso]]*tbSilv[[#This Row],[areaOcupacao]]/10000</f>
        <v>1.08891</v>
      </c>
      <c r="U2007" s="1">
        <f>tbSilv[[#This Row],[qtdRecEspFaixa]]*tbSilv[[#This Row],[Preco]]</f>
        <v>14.228444700078965</v>
      </c>
    </row>
    <row r="2008" spans="1:21" x14ac:dyDescent="0.3">
      <c r="A2008">
        <v>11817</v>
      </c>
      <c r="B2008" t="s">
        <v>57</v>
      </c>
      <c r="C2008" t="s">
        <v>1</v>
      </c>
      <c r="D2008" t="s">
        <v>2</v>
      </c>
      <c r="E2008" t="s">
        <v>3</v>
      </c>
      <c r="F2008" t="s">
        <v>306</v>
      </c>
      <c r="G2008" t="s">
        <v>4</v>
      </c>
      <c r="H2008" t="s">
        <v>260</v>
      </c>
      <c r="I2008">
        <v>333</v>
      </c>
      <c r="J2008">
        <v>37</v>
      </c>
      <c r="K2008" t="s">
        <v>261</v>
      </c>
      <c r="L2008" t="s">
        <v>7</v>
      </c>
      <c r="M2008" t="s">
        <v>28</v>
      </c>
      <c r="N2008">
        <v>2</v>
      </c>
      <c r="O2008" t="s">
        <v>33</v>
      </c>
      <c r="P2008" t="s">
        <v>34</v>
      </c>
      <c r="Q2008">
        <v>2</v>
      </c>
      <c r="R2008" t="s">
        <v>12</v>
      </c>
      <c r="S2008">
        <v>9.9000000000000005E-2</v>
      </c>
      <c r="T2008" s="6">
        <f>tbSilv[[#This Row],[qtdRecurso]]*tbSilv[[#This Row],[areaOcupacao]]/10000</f>
        <v>6.6600000000000006E-2</v>
      </c>
      <c r="U2008" s="1">
        <f>tbSilv[[#This Row],[qtdRecEspFaixa]]*tbSilv[[#This Row],[Preco]]</f>
        <v>6.593400000000001E-3</v>
      </c>
    </row>
    <row r="2009" spans="1:21" x14ac:dyDescent="0.3">
      <c r="A2009">
        <v>11817</v>
      </c>
      <c r="B2009" t="s">
        <v>57</v>
      </c>
      <c r="C2009" t="s">
        <v>1</v>
      </c>
      <c r="D2009" t="s">
        <v>2</v>
      </c>
      <c r="E2009" t="s">
        <v>3</v>
      </c>
      <c r="F2009" t="s">
        <v>306</v>
      </c>
      <c r="G2009" t="s">
        <v>4</v>
      </c>
      <c r="H2009" t="s">
        <v>260</v>
      </c>
      <c r="I2009">
        <v>333</v>
      </c>
      <c r="J2009">
        <v>37</v>
      </c>
      <c r="K2009" t="s">
        <v>261</v>
      </c>
      <c r="L2009" t="s">
        <v>7</v>
      </c>
      <c r="M2009" t="s">
        <v>28</v>
      </c>
      <c r="N2009">
        <v>2</v>
      </c>
      <c r="O2009" t="s">
        <v>33</v>
      </c>
      <c r="P2009" t="s">
        <v>35</v>
      </c>
      <c r="Q2009">
        <v>2</v>
      </c>
      <c r="R2009" t="s">
        <v>22</v>
      </c>
      <c r="S2009">
        <v>16.239999771118164</v>
      </c>
      <c r="T2009" s="6">
        <f>tbSilv[[#This Row],[qtdRecurso]]*tbSilv[[#This Row],[areaOcupacao]]/10000</f>
        <v>6.6600000000000006E-2</v>
      </c>
      <c r="U2009" s="1">
        <f>tbSilv[[#This Row],[qtdRecEspFaixa]]*tbSilv[[#This Row],[Preco]]</f>
        <v>1.0815839847564699</v>
      </c>
    </row>
    <row r="2010" spans="1:21" x14ac:dyDescent="0.3">
      <c r="A2010">
        <v>11817</v>
      </c>
      <c r="B2010" t="s">
        <v>57</v>
      </c>
      <c r="C2010" t="s">
        <v>1</v>
      </c>
      <c r="D2010" t="s">
        <v>2</v>
      </c>
      <c r="E2010" t="s">
        <v>3</v>
      </c>
      <c r="F2010" t="s">
        <v>306</v>
      </c>
      <c r="G2010" t="s">
        <v>4</v>
      </c>
      <c r="H2010" t="s">
        <v>260</v>
      </c>
      <c r="I2010">
        <v>333</v>
      </c>
      <c r="J2010">
        <v>37</v>
      </c>
      <c r="K2010" t="s">
        <v>261</v>
      </c>
      <c r="L2010" t="s">
        <v>7</v>
      </c>
      <c r="M2010" t="s">
        <v>28</v>
      </c>
      <c r="N2010">
        <v>2</v>
      </c>
      <c r="O2010" t="s">
        <v>33</v>
      </c>
      <c r="P2010" t="s">
        <v>13</v>
      </c>
      <c r="Q2010">
        <v>2</v>
      </c>
      <c r="R2010" t="s">
        <v>12</v>
      </c>
      <c r="S2010">
        <v>13.066685676574707</v>
      </c>
      <c r="T2010" s="6">
        <f>tbSilv[[#This Row],[qtdRecurso]]*tbSilv[[#This Row],[areaOcupacao]]/10000</f>
        <v>6.6600000000000006E-2</v>
      </c>
      <c r="U2010" s="1">
        <f>tbSilv[[#This Row],[qtdRecEspFaixa]]*tbSilv[[#This Row],[Preco]]</f>
        <v>0.87024126605987562</v>
      </c>
    </row>
    <row r="2011" spans="1:21" x14ac:dyDescent="0.3">
      <c r="A2011">
        <v>11817</v>
      </c>
      <c r="B2011" t="s">
        <v>57</v>
      </c>
      <c r="C2011" t="s">
        <v>1</v>
      </c>
      <c r="D2011" t="s">
        <v>2</v>
      </c>
      <c r="E2011" t="s">
        <v>3</v>
      </c>
      <c r="F2011" t="s">
        <v>306</v>
      </c>
      <c r="G2011" t="s">
        <v>4</v>
      </c>
      <c r="H2011" t="s">
        <v>260</v>
      </c>
      <c r="I2011">
        <v>333</v>
      </c>
      <c r="J2011">
        <v>37</v>
      </c>
      <c r="K2011" t="s">
        <v>261</v>
      </c>
      <c r="L2011" t="s">
        <v>7</v>
      </c>
      <c r="M2011" t="s">
        <v>28</v>
      </c>
      <c r="N2011">
        <v>2</v>
      </c>
      <c r="O2011" t="s">
        <v>36</v>
      </c>
      <c r="P2011" t="s">
        <v>13</v>
      </c>
      <c r="Q2011">
        <v>1</v>
      </c>
      <c r="R2011" t="s">
        <v>12</v>
      </c>
      <c r="S2011">
        <v>13.066685676574707</v>
      </c>
      <c r="T2011" s="6">
        <f>tbSilv[[#This Row],[qtdRecurso]]*tbSilv[[#This Row],[areaOcupacao]]/10000</f>
        <v>3.3300000000000003E-2</v>
      </c>
      <c r="U2011" s="1">
        <f>tbSilv[[#This Row],[qtdRecEspFaixa]]*tbSilv[[#This Row],[Preco]]</f>
        <v>0.43512063302993781</v>
      </c>
    </row>
    <row r="2012" spans="1:21" x14ac:dyDescent="0.3">
      <c r="A2012">
        <v>11817</v>
      </c>
      <c r="B2012" t="s">
        <v>57</v>
      </c>
      <c r="C2012" t="s">
        <v>1</v>
      </c>
      <c r="D2012" t="s">
        <v>2</v>
      </c>
      <c r="E2012" t="s">
        <v>3</v>
      </c>
      <c r="F2012" t="s">
        <v>306</v>
      </c>
      <c r="G2012" t="s">
        <v>4</v>
      </c>
      <c r="H2012" t="s">
        <v>260</v>
      </c>
      <c r="I2012">
        <v>333</v>
      </c>
      <c r="J2012">
        <v>37</v>
      </c>
      <c r="K2012" t="s">
        <v>261</v>
      </c>
      <c r="L2012" t="s">
        <v>7</v>
      </c>
      <c r="M2012" t="s">
        <v>28</v>
      </c>
      <c r="N2012">
        <v>2</v>
      </c>
      <c r="O2012" t="s">
        <v>37</v>
      </c>
      <c r="P2012" t="s">
        <v>38</v>
      </c>
      <c r="Q2012">
        <v>12</v>
      </c>
      <c r="R2012" t="s">
        <v>12</v>
      </c>
      <c r="S2012">
        <v>6.4109999999999996</v>
      </c>
      <c r="T2012" s="6">
        <f>tbSilv[[#This Row],[qtdRecurso]]*tbSilv[[#This Row],[areaOcupacao]]/10000</f>
        <v>0.39960000000000001</v>
      </c>
      <c r="U2012" s="1">
        <f>tbSilv[[#This Row],[qtdRecEspFaixa]]*tbSilv[[#This Row],[Preco]]</f>
        <v>2.5618355999999998</v>
      </c>
    </row>
    <row r="2013" spans="1:21" x14ac:dyDescent="0.3">
      <c r="A2013">
        <v>11817</v>
      </c>
      <c r="B2013" t="s">
        <v>57</v>
      </c>
      <c r="C2013" t="s">
        <v>1</v>
      </c>
      <c r="D2013" t="s">
        <v>2</v>
      </c>
      <c r="E2013" t="s">
        <v>3</v>
      </c>
      <c r="F2013" t="s">
        <v>306</v>
      </c>
      <c r="G2013" t="s">
        <v>4</v>
      </c>
      <c r="H2013" t="s">
        <v>260</v>
      </c>
      <c r="I2013">
        <v>333</v>
      </c>
      <c r="J2013">
        <v>37</v>
      </c>
      <c r="K2013" t="s">
        <v>261</v>
      </c>
      <c r="L2013" t="s">
        <v>7</v>
      </c>
      <c r="M2013" t="s">
        <v>28</v>
      </c>
      <c r="N2013">
        <v>2</v>
      </c>
      <c r="O2013" t="s">
        <v>37</v>
      </c>
      <c r="P2013" t="s">
        <v>13</v>
      </c>
      <c r="Q2013">
        <v>12</v>
      </c>
      <c r="R2013" t="s">
        <v>12</v>
      </c>
      <c r="S2013">
        <v>13.066685676574707</v>
      </c>
      <c r="T2013" s="6">
        <f>tbSilv[[#This Row],[qtdRecurso]]*tbSilv[[#This Row],[areaOcupacao]]/10000</f>
        <v>0.39960000000000001</v>
      </c>
      <c r="U2013" s="1">
        <f>tbSilv[[#This Row],[qtdRecEspFaixa]]*tbSilv[[#This Row],[Preco]]</f>
        <v>5.221447596359253</v>
      </c>
    </row>
    <row r="2014" spans="1:21" hidden="1" x14ac:dyDescent="0.3">
      <c r="A2014">
        <v>11817</v>
      </c>
      <c r="B2014" t="s">
        <v>57</v>
      </c>
      <c r="C2014" t="s">
        <v>1</v>
      </c>
      <c r="D2014" t="s">
        <v>2</v>
      </c>
      <c r="E2014" t="s">
        <v>3</v>
      </c>
      <c r="F2014" t="s">
        <v>306</v>
      </c>
      <c r="G2014" t="s">
        <v>4</v>
      </c>
      <c r="H2014" t="s">
        <v>260</v>
      </c>
      <c r="I2014">
        <v>333</v>
      </c>
      <c r="J2014">
        <v>37</v>
      </c>
      <c r="K2014" t="s">
        <v>261</v>
      </c>
      <c r="L2014" t="s">
        <v>7</v>
      </c>
      <c r="M2014" t="s">
        <v>28</v>
      </c>
      <c r="N2014">
        <v>3</v>
      </c>
      <c r="O2014" t="s">
        <v>39</v>
      </c>
      <c r="P2014" t="s">
        <v>30</v>
      </c>
      <c r="Q2014">
        <v>2.6</v>
      </c>
      <c r="R2014" t="s">
        <v>10</v>
      </c>
      <c r="S2014">
        <v>268.25</v>
      </c>
      <c r="T2014" s="6">
        <f>tbSilv[[#This Row],[qtdRecurso]]*tbSilv[[#This Row],[areaOcupacao]]/10000</f>
        <v>8.6580000000000004E-2</v>
      </c>
      <c r="U2014" s="1">
        <f>tbSilv[[#This Row],[qtdRecEspFaixa]]*tbSilv[[#This Row],[Preco]]</f>
        <v>23.225085</v>
      </c>
    </row>
    <row r="2015" spans="1:21" hidden="1" x14ac:dyDescent="0.3">
      <c r="A2015">
        <v>11817</v>
      </c>
      <c r="B2015" t="s">
        <v>57</v>
      </c>
      <c r="C2015" t="s">
        <v>1</v>
      </c>
      <c r="D2015" t="s">
        <v>2</v>
      </c>
      <c r="E2015" t="s">
        <v>3</v>
      </c>
      <c r="F2015" t="s">
        <v>306</v>
      </c>
      <c r="G2015" t="s">
        <v>4</v>
      </c>
      <c r="H2015" t="s">
        <v>260</v>
      </c>
      <c r="I2015">
        <v>333</v>
      </c>
      <c r="J2015">
        <v>37</v>
      </c>
      <c r="K2015" t="s">
        <v>261</v>
      </c>
      <c r="L2015" t="s">
        <v>7</v>
      </c>
      <c r="M2015" t="s">
        <v>28</v>
      </c>
      <c r="N2015">
        <v>3</v>
      </c>
      <c r="O2015" t="s">
        <v>39</v>
      </c>
      <c r="P2015" t="s">
        <v>11</v>
      </c>
      <c r="Q2015">
        <v>8</v>
      </c>
      <c r="R2015" t="s">
        <v>12</v>
      </c>
      <c r="S2015">
        <v>1.0999999999999999E-2</v>
      </c>
      <c r="T2015" s="6">
        <f>tbSilv[[#This Row],[qtdRecurso]]*tbSilv[[#This Row],[areaOcupacao]]/10000</f>
        <v>0.26640000000000003</v>
      </c>
      <c r="U2015" s="1">
        <f>tbSilv[[#This Row],[qtdRecEspFaixa]]*tbSilv[[#This Row],[Preco]]</f>
        <v>2.9304000000000001E-3</v>
      </c>
    </row>
    <row r="2016" spans="1:21" hidden="1" x14ac:dyDescent="0.3">
      <c r="A2016">
        <v>11817</v>
      </c>
      <c r="B2016" t="s">
        <v>57</v>
      </c>
      <c r="C2016" t="s">
        <v>1</v>
      </c>
      <c r="D2016" t="s">
        <v>2</v>
      </c>
      <c r="E2016" t="s">
        <v>3</v>
      </c>
      <c r="F2016" t="s">
        <v>306</v>
      </c>
      <c r="G2016" t="s">
        <v>4</v>
      </c>
      <c r="H2016" t="s">
        <v>260</v>
      </c>
      <c r="I2016">
        <v>333</v>
      </c>
      <c r="J2016">
        <v>37</v>
      </c>
      <c r="K2016" t="s">
        <v>261</v>
      </c>
      <c r="L2016" t="s">
        <v>7</v>
      </c>
      <c r="M2016" t="s">
        <v>28</v>
      </c>
      <c r="N2016">
        <v>3</v>
      </c>
      <c r="O2016" t="s">
        <v>39</v>
      </c>
      <c r="P2016" t="s">
        <v>13</v>
      </c>
      <c r="Q2016">
        <v>8</v>
      </c>
      <c r="R2016" t="s">
        <v>12</v>
      </c>
      <c r="S2016">
        <v>13.066685676574707</v>
      </c>
      <c r="T2016" s="6">
        <f>tbSilv[[#This Row],[qtdRecurso]]*tbSilv[[#This Row],[areaOcupacao]]/10000</f>
        <v>0.26640000000000003</v>
      </c>
      <c r="U2016" s="1">
        <f>tbSilv[[#This Row],[qtdRecEspFaixa]]*tbSilv[[#This Row],[Preco]]</f>
        <v>3.4809650642395025</v>
      </c>
    </row>
    <row r="2017" spans="1:21" hidden="1" x14ac:dyDescent="0.3">
      <c r="A2017">
        <v>11817</v>
      </c>
      <c r="B2017" t="s">
        <v>57</v>
      </c>
      <c r="C2017" t="s">
        <v>1</v>
      </c>
      <c r="D2017" t="s">
        <v>2</v>
      </c>
      <c r="E2017" t="s">
        <v>3</v>
      </c>
      <c r="F2017" t="s">
        <v>306</v>
      </c>
      <c r="G2017" t="s">
        <v>4</v>
      </c>
      <c r="H2017" t="s">
        <v>260</v>
      </c>
      <c r="I2017">
        <v>333</v>
      </c>
      <c r="J2017">
        <v>37</v>
      </c>
      <c r="K2017" t="s">
        <v>261</v>
      </c>
      <c r="L2017" t="s">
        <v>7</v>
      </c>
      <c r="M2017" t="s">
        <v>28</v>
      </c>
      <c r="N2017">
        <v>3</v>
      </c>
      <c r="O2017" t="s">
        <v>39</v>
      </c>
      <c r="P2017" t="s">
        <v>16</v>
      </c>
      <c r="Q2017">
        <v>1</v>
      </c>
      <c r="R2017" t="s">
        <v>17</v>
      </c>
      <c r="S2017">
        <v>149.07000732421875</v>
      </c>
      <c r="T2017" s="6">
        <f>tbSilv[[#This Row],[qtdRecurso]]*tbSilv[[#This Row],[areaOcupacao]]/10000</f>
        <v>3.3300000000000003E-2</v>
      </c>
      <c r="U2017" s="1">
        <f>tbSilv[[#This Row],[qtdRecEspFaixa]]*tbSilv[[#This Row],[Preco]]</f>
        <v>4.9640312438964846</v>
      </c>
    </row>
    <row r="2018" spans="1:21" hidden="1" x14ac:dyDescent="0.3">
      <c r="A2018">
        <v>11817</v>
      </c>
      <c r="B2018" t="s">
        <v>57</v>
      </c>
      <c r="C2018" t="s">
        <v>1</v>
      </c>
      <c r="D2018" t="s">
        <v>2</v>
      </c>
      <c r="E2018" t="s">
        <v>3</v>
      </c>
      <c r="F2018" t="s">
        <v>306</v>
      </c>
      <c r="G2018" t="s">
        <v>4</v>
      </c>
      <c r="H2018" t="s">
        <v>260</v>
      </c>
      <c r="I2018">
        <v>333</v>
      </c>
      <c r="J2018">
        <v>37</v>
      </c>
      <c r="K2018" t="s">
        <v>261</v>
      </c>
      <c r="L2018" t="s">
        <v>7</v>
      </c>
      <c r="M2018" t="s">
        <v>28</v>
      </c>
      <c r="N2018">
        <v>3</v>
      </c>
      <c r="O2018" t="s">
        <v>33</v>
      </c>
      <c r="P2018" t="s">
        <v>34</v>
      </c>
      <c r="Q2018">
        <v>2</v>
      </c>
      <c r="R2018" t="s">
        <v>12</v>
      </c>
      <c r="S2018">
        <v>9.9000000000000005E-2</v>
      </c>
      <c r="T2018" s="6">
        <f>tbSilv[[#This Row],[qtdRecurso]]*tbSilv[[#This Row],[areaOcupacao]]/10000</f>
        <v>6.6600000000000006E-2</v>
      </c>
      <c r="U2018" s="1">
        <f>tbSilv[[#This Row],[qtdRecEspFaixa]]*tbSilv[[#This Row],[Preco]]</f>
        <v>6.593400000000001E-3</v>
      </c>
    </row>
    <row r="2019" spans="1:21" hidden="1" x14ac:dyDescent="0.3">
      <c r="A2019">
        <v>11817</v>
      </c>
      <c r="B2019" t="s">
        <v>57</v>
      </c>
      <c r="C2019" t="s">
        <v>1</v>
      </c>
      <c r="D2019" t="s">
        <v>2</v>
      </c>
      <c r="E2019" t="s">
        <v>3</v>
      </c>
      <c r="F2019" t="s">
        <v>306</v>
      </c>
      <c r="G2019" t="s">
        <v>4</v>
      </c>
      <c r="H2019" t="s">
        <v>260</v>
      </c>
      <c r="I2019">
        <v>333</v>
      </c>
      <c r="J2019">
        <v>37</v>
      </c>
      <c r="K2019" t="s">
        <v>261</v>
      </c>
      <c r="L2019" t="s">
        <v>7</v>
      </c>
      <c r="M2019" t="s">
        <v>28</v>
      </c>
      <c r="N2019">
        <v>3</v>
      </c>
      <c r="O2019" t="s">
        <v>33</v>
      </c>
      <c r="P2019" t="s">
        <v>35</v>
      </c>
      <c r="Q2019">
        <v>2</v>
      </c>
      <c r="R2019" t="s">
        <v>22</v>
      </c>
      <c r="S2019">
        <v>16.239999771118164</v>
      </c>
      <c r="T2019" s="6">
        <f>tbSilv[[#This Row],[qtdRecurso]]*tbSilv[[#This Row],[areaOcupacao]]/10000</f>
        <v>6.6600000000000006E-2</v>
      </c>
      <c r="U2019" s="1">
        <f>tbSilv[[#This Row],[qtdRecEspFaixa]]*tbSilv[[#This Row],[Preco]]</f>
        <v>1.0815839847564699</v>
      </c>
    </row>
    <row r="2020" spans="1:21" hidden="1" x14ac:dyDescent="0.3">
      <c r="A2020">
        <v>11817</v>
      </c>
      <c r="B2020" t="s">
        <v>57</v>
      </c>
      <c r="C2020" t="s">
        <v>1</v>
      </c>
      <c r="D2020" t="s">
        <v>2</v>
      </c>
      <c r="E2020" t="s">
        <v>3</v>
      </c>
      <c r="F2020" t="s">
        <v>306</v>
      </c>
      <c r="G2020" t="s">
        <v>4</v>
      </c>
      <c r="H2020" t="s">
        <v>260</v>
      </c>
      <c r="I2020">
        <v>333</v>
      </c>
      <c r="J2020">
        <v>37</v>
      </c>
      <c r="K2020" t="s">
        <v>261</v>
      </c>
      <c r="L2020" t="s">
        <v>7</v>
      </c>
      <c r="M2020" t="s">
        <v>28</v>
      </c>
      <c r="N2020">
        <v>3</v>
      </c>
      <c r="O2020" t="s">
        <v>33</v>
      </c>
      <c r="P2020" t="s">
        <v>13</v>
      </c>
      <c r="Q2020">
        <v>2</v>
      </c>
      <c r="R2020" t="s">
        <v>12</v>
      </c>
      <c r="S2020">
        <v>13.066685676574707</v>
      </c>
      <c r="T2020" s="6">
        <f>tbSilv[[#This Row],[qtdRecurso]]*tbSilv[[#This Row],[areaOcupacao]]/10000</f>
        <v>6.6600000000000006E-2</v>
      </c>
      <c r="U2020" s="1">
        <f>tbSilv[[#This Row],[qtdRecEspFaixa]]*tbSilv[[#This Row],[Preco]]</f>
        <v>0.87024126605987562</v>
      </c>
    </row>
    <row r="2021" spans="1:21" hidden="1" x14ac:dyDescent="0.3">
      <c r="A2021">
        <v>11817</v>
      </c>
      <c r="B2021" t="s">
        <v>57</v>
      </c>
      <c r="C2021" t="s">
        <v>1</v>
      </c>
      <c r="D2021" t="s">
        <v>2</v>
      </c>
      <c r="E2021" t="s">
        <v>3</v>
      </c>
      <c r="F2021" t="s">
        <v>306</v>
      </c>
      <c r="G2021" t="s">
        <v>4</v>
      </c>
      <c r="H2021" t="s">
        <v>260</v>
      </c>
      <c r="I2021">
        <v>333</v>
      </c>
      <c r="J2021">
        <v>37</v>
      </c>
      <c r="K2021" t="s">
        <v>261</v>
      </c>
      <c r="L2021" t="s">
        <v>7</v>
      </c>
      <c r="M2021" t="s">
        <v>28</v>
      </c>
      <c r="N2021">
        <v>3</v>
      </c>
      <c r="O2021" t="s">
        <v>40</v>
      </c>
      <c r="P2021" t="s">
        <v>41</v>
      </c>
      <c r="Q2021">
        <v>20</v>
      </c>
      <c r="R2021" t="s">
        <v>12</v>
      </c>
      <c r="S2021">
        <v>5.920964241027832</v>
      </c>
      <c r="T2021" s="6">
        <f>tbSilv[[#This Row],[qtdRecurso]]*tbSilv[[#This Row],[areaOcupacao]]/10000</f>
        <v>0.66600000000000004</v>
      </c>
      <c r="U2021" s="1">
        <f>tbSilv[[#This Row],[qtdRecEspFaixa]]*tbSilv[[#This Row],[Preco]]</f>
        <v>3.9433621845245361</v>
      </c>
    </row>
    <row r="2022" spans="1:21" hidden="1" x14ac:dyDescent="0.3">
      <c r="A2022">
        <v>11817</v>
      </c>
      <c r="B2022" t="s">
        <v>57</v>
      </c>
      <c r="C2022" t="s">
        <v>1</v>
      </c>
      <c r="D2022" t="s">
        <v>2</v>
      </c>
      <c r="E2022" t="s">
        <v>3</v>
      </c>
      <c r="F2022" t="s">
        <v>306</v>
      </c>
      <c r="G2022" t="s">
        <v>4</v>
      </c>
      <c r="H2022" t="s">
        <v>260</v>
      </c>
      <c r="I2022">
        <v>333</v>
      </c>
      <c r="J2022">
        <v>37</v>
      </c>
      <c r="K2022" t="s">
        <v>261</v>
      </c>
      <c r="L2022" t="s">
        <v>7</v>
      </c>
      <c r="M2022" t="s">
        <v>28</v>
      </c>
      <c r="N2022">
        <v>3</v>
      </c>
      <c r="O2022" t="s">
        <v>36</v>
      </c>
      <c r="P2022" t="s">
        <v>13</v>
      </c>
      <c r="Q2022">
        <v>1</v>
      </c>
      <c r="R2022" t="s">
        <v>12</v>
      </c>
      <c r="S2022">
        <v>13.066685676574707</v>
      </c>
      <c r="T2022" s="6">
        <f>tbSilv[[#This Row],[qtdRecurso]]*tbSilv[[#This Row],[areaOcupacao]]/10000</f>
        <v>3.3300000000000003E-2</v>
      </c>
      <c r="U2022" s="1">
        <f>tbSilv[[#This Row],[qtdRecEspFaixa]]*tbSilv[[#This Row],[Preco]]</f>
        <v>0.43512063302993781</v>
      </c>
    </row>
    <row r="2023" spans="1:21" hidden="1" x14ac:dyDescent="0.3">
      <c r="A2023">
        <v>11817</v>
      </c>
      <c r="B2023" t="s">
        <v>57</v>
      </c>
      <c r="C2023" t="s">
        <v>1</v>
      </c>
      <c r="D2023" t="s">
        <v>2</v>
      </c>
      <c r="E2023" t="s">
        <v>3</v>
      </c>
      <c r="F2023" t="s">
        <v>306</v>
      </c>
      <c r="G2023" t="s">
        <v>4</v>
      </c>
      <c r="H2023" t="s">
        <v>260</v>
      </c>
      <c r="I2023">
        <v>333</v>
      </c>
      <c r="J2023">
        <v>37</v>
      </c>
      <c r="K2023" t="s">
        <v>261</v>
      </c>
      <c r="L2023" t="s">
        <v>7</v>
      </c>
      <c r="M2023" t="s">
        <v>28</v>
      </c>
      <c r="N2023">
        <v>4</v>
      </c>
      <c r="O2023" t="s">
        <v>33</v>
      </c>
      <c r="P2023" t="s">
        <v>34</v>
      </c>
      <c r="Q2023">
        <v>2</v>
      </c>
      <c r="R2023" t="s">
        <v>12</v>
      </c>
      <c r="S2023">
        <v>9.9000000000000005E-2</v>
      </c>
      <c r="T2023" s="6">
        <f>tbSilv[[#This Row],[qtdRecurso]]*tbSilv[[#This Row],[areaOcupacao]]/10000</f>
        <v>6.6600000000000006E-2</v>
      </c>
      <c r="U2023" s="1">
        <f>tbSilv[[#This Row],[qtdRecEspFaixa]]*tbSilv[[#This Row],[Preco]]</f>
        <v>6.593400000000001E-3</v>
      </c>
    </row>
    <row r="2024" spans="1:21" hidden="1" x14ac:dyDescent="0.3">
      <c r="A2024">
        <v>11817</v>
      </c>
      <c r="B2024" t="s">
        <v>57</v>
      </c>
      <c r="C2024" t="s">
        <v>1</v>
      </c>
      <c r="D2024" t="s">
        <v>2</v>
      </c>
      <c r="E2024" t="s">
        <v>3</v>
      </c>
      <c r="F2024" t="s">
        <v>306</v>
      </c>
      <c r="G2024" t="s">
        <v>4</v>
      </c>
      <c r="H2024" t="s">
        <v>260</v>
      </c>
      <c r="I2024">
        <v>333</v>
      </c>
      <c r="J2024">
        <v>37</v>
      </c>
      <c r="K2024" t="s">
        <v>261</v>
      </c>
      <c r="L2024" t="s">
        <v>7</v>
      </c>
      <c r="M2024" t="s">
        <v>28</v>
      </c>
      <c r="N2024">
        <v>4</v>
      </c>
      <c r="O2024" t="s">
        <v>33</v>
      </c>
      <c r="P2024" t="s">
        <v>35</v>
      </c>
      <c r="Q2024">
        <v>2</v>
      </c>
      <c r="R2024" t="s">
        <v>22</v>
      </c>
      <c r="S2024">
        <v>16.239999771118164</v>
      </c>
      <c r="T2024" s="6">
        <f>tbSilv[[#This Row],[qtdRecurso]]*tbSilv[[#This Row],[areaOcupacao]]/10000</f>
        <v>6.6600000000000006E-2</v>
      </c>
      <c r="U2024" s="1">
        <f>tbSilv[[#This Row],[qtdRecEspFaixa]]*tbSilv[[#This Row],[Preco]]</f>
        <v>1.0815839847564699</v>
      </c>
    </row>
    <row r="2025" spans="1:21" hidden="1" x14ac:dyDescent="0.3">
      <c r="A2025">
        <v>11817</v>
      </c>
      <c r="B2025" t="s">
        <v>57</v>
      </c>
      <c r="C2025" t="s">
        <v>1</v>
      </c>
      <c r="D2025" t="s">
        <v>2</v>
      </c>
      <c r="E2025" t="s">
        <v>3</v>
      </c>
      <c r="F2025" t="s">
        <v>306</v>
      </c>
      <c r="G2025" t="s">
        <v>4</v>
      </c>
      <c r="H2025" t="s">
        <v>260</v>
      </c>
      <c r="I2025">
        <v>333</v>
      </c>
      <c r="J2025">
        <v>37</v>
      </c>
      <c r="K2025" t="s">
        <v>261</v>
      </c>
      <c r="L2025" t="s">
        <v>7</v>
      </c>
      <c r="M2025" t="s">
        <v>28</v>
      </c>
      <c r="N2025">
        <v>4</v>
      </c>
      <c r="O2025" t="s">
        <v>33</v>
      </c>
      <c r="P2025" t="s">
        <v>13</v>
      </c>
      <c r="Q2025">
        <v>2</v>
      </c>
      <c r="R2025" t="s">
        <v>12</v>
      </c>
      <c r="S2025">
        <v>13.066685676574707</v>
      </c>
      <c r="T2025" s="6">
        <f>tbSilv[[#This Row],[qtdRecurso]]*tbSilv[[#This Row],[areaOcupacao]]/10000</f>
        <v>6.6600000000000006E-2</v>
      </c>
      <c r="U2025" s="1">
        <f>tbSilv[[#This Row],[qtdRecEspFaixa]]*tbSilv[[#This Row],[Preco]]</f>
        <v>0.87024126605987562</v>
      </c>
    </row>
    <row r="2026" spans="1:21" hidden="1" x14ac:dyDescent="0.3">
      <c r="A2026">
        <v>11817</v>
      </c>
      <c r="B2026" t="s">
        <v>57</v>
      </c>
      <c r="C2026" t="s">
        <v>1</v>
      </c>
      <c r="D2026" t="s">
        <v>2</v>
      </c>
      <c r="E2026" t="s">
        <v>3</v>
      </c>
      <c r="F2026" t="s">
        <v>306</v>
      </c>
      <c r="G2026" t="s">
        <v>4</v>
      </c>
      <c r="H2026" t="s">
        <v>260</v>
      </c>
      <c r="I2026">
        <v>333</v>
      </c>
      <c r="J2026">
        <v>37</v>
      </c>
      <c r="K2026" t="s">
        <v>261</v>
      </c>
      <c r="L2026" t="s">
        <v>7</v>
      </c>
      <c r="M2026" t="s">
        <v>28</v>
      </c>
      <c r="N2026">
        <v>4</v>
      </c>
      <c r="O2026" t="s">
        <v>36</v>
      </c>
      <c r="P2026" t="s">
        <v>13</v>
      </c>
      <c r="Q2026">
        <v>1</v>
      </c>
      <c r="R2026" t="s">
        <v>12</v>
      </c>
      <c r="S2026">
        <v>13.066685676574707</v>
      </c>
      <c r="T2026" s="6">
        <f>tbSilv[[#This Row],[qtdRecurso]]*tbSilv[[#This Row],[areaOcupacao]]/10000</f>
        <v>3.3300000000000003E-2</v>
      </c>
      <c r="U2026" s="1">
        <f>tbSilv[[#This Row],[qtdRecEspFaixa]]*tbSilv[[#This Row],[Preco]]</f>
        <v>0.43512063302993781</v>
      </c>
    </row>
    <row r="2027" spans="1:21" hidden="1" x14ac:dyDescent="0.3">
      <c r="A2027">
        <v>11817</v>
      </c>
      <c r="B2027" t="s">
        <v>57</v>
      </c>
      <c r="C2027" t="s">
        <v>1</v>
      </c>
      <c r="D2027" t="s">
        <v>2</v>
      </c>
      <c r="E2027" t="s">
        <v>3</v>
      </c>
      <c r="F2027" t="s">
        <v>306</v>
      </c>
      <c r="G2027" t="s">
        <v>4</v>
      </c>
      <c r="H2027" t="s">
        <v>260</v>
      </c>
      <c r="I2027">
        <v>333</v>
      </c>
      <c r="J2027">
        <v>37</v>
      </c>
      <c r="K2027" t="s">
        <v>261</v>
      </c>
      <c r="L2027" t="s">
        <v>7</v>
      </c>
      <c r="M2027" t="s">
        <v>28</v>
      </c>
      <c r="N2027">
        <v>5</v>
      </c>
      <c r="O2027" t="s">
        <v>33</v>
      </c>
      <c r="P2027" t="s">
        <v>34</v>
      </c>
      <c r="Q2027">
        <v>2</v>
      </c>
      <c r="R2027" t="s">
        <v>12</v>
      </c>
      <c r="S2027">
        <v>9.9000000000000005E-2</v>
      </c>
      <c r="T2027" s="6">
        <f>tbSilv[[#This Row],[qtdRecurso]]*tbSilv[[#This Row],[areaOcupacao]]/10000</f>
        <v>6.6600000000000006E-2</v>
      </c>
      <c r="U2027" s="1">
        <f>tbSilv[[#This Row],[qtdRecEspFaixa]]*tbSilv[[#This Row],[Preco]]</f>
        <v>6.593400000000001E-3</v>
      </c>
    </row>
    <row r="2028" spans="1:21" hidden="1" x14ac:dyDescent="0.3">
      <c r="A2028">
        <v>11817</v>
      </c>
      <c r="B2028" t="s">
        <v>57</v>
      </c>
      <c r="C2028" t="s">
        <v>1</v>
      </c>
      <c r="D2028" t="s">
        <v>2</v>
      </c>
      <c r="E2028" t="s">
        <v>3</v>
      </c>
      <c r="F2028" t="s">
        <v>306</v>
      </c>
      <c r="G2028" t="s">
        <v>4</v>
      </c>
      <c r="H2028" t="s">
        <v>260</v>
      </c>
      <c r="I2028">
        <v>333</v>
      </c>
      <c r="J2028">
        <v>37</v>
      </c>
      <c r="K2028" t="s">
        <v>261</v>
      </c>
      <c r="L2028" t="s">
        <v>7</v>
      </c>
      <c r="M2028" t="s">
        <v>28</v>
      </c>
      <c r="N2028">
        <v>5</v>
      </c>
      <c r="O2028" t="s">
        <v>33</v>
      </c>
      <c r="P2028" t="s">
        <v>35</v>
      </c>
      <c r="Q2028">
        <v>2</v>
      </c>
      <c r="R2028" t="s">
        <v>22</v>
      </c>
      <c r="S2028">
        <v>16.239999771118164</v>
      </c>
      <c r="T2028" s="6">
        <f>tbSilv[[#This Row],[qtdRecurso]]*tbSilv[[#This Row],[areaOcupacao]]/10000</f>
        <v>6.6600000000000006E-2</v>
      </c>
      <c r="U2028" s="1">
        <f>tbSilv[[#This Row],[qtdRecEspFaixa]]*tbSilv[[#This Row],[Preco]]</f>
        <v>1.0815839847564699</v>
      </c>
    </row>
    <row r="2029" spans="1:21" hidden="1" x14ac:dyDescent="0.3">
      <c r="A2029">
        <v>11817</v>
      </c>
      <c r="B2029" t="s">
        <v>57</v>
      </c>
      <c r="C2029" t="s">
        <v>1</v>
      </c>
      <c r="D2029" t="s">
        <v>2</v>
      </c>
      <c r="E2029" t="s">
        <v>3</v>
      </c>
      <c r="F2029" t="s">
        <v>306</v>
      </c>
      <c r="G2029" t="s">
        <v>4</v>
      </c>
      <c r="H2029" t="s">
        <v>260</v>
      </c>
      <c r="I2029">
        <v>333</v>
      </c>
      <c r="J2029">
        <v>37</v>
      </c>
      <c r="K2029" t="s">
        <v>261</v>
      </c>
      <c r="L2029" t="s">
        <v>7</v>
      </c>
      <c r="M2029" t="s">
        <v>28</v>
      </c>
      <c r="N2029">
        <v>5</v>
      </c>
      <c r="O2029" t="s">
        <v>33</v>
      </c>
      <c r="P2029" t="s">
        <v>13</v>
      </c>
      <c r="Q2029">
        <v>2</v>
      </c>
      <c r="R2029" t="s">
        <v>12</v>
      </c>
      <c r="S2029">
        <v>13.066685676574707</v>
      </c>
      <c r="T2029" s="6">
        <f>tbSilv[[#This Row],[qtdRecurso]]*tbSilv[[#This Row],[areaOcupacao]]/10000</f>
        <v>6.6600000000000006E-2</v>
      </c>
      <c r="U2029" s="1">
        <f>tbSilv[[#This Row],[qtdRecEspFaixa]]*tbSilv[[#This Row],[Preco]]</f>
        <v>0.87024126605987562</v>
      </c>
    </row>
    <row r="2030" spans="1:21" hidden="1" x14ac:dyDescent="0.3">
      <c r="A2030">
        <v>11817</v>
      </c>
      <c r="B2030" t="s">
        <v>57</v>
      </c>
      <c r="C2030" t="s">
        <v>1</v>
      </c>
      <c r="D2030" t="s">
        <v>2</v>
      </c>
      <c r="E2030" t="s">
        <v>3</v>
      </c>
      <c r="F2030" t="s">
        <v>306</v>
      </c>
      <c r="G2030" t="s">
        <v>4</v>
      </c>
      <c r="H2030" t="s">
        <v>260</v>
      </c>
      <c r="I2030">
        <v>333</v>
      </c>
      <c r="J2030">
        <v>37</v>
      </c>
      <c r="K2030" t="s">
        <v>261</v>
      </c>
      <c r="L2030" t="s">
        <v>7</v>
      </c>
      <c r="M2030" t="s">
        <v>28</v>
      </c>
      <c r="N2030">
        <v>5</v>
      </c>
      <c r="O2030" t="s">
        <v>40</v>
      </c>
      <c r="P2030" t="s">
        <v>41</v>
      </c>
      <c r="Q2030">
        <v>20</v>
      </c>
      <c r="R2030" t="s">
        <v>12</v>
      </c>
      <c r="S2030">
        <v>5.920964241027832</v>
      </c>
      <c r="T2030" s="6">
        <f>tbSilv[[#This Row],[qtdRecurso]]*tbSilv[[#This Row],[areaOcupacao]]/10000</f>
        <v>0.66600000000000004</v>
      </c>
      <c r="U2030" s="1">
        <f>tbSilv[[#This Row],[qtdRecEspFaixa]]*tbSilv[[#This Row],[Preco]]</f>
        <v>3.9433621845245361</v>
      </c>
    </row>
    <row r="2031" spans="1:21" hidden="1" x14ac:dyDescent="0.3">
      <c r="A2031">
        <v>11817</v>
      </c>
      <c r="B2031" t="s">
        <v>57</v>
      </c>
      <c r="C2031" t="s">
        <v>1</v>
      </c>
      <c r="D2031" t="s">
        <v>2</v>
      </c>
      <c r="E2031" t="s">
        <v>3</v>
      </c>
      <c r="F2031" t="s">
        <v>306</v>
      </c>
      <c r="G2031" t="s">
        <v>4</v>
      </c>
      <c r="H2031" t="s">
        <v>260</v>
      </c>
      <c r="I2031">
        <v>333</v>
      </c>
      <c r="J2031">
        <v>37</v>
      </c>
      <c r="K2031" t="s">
        <v>261</v>
      </c>
      <c r="L2031" t="s">
        <v>7</v>
      </c>
      <c r="M2031" t="s">
        <v>28</v>
      </c>
      <c r="N2031">
        <v>5</v>
      </c>
      <c r="O2031" t="s">
        <v>36</v>
      </c>
      <c r="P2031" t="s">
        <v>13</v>
      </c>
      <c r="Q2031">
        <v>1</v>
      </c>
      <c r="R2031" t="s">
        <v>12</v>
      </c>
      <c r="S2031">
        <v>13.066685676574707</v>
      </c>
      <c r="T2031" s="6">
        <f>tbSilv[[#This Row],[qtdRecurso]]*tbSilv[[#This Row],[areaOcupacao]]/10000</f>
        <v>3.3300000000000003E-2</v>
      </c>
      <c r="U2031" s="1">
        <f>tbSilv[[#This Row],[qtdRecEspFaixa]]*tbSilv[[#This Row],[Preco]]</f>
        <v>0.43512063302993781</v>
      </c>
    </row>
    <row r="2032" spans="1:21" hidden="1" x14ac:dyDescent="0.3">
      <c r="A2032">
        <v>11817</v>
      </c>
      <c r="B2032" t="s">
        <v>57</v>
      </c>
      <c r="C2032" t="s">
        <v>1</v>
      </c>
      <c r="D2032" t="s">
        <v>2</v>
      </c>
      <c r="E2032" t="s">
        <v>3</v>
      </c>
      <c r="F2032" t="s">
        <v>306</v>
      </c>
      <c r="G2032" t="s">
        <v>4</v>
      </c>
      <c r="H2032" t="s">
        <v>260</v>
      </c>
      <c r="I2032">
        <v>333</v>
      </c>
      <c r="J2032">
        <v>37</v>
      </c>
      <c r="K2032" t="s">
        <v>261</v>
      </c>
      <c r="L2032" t="s">
        <v>7</v>
      </c>
      <c r="M2032" t="s">
        <v>28</v>
      </c>
      <c r="N2032">
        <v>6</v>
      </c>
      <c r="O2032" t="s">
        <v>33</v>
      </c>
      <c r="P2032" t="s">
        <v>34</v>
      </c>
      <c r="Q2032">
        <v>2</v>
      </c>
      <c r="R2032" t="s">
        <v>12</v>
      </c>
      <c r="S2032">
        <v>9.9000000000000005E-2</v>
      </c>
      <c r="T2032" s="6">
        <f>tbSilv[[#This Row],[qtdRecurso]]*tbSilv[[#This Row],[areaOcupacao]]/10000</f>
        <v>6.6600000000000006E-2</v>
      </c>
      <c r="U2032" s="1">
        <f>tbSilv[[#This Row],[qtdRecEspFaixa]]*tbSilv[[#This Row],[Preco]]</f>
        <v>6.593400000000001E-3</v>
      </c>
    </row>
    <row r="2033" spans="1:21" hidden="1" x14ac:dyDescent="0.3">
      <c r="A2033">
        <v>11817</v>
      </c>
      <c r="B2033" t="s">
        <v>57</v>
      </c>
      <c r="C2033" t="s">
        <v>1</v>
      </c>
      <c r="D2033" t="s">
        <v>2</v>
      </c>
      <c r="E2033" t="s">
        <v>3</v>
      </c>
      <c r="F2033" t="s">
        <v>306</v>
      </c>
      <c r="G2033" t="s">
        <v>4</v>
      </c>
      <c r="H2033" t="s">
        <v>260</v>
      </c>
      <c r="I2033">
        <v>333</v>
      </c>
      <c r="J2033">
        <v>37</v>
      </c>
      <c r="K2033" t="s">
        <v>261</v>
      </c>
      <c r="L2033" t="s">
        <v>7</v>
      </c>
      <c r="M2033" t="s">
        <v>28</v>
      </c>
      <c r="N2033">
        <v>6</v>
      </c>
      <c r="O2033" t="s">
        <v>33</v>
      </c>
      <c r="P2033" t="s">
        <v>35</v>
      </c>
      <c r="Q2033">
        <v>2</v>
      </c>
      <c r="R2033" t="s">
        <v>22</v>
      </c>
      <c r="S2033">
        <v>16.239999771118164</v>
      </c>
      <c r="T2033" s="6">
        <f>tbSilv[[#This Row],[qtdRecurso]]*tbSilv[[#This Row],[areaOcupacao]]/10000</f>
        <v>6.6600000000000006E-2</v>
      </c>
      <c r="U2033" s="1">
        <f>tbSilv[[#This Row],[qtdRecEspFaixa]]*tbSilv[[#This Row],[Preco]]</f>
        <v>1.0815839847564699</v>
      </c>
    </row>
    <row r="2034" spans="1:21" hidden="1" x14ac:dyDescent="0.3">
      <c r="A2034">
        <v>11817</v>
      </c>
      <c r="B2034" t="s">
        <v>57</v>
      </c>
      <c r="C2034" t="s">
        <v>1</v>
      </c>
      <c r="D2034" t="s">
        <v>2</v>
      </c>
      <c r="E2034" t="s">
        <v>3</v>
      </c>
      <c r="F2034" t="s">
        <v>306</v>
      </c>
      <c r="G2034" t="s">
        <v>4</v>
      </c>
      <c r="H2034" t="s">
        <v>260</v>
      </c>
      <c r="I2034">
        <v>333</v>
      </c>
      <c r="J2034">
        <v>37</v>
      </c>
      <c r="K2034" t="s">
        <v>261</v>
      </c>
      <c r="L2034" t="s">
        <v>7</v>
      </c>
      <c r="M2034" t="s">
        <v>28</v>
      </c>
      <c r="N2034">
        <v>6</v>
      </c>
      <c r="O2034" t="s">
        <v>33</v>
      </c>
      <c r="P2034" t="s">
        <v>13</v>
      </c>
      <c r="Q2034">
        <v>2</v>
      </c>
      <c r="R2034" t="s">
        <v>12</v>
      </c>
      <c r="S2034">
        <v>13.066685676574707</v>
      </c>
      <c r="T2034" s="6">
        <f>tbSilv[[#This Row],[qtdRecurso]]*tbSilv[[#This Row],[areaOcupacao]]/10000</f>
        <v>6.6600000000000006E-2</v>
      </c>
      <c r="U2034" s="1">
        <f>tbSilv[[#This Row],[qtdRecEspFaixa]]*tbSilv[[#This Row],[Preco]]</f>
        <v>0.87024126605987562</v>
      </c>
    </row>
    <row r="2035" spans="1:21" hidden="1" x14ac:dyDescent="0.3">
      <c r="A2035">
        <v>11817</v>
      </c>
      <c r="B2035" t="s">
        <v>57</v>
      </c>
      <c r="C2035" t="s">
        <v>1</v>
      </c>
      <c r="D2035" t="s">
        <v>2</v>
      </c>
      <c r="E2035" t="s">
        <v>3</v>
      </c>
      <c r="F2035" t="s">
        <v>306</v>
      </c>
      <c r="G2035" t="s">
        <v>4</v>
      </c>
      <c r="H2035" t="s">
        <v>260</v>
      </c>
      <c r="I2035">
        <v>333</v>
      </c>
      <c r="J2035">
        <v>37</v>
      </c>
      <c r="K2035" t="s">
        <v>261</v>
      </c>
      <c r="L2035" t="s">
        <v>7</v>
      </c>
      <c r="M2035" t="s">
        <v>28</v>
      </c>
      <c r="N2035">
        <v>6</v>
      </c>
      <c r="O2035" t="s">
        <v>36</v>
      </c>
      <c r="P2035" t="s">
        <v>13</v>
      </c>
      <c r="Q2035">
        <v>1</v>
      </c>
      <c r="R2035" t="s">
        <v>12</v>
      </c>
      <c r="S2035">
        <v>13.066685676574707</v>
      </c>
      <c r="T2035" s="6">
        <f>tbSilv[[#This Row],[qtdRecurso]]*tbSilv[[#This Row],[areaOcupacao]]/10000</f>
        <v>3.3300000000000003E-2</v>
      </c>
      <c r="U2035" s="1">
        <f>tbSilv[[#This Row],[qtdRecEspFaixa]]*tbSilv[[#This Row],[Preco]]</f>
        <v>0.43512063302993781</v>
      </c>
    </row>
    <row r="2036" spans="1:21" hidden="1" x14ac:dyDescent="0.3">
      <c r="A2036">
        <v>11817</v>
      </c>
      <c r="B2036" t="s">
        <v>57</v>
      </c>
      <c r="C2036" t="s">
        <v>1</v>
      </c>
      <c r="D2036" t="s">
        <v>2</v>
      </c>
      <c r="E2036" t="s">
        <v>3</v>
      </c>
      <c r="F2036" t="s">
        <v>306</v>
      </c>
      <c r="G2036" t="s">
        <v>4</v>
      </c>
      <c r="H2036" t="s">
        <v>260</v>
      </c>
      <c r="I2036">
        <v>333</v>
      </c>
      <c r="J2036">
        <v>37</v>
      </c>
      <c r="K2036" t="s">
        <v>261</v>
      </c>
      <c r="L2036" t="s">
        <v>7</v>
      </c>
      <c r="M2036" t="s">
        <v>28</v>
      </c>
      <c r="N2036">
        <v>7</v>
      </c>
      <c r="O2036" t="s">
        <v>33</v>
      </c>
      <c r="P2036" t="s">
        <v>34</v>
      </c>
      <c r="Q2036">
        <v>2</v>
      </c>
      <c r="R2036" t="s">
        <v>12</v>
      </c>
      <c r="S2036">
        <v>9.9000000000000005E-2</v>
      </c>
      <c r="T2036" s="6">
        <f>tbSilv[[#This Row],[qtdRecurso]]*tbSilv[[#This Row],[areaOcupacao]]/10000</f>
        <v>6.6600000000000006E-2</v>
      </c>
      <c r="U2036" s="1">
        <f>tbSilv[[#This Row],[qtdRecEspFaixa]]*tbSilv[[#This Row],[Preco]]</f>
        <v>6.593400000000001E-3</v>
      </c>
    </row>
    <row r="2037" spans="1:21" hidden="1" x14ac:dyDescent="0.3">
      <c r="A2037">
        <v>11817</v>
      </c>
      <c r="B2037" t="s">
        <v>57</v>
      </c>
      <c r="C2037" t="s">
        <v>1</v>
      </c>
      <c r="D2037" t="s">
        <v>2</v>
      </c>
      <c r="E2037" t="s">
        <v>3</v>
      </c>
      <c r="F2037" t="s">
        <v>306</v>
      </c>
      <c r="G2037" t="s">
        <v>4</v>
      </c>
      <c r="H2037" t="s">
        <v>260</v>
      </c>
      <c r="I2037">
        <v>333</v>
      </c>
      <c r="J2037">
        <v>37</v>
      </c>
      <c r="K2037" t="s">
        <v>261</v>
      </c>
      <c r="L2037" t="s">
        <v>7</v>
      </c>
      <c r="M2037" t="s">
        <v>28</v>
      </c>
      <c r="N2037">
        <v>7</v>
      </c>
      <c r="O2037" t="s">
        <v>33</v>
      </c>
      <c r="P2037" t="s">
        <v>35</v>
      </c>
      <c r="Q2037">
        <v>2</v>
      </c>
      <c r="R2037" t="s">
        <v>22</v>
      </c>
      <c r="S2037">
        <v>16.239999771118164</v>
      </c>
      <c r="T2037" s="6">
        <f>tbSilv[[#This Row],[qtdRecurso]]*tbSilv[[#This Row],[areaOcupacao]]/10000</f>
        <v>6.6600000000000006E-2</v>
      </c>
      <c r="U2037" s="1">
        <f>tbSilv[[#This Row],[qtdRecEspFaixa]]*tbSilv[[#This Row],[Preco]]</f>
        <v>1.0815839847564699</v>
      </c>
    </row>
    <row r="2038" spans="1:21" hidden="1" x14ac:dyDescent="0.3">
      <c r="A2038">
        <v>11817</v>
      </c>
      <c r="B2038" t="s">
        <v>57</v>
      </c>
      <c r="C2038" t="s">
        <v>1</v>
      </c>
      <c r="D2038" t="s">
        <v>2</v>
      </c>
      <c r="E2038" t="s">
        <v>3</v>
      </c>
      <c r="F2038" t="s">
        <v>306</v>
      </c>
      <c r="G2038" t="s">
        <v>4</v>
      </c>
      <c r="H2038" t="s">
        <v>260</v>
      </c>
      <c r="I2038">
        <v>333</v>
      </c>
      <c r="J2038">
        <v>37</v>
      </c>
      <c r="K2038" t="s">
        <v>261</v>
      </c>
      <c r="L2038" t="s">
        <v>7</v>
      </c>
      <c r="M2038" t="s">
        <v>28</v>
      </c>
      <c r="N2038">
        <v>7</v>
      </c>
      <c r="O2038" t="s">
        <v>33</v>
      </c>
      <c r="P2038" t="s">
        <v>13</v>
      </c>
      <c r="Q2038">
        <v>2</v>
      </c>
      <c r="R2038" t="s">
        <v>12</v>
      </c>
      <c r="S2038">
        <v>13.066685676574707</v>
      </c>
      <c r="T2038" s="6">
        <f>tbSilv[[#This Row],[qtdRecurso]]*tbSilv[[#This Row],[areaOcupacao]]/10000</f>
        <v>6.6600000000000006E-2</v>
      </c>
      <c r="U2038" s="1">
        <f>tbSilv[[#This Row],[qtdRecEspFaixa]]*tbSilv[[#This Row],[Preco]]</f>
        <v>0.87024126605987562</v>
      </c>
    </row>
    <row r="2039" spans="1:21" hidden="1" x14ac:dyDescent="0.3">
      <c r="A2039">
        <v>11817</v>
      </c>
      <c r="B2039" t="s">
        <v>57</v>
      </c>
      <c r="C2039" t="s">
        <v>1</v>
      </c>
      <c r="D2039" t="s">
        <v>2</v>
      </c>
      <c r="E2039" t="s">
        <v>3</v>
      </c>
      <c r="F2039" t="s">
        <v>306</v>
      </c>
      <c r="G2039" t="s">
        <v>4</v>
      </c>
      <c r="H2039" t="s">
        <v>260</v>
      </c>
      <c r="I2039">
        <v>333</v>
      </c>
      <c r="J2039">
        <v>37</v>
      </c>
      <c r="K2039" t="s">
        <v>261</v>
      </c>
      <c r="L2039" t="s">
        <v>7</v>
      </c>
      <c r="M2039" t="s">
        <v>28</v>
      </c>
      <c r="N2039">
        <v>7</v>
      </c>
      <c r="O2039" t="s">
        <v>36</v>
      </c>
      <c r="P2039" t="s">
        <v>13</v>
      </c>
      <c r="Q2039">
        <v>1</v>
      </c>
      <c r="R2039" t="s">
        <v>12</v>
      </c>
      <c r="S2039">
        <v>13.066685676574707</v>
      </c>
      <c r="T2039" s="6">
        <f>tbSilv[[#This Row],[qtdRecurso]]*tbSilv[[#This Row],[areaOcupacao]]/10000</f>
        <v>3.3300000000000003E-2</v>
      </c>
      <c r="U2039" s="1">
        <f>tbSilv[[#This Row],[qtdRecEspFaixa]]*tbSilv[[#This Row],[Preco]]</f>
        <v>0.43512063302993781</v>
      </c>
    </row>
    <row r="2040" spans="1:21" hidden="1" x14ac:dyDescent="0.3">
      <c r="A2040">
        <v>11817</v>
      </c>
      <c r="B2040" t="s">
        <v>57</v>
      </c>
      <c r="C2040" t="s">
        <v>1</v>
      </c>
      <c r="D2040" t="s">
        <v>2</v>
      </c>
      <c r="E2040" t="s">
        <v>3</v>
      </c>
      <c r="F2040" t="s">
        <v>306</v>
      </c>
      <c r="G2040" t="s">
        <v>4</v>
      </c>
      <c r="H2040" t="s">
        <v>260</v>
      </c>
      <c r="I2040">
        <v>333</v>
      </c>
      <c r="J2040">
        <v>37</v>
      </c>
      <c r="K2040" t="s">
        <v>261</v>
      </c>
      <c r="L2040" t="s">
        <v>7</v>
      </c>
      <c r="M2040" t="s">
        <v>28</v>
      </c>
      <c r="N2040">
        <v>8</v>
      </c>
      <c r="O2040" t="s">
        <v>33</v>
      </c>
      <c r="P2040" t="s">
        <v>34</v>
      </c>
      <c r="Q2040">
        <v>2</v>
      </c>
      <c r="R2040" t="s">
        <v>12</v>
      </c>
      <c r="S2040">
        <v>9.9000000000000005E-2</v>
      </c>
      <c r="T2040" s="6">
        <f>tbSilv[[#This Row],[qtdRecurso]]*tbSilv[[#This Row],[areaOcupacao]]/10000</f>
        <v>6.6600000000000006E-2</v>
      </c>
      <c r="U2040" s="1">
        <f>tbSilv[[#This Row],[qtdRecEspFaixa]]*tbSilv[[#This Row],[Preco]]</f>
        <v>6.593400000000001E-3</v>
      </c>
    </row>
    <row r="2041" spans="1:21" hidden="1" x14ac:dyDescent="0.3">
      <c r="A2041">
        <v>11817</v>
      </c>
      <c r="B2041" t="s">
        <v>57</v>
      </c>
      <c r="C2041" t="s">
        <v>1</v>
      </c>
      <c r="D2041" t="s">
        <v>2</v>
      </c>
      <c r="E2041" t="s">
        <v>3</v>
      </c>
      <c r="F2041" t="s">
        <v>306</v>
      </c>
      <c r="G2041" t="s">
        <v>4</v>
      </c>
      <c r="H2041" t="s">
        <v>260</v>
      </c>
      <c r="I2041">
        <v>333</v>
      </c>
      <c r="J2041">
        <v>37</v>
      </c>
      <c r="K2041" t="s">
        <v>261</v>
      </c>
      <c r="L2041" t="s">
        <v>7</v>
      </c>
      <c r="M2041" t="s">
        <v>28</v>
      </c>
      <c r="N2041">
        <v>8</v>
      </c>
      <c r="O2041" t="s">
        <v>33</v>
      </c>
      <c r="P2041" t="s">
        <v>35</v>
      </c>
      <c r="Q2041">
        <v>2</v>
      </c>
      <c r="R2041" t="s">
        <v>22</v>
      </c>
      <c r="S2041">
        <v>16.239999771118164</v>
      </c>
      <c r="T2041" s="6">
        <f>tbSilv[[#This Row],[qtdRecurso]]*tbSilv[[#This Row],[areaOcupacao]]/10000</f>
        <v>6.6600000000000006E-2</v>
      </c>
      <c r="U2041" s="1">
        <f>tbSilv[[#This Row],[qtdRecEspFaixa]]*tbSilv[[#This Row],[Preco]]</f>
        <v>1.0815839847564699</v>
      </c>
    </row>
    <row r="2042" spans="1:21" hidden="1" x14ac:dyDescent="0.3">
      <c r="A2042">
        <v>11817</v>
      </c>
      <c r="B2042" t="s">
        <v>57</v>
      </c>
      <c r="C2042" t="s">
        <v>1</v>
      </c>
      <c r="D2042" t="s">
        <v>2</v>
      </c>
      <c r="E2042" t="s">
        <v>3</v>
      </c>
      <c r="F2042" t="s">
        <v>306</v>
      </c>
      <c r="G2042" t="s">
        <v>4</v>
      </c>
      <c r="H2042" t="s">
        <v>260</v>
      </c>
      <c r="I2042">
        <v>333</v>
      </c>
      <c r="J2042">
        <v>37</v>
      </c>
      <c r="K2042" t="s">
        <v>261</v>
      </c>
      <c r="L2042" t="s">
        <v>7</v>
      </c>
      <c r="M2042" t="s">
        <v>28</v>
      </c>
      <c r="N2042">
        <v>8</v>
      </c>
      <c r="O2042" t="s">
        <v>33</v>
      </c>
      <c r="P2042" t="s">
        <v>13</v>
      </c>
      <c r="Q2042">
        <v>2</v>
      </c>
      <c r="R2042" t="s">
        <v>12</v>
      </c>
      <c r="S2042">
        <v>13.066685676574707</v>
      </c>
      <c r="T2042" s="6">
        <f>tbSilv[[#This Row],[qtdRecurso]]*tbSilv[[#This Row],[areaOcupacao]]/10000</f>
        <v>6.6600000000000006E-2</v>
      </c>
      <c r="U2042" s="1">
        <f>tbSilv[[#This Row],[qtdRecEspFaixa]]*tbSilv[[#This Row],[Preco]]</f>
        <v>0.87024126605987562</v>
      </c>
    </row>
    <row r="2043" spans="1:21" hidden="1" x14ac:dyDescent="0.3">
      <c r="A2043">
        <v>11817</v>
      </c>
      <c r="B2043" t="s">
        <v>57</v>
      </c>
      <c r="C2043" t="s">
        <v>1</v>
      </c>
      <c r="D2043" t="s">
        <v>2</v>
      </c>
      <c r="E2043" t="s">
        <v>3</v>
      </c>
      <c r="F2043" t="s">
        <v>306</v>
      </c>
      <c r="G2043" t="s">
        <v>4</v>
      </c>
      <c r="H2043" t="s">
        <v>260</v>
      </c>
      <c r="I2043">
        <v>333</v>
      </c>
      <c r="J2043">
        <v>37</v>
      </c>
      <c r="K2043" t="s">
        <v>261</v>
      </c>
      <c r="L2043" t="s">
        <v>7</v>
      </c>
      <c r="M2043" t="s">
        <v>28</v>
      </c>
      <c r="N2043">
        <v>8</v>
      </c>
      <c r="O2043" t="s">
        <v>36</v>
      </c>
      <c r="P2043" t="s">
        <v>13</v>
      </c>
      <c r="Q2043">
        <v>1</v>
      </c>
      <c r="R2043" t="s">
        <v>12</v>
      </c>
      <c r="S2043">
        <v>13.066685676574707</v>
      </c>
      <c r="T2043" s="6">
        <f>tbSilv[[#This Row],[qtdRecurso]]*tbSilv[[#This Row],[areaOcupacao]]/10000</f>
        <v>3.3300000000000003E-2</v>
      </c>
      <c r="U2043" s="1">
        <f>tbSilv[[#This Row],[qtdRecEspFaixa]]*tbSilv[[#This Row],[Preco]]</f>
        <v>0.43512063302993781</v>
      </c>
    </row>
    <row r="2044" spans="1:21" hidden="1" x14ac:dyDescent="0.3">
      <c r="A2044">
        <v>11817</v>
      </c>
      <c r="B2044" t="s">
        <v>57</v>
      </c>
      <c r="C2044" t="s">
        <v>1</v>
      </c>
      <c r="D2044" t="s">
        <v>2</v>
      </c>
      <c r="E2044" t="s">
        <v>3</v>
      </c>
      <c r="F2044" t="s">
        <v>306</v>
      </c>
      <c r="G2044" t="s">
        <v>4</v>
      </c>
      <c r="H2044" t="s">
        <v>260</v>
      </c>
      <c r="I2044">
        <v>333</v>
      </c>
      <c r="J2044">
        <v>37</v>
      </c>
      <c r="K2044" t="s">
        <v>261</v>
      </c>
      <c r="L2044" t="s">
        <v>7</v>
      </c>
      <c r="M2044" t="s">
        <v>28</v>
      </c>
      <c r="N2044">
        <v>9</v>
      </c>
      <c r="O2044" t="s">
        <v>33</v>
      </c>
      <c r="P2044" t="s">
        <v>34</v>
      </c>
      <c r="Q2044">
        <v>2</v>
      </c>
      <c r="R2044" t="s">
        <v>12</v>
      </c>
      <c r="S2044">
        <v>9.9000000000000005E-2</v>
      </c>
      <c r="T2044" s="6">
        <f>tbSilv[[#This Row],[qtdRecurso]]*tbSilv[[#This Row],[areaOcupacao]]/10000</f>
        <v>6.6600000000000006E-2</v>
      </c>
      <c r="U2044" s="1">
        <f>tbSilv[[#This Row],[qtdRecEspFaixa]]*tbSilv[[#This Row],[Preco]]</f>
        <v>6.593400000000001E-3</v>
      </c>
    </row>
    <row r="2045" spans="1:21" hidden="1" x14ac:dyDescent="0.3">
      <c r="A2045">
        <v>11817</v>
      </c>
      <c r="B2045" t="s">
        <v>57</v>
      </c>
      <c r="C2045" t="s">
        <v>1</v>
      </c>
      <c r="D2045" t="s">
        <v>2</v>
      </c>
      <c r="E2045" t="s">
        <v>3</v>
      </c>
      <c r="F2045" t="s">
        <v>306</v>
      </c>
      <c r="G2045" t="s">
        <v>4</v>
      </c>
      <c r="H2045" t="s">
        <v>260</v>
      </c>
      <c r="I2045">
        <v>333</v>
      </c>
      <c r="J2045">
        <v>37</v>
      </c>
      <c r="K2045" t="s">
        <v>261</v>
      </c>
      <c r="L2045" t="s">
        <v>7</v>
      </c>
      <c r="M2045" t="s">
        <v>28</v>
      </c>
      <c r="N2045">
        <v>9</v>
      </c>
      <c r="O2045" t="s">
        <v>33</v>
      </c>
      <c r="P2045" t="s">
        <v>35</v>
      </c>
      <c r="Q2045">
        <v>2</v>
      </c>
      <c r="R2045" t="s">
        <v>22</v>
      </c>
      <c r="S2045">
        <v>16.239999771118164</v>
      </c>
      <c r="T2045" s="6">
        <f>tbSilv[[#This Row],[qtdRecurso]]*tbSilv[[#This Row],[areaOcupacao]]/10000</f>
        <v>6.6600000000000006E-2</v>
      </c>
      <c r="U2045" s="1">
        <f>tbSilv[[#This Row],[qtdRecEspFaixa]]*tbSilv[[#This Row],[Preco]]</f>
        <v>1.0815839847564699</v>
      </c>
    </row>
    <row r="2046" spans="1:21" hidden="1" x14ac:dyDescent="0.3">
      <c r="A2046">
        <v>11817</v>
      </c>
      <c r="B2046" t="s">
        <v>57</v>
      </c>
      <c r="C2046" t="s">
        <v>1</v>
      </c>
      <c r="D2046" t="s">
        <v>2</v>
      </c>
      <c r="E2046" t="s">
        <v>3</v>
      </c>
      <c r="F2046" t="s">
        <v>306</v>
      </c>
      <c r="G2046" t="s">
        <v>4</v>
      </c>
      <c r="H2046" t="s">
        <v>260</v>
      </c>
      <c r="I2046">
        <v>333</v>
      </c>
      <c r="J2046">
        <v>37</v>
      </c>
      <c r="K2046" t="s">
        <v>261</v>
      </c>
      <c r="L2046" t="s">
        <v>7</v>
      </c>
      <c r="M2046" t="s">
        <v>28</v>
      </c>
      <c r="N2046">
        <v>9</v>
      </c>
      <c r="O2046" t="s">
        <v>33</v>
      </c>
      <c r="P2046" t="s">
        <v>13</v>
      </c>
      <c r="Q2046">
        <v>2</v>
      </c>
      <c r="R2046" t="s">
        <v>12</v>
      </c>
      <c r="S2046">
        <v>13.066685676574707</v>
      </c>
      <c r="T2046" s="6">
        <f>tbSilv[[#This Row],[qtdRecurso]]*tbSilv[[#This Row],[areaOcupacao]]/10000</f>
        <v>6.6600000000000006E-2</v>
      </c>
      <c r="U2046" s="1">
        <f>tbSilv[[#This Row],[qtdRecEspFaixa]]*tbSilv[[#This Row],[Preco]]</f>
        <v>0.87024126605987562</v>
      </c>
    </row>
    <row r="2047" spans="1:21" hidden="1" x14ac:dyDescent="0.3">
      <c r="A2047">
        <v>11817</v>
      </c>
      <c r="B2047" t="s">
        <v>57</v>
      </c>
      <c r="C2047" t="s">
        <v>1</v>
      </c>
      <c r="D2047" t="s">
        <v>2</v>
      </c>
      <c r="E2047" t="s">
        <v>3</v>
      </c>
      <c r="F2047" t="s">
        <v>306</v>
      </c>
      <c r="G2047" t="s">
        <v>4</v>
      </c>
      <c r="H2047" t="s">
        <v>260</v>
      </c>
      <c r="I2047">
        <v>333</v>
      </c>
      <c r="J2047">
        <v>37</v>
      </c>
      <c r="K2047" t="s">
        <v>261</v>
      </c>
      <c r="L2047" t="s">
        <v>7</v>
      </c>
      <c r="M2047" t="s">
        <v>28</v>
      </c>
      <c r="N2047">
        <v>9</v>
      </c>
      <c r="O2047" t="s">
        <v>36</v>
      </c>
      <c r="P2047" t="s">
        <v>13</v>
      </c>
      <c r="Q2047">
        <v>1</v>
      </c>
      <c r="R2047" t="s">
        <v>12</v>
      </c>
      <c r="S2047">
        <v>13.066685676574707</v>
      </c>
      <c r="T2047" s="6">
        <f>tbSilv[[#This Row],[qtdRecurso]]*tbSilv[[#This Row],[areaOcupacao]]/10000</f>
        <v>3.3300000000000003E-2</v>
      </c>
      <c r="U2047" s="1">
        <f>tbSilv[[#This Row],[qtdRecEspFaixa]]*tbSilv[[#This Row],[Preco]]</f>
        <v>0.43512063302993781</v>
      </c>
    </row>
    <row r="2048" spans="1:21" hidden="1" x14ac:dyDescent="0.3">
      <c r="A2048">
        <v>11817</v>
      </c>
      <c r="B2048" t="s">
        <v>57</v>
      </c>
      <c r="C2048" t="s">
        <v>1</v>
      </c>
      <c r="D2048" t="s">
        <v>2</v>
      </c>
      <c r="E2048" t="s">
        <v>3</v>
      </c>
      <c r="F2048" t="s">
        <v>306</v>
      </c>
      <c r="G2048" t="s">
        <v>4</v>
      </c>
      <c r="H2048" t="s">
        <v>260</v>
      </c>
      <c r="I2048">
        <v>333</v>
      </c>
      <c r="J2048">
        <v>37</v>
      </c>
      <c r="K2048" t="s">
        <v>261</v>
      </c>
      <c r="L2048" t="s">
        <v>7</v>
      </c>
      <c r="M2048" t="s">
        <v>28</v>
      </c>
      <c r="N2048">
        <v>10</v>
      </c>
      <c r="O2048" t="s">
        <v>33</v>
      </c>
      <c r="P2048" t="s">
        <v>34</v>
      </c>
      <c r="Q2048">
        <v>2</v>
      </c>
      <c r="R2048" t="s">
        <v>12</v>
      </c>
      <c r="S2048">
        <v>9.9000000000000005E-2</v>
      </c>
      <c r="T2048" s="6">
        <f>tbSilv[[#This Row],[qtdRecurso]]*tbSilv[[#This Row],[areaOcupacao]]/10000</f>
        <v>6.6600000000000006E-2</v>
      </c>
      <c r="U2048" s="1">
        <f>tbSilv[[#This Row],[qtdRecEspFaixa]]*tbSilv[[#This Row],[Preco]]</f>
        <v>6.593400000000001E-3</v>
      </c>
    </row>
    <row r="2049" spans="1:21" hidden="1" x14ac:dyDescent="0.3">
      <c r="A2049">
        <v>11817</v>
      </c>
      <c r="B2049" t="s">
        <v>57</v>
      </c>
      <c r="C2049" t="s">
        <v>1</v>
      </c>
      <c r="D2049" t="s">
        <v>2</v>
      </c>
      <c r="E2049" t="s">
        <v>3</v>
      </c>
      <c r="F2049" t="s">
        <v>306</v>
      </c>
      <c r="G2049" t="s">
        <v>4</v>
      </c>
      <c r="H2049" t="s">
        <v>260</v>
      </c>
      <c r="I2049">
        <v>333</v>
      </c>
      <c r="J2049">
        <v>37</v>
      </c>
      <c r="K2049" t="s">
        <v>261</v>
      </c>
      <c r="L2049" t="s">
        <v>7</v>
      </c>
      <c r="M2049" t="s">
        <v>28</v>
      </c>
      <c r="N2049">
        <v>10</v>
      </c>
      <c r="O2049" t="s">
        <v>33</v>
      </c>
      <c r="P2049" t="s">
        <v>35</v>
      </c>
      <c r="Q2049">
        <v>2</v>
      </c>
      <c r="R2049" t="s">
        <v>22</v>
      </c>
      <c r="S2049">
        <v>16.239999771118164</v>
      </c>
      <c r="T2049" s="6">
        <f>tbSilv[[#This Row],[qtdRecurso]]*tbSilv[[#This Row],[areaOcupacao]]/10000</f>
        <v>6.6600000000000006E-2</v>
      </c>
      <c r="U2049" s="1">
        <f>tbSilv[[#This Row],[qtdRecEspFaixa]]*tbSilv[[#This Row],[Preco]]</f>
        <v>1.0815839847564699</v>
      </c>
    </row>
    <row r="2050" spans="1:21" hidden="1" x14ac:dyDescent="0.3">
      <c r="A2050">
        <v>11817</v>
      </c>
      <c r="B2050" t="s">
        <v>57</v>
      </c>
      <c r="C2050" t="s">
        <v>1</v>
      </c>
      <c r="D2050" t="s">
        <v>2</v>
      </c>
      <c r="E2050" t="s">
        <v>3</v>
      </c>
      <c r="F2050" t="s">
        <v>306</v>
      </c>
      <c r="G2050" t="s">
        <v>4</v>
      </c>
      <c r="H2050" t="s">
        <v>260</v>
      </c>
      <c r="I2050">
        <v>333</v>
      </c>
      <c r="J2050">
        <v>37</v>
      </c>
      <c r="K2050" t="s">
        <v>261</v>
      </c>
      <c r="L2050" t="s">
        <v>7</v>
      </c>
      <c r="M2050" t="s">
        <v>28</v>
      </c>
      <c r="N2050">
        <v>10</v>
      </c>
      <c r="O2050" t="s">
        <v>33</v>
      </c>
      <c r="P2050" t="s">
        <v>13</v>
      </c>
      <c r="Q2050">
        <v>2</v>
      </c>
      <c r="R2050" t="s">
        <v>12</v>
      </c>
      <c r="S2050">
        <v>13.066685676574707</v>
      </c>
      <c r="T2050" s="6">
        <f>tbSilv[[#This Row],[qtdRecurso]]*tbSilv[[#This Row],[areaOcupacao]]/10000</f>
        <v>6.6600000000000006E-2</v>
      </c>
      <c r="U2050" s="1">
        <f>tbSilv[[#This Row],[qtdRecEspFaixa]]*tbSilv[[#This Row],[Preco]]</f>
        <v>0.87024126605987562</v>
      </c>
    </row>
    <row r="2051" spans="1:21" hidden="1" x14ac:dyDescent="0.3">
      <c r="A2051">
        <v>11817</v>
      </c>
      <c r="B2051" t="s">
        <v>57</v>
      </c>
      <c r="C2051" t="s">
        <v>1</v>
      </c>
      <c r="D2051" t="s">
        <v>2</v>
      </c>
      <c r="E2051" t="s">
        <v>3</v>
      </c>
      <c r="F2051" t="s">
        <v>306</v>
      </c>
      <c r="G2051" t="s">
        <v>4</v>
      </c>
      <c r="H2051" t="s">
        <v>260</v>
      </c>
      <c r="I2051">
        <v>333</v>
      </c>
      <c r="J2051">
        <v>37</v>
      </c>
      <c r="K2051" t="s">
        <v>261</v>
      </c>
      <c r="L2051" t="s">
        <v>7</v>
      </c>
      <c r="M2051" t="s">
        <v>28</v>
      </c>
      <c r="N2051">
        <v>10</v>
      </c>
      <c r="O2051" t="s">
        <v>40</v>
      </c>
      <c r="P2051" t="s">
        <v>41</v>
      </c>
      <c r="Q2051">
        <v>20</v>
      </c>
      <c r="R2051" t="s">
        <v>12</v>
      </c>
      <c r="S2051">
        <v>5.920964241027832</v>
      </c>
      <c r="T2051" s="6">
        <f>tbSilv[[#This Row],[qtdRecurso]]*tbSilv[[#This Row],[areaOcupacao]]/10000</f>
        <v>0.66600000000000004</v>
      </c>
      <c r="U2051" s="1">
        <f>tbSilv[[#This Row],[qtdRecEspFaixa]]*tbSilv[[#This Row],[Preco]]</f>
        <v>3.9433621845245361</v>
      </c>
    </row>
    <row r="2052" spans="1:21" hidden="1" x14ac:dyDescent="0.3">
      <c r="A2052">
        <v>11817</v>
      </c>
      <c r="B2052" t="s">
        <v>57</v>
      </c>
      <c r="C2052" t="s">
        <v>1</v>
      </c>
      <c r="D2052" t="s">
        <v>2</v>
      </c>
      <c r="E2052" t="s">
        <v>3</v>
      </c>
      <c r="F2052" t="s">
        <v>306</v>
      </c>
      <c r="G2052" t="s">
        <v>4</v>
      </c>
      <c r="H2052" t="s">
        <v>260</v>
      </c>
      <c r="I2052">
        <v>333</v>
      </c>
      <c r="J2052">
        <v>37</v>
      </c>
      <c r="K2052" t="s">
        <v>261</v>
      </c>
      <c r="L2052" t="s">
        <v>7</v>
      </c>
      <c r="M2052" t="s">
        <v>28</v>
      </c>
      <c r="N2052">
        <v>10</v>
      </c>
      <c r="O2052" t="s">
        <v>36</v>
      </c>
      <c r="P2052" t="s">
        <v>13</v>
      </c>
      <c r="Q2052">
        <v>1</v>
      </c>
      <c r="R2052" t="s">
        <v>12</v>
      </c>
      <c r="S2052">
        <v>13.066685676574707</v>
      </c>
      <c r="T2052" s="6">
        <f>tbSilv[[#This Row],[qtdRecurso]]*tbSilv[[#This Row],[areaOcupacao]]/10000</f>
        <v>3.3300000000000003E-2</v>
      </c>
      <c r="U2052" s="1">
        <f>tbSilv[[#This Row],[qtdRecEspFaixa]]*tbSilv[[#This Row],[Preco]]</f>
        <v>0.43512063302993781</v>
      </c>
    </row>
    <row r="2053" spans="1:21" hidden="1" x14ac:dyDescent="0.3">
      <c r="A2053">
        <v>11817</v>
      </c>
      <c r="B2053" t="s">
        <v>57</v>
      </c>
      <c r="C2053" t="s">
        <v>1</v>
      </c>
      <c r="D2053" t="s">
        <v>2</v>
      </c>
      <c r="E2053" t="s">
        <v>3</v>
      </c>
      <c r="F2053" t="s">
        <v>306</v>
      </c>
      <c r="G2053" t="s">
        <v>4</v>
      </c>
      <c r="H2053" t="s">
        <v>260</v>
      </c>
      <c r="I2053">
        <v>333</v>
      </c>
      <c r="J2053">
        <v>37</v>
      </c>
      <c r="K2053" t="s">
        <v>261</v>
      </c>
      <c r="L2053" t="s">
        <v>7</v>
      </c>
      <c r="M2053" t="s">
        <v>28</v>
      </c>
      <c r="N2053">
        <v>11</v>
      </c>
      <c r="O2053" t="s">
        <v>33</v>
      </c>
      <c r="P2053" t="s">
        <v>34</v>
      </c>
      <c r="Q2053">
        <v>2</v>
      </c>
      <c r="R2053" t="s">
        <v>12</v>
      </c>
      <c r="S2053">
        <v>9.9000000000000005E-2</v>
      </c>
      <c r="T2053" s="6">
        <f>tbSilv[[#This Row],[qtdRecurso]]*tbSilv[[#This Row],[areaOcupacao]]/10000</f>
        <v>6.6600000000000006E-2</v>
      </c>
      <c r="U2053" s="1">
        <f>tbSilv[[#This Row],[qtdRecEspFaixa]]*tbSilv[[#This Row],[Preco]]</f>
        <v>6.593400000000001E-3</v>
      </c>
    </row>
    <row r="2054" spans="1:21" hidden="1" x14ac:dyDescent="0.3">
      <c r="A2054">
        <v>11817</v>
      </c>
      <c r="B2054" t="s">
        <v>57</v>
      </c>
      <c r="C2054" t="s">
        <v>1</v>
      </c>
      <c r="D2054" t="s">
        <v>2</v>
      </c>
      <c r="E2054" t="s">
        <v>3</v>
      </c>
      <c r="F2054" t="s">
        <v>306</v>
      </c>
      <c r="G2054" t="s">
        <v>4</v>
      </c>
      <c r="H2054" t="s">
        <v>260</v>
      </c>
      <c r="I2054">
        <v>333</v>
      </c>
      <c r="J2054">
        <v>37</v>
      </c>
      <c r="K2054" t="s">
        <v>261</v>
      </c>
      <c r="L2054" t="s">
        <v>7</v>
      </c>
      <c r="M2054" t="s">
        <v>28</v>
      </c>
      <c r="N2054">
        <v>11</v>
      </c>
      <c r="O2054" t="s">
        <v>33</v>
      </c>
      <c r="P2054" t="s">
        <v>35</v>
      </c>
      <c r="Q2054">
        <v>2</v>
      </c>
      <c r="R2054" t="s">
        <v>22</v>
      </c>
      <c r="S2054">
        <v>16.239999771118164</v>
      </c>
      <c r="T2054" s="6">
        <f>tbSilv[[#This Row],[qtdRecurso]]*tbSilv[[#This Row],[areaOcupacao]]/10000</f>
        <v>6.6600000000000006E-2</v>
      </c>
      <c r="U2054" s="1">
        <f>tbSilv[[#This Row],[qtdRecEspFaixa]]*tbSilv[[#This Row],[Preco]]</f>
        <v>1.0815839847564699</v>
      </c>
    </row>
    <row r="2055" spans="1:21" hidden="1" x14ac:dyDescent="0.3">
      <c r="A2055">
        <v>11817</v>
      </c>
      <c r="B2055" t="s">
        <v>57</v>
      </c>
      <c r="C2055" t="s">
        <v>1</v>
      </c>
      <c r="D2055" t="s">
        <v>2</v>
      </c>
      <c r="E2055" t="s">
        <v>3</v>
      </c>
      <c r="F2055" t="s">
        <v>306</v>
      </c>
      <c r="G2055" t="s">
        <v>4</v>
      </c>
      <c r="H2055" t="s">
        <v>260</v>
      </c>
      <c r="I2055">
        <v>333</v>
      </c>
      <c r="J2055">
        <v>37</v>
      </c>
      <c r="K2055" t="s">
        <v>261</v>
      </c>
      <c r="L2055" t="s">
        <v>7</v>
      </c>
      <c r="M2055" t="s">
        <v>28</v>
      </c>
      <c r="N2055">
        <v>11</v>
      </c>
      <c r="O2055" t="s">
        <v>33</v>
      </c>
      <c r="P2055" t="s">
        <v>13</v>
      </c>
      <c r="Q2055">
        <v>2</v>
      </c>
      <c r="R2055" t="s">
        <v>12</v>
      </c>
      <c r="S2055">
        <v>13.066685676574707</v>
      </c>
      <c r="T2055" s="6">
        <f>tbSilv[[#This Row],[qtdRecurso]]*tbSilv[[#This Row],[areaOcupacao]]/10000</f>
        <v>6.6600000000000006E-2</v>
      </c>
      <c r="U2055" s="1">
        <f>tbSilv[[#This Row],[qtdRecEspFaixa]]*tbSilv[[#This Row],[Preco]]</f>
        <v>0.87024126605987562</v>
      </c>
    </row>
    <row r="2056" spans="1:21" hidden="1" x14ac:dyDescent="0.3">
      <c r="A2056">
        <v>11817</v>
      </c>
      <c r="B2056" t="s">
        <v>57</v>
      </c>
      <c r="C2056" t="s">
        <v>1</v>
      </c>
      <c r="D2056" t="s">
        <v>2</v>
      </c>
      <c r="E2056" t="s">
        <v>3</v>
      </c>
      <c r="F2056" t="s">
        <v>306</v>
      </c>
      <c r="G2056" t="s">
        <v>4</v>
      </c>
      <c r="H2056" t="s">
        <v>260</v>
      </c>
      <c r="I2056">
        <v>333</v>
      </c>
      <c r="J2056">
        <v>37</v>
      </c>
      <c r="K2056" t="s">
        <v>261</v>
      </c>
      <c r="L2056" t="s">
        <v>7</v>
      </c>
      <c r="M2056" t="s">
        <v>28</v>
      </c>
      <c r="N2056">
        <v>11</v>
      </c>
      <c r="O2056" t="s">
        <v>36</v>
      </c>
      <c r="P2056" t="s">
        <v>13</v>
      </c>
      <c r="Q2056">
        <v>1</v>
      </c>
      <c r="R2056" t="s">
        <v>12</v>
      </c>
      <c r="S2056">
        <v>13.066685676574707</v>
      </c>
      <c r="T2056" s="6">
        <f>tbSilv[[#This Row],[qtdRecurso]]*tbSilv[[#This Row],[areaOcupacao]]/10000</f>
        <v>3.3300000000000003E-2</v>
      </c>
      <c r="U2056" s="1">
        <f>tbSilv[[#This Row],[qtdRecEspFaixa]]*tbSilv[[#This Row],[Preco]]</f>
        <v>0.43512063302993781</v>
      </c>
    </row>
    <row r="2057" spans="1:21" hidden="1" x14ac:dyDescent="0.3">
      <c r="A2057">
        <v>11817</v>
      </c>
      <c r="B2057" t="s">
        <v>57</v>
      </c>
      <c r="C2057" t="s">
        <v>1</v>
      </c>
      <c r="D2057" t="s">
        <v>2</v>
      </c>
      <c r="E2057" t="s">
        <v>3</v>
      </c>
      <c r="F2057" t="s">
        <v>306</v>
      </c>
      <c r="G2057" t="s">
        <v>4</v>
      </c>
      <c r="H2057" t="s">
        <v>260</v>
      </c>
      <c r="I2057">
        <v>333</v>
      </c>
      <c r="J2057">
        <v>37</v>
      </c>
      <c r="K2057" t="s">
        <v>261</v>
      </c>
      <c r="L2057" t="s">
        <v>7</v>
      </c>
      <c r="M2057" t="s">
        <v>28</v>
      </c>
      <c r="N2057">
        <v>12</v>
      </c>
      <c r="O2057" t="s">
        <v>33</v>
      </c>
      <c r="P2057" t="s">
        <v>34</v>
      </c>
      <c r="Q2057">
        <v>2</v>
      </c>
      <c r="R2057" t="s">
        <v>12</v>
      </c>
      <c r="S2057">
        <v>9.9000000000000005E-2</v>
      </c>
      <c r="T2057" s="6">
        <f>tbSilv[[#This Row],[qtdRecurso]]*tbSilv[[#This Row],[areaOcupacao]]/10000</f>
        <v>6.6600000000000006E-2</v>
      </c>
      <c r="U2057" s="1">
        <f>tbSilv[[#This Row],[qtdRecEspFaixa]]*tbSilv[[#This Row],[Preco]]</f>
        <v>6.593400000000001E-3</v>
      </c>
    </row>
    <row r="2058" spans="1:21" hidden="1" x14ac:dyDescent="0.3">
      <c r="A2058">
        <v>11817</v>
      </c>
      <c r="B2058" t="s">
        <v>57</v>
      </c>
      <c r="C2058" t="s">
        <v>1</v>
      </c>
      <c r="D2058" t="s">
        <v>2</v>
      </c>
      <c r="E2058" t="s">
        <v>3</v>
      </c>
      <c r="F2058" t="s">
        <v>306</v>
      </c>
      <c r="G2058" t="s">
        <v>4</v>
      </c>
      <c r="H2058" t="s">
        <v>260</v>
      </c>
      <c r="I2058">
        <v>333</v>
      </c>
      <c r="J2058">
        <v>37</v>
      </c>
      <c r="K2058" t="s">
        <v>261</v>
      </c>
      <c r="L2058" t="s">
        <v>7</v>
      </c>
      <c r="M2058" t="s">
        <v>28</v>
      </c>
      <c r="N2058">
        <v>12</v>
      </c>
      <c r="O2058" t="s">
        <v>33</v>
      </c>
      <c r="P2058" t="s">
        <v>35</v>
      </c>
      <c r="Q2058">
        <v>2</v>
      </c>
      <c r="R2058" t="s">
        <v>22</v>
      </c>
      <c r="S2058">
        <v>16.239999771118164</v>
      </c>
      <c r="T2058" s="6">
        <f>tbSilv[[#This Row],[qtdRecurso]]*tbSilv[[#This Row],[areaOcupacao]]/10000</f>
        <v>6.6600000000000006E-2</v>
      </c>
      <c r="U2058" s="1">
        <f>tbSilv[[#This Row],[qtdRecEspFaixa]]*tbSilv[[#This Row],[Preco]]</f>
        <v>1.0815839847564699</v>
      </c>
    </row>
    <row r="2059" spans="1:21" hidden="1" x14ac:dyDescent="0.3">
      <c r="A2059">
        <v>11817</v>
      </c>
      <c r="B2059" t="s">
        <v>57</v>
      </c>
      <c r="C2059" t="s">
        <v>1</v>
      </c>
      <c r="D2059" t="s">
        <v>2</v>
      </c>
      <c r="E2059" t="s">
        <v>3</v>
      </c>
      <c r="F2059" t="s">
        <v>306</v>
      </c>
      <c r="G2059" t="s">
        <v>4</v>
      </c>
      <c r="H2059" t="s">
        <v>260</v>
      </c>
      <c r="I2059">
        <v>333</v>
      </c>
      <c r="J2059">
        <v>37</v>
      </c>
      <c r="K2059" t="s">
        <v>261</v>
      </c>
      <c r="L2059" t="s">
        <v>7</v>
      </c>
      <c r="M2059" t="s">
        <v>28</v>
      </c>
      <c r="N2059">
        <v>12</v>
      </c>
      <c r="O2059" t="s">
        <v>33</v>
      </c>
      <c r="P2059" t="s">
        <v>13</v>
      </c>
      <c r="Q2059">
        <v>2</v>
      </c>
      <c r="R2059" t="s">
        <v>12</v>
      </c>
      <c r="S2059">
        <v>13.066685676574707</v>
      </c>
      <c r="T2059" s="6">
        <f>tbSilv[[#This Row],[qtdRecurso]]*tbSilv[[#This Row],[areaOcupacao]]/10000</f>
        <v>6.6600000000000006E-2</v>
      </c>
      <c r="U2059" s="1">
        <f>tbSilv[[#This Row],[qtdRecEspFaixa]]*tbSilv[[#This Row],[Preco]]</f>
        <v>0.87024126605987562</v>
      </c>
    </row>
    <row r="2060" spans="1:21" hidden="1" x14ac:dyDescent="0.3">
      <c r="A2060">
        <v>11817</v>
      </c>
      <c r="B2060" t="s">
        <v>57</v>
      </c>
      <c r="C2060" t="s">
        <v>1</v>
      </c>
      <c r="D2060" t="s">
        <v>2</v>
      </c>
      <c r="E2060" t="s">
        <v>3</v>
      </c>
      <c r="F2060" t="s">
        <v>306</v>
      </c>
      <c r="G2060" t="s">
        <v>4</v>
      </c>
      <c r="H2060" t="s">
        <v>260</v>
      </c>
      <c r="I2060">
        <v>333</v>
      </c>
      <c r="J2060">
        <v>37</v>
      </c>
      <c r="K2060" t="s">
        <v>261</v>
      </c>
      <c r="L2060" t="s">
        <v>7</v>
      </c>
      <c r="M2060" t="s">
        <v>28</v>
      </c>
      <c r="N2060">
        <v>12</v>
      </c>
      <c r="O2060" t="s">
        <v>36</v>
      </c>
      <c r="P2060" t="s">
        <v>13</v>
      </c>
      <c r="Q2060">
        <v>1</v>
      </c>
      <c r="R2060" t="s">
        <v>12</v>
      </c>
      <c r="S2060">
        <v>13.066685676574707</v>
      </c>
      <c r="T2060" s="6">
        <f>tbSilv[[#This Row],[qtdRecurso]]*tbSilv[[#This Row],[areaOcupacao]]/10000</f>
        <v>3.3300000000000003E-2</v>
      </c>
      <c r="U2060" s="1">
        <f>tbSilv[[#This Row],[qtdRecEspFaixa]]*tbSilv[[#This Row],[Preco]]</f>
        <v>0.43512063302993781</v>
      </c>
    </row>
    <row r="2061" spans="1:21" hidden="1" x14ac:dyDescent="0.3">
      <c r="A2061">
        <v>11817</v>
      </c>
      <c r="B2061" t="s">
        <v>57</v>
      </c>
      <c r="C2061" t="s">
        <v>1</v>
      </c>
      <c r="D2061" t="s">
        <v>2</v>
      </c>
      <c r="E2061" t="s">
        <v>3</v>
      </c>
      <c r="F2061" t="s">
        <v>306</v>
      </c>
      <c r="G2061" t="s">
        <v>4</v>
      </c>
      <c r="H2061" t="s">
        <v>260</v>
      </c>
      <c r="I2061">
        <v>333</v>
      </c>
      <c r="J2061">
        <v>37</v>
      </c>
      <c r="K2061" t="s">
        <v>261</v>
      </c>
      <c r="L2061" t="s">
        <v>7</v>
      </c>
      <c r="M2061" t="s">
        <v>28</v>
      </c>
      <c r="N2061">
        <v>13</v>
      </c>
      <c r="O2061" t="s">
        <v>33</v>
      </c>
      <c r="P2061" t="s">
        <v>34</v>
      </c>
      <c r="Q2061">
        <v>2</v>
      </c>
      <c r="R2061" t="s">
        <v>12</v>
      </c>
      <c r="S2061">
        <v>9.9000000000000005E-2</v>
      </c>
      <c r="T2061" s="6">
        <f>tbSilv[[#This Row],[qtdRecurso]]*tbSilv[[#This Row],[areaOcupacao]]/10000</f>
        <v>6.6600000000000006E-2</v>
      </c>
      <c r="U2061" s="1">
        <f>tbSilv[[#This Row],[qtdRecEspFaixa]]*tbSilv[[#This Row],[Preco]]</f>
        <v>6.593400000000001E-3</v>
      </c>
    </row>
    <row r="2062" spans="1:21" hidden="1" x14ac:dyDescent="0.3">
      <c r="A2062">
        <v>11817</v>
      </c>
      <c r="B2062" t="s">
        <v>57</v>
      </c>
      <c r="C2062" t="s">
        <v>1</v>
      </c>
      <c r="D2062" t="s">
        <v>2</v>
      </c>
      <c r="E2062" t="s">
        <v>3</v>
      </c>
      <c r="F2062" t="s">
        <v>306</v>
      </c>
      <c r="G2062" t="s">
        <v>4</v>
      </c>
      <c r="H2062" t="s">
        <v>260</v>
      </c>
      <c r="I2062">
        <v>333</v>
      </c>
      <c r="J2062">
        <v>37</v>
      </c>
      <c r="K2062" t="s">
        <v>261</v>
      </c>
      <c r="L2062" t="s">
        <v>7</v>
      </c>
      <c r="M2062" t="s">
        <v>28</v>
      </c>
      <c r="N2062">
        <v>13</v>
      </c>
      <c r="O2062" t="s">
        <v>33</v>
      </c>
      <c r="P2062" t="s">
        <v>35</v>
      </c>
      <c r="Q2062">
        <v>2</v>
      </c>
      <c r="R2062" t="s">
        <v>22</v>
      </c>
      <c r="S2062">
        <v>16.239999771118164</v>
      </c>
      <c r="T2062" s="6">
        <f>tbSilv[[#This Row],[qtdRecurso]]*tbSilv[[#This Row],[areaOcupacao]]/10000</f>
        <v>6.6600000000000006E-2</v>
      </c>
      <c r="U2062" s="1">
        <f>tbSilv[[#This Row],[qtdRecEspFaixa]]*tbSilv[[#This Row],[Preco]]</f>
        <v>1.0815839847564699</v>
      </c>
    </row>
    <row r="2063" spans="1:21" hidden="1" x14ac:dyDescent="0.3">
      <c r="A2063">
        <v>11817</v>
      </c>
      <c r="B2063" t="s">
        <v>57</v>
      </c>
      <c r="C2063" t="s">
        <v>1</v>
      </c>
      <c r="D2063" t="s">
        <v>2</v>
      </c>
      <c r="E2063" t="s">
        <v>3</v>
      </c>
      <c r="F2063" t="s">
        <v>306</v>
      </c>
      <c r="G2063" t="s">
        <v>4</v>
      </c>
      <c r="H2063" t="s">
        <v>260</v>
      </c>
      <c r="I2063">
        <v>333</v>
      </c>
      <c r="J2063">
        <v>37</v>
      </c>
      <c r="K2063" t="s">
        <v>261</v>
      </c>
      <c r="L2063" t="s">
        <v>7</v>
      </c>
      <c r="M2063" t="s">
        <v>28</v>
      </c>
      <c r="N2063">
        <v>13</v>
      </c>
      <c r="O2063" t="s">
        <v>33</v>
      </c>
      <c r="P2063" t="s">
        <v>13</v>
      </c>
      <c r="Q2063">
        <v>2</v>
      </c>
      <c r="R2063" t="s">
        <v>12</v>
      </c>
      <c r="S2063">
        <v>13.066685676574707</v>
      </c>
      <c r="T2063" s="6">
        <f>tbSilv[[#This Row],[qtdRecurso]]*tbSilv[[#This Row],[areaOcupacao]]/10000</f>
        <v>6.6600000000000006E-2</v>
      </c>
      <c r="U2063" s="1">
        <f>tbSilv[[#This Row],[qtdRecEspFaixa]]*tbSilv[[#This Row],[Preco]]</f>
        <v>0.87024126605987562</v>
      </c>
    </row>
    <row r="2064" spans="1:21" hidden="1" x14ac:dyDescent="0.3">
      <c r="A2064">
        <v>11817</v>
      </c>
      <c r="B2064" t="s">
        <v>57</v>
      </c>
      <c r="C2064" t="s">
        <v>1</v>
      </c>
      <c r="D2064" t="s">
        <v>2</v>
      </c>
      <c r="E2064" t="s">
        <v>3</v>
      </c>
      <c r="F2064" t="s">
        <v>306</v>
      </c>
      <c r="G2064" t="s">
        <v>4</v>
      </c>
      <c r="H2064" t="s">
        <v>260</v>
      </c>
      <c r="I2064">
        <v>333</v>
      </c>
      <c r="J2064">
        <v>37</v>
      </c>
      <c r="K2064" t="s">
        <v>261</v>
      </c>
      <c r="L2064" t="s">
        <v>7</v>
      </c>
      <c r="M2064" t="s">
        <v>28</v>
      </c>
      <c r="N2064">
        <v>13</v>
      </c>
      <c r="O2064" t="s">
        <v>36</v>
      </c>
      <c r="P2064" t="s">
        <v>13</v>
      </c>
      <c r="Q2064">
        <v>1</v>
      </c>
      <c r="R2064" t="s">
        <v>12</v>
      </c>
      <c r="S2064">
        <v>13.066685676574707</v>
      </c>
      <c r="T2064" s="6">
        <f>tbSilv[[#This Row],[qtdRecurso]]*tbSilv[[#This Row],[areaOcupacao]]/10000</f>
        <v>3.3300000000000003E-2</v>
      </c>
      <c r="U2064" s="1">
        <f>tbSilv[[#This Row],[qtdRecEspFaixa]]*tbSilv[[#This Row],[Preco]]</f>
        <v>0.43512063302993781</v>
      </c>
    </row>
    <row r="2065" spans="1:21" hidden="1" x14ac:dyDescent="0.3">
      <c r="A2065">
        <v>11817</v>
      </c>
      <c r="B2065" t="s">
        <v>57</v>
      </c>
      <c r="C2065" t="s">
        <v>1</v>
      </c>
      <c r="D2065" t="s">
        <v>2</v>
      </c>
      <c r="E2065" t="s">
        <v>3</v>
      </c>
      <c r="F2065" t="s">
        <v>306</v>
      </c>
      <c r="G2065" t="s">
        <v>4</v>
      </c>
      <c r="H2065" t="s">
        <v>260</v>
      </c>
      <c r="I2065">
        <v>333</v>
      </c>
      <c r="J2065">
        <v>37</v>
      </c>
      <c r="K2065" t="s">
        <v>261</v>
      </c>
      <c r="L2065" t="s">
        <v>7</v>
      </c>
      <c r="M2065" t="s">
        <v>28</v>
      </c>
      <c r="N2065">
        <v>14</v>
      </c>
      <c r="O2065" t="s">
        <v>33</v>
      </c>
      <c r="P2065" t="s">
        <v>34</v>
      </c>
      <c r="Q2065">
        <v>2</v>
      </c>
      <c r="R2065" t="s">
        <v>12</v>
      </c>
      <c r="S2065">
        <v>9.9000000000000005E-2</v>
      </c>
      <c r="T2065" s="6">
        <f>tbSilv[[#This Row],[qtdRecurso]]*tbSilv[[#This Row],[areaOcupacao]]/10000</f>
        <v>6.6600000000000006E-2</v>
      </c>
      <c r="U2065" s="1">
        <f>tbSilv[[#This Row],[qtdRecEspFaixa]]*tbSilv[[#This Row],[Preco]]</f>
        <v>6.593400000000001E-3</v>
      </c>
    </row>
    <row r="2066" spans="1:21" hidden="1" x14ac:dyDescent="0.3">
      <c r="A2066">
        <v>11817</v>
      </c>
      <c r="B2066" t="s">
        <v>57</v>
      </c>
      <c r="C2066" t="s">
        <v>1</v>
      </c>
      <c r="D2066" t="s">
        <v>2</v>
      </c>
      <c r="E2066" t="s">
        <v>3</v>
      </c>
      <c r="F2066" t="s">
        <v>306</v>
      </c>
      <c r="G2066" t="s">
        <v>4</v>
      </c>
      <c r="H2066" t="s">
        <v>260</v>
      </c>
      <c r="I2066">
        <v>333</v>
      </c>
      <c r="J2066">
        <v>37</v>
      </c>
      <c r="K2066" t="s">
        <v>261</v>
      </c>
      <c r="L2066" t="s">
        <v>7</v>
      </c>
      <c r="M2066" t="s">
        <v>28</v>
      </c>
      <c r="N2066">
        <v>14</v>
      </c>
      <c r="O2066" t="s">
        <v>33</v>
      </c>
      <c r="P2066" t="s">
        <v>35</v>
      </c>
      <c r="Q2066">
        <v>2</v>
      </c>
      <c r="R2066" t="s">
        <v>22</v>
      </c>
      <c r="S2066">
        <v>16.239999771118164</v>
      </c>
      <c r="T2066" s="6">
        <f>tbSilv[[#This Row],[qtdRecurso]]*tbSilv[[#This Row],[areaOcupacao]]/10000</f>
        <v>6.6600000000000006E-2</v>
      </c>
      <c r="U2066" s="1">
        <f>tbSilv[[#This Row],[qtdRecEspFaixa]]*tbSilv[[#This Row],[Preco]]</f>
        <v>1.0815839847564699</v>
      </c>
    </row>
    <row r="2067" spans="1:21" hidden="1" x14ac:dyDescent="0.3">
      <c r="A2067">
        <v>11817</v>
      </c>
      <c r="B2067" t="s">
        <v>57</v>
      </c>
      <c r="C2067" t="s">
        <v>1</v>
      </c>
      <c r="D2067" t="s">
        <v>2</v>
      </c>
      <c r="E2067" t="s">
        <v>3</v>
      </c>
      <c r="F2067" t="s">
        <v>306</v>
      </c>
      <c r="G2067" t="s">
        <v>4</v>
      </c>
      <c r="H2067" t="s">
        <v>260</v>
      </c>
      <c r="I2067">
        <v>333</v>
      </c>
      <c r="J2067">
        <v>37</v>
      </c>
      <c r="K2067" t="s">
        <v>261</v>
      </c>
      <c r="L2067" t="s">
        <v>7</v>
      </c>
      <c r="M2067" t="s">
        <v>28</v>
      </c>
      <c r="N2067">
        <v>14</v>
      </c>
      <c r="O2067" t="s">
        <v>33</v>
      </c>
      <c r="P2067" t="s">
        <v>13</v>
      </c>
      <c r="Q2067">
        <v>2</v>
      </c>
      <c r="R2067" t="s">
        <v>12</v>
      </c>
      <c r="S2067">
        <v>13.066685676574707</v>
      </c>
      <c r="T2067" s="6">
        <f>tbSilv[[#This Row],[qtdRecurso]]*tbSilv[[#This Row],[areaOcupacao]]/10000</f>
        <v>6.6600000000000006E-2</v>
      </c>
      <c r="U2067" s="1">
        <f>tbSilv[[#This Row],[qtdRecEspFaixa]]*tbSilv[[#This Row],[Preco]]</f>
        <v>0.87024126605987562</v>
      </c>
    </row>
    <row r="2068" spans="1:21" hidden="1" x14ac:dyDescent="0.3">
      <c r="A2068">
        <v>11817</v>
      </c>
      <c r="B2068" t="s">
        <v>57</v>
      </c>
      <c r="C2068" t="s">
        <v>1</v>
      </c>
      <c r="D2068" t="s">
        <v>2</v>
      </c>
      <c r="E2068" t="s">
        <v>3</v>
      </c>
      <c r="F2068" t="s">
        <v>306</v>
      </c>
      <c r="G2068" t="s">
        <v>4</v>
      </c>
      <c r="H2068" t="s">
        <v>260</v>
      </c>
      <c r="I2068">
        <v>333</v>
      </c>
      <c r="J2068">
        <v>37</v>
      </c>
      <c r="K2068" t="s">
        <v>261</v>
      </c>
      <c r="L2068" t="s">
        <v>7</v>
      </c>
      <c r="M2068" t="s">
        <v>28</v>
      </c>
      <c r="N2068">
        <v>14</v>
      </c>
      <c r="O2068" t="s">
        <v>36</v>
      </c>
      <c r="P2068" t="s">
        <v>13</v>
      </c>
      <c r="Q2068">
        <v>1</v>
      </c>
      <c r="R2068" t="s">
        <v>12</v>
      </c>
      <c r="S2068">
        <v>13.066685676574707</v>
      </c>
      <c r="T2068" s="6">
        <f>tbSilv[[#This Row],[qtdRecurso]]*tbSilv[[#This Row],[areaOcupacao]]/10000</f>
        <v>3.3300000000000003E-2</v>
      </c>
      <c r="U2068" s="1">
        <f>tbSilv[[#This Row],[qtdRecEspFaixa]]*tbSilv[[#This Row],[Preco]]</f>
        <v>0.43512063302993781</v>
      </c>
    </row>
    <row r="2069" spans="1:21" hidden="1" x14ac:dyDescent="0.3">
      <c r="A2069">
        <v>11817</v>
      </c>
      <c r="B2069" t="s">
        <v>57</v>
      </c>
      <c r="C2069" t="s">
        <v>1</v>
      </c>
      <c r="D2069" t="s">
        <v>2</v>
      </c>
      <c r="E2069" t="s">
        <v>3</v>
      </c>
      <c r="F2069" t="s">
        <v>306</v>
      </c>
      <c r="G2069" t="s">
        <v>4</v>
      </c>
      <c r="H2069" t="s">
        <v>260</v>
      </c>
      <c r="I2069">
        <v>333</v>
      </c>
      <c r="J2069">
        <v>37</v>
      </c>
      <c r="K2069" t="s">
        <v>261</v>
      </c>
      <c r="L2069" t="s">
        <v>7</v>
      </c>
      <c r="M2069" t="s">
        <v>28</v>
      </c>
      <c r="N2069">
        <v>15</v>
      </c>
      <c r="O2069" t="s">
        <v>33</v>
      </c>
      <c r="P2069" t="s">
        <v>34</v>
      </c>
      <c r="Q2069">
        <v>2</v>
      </c>
      <c r="R2069" t="s">
        <v>12</v>
      </c>
      <c r="S2069">
        <v>9.9000000000000005E-2</v>
      </c>
      <c r="T2069" s="6">
        <f>tbSilv[[#This Row],[qtdRecurso]]*tbSilv[[#This Row],[areaOcupacao]]/10000</f>
        <v>6.6600000000000006E-2</v>
      </c>
      <c r="U2069" s="1">
        <f>tbSilv[[#This Row],[qtdRecEspFaixa]]*tbSilv[[#This Row],[Preco]]</f>
        <v>6.593400000000001E-3</v>
      </c>
    </row>
    <row r="2070" spans="1:21" hidden="1" x14ac:dyDescent="0.3">
      <c r="A2070">
        <v>11817</v>
      </c>
      <c r="B2070" t="s">
        <v>57</v>
      </c>
      <c r="C2070" t="s">
        <v>1</v>
      </c>
      <c r="D2070" t="s">
        <v>2</v>
      </c>
      <c r="E2070" t="s">
        <v>3</v>
      </c>
      <c r="F2070" t="s">
        <v>306</v>
      </c>
      <c r="G2070" t="s">
        <v>4</v>
      </c>
      <c r="H2070" t="s">
        <v>260</v>
      </c>
      <c r="I2070">
        <v>333</v>
      </c>
      <c r="J2070">
        <v>37</v>
      </c>
      <c r="K2070" t="s">
        <v>261</v>
      </c>
      <c r="L2070" t="s">
        <v>7</v>
      </c>
      <c r="M2070" t="s">
        <v>28</v>
      </c>
      <c r="N2070">
        <v>15</v>
      </c>
      <c r="O2070" t="s">
        <v>33</v>
      </c>
      <c r="P2070" t="s">
        <v>35</v>
      </c>
      <c r="Q2070">
        <v>2</v>
      </c>
      <c r="R2070" t="s">
        <v>22</v>
      </c>
      <c r="S2070">
        <v>16.239999771118164</v>
      </c>
      <c r="T2070" s="6">
        <f>tbSilv[[#This Row],[qtdRecurso]]*tbSilv[[#This Row],[areaOcupacao]]/10000</f>
        <v>6.6600000000000006E-2</v>
      </c>
      <c r="U2070" s="1">
        <f>tbSilv[[#This Row],[qtdRecEspFaixa]]*tbSilv[[#This Row],[Preco]]</f>
        <v>1.0815839847564699</v>
      </c>
    </row>
    <row r="2071" spans="1:21" hidden="1" x14ac:dyDescent="0.3">
      <c r="A2071">
        <v>11817</v>
      </c>
      <c r="B2071" t="s">
        <v>57</v>
      </c>
      <c r="C2071" t="s">
        <v>1</v>
      </c>
      <c r="D2071" t="s">
        <v>2</v>
      </c>
      <c r="E2071" t="s">
        <v>3</v>
      </c>
      <c r="F2071" t="s">
        <v>306</v>
      </c>
      <c r="G2071" t="s">
        <v>4</v>
      </c>
      <c r="H2071" t="s">
        <v>260</v>
      </c>
      <c r="I2071">
        <v>333</v>
      </c>
      <c r="J2071">
        <v>37</v>
      </c>
      <c r="K2071" t="s">
        <v>261</v>
      </c>
      <c r="L2071" t="s">
        <v>7</v>
      </c>
      <c r="M2071" t="s">
        <v>28</v>
      </c>
      <c r="N2071">
        <v>15</v>
      </c>
      <c r="O2071" t="s">
        <v>33</v>
      </c>
      <c r="P2071" t="s">
        <v>13</v>
      </c>
      <c r="Q2071">
        <v>2</v>
      </c>
      <c r="R2071" t="s">
        <v>12</v>
      </c>
      <c r="S2071">
        <v>13.066685676574707</v>
      </c>
      <c r="T2071" s="6">
        <f>tbSilv[[#This Row],[qtdRecurso]]*tbSilv[[#This Row],[areaOcupacao]]/10000</f>
        <v>6.6600000000000006E-2</v>
      </c>
      <c r="U2071" s="1">
        <f>tbSilv[[#This Row],[qtdRecEspFaixa]]*tbSilv[[#This Row],[Preco]]</f>
        <v>0.87024126605987562</v>
      </c>
    </row>
    <row r="2072" spans="1:21" hidden="1" x14ac:dyDescent="0.3">
      <c r="A2072">
        <v>11817</v>
      </c>
      <c r="B2072" t="s">
        <v>57</v>
      </c>
      <c r="C2072" t="s">
        <v>1</v>
      </c>
      <c r="D2072" t="s">
        <v>2</v>
      </c>
      <c r="E2072" t="s">
        <v>3</v>
      </c>
      <c r="F2072" t="s">
        <v>306</v>
      </c>
      <c r="G2072" t="s">
        <v>4</v>
      </c>
      <c r="H2072" t="s">
        <v>260</v>
      </c>
      <c r="I2072">
        <v>333</v>
      </c>
      <c r="J2072">
        <v>37</v>
      </c>
      <c r="K2072" t="s">
        <v>261</v>
      </c>
      <c r="L2072" t="s">
        <v>7</v>
      </c>
      <c r="M2072" t="s">
        <v>28</v>
      </c>
      <c r="N2072">
        <v>15</v>
      </c>
      <c r="O2072" t="s">
        <v>40</v>
      </c>
      <c r="P2072" t="s">
        <v>41</v>
      </c>
      <c r="Q2072">
        <v>20</v>
      </c>
      <c r="R2072" t="s">
        <v>12</v>
      </c>
      <c r="S2072">
        <v>5.920964241027832</v>
      </c>
      <c r="T2072" s="6">
        <f>tbSilv[[#This Row],[qtdRecurso]]*tbSilv[[#This Row],[areaOcupacao]]/10000</f>
        <v>0.66600000000000004</v>
      </c>
      <c r="U2072" s="1">
        <f>tbSilv[[#This Row],[qtdRecEspFaixa]]*tbSilv[[#This Row],[Preco]]</f>
        <v>3.9433621845245361</v>
      </c>
    </row>
    <row r="2073" spans="1:21" hidden="1" x14ac:dyDescent="0.3">
      <c r="A2073">
        <v>11817</v>
      </c>
      <c r="B2073" t="s">
        <v>57</v>
      </c>
      <c r="C2073" t="s">
        <v>1</v>
      </c>
      <c r="D2073" t="s">
        <v>2</v>
      </c>
      <c r="E2073" t="s">
        <v>3</v>
      </c>
      <c r="F2073" t="s">
        <v>306</v>
      </c>
      <c r="G2073" t="s">
        <v>4</v>
      </c>
      <c r="H2073" t="s">
        <v>260</v>
      </c>
      <c r="I2073">
        <v>333</v>
      </c>
      <c r="J2073">
        <v>37</v>
      </c>
      <c r="K2073" t="s">
        <v>261</v>
      </c>
      <c r="L2073" t="s">
        <v>7</v>
      </c>
      <c r="M2073" t="s">
        <v>28</v>
      </c>
      <c r="N2073">
        <v>15</v>
      </c>
      <c r="O2073" t="s">
        <v>36</v>
      </c>
      <c r="P2073" t="s">
        <v>13</v>
      </c>
      <c r="Q2073">
        <v>1</v>
      </c>
      <c r="R2073" t="s">
        <v>12</v>
      </c>
      <c r="S2073">
        <v>13.066685676574707</v>
      </c>
      <c r="T2073" s="6">
        <f>tbSilv[[#This Row],[qtdRecurso]]*tbSilv[[#This Row],[areaOcupacao]]/10000</f>
        <v>3.3300000000000003E-2</v>
      </c>
      <c r="U2073" s="1">
        <f>tbSilv[[#This Row],[qtdRecEspFaixa]]*tbSilv[[#This Row],[Preco]]</f>
        <v>0.43512063302993781</v>
      </c>
    </row>
    <row r="2074" spans="1:21" hidden="1" x14ac:dyDescent="0.3">
      <c r="A2074">
        <v>11817</v>
      </c>
      <c r="B2074" t="s">
        <v>57</v>
      </c>
      <c r="C2074" t="s">
        <v>1</v>
      </c>
      <c r="D2074" t="s">
        <v>2</v>
      </c>
      <c r="E2074" t="s">
        <v>3</v>
      </c>
      <c r="F2074" t="s">
        <v>306</v>
      </c>
      <c r="G2074" t="s">
        <v>4</v>
      </c>
      <c r="H2074" t="s">
        <v>260</v>
      </c>
      <c r="I2074">
        <v>333</v>
      </c>
      <c r="J2074">
        <v>37</v>
      </c>
      <c r="K2074" t="s">
        <v>261</v>
      </c>
      <c r="L2074" t="s">
        <v>7</v>
      </c>
      <c r="M2074" t="s">
        <v>28</v>
      </c>
      <c r="N2074">
        <v>16</v>
      </c>
      <c r="O2074" t="s">
        <v>33</v>
      </c>
      <c r="P2074" t="s">
        <v>34</v>
      </c>
      <c r="Q2074">
        <v>2</v>
      </c>
      <c r="R2074" t="s">
        <v>12</v>
      </c>
      <c r="S2074">
        <v>9.9000000000000005E-2</v>
      </c>
      <c r="T2074" s="6">
        <f>tbSilv[[#This Row],[qtdRecurso]]*tbSilv[[#This Row],[areaOcupacao]]/10000</f>
        <v>6.6600000000000006E-2</v>
      </c>
      <c r="U2074" s="1">
        <f>tbSilv[[#This Row],[qtdRecEspFaixa]]*tbSilv[[#This Row],[Preco]]</f>
        <v>6.593400000000001E-3</v>
      </c>
    </row>
    <row r="2075" spans="1:21" hidden="1" x14ac:dyDescent="0.3">
      <c r="A2075">
        <v>11817</v>
      </c>
      <c r="B2075" t="s">
        <v>57</v>
      </c>
      <c r="C2075" t="s">
        <v>1</v>
      </c>
      <c r="D2075" t="s">
        <v>2</v>
      </c>
      <c r="E2075" t="s">
        <v>3</v>
      </c>
      <c r="F2075" t="s">
        <v>306</v>
      </c>
      <c r="G2075" t="s">
        <v>4</v>
      </c>
      <c r="H2075" t="s">
        <v>260</v>
      </c>
      <c r="I2075">
        <v>333</v>
      </c>
      <c r="J2075">
        <v>37</v>
      </c>
      <c r="K2075" t="s">
        <v>261</v>
      </c>
      <c r="L2075" t="s">
        <v>7</v>
      </c>
      <c r="M2075" t="s">
        <v>28</v>
      </c>
      <c r="N2075">
        <v>16</v>
      </c>
      <c r="O2075" t="s">
        <v>33</v>
      </c>
      <c r="P2075" t="s">
        <v>35</v>
      </c>
      <c r="Q2075">
        <v>2</v>
      </c>
      <c r="R2075" t="s">
        <v>22</v>
      </c>
      <c r="S2075">
        <v>16.239999771118164</v>
      </c>
      <c r="T2075" s="6">
        <f>tbSilv[[#This Row],[qtdRecurso]]*tbSilv[[#This Row],[areaOcupacao]]/10000</f>
        <v>6.6600000000000006E-2</v>
      </c>
      <c r="U2075" s="1">
        <f>tbSilv[[#This Row],[qtdRecEspFaixa]]*tbSilv[[#This Row],[Preco]]</f>
        <v>1.0815839847564699</v>
      </c>
    </row>
    <row r="2076" spans="1:21" hidden="1" x14ac:dyDescent="0.3">
      <c r="A2076">
        <v>11817</v>
      </c>
      <c r="B2076" t="s">
        <v>57</v>
      </c>
      <c r="C2076" t="s">
        <v>1</v>
      </c>
      <c r="D2076" t="s">
        <v>2</v>
      </c>
      <c r="E2076" t="s">
        <v>3</v>
      </c>
      <c r="F2076" t="s">
        <v>306</v>
      </c>
      <c r="G2076" t="s">
        <v>4</v>
      </c>
      <c r="H2076" t="s">
        <v>260</v>
      </c>
      <c r="I2076">
        <v>333</v>
      </c>
      <c r="J2076">
        <v>37</v>
      </c>
      <c r="K2076" t="s">
        <v>261</v>
      </c>
      <c r="L2076" t="s">
        <v>7</v>
      </c>
      <c r="M2076" t="s">
        <v>28</v>
      </c>
      <c r="N2076">
        <v>16</v>
      </c>
      <c r="O2076" t="s">
        <v>33</v>
      </c>
      <c r="P2076" t="s">
        <v>13</v>
      </c>
      <c r="Q2076">
        <v>2</v>
      </c>
      <c r="R2076" t="s">
        <v>12</v>
      </c>
      <c r="S2076">
        <v>13.066685676574707</v>
      </c>
      <c r="T2076" s="6">
        <f>tbSilv[[#This Row],[qtdRecurso]]*tbSilv[[#This Row],[areaOcupacao]]/10000</f>
        <v>6.6600000000000006E-2</v>
      </c>
      <c r="U2076" s="1">
        <f>tbSilv[[#This Row],[qtdRecEspFaixa]]*tbSilv[[#This Row],[Preco]]</f>
        <v>0.87024126605987562</v>
      </c>
    </row>
    <row r="2077" spans="1:21" hidden="1" x14ac:dyDescent="0.3">
      <c r="A2077">
        <v>11817</v>
      </c>
      <c r="B2077" t="s">
        <v>57</v>
      </c>
      <c r="C2077" t="s">
        <v>1</v>
      </c>
      <c r="D2077" t="s">
        <v>2</v>
      </c>
      <c r="E2077" t="s">
        <v>3</v>
      </c>
      <c r="F2077" t="s">
        <v>306</v>
      </c>
      <c r="G2077" t="s">
        <v>4</v>
      </c>
      <c r="H2077" t="s">
        <v>260</v>
      </c>
      <c r="I2077">
        <v>333</v>
      </c>
      <c r="J2077">
        <v>37</v>
      </c>
      <c r="K2077" t="s">
        <v>261</v>
      </c>
      <c r="L2077" t="s">
        <v>7</v>
      </c>
      <c r="M2077" t="s">
        <v>28</v>
      </c>
      <c r="N2077">
        <v>16</v>
      </c>
      <c r="O2077" t="s">
        <v>36</v>
      </c>
      <c r="P2077" t="s">
        <v>13</v>
      </c>
      <c r="Q2077">
        <v>1</v>
      </c>
      <c r="R2077" t="s">
        <v>12</v>
      </c>
      <c r="S2077">
        <v>13.066685676574707</v>
      </c>
      <c r="T2077" s="6">
        <f>tbSilv[[#This Row],[qtdRecurso]]*tbSilv[[#This Row],[areaOcupacao]]/10000</f>
        <v>3.3300000000000003E-2</v>
      </c>
      <c r="U2077" s="1">
        <f>tbSilv[[#This Row],[qtdRecEspFaixa]]*tbSilv[[#This Row],[Preco]]</f>
        <v>0.43512063302993781</v>
      </c>
    </row>
    <row r="2078" spans="1:21" hidden="1" x14ac:dyDescent="0.3">
      <c r="A2078">
        <v>11817</v>
      </c>
      <c r="B2078" t="s">
        <v>57</v>
      </c>
      <c r="C2078" t="s">
        <v>1</v>
      </c>
      <c r="D2078" t="s">
        <v>2</v>
      </c>
      <c r="E2078" t="s">
        <v>3</v>
      </c>
      <c r="F2078" t="s">
        <v>306</v>
      </c>
      <c r="G2078" t="s">
        <v>4</v>
      </c>
      <c r="H2078" t="s">
        <v>260</v>
      </c>
      <c r="I2078">
        <v>333</v>
      </c>
      <c r="J2078">
        <v>37</v>
      </c>
      <c r="K2078" t="s">
        <v>261</v>
      </c>
      <c r="L2078" t="s">
        <v>7</v>
      </c>
      <c r="M2078" t="s">
        <v>28</v>
      </c>
      <c r="N2078">
        <v>17</v>
      </c>
      <c r="O2078" t="s">
        <v>33</v>
      </c>
      <c r="P2078" t="s">
        <v>34</v>
      </c>
      <c r="Q2078">
        <v>2</v>
      </c>
      <c r="R2078" t="s">
        <v>12</v>
      </c>
      <c r="S2078">
        <v>9.9000000000000005E-2</v>
      </c>
      <c r="T2078" s="6">
        <f>tbSilv[[#This Row],[qtdRecurso]]*tbSilv[[#This Row],[areaOcupacao]]/10000</f>
        <v>6.6600000000000006E-2</v>
      </c>
      <c r="U2078" s="1">
        <f>tbSilv[[#This Row],[qtdRecEspFaixa]]*tbSilv[[#This Row],[Preco]]</f>
        <v>6.593400000000001E-3</v>
      </c>
    </row>
    <row r="2079" spans="1:21" hidden="1" x14ac:dyDescent="0.3">
      <c r="A2079">
        <v>11817</v>
      </c>
      <c r="B2079" t="s">
        <v>57</v>
      </c>
      <c r="C2079" t="s">
        <v>1</v>
      </c>
      <c r="D2079" t="s">
        <v>2</v>
      </c>
      <c r="E2079" t="s">
        <v>3</v>
      </c>
      <c r="F2079" t="s">
        <v>306</v>
      </c>
      <c r="G2079" t="s">
        <v>4</v>
      </c>
      <c r="H2079" t="s">
        <v>260</v>
      </c>
      <c r="I2079">
        <v>333</v>
      </c>
      <c r="J2079">
        <v>37</v>
      </c>
      <c r="K2079" t="s">
        <v>261</v>
      </c>
      <c r="L2079" t="s">
        <v>7</v>
      </c>
      <c r="M2079" t="s">
        <v>28</v>
      </c>
      <c r="N2079">
        <v>17</v>
      </c>
      <c r="O2079" t="s">
        <v>33</v>
      </c>
      <c r="P2079" t="s">
        <v>35</v>
      </c>
      <c r="Q2079">
        <v>2</v>
      </c>
      <c r="R2079" t="s">
        <v>22</v>
      </c>
      <c r="S2079">
        <v>16.239999771118164</v>
      </c>
      <c r="T2079" s="6">
        <f>tbSilv[[#This Row],[qtdRecurso]]*tbSilv[[#This Row],[areaOcupacao]]/10000</f>
        <v>6.6600000000000006E-2</v>
      </c>
      <c r="U2079" s="1">
        <f>tbSilv[[#This Row],[qtdRecEspFaixa]]*tbSilv[[#This Row],[Preco]]</f>
        <v>1.0815839847564699</v>
      </c>
    </row>
    <row r="2080" spans="1:21" hidden="1" x14ac:dyDescent="0.3">
      <c r="A2080">
        <v>11817</v>
      </c>
      <c r="B2080" t="s">
        <v>57</v>
      </c>
      <c r="C2080" t="s">
        <v>1</v>
      </c>
      <c r="D2080" t="s">
        <v>2</v>
      </c>
      <c r="E2080" t="s">
        <v>3</v>
      </c>
      <c r="F2080" t="s">
        <v>306</v>
      </c>
      <c r="G2080" t="s">
        <v>4</v>
      </c>
      <c r="H2080" t="s">
        <v>260</v>
      </c>
      <c r="I2080">
        <v>333</v>
      </c>
      <c r="J2080">
        <v>37</v>
      </c>
      <c r="K2080" t="s">
        <v>261</v>
      </c>
      <c r="L2080" t="s">
        <v>7</v>
      </c>
      <c r="M2080" t="s">
        <v>28</v>
      </c>
      <c r="N2080">
        <v>17</v>
      </c>
      <c r="O2080" t="s">
        <v>33</v>
      </c>
      <c r="P2080" t="s">
        <v>13</v>
      </c>
      <c r="Q2080">
        <v>2</v>
      </c>
      <c r="R2080" t="s">
        <v>12</v>
      </c>
      <c r="S2080">
        <v>13.066685676574707</v>
      </c>
      <c r="T2080" s="6">
        <f>tbSilv[[#This Row],[qtdRecurso]]*tbSilv[[#This Row],[areaOcupacao]]/10000</f>
        <v>6.6600000000000006E-2</v>
      </c>
      <c r="U2080" s="1">
        <f>tbSilv[[#This Row],[qtdRecEspFaixa]]*tbSilv[[#This Row],[Preco]]</f>
        <v>0.87024126605987562</v>
      </c>
    </row>
    <row r="2081" spans="1:21" hidden="1" x14ac:dyDescent="0.3">
      <c r="A2081">
        <v>11817</v>
      </c>
      <c r="B2081" t="s">
        <v>57</v>
      </c>
      <c r="C2081" t="s">
        <v>1</v>
      </c>
      <c r="D2081" t="s">
        <v>2</v>
      </c>
      <c r="E2081" t="s">
        <v>3</v>
      </c>
      <c r="F2081" t="s">
        <v>306</v>
      </c>
      <c r="G2081" t="s">
        <v>4</v>
      </c>
      <c r="H2081" t="s">
        <v>260</v>
      </c>
      <c r="I2081">
        <v>333</v>
      </c>
      <c r="J2081">
        <v>37</v>
      </c>
      <c r="K2081" t="s">
        <v>261</v>
      </c>
      <c r="L2081" t="s">
        <v>7</v>
      </c>
      <c r="M2081" t="s">
        <v>28</v>
      </c>
      <c r="N2081">
        <v>17</v>
      </c>
      <c r="O2081" t="s">
        <v>36</v>
      </c>
      <c r="P2081" t="s">
        <v>13</v>
      </c>
      <c r="Q2081">
        <v>1</v>
      </c>
      <c r="R2081" t="s">
        <v>12</v>
      </c>
      <c r="S2081">
        <v>13.066685676574707</v>
      </c>
      <c r="T2081" s="6">
        <f>tbSilv[[#This Row],[qtdRecurso]]*tbSilv[[#This Row],[areaOcupacao]]/10000</f>
        <v>3.3300000000000003E-2</v>
      </c>
      <c r="U2081" s="1">
        <f>tbSilv[[#This Row],[qtdRecEspFaixa]]*tbSilv[[#This Row],[Preco]]</f>
        <v>0.43512063302993781</v>
      </c>
    </row>
    <row r="2082" spans="1:21" hidden="1" x14ac:dyDescent="0.3">
      <c r="A2082">
        <v>11817</v>
      </c>
      <c r="B2082" t="s">
        <v>57</v>
      </c>
      <c r="C2082" t="s">
        <v>1</v>
      </c>
      <c r="D2082" t="s">
        <v>2</v>
      </c>
      <c r="E2082" t="s">
        <v>3</v>
      </c>
      <c r="F2082" t="s">
        <v>306</v>
      </c>
      <c r="G2082" t="s">
        <v>4</v>
      </c>
      <c r="H2082" t="s">
        <v>260</v>
      </c>
      <c r="I2082">
        <v>333</v>
      </c>
      <c r="J2082">
        <v>37</v>
      </c>
      <c r="K2082" t="s">
        <v>261</v>
      </c>
      <c r="L2082" t="s">
        <v>7</v>
      </c>
      <c r="M2082" t="s">
        <v>28</v>
      </c>
      <c r="N2082">
        <v>18</v>
      </c>
      <c r="O2082" t="s">
        <v>33</v>
      </c>
      <c r="P2082" t="s">
        <v>34</v>
      </c>
      <c r="Q2082">
        <v>2</v>
      </c>
      <c r="R2082" t="s">
        <v>12</v>
      </c>
      <c r="S2082">
        <v>9.9000000000000005E-2</v>
      </c>
      <c r="T2082" s="6">
        <f>tbSilv[[#This Row],[qtdRecurso]]*tbSilv[[#This Row],[areaOcupacao]]/10000</f>
        <v>6.6600000000000006E-2</v>
      </c>
      <c r="U2082" s="1">
        <f>tbSilv[[#This Row],[qtdRecEspFaixa]]*tbSilv[[#This Row],[Preco]]</f>
        <v>6.593400000000001E-3</v>
      </c>
    </row>
    <row r="2083" spans="1:21" hidden="1" x14ac:dyDescent="0.3">
      <c r="A2083">
        <v>11817</v>
      </c>
      <c r="B2083" t="s">
        <v>57</v>
      </c>
      <c r="C2083" t="s">
        <v>1</v>
      </c>
      <c r="D2083" t="s">
        <v>2</v>
      </c>
      <c r="E2083" t="s">
        <v>3</v>
      </c>
      <c r="F2083" t="s">
        <v>306</v>
      </c>
      <c r="G2083" t="s">
        <v>4</v>
      </c>
      <c r="H2083" t="s">
        <v>260</v>
      </c>
      <c r="I2083">
        <v>333</v>
      </c>
      <c r="J2083">
        <v>37</v>
      </c>
      <c r="K2083" t="s">
        <v>261</v>
      </c>
      <c r="L2083" t="s">
        <v>7</v>
      </c>
      <c r="M2083" t="s">
        <v>28</v>
      </c>
      <c r="N2083">
        <v>18</v>
      </c>
      <c r="O2083" t="s">
        <v>33</v>
      </c>
      <c r="P2083" t="s">
        <v>35</v>
      </c>
      <c r="Q2083">
        <v>2</v>
      </c>
      <c r="R2083" t="s">
        <v>22</v>
      </c>
      <c r="S2083">
        <v>16.239999771118164</v>
      </c>
      <c r="T2083" s="6">
        <f>tbSilv[[#This Row],[qtdRecurso]]*tbSilv[[#This Row],[areaOcupacao]]/10000</f>
        <v>6.6600000000000006E-2</v>
      </c>
      <c r="U2083" s="1">
        <f>tbSilv[[#This Row],[qtdRecEspFaixa]]*tbSilv[[#This Row],[Preco]]</f>
        <v>1.0815839847564699</v>
      </c>
    </row>
    <row r="2084" spans="1:21" hidden="1" x14ac:dyDescent="0.3">
      <c r="A2084">
        <v>11817</v>
      </c>
      <c r="B2084" t="s">
        <v>57</v>
      </c>
      <c r="C2084" t="s">
        <v>1</v>
      </c>
      <c r="D2084" t="s">
        <v>2</v>
      </c>
      <c r="E2084" t="s">
        <v>3</v>
      </c>
      <c r="F2084" t="s">
        <v>306</v>
      </c>
      <c r="G2084" t="s">
        <v>4</v>
      </c>
      <c r="H2084" t="s">
        <v>260</v>
      </c>
      <c r="I2084">
        <v>333</v>
      </c>
      <c r="J2084">
        <v>37</v>
      </c>
      <c r="K2084" t="s">
        <v>261</v>
      </c>
      <c r="L2084" t="s">
        <v>7</v>
      </c>
      <c r="M2084" t="s">
        <v>28</v>
      </c>
      <c r="N2084">
        <v>18</v>
      </c>
      <c r="O2084" t="s">
        <v>33</v>
      </c>
      <c r="P2084" t="s">
        <v>13</v>
      </c>
      <c r="Q2084">
        <v>2</v>
      </c>
      <c r="R2084" t="s">
        <v>12</v>
      </c>
      <c r="S2084">
        <v>13.066685676574707</v>
      </c>
      <c r="T2084" s="6">
        <f>tbSilv[[#This Row],[qtdRecurso]]*tbSilv[[#This Row],[areaOcupacao]]/10000</f>
        <v>6.6600000000000006E-2</v>
      </c>
      <c r="U2084" s="1">
        <f>tbSilv[[#This Row],[qtdRecEspFaixa]]*tbSilv[[#This Row],[Preco]]</f>
        <v>0.87024126605987562</v>
      </c>
    </row>
    <row r="2085" spans="1:21" hidden="1" x14ac:dyDescent="0.3">
      <c r="A2085">
        <v>11817</v>
      </c>
      <c r="B2085" t="s">
        <v>57</v>
      </c>
      <c r="C2085" t="s">
        <v>1</v>
      </c>
      <c r="D2085" t="s">
        <v>2</v>
      </c>
      <c r="E2085" t="s">
        <v>3</v>
      </c>
      <c r="F2085" t="s">
        <v>306</v>
      </c>
      <c r="G2085" t="s">
        <v>4</v>
      </c>
      <c r="H2085" t="s">
        <v>260</v>
      </c>
      <c r="I2085">
        <v>333</v>
      </c>
      <c r="J2085">
        <v>37</v>
      </c>
      <c r="K2085" t="s">
        <v>261</v>
      </c>
      <c r="L2085" t="s">
        <v>7</v>
      </c>
      <c r="M2085" t="s">
        <v>28</v>
      </c>
      <c r="N2085">
        <v>18</v>
      </c>
      <c r="O2085" t="s">
        <v>36</v>
      </c>
      <c r="P2085" t="s">
        <v>13</v>
      </c>
      <c r="Q2085">
        <v>1</v>
      </c>
      <c r="R2085" t="s">
        <v>12</v>
      </c>
      <c r="S2085">
        <v>13.066685676574707</v>
      </c>
      <c r="T2085" s="6">
        <f>tbSilv[[#This Row],[qtdRecurso]]*tbSilv[[#This Row],[areaOcupacao]]/10000</f>
        <v>3.3300000000000003E-2</v>
      </c>
      <c r="U2085" s="1">
        <f>tbSilv[[#This Row],[qtdRecEspFaixa]]*tbSilv[[#This Row],[Preco]]</f>
        <v>0.43512063302993781</v>
      </c>
    </row>
    <row r="2086" spans="1:21" hidden="1" x14ac:dyDescent="0.3">
      <c r="A2086">
        <v>11817</v>
      </c>
      <c r="B2086" t="s">
        <v>57</v>
      </c>
      <c r="C2086" t="s">
        <v>1</v>
      </c>
      <c r="D2086" t="s">
        <v>2</v>
      </c>
      <c r="E2086" t="s">
        <v>3</v>
      </c>
      <c r="F2086" t="s">
        <v>306</v>
      </c>
      <c r="G2086" t="s">
        <v>4</v>
      </c>
      <c r="H2086" t="s">
        <v>260</v>
      </c>
      <c r="I2086">
        <v>333</v>
      </c>
      <c r="J2086">
        <v>37</v>
      </c>
      <c r="K2086" t="s">
        <v>261</v>
      </c>
      <c r="L2086" t="s">
        <v>7</v>
      </c>
      <c r="M2086" t="s">
        <v>28</v>
      </c>
      <c r="N2086">
        <v>19</v>
      </c>
      <c r="O2086" t="s">
        <v>33</v>
      </c>
      <c r="P2086" t="s">
        <v>34</v>
      </c>
      <c r="Q2086">
        <v>2</v>
      </c>
      <c r="R2086" t="s">
        <v>12</v>
      </c>
      <c r="S2086">
        <v>9.9000000000000005E-2</v>
      </c>
      <c r="T2086" s="6">
        <f>tbSilv[[#This Row],[qtdRecurso]]*tbSilv[[#This Row],[areaOcupacao]]/10000</f>
        <v>6.6600000000000006E-2</v>
      </c>
      <c r="U2086" s="1">
        <f>tbSilv[[#This Row],[qtdRecEspFaixa]]*tbSilv[[#This Row],[Preco]]</f>
        <v>6.593400000000001E-3</v>
      </c>
    </row>
    <row r="2087" spans="1:21" hidden="1" x14ac:dyDescent="0.3">
      <c r="A2087">
        <v>11817</v>
      </c>
      <c r="B2087" t="s">
        <v>57</v>
      </c>
      <c r="C2087" t="s">
        <v>1</v>
      </c>
      <c r="D2087" t="s">
        <v>2</v>
      </c>
      <c r="E2087" t="s">
        <v>3</v>
      </c>
      <c r="F2087" t="s">
        <v>306</v>
      </c>
      <c r="G2087" t="s">
        <v>4</v>
      </c>
      <c r="H2087" t="s">
        <v>260</v>
      </c>
      <c r="I2087">
        <v>333</v>
      </c>
      <c r="J2087">
        <v>37</v>
      </c>
      <c r="K2087" t="s">
        <v>261</v>
      </c>
      <c r="L2087" t="s">
        <v>7</v>
      </c>
      <c r="M2087" t="s">
        <v>28</v>
      </c>
      <c r="N2087">
        <v>19</v>
      </c>
      <c r="O2087" t="s">
        <v>33</v>
      </c>
      <c r="P2087" t="s">
        <v>35</v>
      </c>
      <c r="Q2087">
        <v>2</v>
      </c>
      <c r="R2087" t="s">
        <v>22</v>
      </c>
      <c r="S2087">
        <v>16.239999771118164</v>
      </c>
      <c r="T2087" s="6">
        <f>tbSilv[[#This Row],[qtdRecurso]]*tbSilv[[#This Row],[areaOcupacao]]/10000</f>
        <v>6.6600000000000006E-2</v>
      </c>
      <c r="U2087" s="1">
        <f>tbSilv[[#This Row],[qtdRecEspFaixa]]*tbSilv[[#This Row],[Preco]]</f>
        <v>1.0815839847564699</v>
      </c>
    </row>
    <row r="2088" spans="1:21" hidden="1" x14ac:dyDescent="0.3">
      <c r="A2088">
        <v>11817</v>
      </c>
      <c r="B2088" t="s">
        <v>57</v>
      </c>
      <c r="C2088" t="s">
        <v>1</v>
      </c>
      <c r="D2088" t="s">
        <v>2</v>
      </c>
      <c r="E2088" t="s">
        <v>3</v>
      </c>
      <c r="F2088" t="s">
        <v>306</v>
      </c>
      <c r="G2088" t="s">
        <v>4</v>
      </c>
      <c r="H2088" t="s">
        <v>260</v>
      </c>
      <c r="I2088">
        <v>333</v>
      </c>
      <c r="J2088">
        <v>37</v>
      </c>
      <c r="K2088" t="s">
        <v>261</v>
      </c>
      <c r="L2088" t="s">
        <v>7</v>
      </c>
      <c r="M2088" t="s">
        <v>28</v>
      </c>
      <c r="N2088">
        <v>19</v>
      </c>
      <c r="O2088" t="s">
        <v>33</v>
      </c>
      <c r="P2088" t="s">
        <v>13</v>
      </c>
      <c r="Q2088">
        <v>2</v>
      </c>
      <c r="R2088" t="s">
        <v>12</v>
      </c>
      <c r="S2088">
        <v>13.066685676574707</v>
      </c>
      <c r="T2088" s="6">
        <f>tbSilv[[#This Row],[qtdRecurso]]*tbSilv[[#This Row],[areaOcupacao]]/10000</f>
        <v>6.6600000000000006E-2</v>
      </c>
      <c r="U2088" s="1">
        <f>tbSilv[[#This Row],[qtdRecEspFaixa]]*tbSilv[[#This Row],[Preco]]</f>
        <v>0.87024126605987562</v>
      </c>
    </row>
    <row r="2089" spans="1:21" hidden="1" x14ac:dyDescent="0.3">
      <c r="A2089">
        <v>11817</v>
      </c>
      <c r="B2089" t="s">
        <v>57</v>
      </c>
      <c r="C2089" t="s">
        <v>1</v>
      </c>
      <c r="D2089" t="s">
        <v>2</v>
      </c>
      <c r="E2089" t="s">
        <v>3</v>
      </c>
      <c r="F2089" t="s">
        <v>306</v>
      </c>
      <c r="G2089" t="s">
        <v>4</v>
      </c>
      <c r="H2089" t="s">
        <v>260</v>
      </c>
      <c r="I2089">
        <v>333</v>
      </c>
      <c r="J2089">
        <v>37</v>
      </c>
      <c r="K2089" t="s">
        <v>261</v>
      </c>
      <c r="L2089" t="s">
        <v>7</v>
      </c>
      <c r="M2089" t="s">
        <v>28</v>
      </c>
      <c r="N2089">
        <v>19</v>
      </c>
      <c r="O2089" t="s">
        <v>36</v>
      </c>
      <c r="P2089" t="s">
        <v>13</v>
      </c>
      <c r="Q2089">
        <v>1</v>
      </c>
      <c r="R2089" t="s">
        <v>12</v>
      </c>
      <c r="S2089">
        <v>13.066685676574707</v>
      </c>
      <c r="T2089" s="6">
        <f>tbSilv[[#This Row],[qtdRecurso]]*tbSilv[[#This Row],[areaOcupacao]]/10000</f>
        <v>3.3300000000000003E-2</v>
      </c>
      <c r="U2089" s="1">
        <f>tbSilv[[#This Row],[qtdRecEspFaixa]]*tbSilv[[#This Row],[Preco]]</f>
        <v>0.43512063302993781</v>
      </c>
    </row>
    <row r="2090" spans="1:21" hidden="1" x14ac:dyDescent="0.3">
      <c r="A2090">
        <v>11817</v>
      </c>
      <c r="B2090" t="s">
        <v>57</v>
      </c>
      <c r="C2090" t="s">
        <v>1</v>
      </c>
      <c r="D2090" t="s">
        <v>2</v>
      </c>
      <c r="E2090" t="s">
        <v>3</v>
      </c>
      <c r="F2090" t="s">
        <v>306</v>
      </c>
      <c r="G2090" t="s">
        <v>4</v>
      </c>
      <c r="H2090" t="s">
        <v>260</v>
      </c>
      <c r="I2090">
        <v>333</v>
      </c>
      <c r="J2090">
        <v>37</v>
      </c>
      <c r="K2090" t="s">
        <v>261</v>
      </c>
      <c r="L2090" t="s">
        <v>7</v>
      </c>
      <c r="M2090" t="s">
        <v>28</v>
      </c>
      <c r="N2090">
        <v>20</v>
      </c>
      <c r="O2090" t="s">
        <v>33</v>
      </c>
      <c r="P2090" t="s">
        <v>34</v>
      </c>
      <c r="Q2090">
        <v>2</v>
      </c>
      <c r="R2090" t="s">
        <v>12</v>
      </c>
      <c r="S2090">
        <v>9.9000000000000005E-2</v>
      </c>
      <c r="T2090" s="6">
        <f>tbSilv[[#This Row],[qtdRecurso]]*tbSilv[[#This Row],[areaOcupacao]]/10000</f>
        <v>6.6600000000000006E-2</v>
      </c>
      <c r="U2090" s="1">
        <f>tbSilv[[#This Row],[qtdRecEspFaixa]]*tbSilv[[#This Row],[Preco]]</f>
        <v>6.593400000000001E-3</v>
      </c>
    </row>
    <row r="2091" spans="1:21" hidden="1" x14ac:dyDescent="0.3">
      <c r="A2091">
        <v>11817</v>
      </c>
      <c r="B2091" t="s">
        <v>57</v>
      </c>
      <c r="C2091" t="s">
        <v>1</v>
      </c>
      <c r="D2091" t="s">
        <v>2</v>
      </c>
      <c r="E2091" t="s">
        <v>3</v>
      </c>
      <c r="F2091" t="s">
        <v>306</v>
      </c>
      <c r="G2091" t="s">
        <v>4</v>
      </c>
      <c r="H2091" t="s">
        <v>260</v>
      </c>
      <c r="I2091">
        <v>333</v>
      </c>
      <c r="J2091">
        <v>37</v>
      </c>
      <c r="K2091" t="s">
        <v>261</v>
      </c>
      <c r="L2091" t="s">
        <v>7</v>
      </c>
      <c r="M2091" t="s">
        <v>28</v>
      </c>
      <c r="N2091">
        <v>20</v>
      </c>
      <c r="O2091" t="s">
        <v>33</v>
      </c>
      <c r="P2091" t="s">
        <v>35</v>
      </c>
      <c r="Q2091">
        <v>2</v>
      </c>
      <c r="R2091" t="s">
        <v>22</v>
      </c>
      <c r="S2091">
        <v>16.239999771118164</v>
      </c>
      <c r="T2091" s="6">
        <f>tbSilv[[#This Row],[qtdRecurso]]*tbSilv[[#This Row],[areaOcupacao]]/10000</f>
        <v>6.6600000000000006E-2</v>
      </c>
      <c r="U2091" s="1">
        <f>tbSilv[[#This Row],[qtdRecEspFaixa]]*tbSilv[[#This Row],[Preco]]</f>
        <v>1.0815839847564699</v>
      </c>
    </row>
    <row r="2092" spans="1:21" hidden="1" x14ac:dyDescent="0.3">
      <c r="A2092">
        <v>11817</v>
      </c>
      <c r="B2092" t="s">
        <v>57</v>
      </c>
      <c r="C2092" t="s">
        <v>1</v>
      </c>
      <c r="D2092" t="s">
        <v>2</v>
      </c>
      <c r="E2092" t="s">
        <v>3</v>
      </c>
      <c r="F2092" t="s">
        <v>306</v>
      </c>
      <c r="G2092" t="s">
        <v>4</v>
      </c>
      <c r="H2092" t="s">
        <v>260</v>
      </c>
      <c r="I2092">
        <v>333</v>
      </c>
      <c r="J2092">
        <v>37</v>
      </c>
      <c r="K2092" t="s">
        <v>261</v>
      </c>
      <c r="L2092" t="s">
        <v>7</v>
      </c>
      <c r="M2092" t="s">
        <v>28</v>
      </c>
      <c r="N2092">
        <v>20</v>
      </c>
      <c r="O2092" t="s">
        <v>33</v>
      </c>
      <c r="P2092" t="s">
        <v>13</v>
      </c>
      <c r="Q2092">
        <v>2</v>
      </c>
      <c r="R2092" t="s">
        <v>12</v>
      </c>
      <c r="S2092">
        <v>13.066685676574707</v>
      </c>
      <c r="T2092" s="6">
        <f>tbSilv[[#This Row],[qtdRecurso]]*tbSilv[[#This Row],[areaOcupacao]]/10000</f>
        <v>6.6600000000000006E-2</v>
      </c>
      <c r="U2092" s="1">
        <f>tbSilv[[#This Row],[qtdRecEspFaixa]]*tbSilv[[#This Row],[Preco]]</f>
        <v>0.87024126605987562</v>
      </c>
    </row>
    <row r="2093" spans="1:21" hidden="1" x14ac:dyDescent="0.3">
      <c r="A2093">
        <v>11817</v>
      </c>
      <c r="B2093" t="s">
        <v>57</v>
      </c>
      <c r="C2093" t="s">
        <v>1</v>
      </c>
      <c r="D2093" t="s">
        <v>2</v>
      </c>
      <c r="E2093" t="s">
        <v>3</v>
      </c>
      <c r="F2093" t="s">
        <v>306</v>
      </c>
      <c r="G2093" t="s">
        <v>4</v>
      </c>
      <c r="H2093" t="s">
        <v>260</v>
      </c>
      <c r="I2093">
        <v>333</v>
      </c>
      <c r="J2093">
        <v>37</v>
      </c>
      <c r="K2093" t="s">
        <v>261</v>
      </c>
      <c r="L2093" t="s">
        <v>7</v>
      </c>
      <c r="M2093" t="s">
        <v>28</v>
      </c>
      <c r="N2093">
        <v>20</v>
      </c>
      <c r="O2093" t="s">
        <v>40</v>
      </c>
      <c r="P2093" t="s">
        <v>41</v>
      </c>
      <c r="Q2093">
        <v>20</v>
      </c>
      <c r="R2093" t="s">
        <v>12</v>
      </c>
      <c r="S2093">
        <v>5.920964241027832</v>
      </c>
      <c r="T2093" s="6">
        <f>tbSilv[[#This Row],[qtdRecurso]]*tbSilv[[#This Row],[areaOcupacao]]/10000</f>
        <v>0.66600000000000004</v>
      </c>
      <c r="U2093" s="1">
        <f>tbSilv[[#This Row],[qtdRecEspFaixa]]*tbSilv[[#This Row],[Preco]]</f>
        <v>3.9433621845245361</v>
      </c>
    </row>
    <row r="2094" spans="1:21" hidden="1" x14ac:dyDescent="0.3">
      <c r="A2094">
        <v>11817</v>
      </c>
      <c r="B2094" t="s">
        <v>57</v>
      </c>
      <c r="C2094" t="s">
        <v>1</v>
      </c>
      <c r="D2094" t="s">
        <v>2</v>
      </c>
      <c r="E2094" t="s">
        <v>3</v>
      </c>
      <c r="F2094" t="s">
        <v>306</v>
      </c>
      <c r="G2094" t="s">
        <v>4</v>
      </c>
      <c r="H2094" t="s">
        <v>260</v>
      </c>
      <c r="I2094">
        <v>333</v>
      </c>
      <c r="J2094">
        <v>37</v>
      </c>
      <c r="K2094" t="s">
        <v>261</v>
      </c>
      <c r="L2094" t="s">
        <v>7</v>
      </c>
      <c r="M2094" t="s">
        <v>28</v>
      </c>
      <c r="N2094">
        <v>20</v>
      </c>
      <c r="O2094" t="s">
        <v>36</v>
      </c>
      <c r="P2094" t="s">
        <v>13</v>
      </c>
      <c r="Q2094">
        <v>1</v>
      </c>
      <c r="R2094" t="s">
        <v>12</v>
      </c>
      <c r="S2094">
        <v>13.066685676574707</v>
      </c>
      <c r="T2094" s="6">
        <f>tbSilv[[#This Row],[qtdRecurso]]*tbSilv[[#This Row],[areaOcupacao]]/10000</f>
        <v>3.3300000000000003E-2</v>
      </c>
      <c r="U2094" s="1">
        <f>tbSilv[[#This Row],[qtdRecEspFaixa]]*tbSilv[[#This Row],[Preco]]</f>
        <v>0.43512063302993781</v>
      </c>
    </row>
    <row r="2095" spans="1:21" hidden="1" x14ac:dyDescent="0.3">
      <c r="A2095">
        <v>11817</v>
      </c>
      <c r="B2095" t="s">
        <v>57</v>
      </c>
      <c r="C2095" t="s">
        <v>1</v>
      </c>
      <c r="D2095" t="s">
        <v>2</v>
      </c>
      <c r="E2095" t="s">
        <v>3</v>
      </c>
      <c r="F2095" t="s">
        <v>306</v>
      </c>
      <c r="G2095" t="s">
        <v>4</v>
      </c>
      <c r="H2095" t="s">
        <v>260</v>
      </c>
      <c r="I2095">
        <v>333</v>
      </c>
      <c r="J2095">
        <v>37</v>
      </c>
      <c r="K2095" t="s">
        <v>261</v>
      </c>
      <c r="L2095" t="s">
        <v>7</v>
      </c>
      <c r="M2095" t="s">
        <v>28</v>
      </c>
      <c r="N2095">
        <v>21</v>
      </c>
      <c r="O2095" t="s">
        <v>33</v>
      </c>
      <c r="P2095" t="s">
        <v>34</v>
      </c>
      <c r="Q2095">
        <v>2</v>
      </c>
      <c r="R2095" t="s">
        <v>12</v>
      </c>
      <c r="S2095">
        <v>9.9000000000000005E-2</v>
      </c>
      <c r="T2095" s="6">
        <f>tbSilv[[#This Row],[qtdRecurso]]*tbSilv[[#This Row],[areaOcupacao]]/10000</f>
        <v>6.6600000000000006E-2</v>
      </c>
      <c r="U2095" s="1">
        <f>tbSilv[[#This Row],[qtdRecEspFaixa]]*tbSilv[[#This Row],[Preco]]</f>
        <v>6.593400000000001E-3</v>
      </c>
    </row>
    <row r="2096" spans="1:21" hidden="1" x14ac:dyDescent="0.3">
      <c r="A2096">
        <v>11817</v>
      </c>
      <c r="B2096" t="s">
        <v>57</v>
      </c>
      <c r="C2096" t="s">
        <v>1</v>
      </c>
      <c r="D2096" t="s">
        <v>2</v>
      </c>
      <c r="E2096" t="s">
        <v>3</v>
      </c>
      <c r="F2096" t="s">
        <v>306</v>
      </c>
      <c r="G2096" t="s">
        <v>4</v>
      </c>
      <c r="H2096" t="s">
        <v>260</v>
      </c>
      <c r="I2096">
        <v>333</v>
      </c>
      <c r="J2096">
        <v>37</v>
      </c>
      <c r="K2096" t="s">
        <v>261</v>
      </c>
      <c r="L2096" t="s">
        <v>7</v>
      </c>
      <c r="M2096" t="s">
        <v>28</v>
      </c>
      <c r="N2096">
        <v>21</v>
      </c>
      <c r="O2096" t="s">
        <v>33</v>
      </c>
      <c r="P2096" t="s">
        <v>35</v>
      </c>
      <c r="Q2096">
        <v>2</v>
      </c>
      <c r="R2096" t="s">
        <v>22</v>
      </c>
      <c r="S2096">
        <v>16.239999771118164</v>
      </c>
      <c r="T2096" s="6">
        <f>tbSilv[[#This Row],[qtdRecurso]]*tbSilv[[#This Row],[areaOcupacao]]/10000</f>
        <v>6.6600000000000006E-2</v>
      </c>
      <c r="U2096" s="1">
        <f>tbSilv[[#This Row],[qtdRecEspFaixa]]*tbSilv[[#This Row],[Preco]]</f>
        <v>1.0815839847564699</v>
      </c>
    </row>
    <row r="2097" spans="1:21" hidden="1" x14ac:dyDescent="0.3">
      <c r="A2097">
        <v>11817</v>
      </c>
      <c r="B2097" t="s">
        <v>57</v>
      </c>
      <c r="C2097" t="s">
        <v>1</v>
      </c>
      <c r="D2097" t="s">
        <v>2</v>
      </c>
      <c r="E2097" t="s">
        <v>3</v>
      </c>
      <c r="F2097" t="s">
        <v>306</v>
      </c>
      <c r="G2097" t="s">
        <v>4</v>
      </c>
      <c r="H2097" t="s">
        <v>260</v>
      </c>
      <c r="I2097">
        <v>333</v>
      </c>
      <c r="J2097">
        <v>37</v>
      </c>
      <c r="K2097" t="s">
        <v>261</v>
      </c>
      <c r="L2097" t="s">
        <v>7</v>
      </c>
      <c r="M2097" t="s">
        <v>28</v>
      </c>
      <c r="N2097">
        <v>21</v>
      </c>
      <c r="O2097" t="s">
        <v>33</v>
      </c>
      <c r="P2097" t="s">
        <v>13</v>
      </c>
      <c r="Q2097">
        <v>2</v>
      </c>
      <c r="R2097" t="s">
        <v>12</v>
      </c>
      <c r="S2097">
        <v>13.066685676574707</v>
      </c>
      <c r="T2097" s="6">
        <f>tbSilv[[#This Row],[qtdRecurso]]*tbSilv[[#This Row],[areaOcupacao]]/10000</f>
        <v>6.6600000000000006E-2</v>
      </c>
      <c r="U2097" s="1">
        <f>tbSilv[[#This Row],[qtdRecEspFaixa]]*tbSilv[[#This Row],[Preco]]</f>
        <v>0.87024126605987562</v>
      </c>
    </row>
    <row r="2098" spans="1:21" hidden="1" x14ac:dyDescent="0.3">
      <c r="A2098">
        <v>11817</v>
      </c>
      <c r="B2098" t="s">
        <v>57</v>
      </c>
      <c r="C2098" t="s">
        <v>1</v>
      </c>
      <c r="D2098" t="s">
        <v>2</v>
      </c>
      <c r="E2098" t="s">
        <v>3</v>
      </c>
      <c r="F2098" t="s">
        <v>306</v>
      </c>
      <c r="G2098" t="s">
        <v>4</v>
      </c>
      <c r="H2098" t="s">
        <v>260</v>
      </c>
      <c r="I2098">
        <v>333</v>
      </c>
      <c r="J2098">
        <v>37</v>
      </c>
      <c r="K2098" t="s">
        <v>261</v>
      </c>
      <c r="L2098" t="s">
        <v>7</v>
      </c>
      <c r="M2098" t="s">
        <v>28</v>
      </c>
      <c r="N2098">
        <v>21</v>
      </c>
      <c r="O2098" t="s">
        <v>36</v>
      </c>
      <c r="P2098" t="s">
        <v>13</v>
      </c>
      <c r="Q2098">
        <v>1</v>
      </c>
      <c r="R2098" t="s">
        <v>12</v>
      </c>
      <c r="S2098">
        <v>13.066685676574707</v>
      </c>
      <c r="T2098" s="6">
        <f>tbSilv[[#This Row],[qtdRecurso]]*tbSilv[[#This Row],[areaOcupacao]]/10000</f>
        <v>3.3300000000000003E-2</v>
      </c>
      <c r="U2098" s="1">
        <f>tbSilv[[#This Row],[qtdRecEspFaixa]]*tbSilv[[#This Row],[Preco]]</f>
        <v>0.43512063302993781</v>
      </c>
    </row>
    <row r="2099" spans="1:21" hidden="1" x14ac:dyDescent="0.3">
      <c r="A2099">
        <v>11817</v>
      </c>
      <c r="B2099" t="s">
        <v>57</v>
      </c>
      <c r="C2099" t="s">
        <v>1</v>
      </c>
      <c r="D2099" t="s">
        <v>2</v>
      </c>
      <c r="E2099" t="s">
        <v>3</v>
      </c>
      <c r="F2099" t="s">
        <v>306</v>
      </c>
      <c r="G2099" t="s">
        <v>4</v>
      </c>
      <c r="H2099" t="s">
        <v>260</v>
      </c>
      <c r="I2099">
        <v>333</v>
      </c>
      <c r="J2099">
        <v>37</v>
      </c>
      <c r="K2099" t="s">
        <v>261</v>
      </c>
      <c r="L2099" t="s">
        <v>7</v>
      </c>
      <c r="M2099" t="s">
        <v>28</v>
      </c>
      <c r="N2099">
        <v>22</v>
      </c>
      <c r="O2099" t="s">
        <v>33</v>
      </c>
      <c r="P2099" t="s">
        <v>34</v>
      </c>
      <c r="Q2099">
        <v>2</v>
      </c>
      <c r="R2099" t="s">
        <v>12</v>
      </c>
      <c r="S2099">
        <v>9.9000000000000005E-2</v>
      </c>
      <c r="T2099" s="6">
        <f>tbSilv[[#This Row],[qtdRecurso]]*tbSilv[[#This Row],[areaOcupacao]]/10000</f>
        <v>6.6600000000000006E-2</v>
      </c>
      <c r="U2099" s="1">
        <f>tbSilv[[#This Row],[qtdRecEspFaixa]]*tbSilv[[#This Row],[Preco]]</f>
        <v>6.593400000000001E-3</v>
      </c>
    </row>
    <row r="2100" spans="1:21" hidden="1" x14ac:dyDescent="0.3">
      <c r="A2100">
        <v>11817</v>
      </c>
      <c r="B2100" t="s">
        <v>57</v>
      </c>
      <c r="C2100" t="s">
        <v>1</v>
      </c>
      <c r="D2100" t="s">
        <v>2</v>
      </c>
      <c r="E2100" t="s">
        <v>3</v>
      </c>
      <c r="F2100" t="s">
        <v>306</v>
      </c>
      <c r="G2100" t="s">
        <v>4</v>
      </c>
      <c r="H2100" t="s">
        <v>260</v>
      </c>
      <c r="I2100">
        <v>333</v>
      </c>
      <c r="J2100">
        <v>37</v>
      </c>
      <c r="K2100" t="s">
        <v>261</v>
      </c>
      <c r="L2100" t="s">
        <v>7</v>
      </c>
      <c r="M2100" t="s">
        <v>28</v>
      </c>
      <c r="N2100">
        <v>22</v>
      </c>
      <c r="O2100" t="s">
        <v>33</v>
      </c>
      <c r="P2100" t="s">
        <v>35</v>
      </c>
      <c r="Q2100">
        <v>2</v>
      </c>
      <c r="R2100" t="s">
        <v>22</v>
      </c>
      <c r="S2100">
        <v>16.239999771118164</v>
      </c>
      <c r="T2100" s="6">
        <f>tbSilv[[#This Row],[qtdRecurso]]*tbSilv[[#This Row],[areaOcupacao]]/10000</f>
        <v>6.6600000000000006E-2</v>
      </c>
      <c r="U2100" s="1">
        <f>tbSilv[[#This Row],[qtdRecEspFaixa]]*tbSilv[[#This Row],[Preco]]</f>
        <v>1.0815839847564699</v>
      </c>
    </row>
    <row r="2101" spans="1:21" hidden="1" x14ac:dyDescent="0.3">
      <c r="A2101">
        <v>11817</v>
      </c>
      <c r="B2101" t="s">
        <v>57</v>
      </c>
      <c r="C2101" t="s">
        <v>1</v>
      </c>
      <c r="D2101" t="s">
        <v>2</v>
      </c>
      <c r="E2101" t="s">
        <v>3</v>
      </c>
      <c r="F2101" t="s">
        <v>306</v>
      </c>
      <c r="G2101" t="s">
        <v>4</v>
      </c>
      <c r="H2101" t="s">
        <v>260</v>
      </c>
      <c r="I2101">
        <v>333</v>
      </c>
      <c r="J2101">
        <v>37</v>
      </c>
      <c r="K2101" t="s">
        <v>261</v>
      </c>
      <c r="L2101" t="s">
        <v>7</v>
      </c>
      <c r="M2101" t="s">
        <v>28</v>
      </c>
      <c r="N2101">
        <v>22</v>
      </c>
      <c r="O2101" t="s">
        <v>33</v>
      </c>
      <c r="P2101" t="s">
        <v>13</v>
      </c>
      <c r="Q2101">
        <v>2</v>
      </c>
      <c r="R2101" t="s">
        <v>12</v>
      </c>
      <c r="S2101">
        <v>13.066685676574707</v>
      </c>
      <c r="T2101" s="6">
        <f>tbSilv[[#This Row],[qtdRecurso]]*tbSilv[[#This Row],[areaOcupacao]]/10000</f>
        <v>6.6600000000000006E-2</v>
      </c>
      <c r="U2101" s="1">
        <f>tbSilv[[#This Row],[qtdRecEspFaixa]]*tbSilv[[#This Row],[Preco]]</f>
        <v>0.87024126605987562</v>
      </c>
    </row>
    <row r="2102" spans="1:21" hidden="1" x14ac:dyDescent="0.3">
      <c r="A2102">
        <v>11817</v>
      </c>
      <c r="B2102" t="s">
        <v>57</v>
      </c>
      <c r="C2102" t="s">
        <v>1</v>
      </c>
      <c r="D2102" t="s">
        <v>2</v>
      </c>
      <c r="E2102" t="s">
        <v>3</v>
      </c>
      <c r="F2102" t="s">
        <v>306</v>
      </c>
      <c r="G2102" t="s">
        <v>4</v>
      </c>
      <c r="H2102" t="s">
        <v>260</v>
      </c>
      <c r="I2102">
        <v>333</v>
      </c>
      <c r="J2102">
        <v>37</v>
      </c>
      <c r="K2102" t="s">
        <v>261</v>
      </c>
      <c r="L2102" t="s">
        <v>7</v>
      </c>
      <c r="M2102" t="s">
        <v>28</v>
      </c>
      <c r="N2102">
        <v>22</v>
      </c>
      <c r="O2102" t="s">
        <v>36</v>
      </c>
      <c r="P2102" t="s">
        <v>13</v>
      </c>
      <c r="Q2102">
        <v>1</v>
      </c>
      <c r="R2102" t="s">
        <v>12</v>
      </c>
      <c r="S2102">
        <v>13.066685676574707</v>
      </c>
      <c r="T2102" s="6">
        <f>tbSilv[[#This Row],[qtdRecurso]]*tbSilv[[#This Row],[areaOcupacao]]/10000</f>
        <v>3.3300000000000003E-2</v>
      </c>
      <c r="U2102" s="1">
        <f>tbSilv[[#This Row],[qtdRecEspFaixa]]*tbSilv[[#This Row],[Preco]]</f>
        <v>0.43512063302993781</v>
      </c>
    </row>
    <row r="2103" spans="1:21" hidden="1" x14ac:dyDescent="0.3">
      <c r="A2103">
        <v>11817</v>
      </c>
      <c r="B2103" t="s">
        <v>57</v>
      </c>
      <c r="C2103" t="s">
        <v>1</v>
      </c>
      <c r="D2103" t="s">
        <v>2</v>
      </c>
      <c r="E2103" t="s">
        <v>3</v>
      </c>
      <c r="F2103" t="s">
        <v>306</v>
      </c>
      <c r="G2103" t="s">
        <v>4</v>
      </c>
      <c r="H2103" t="s">
        <v>260</v>
      </c>
      <c r="I2103">
        <v>333</v>
      </c>
      <c r="J2103">
        <v>37</v>
      </c>
      <c r="K2103" t="s">
        <v>261</v>
      </c>
      <c r="L2103" t="s">
        <v>7</v>
      </c>
      <c r="M2103" t="s">
        <v>28</v>
      </c>
      <c r="N2103">
        <v>23</v>
      </c>
      <c r="O2103" t="s">
        <v>33</v>
      </c>
      <c r="P2103" t="s">
        <v>34</v>
      </c>
      <c r="Q2103">
        <v>2</v>
      </c>
      <c r="R2103" t="s">
        <v>12</v>
      </c>
      <c r="S2103">
        <v>9.9000000000000005E-2</v>
      </c>
      <c r="T2103" s="6">
        <f>tbSilv[[#This Row],[qtdRecurso]]*tbSilv[[#This Row],[areaOcupacao]]/10000</f>
        <v>6.6600000000000006E-2</v>
      </c>
      <c r="U2103" s="1">
        <f>tbSilv[[#This Row],[qtdRecEspFaixa]]*tbSilv[[#This Row],[Preco]]</f>
        <v>6.593400000000001E-3</v>
      </c>
    </row>
    <row r="2104" spans="1:21" hidden="1" x14ac:dyDescent="0.3">
      <c r="A2104">
        <v>11817</v>
      </c>
      <c r="B2104" t="s">
        <v>57</v>
      </c>
      <c r="C2104" t="s">
        <v>1</v>
      </c>
      <c r="D2104" t="s">
        <v>2</v>
      </c>
      <c r="E2104" t="s">
        <v>3</v>
      </c>
      <c r="F2104" t="s">
        <v>306</v>
      </c>
      <c r="G2104" t="s">
        <v>4</v>
      </c>
      <c r="H2104" t="s">
        <v>260</v>
      </c>
      <c r="I2104">
        <v>333</v>
      </c>
      <c r="J2104">
        <v>37</v>
      </c>
      <c r="K2104" t="s">
        <v>261</v>
      </c>
      <c r="L2104" t="s">
        <v>7</v>
      </c>
      <c r="M2104" t="s">
        <v>28</v>
      </c>
      <c r="N2104">
        <v>23</v>
      </c>
      <c r="O2104" t="s">
        <v>33</v>
      </c>
      <c r="P2104" t="s">
        <v>35</v>
      </c>
      <c r="Q2104">
        <v>2</v>
      </c>
      <c r="R2104" t="s">
        <v>22</v>
      </c>
      <c r="S2104">
        <v>16.239999771118164</v>
      </c>
      <c r="T2104" s="6">
        <f>tbSilv[[#This Row],[qtdRecurso]]*tbSilv[[#This Row],[areaOcupacao]]/10000</f>
        <v>6.6600000000000006E-2</v>
      </c>
      <c r="U2104" s="1">
        <f>tbSilv[[#This Row],[qtdRecEspFaixa]]*tbSilv[[#This Row],[Preco]]</f>
        <v>1.0815839847564699</v>
      </c>
    </row>
    <row r="2105" spans="1:21" hidden="1" x14ac:dyDescent="0.3">
      <c r="A2105">
        <v>11817</v>
      </c>
      <c r="B2105" t="s">
        <v>57</v>
      </c>
      <c r="C2105" t="s">
        <v>1</v>
      </c>
      <c r="D2105" t="s">
        <v>2</v>
      </c>
      <c r="E2105" t="s">
        <v>3</v>
      </c>
      <c r="F2105" t="s">
        <v>306</v>
      </c>
      <c r="G2105" t="s">
        <v>4</v>
      </c>
      <c r="H2105" t="s">
        <v>260</v>
      </c>
      <c r="I2105">
        <v>333</v>
      </c>
      <c r="J2105">
        <v>37</v>
      </c>
      <c r="K2105" t="s">
        <v>261</v>
      </c>
      <c r="L2105" t="s">
        <v>7</v>
      </c>
      <c r="M2105" t="s">
        <v>28</v>
      </c>
      <c r="N2105">
        <v>23</v>
      </c>
      <c r="O2105" t="s">
        <v>33</v>
      </c>
      <c r="P2105" t="s">
        <v>13</v>
      </c>
      <c r="Q2105">
        <v>2</v>
      </c>
      <c r="R2105" t="s">
        <v>12</v>
      </c>
      <c r="S2105">
        <v>13.066685676574707</v>
      </c>
      <c r="T2105" s="6">
        <f>tbSilv[[#This Row],[qtdRecurso]]*tbSilv[[#This Row],[areaOcupacao]]/10000</f>
        <v>6.6600000000000006E-2</v>
      </c>
      <c r="U2105" s="1">
        <f>tbSilv[[#This Row],[qtdRecEspFaixa]]*tbSilv[[#This Row],[Preco]]</f>
        <v>0.87024126605987562</v>
      </c>
    </row>
    <row r="2106" spans="1:21" hidden="1" x14ac:dyDescent="0.3">
      <c r="A2106">
        <v>11817</v>
      </c>
      <c r="B2106" t="s">
        <v>57</v>
      </c>
      <c r="C2106" t="s">
        <v>1</v>
      </c>
      <c r="D2106" t="s">
        <v>2</v>
      </c>
      <c r="E2106" t="s">
        <v>3</v>
      </c>
      <c r="F2106" t="s">
        <v>306</v>
      </c>
      <c r="G2106" t="s">
        <v>4</v>
      </c>
      <c r="H2106" t="s">
        <v>260</v>
      </c>
      <c r="I2106">
        <v>333</v>
      </c>
      <c r="J2106">
        <v>37</v>
      </c>
      <c r="K2106" t="s">
        <v>261</v>
      </c>
      <c r="L2106" t="s">
        <v>7</v>
      </c>
      <c r="M2106" t="s">
        <v>28</v>
      </c>
      <c r="N2106">
        <v>23</v>
      </c>
      <c r="O2106" t="s">
        <v>36</v>
      </c>
      <c r="P2106" t="s">
        <v>13</v>
      </c>
      <c r="Q2106">
        <v>1</v>
      </c>
      <c r="R2106" t="s">
        <v>12</v>
      </c>
      <c r="S2106">
        <v>13.066685676574707</v>
      </c>
      <c r="T2106" s="6">
        <f>tbSilv[[#This Row],[qtdRecurso]]*tbSilv[[#This Row],[areaOcupacao]]/10000</f>
        <v>3.3300000000000003E-2</v>
      </c>
      <c r="U2106" s="1">
        <f>tbSilv[[#This Row],[qtdRecEspFaixa]]*tbSilv[[#This Row],[Preco]]</f>
        <v>0.43512063302993781</v>
      </c>
    </row>
    <row r="2107" spans="1:21" hidden="1" x14ac:dyDescent="0.3">
      <c r="A2107">
        <v>11817</v>
      </c>
      <c r="B2107" t="s">
        <v>57</v>
      </c>
      <c r="C2107" t="s">
        <v>1</v>
      </c>
      <c r="D2107" t="s">
        <v>2</v>
      </c>
      <c r="E2107" t="s">
        <v>3</v>
      </c>
      <c r="F2107" t="s">
        <v>306</v>
      </c>
      <c r="G2107" t="s">
        <v>4</v>
      </c>
      <c r="H2107" t="s">
        <v>260</v>
      </c>
      <c r="I2107">
        <v>333</v>
      </c>
      <c r="J2107">
        <v>37</v>
      </c>
      <c r="K2107" t="s">
        <v>261</v>
      </c>
      <c r="L2107" t="s">
        <v>7</v>
      </c>
      <c r="M2107" t="s">
        <v>28</v>
      </c>
      <c r="N2107">
        <v>24</v>
      </c>
      <c r="O2107" t="s">
        <v>33</v>
      </c>
      <c r="P2107" t="s">
        <v>34</v>
      </c>
      <c r="Q2107">
        <v>2</v>
      </c>
      <c r="R2107" t="s">
        <v>12</v>
      </c>
      <c r="S2107">
        <v>9.9000000000000005E-2</v>
      </c>
      <c r="T2107" s="6">
        <f>tbSilv[[#This Row],[qtdRecurso]]*tbSilv[[#This Row],[areaOcupacao]]/10000</f>
        <v>6.6600000000000006E-2</v>
      </c>
      <c r="U2107" s="1">
        <f>tbSilv[[#This Row],[qtdRecEspFaixa]]*tbSilv[[#This Row],[Preco]]</f>
        <v>6.593400000000001E-3</v>
      </c>
    </row>
    <row r="2108" spans="1:21" hidden="1" x14ac:dyDescent="0.3">
      <c r="A2108">
        <v>11817</v>
      </c>
      <c r="B2108" t="s">
        <v>57</v>
      </c>
      <c r="C2108" t="s">
        <v>1</v>
      </c>
      <c r="D2108" t="s">
        <v>2</v>
      </c>
      <c r="E2108" t="s">
        <v>3</v>
      </c>
      <c r="F2108" t="s">
        <v>306</v>
      </c>
      <c r="G2108" t="s">
        <v>4</v>
      </c>
      <c r="H2108" t="s">
        <v>260</v>
      </c>
      <c r="I2108">
        <v>333</v>
      </c>
      <c r="J2108">
        <v>37</v>
      </c>
      <c r="K2108" t="s">
        <v>261</v>
      </c>
      <c r="L2108" t="s">
        <v>7</v>
      </c>
      <c r="M2108" t="s">
        <v>28</v>
      </c>
      <c r="N2108">
        <v>24</v>
      </c>
      <c r="O2108" t="s">
        <v>33</v>
      </c>
      <c r="P2108" t="s">
        <v>35</v>
      </c>
      <c r="Q2108">
        <v>2</v>
      </c>
      <c r="R2108" t="s">
        <v>22</v>
      </c>
      <c r="S2108">
        <v>16.239999771118164</v>
      </c>
      <c r="T2108" s="6">
        <f>tbSilv[[#This Row],[qtdRecurso]]*tbSilv[[#This Row],[areaOcupacao]]/10000</f>
        <v>6.6600000000000006E-2</v>
      </c>
      <c r="U2108" s="1">
        <f>tbSilv[[#This Row],[qtdRecEspFaixa]]*tbSilv[[#This Row],[Preco]]</f>
        <v>1.0815839847564699</v>
      </c>
    </row>
    <row r="2109" spans="1:21" hidden="1" x14ac:dyDescent="0.3">
      <c r="A2109">
        <v>11817</v>
      </c>
      <c r="B2109" t="s">
        <v>57</v>
      </c>
      <c r="C2109" t="s">
        <v>1</v>
      </c>
      <c r="D2109" t="s">
        <v>2</v>
      </c>
      <c r="E2109" t="s">
        <v>3</v>
      </c>
      <c r="F2109" t="s">
        <v>306</v>
      </c>
      <c r="G2109" t="s">
        <v>4</v>
      </c>
      <c r="H2109" t="s">
        <v>260</v>
      </c>
      <c r="I2109">
        <v>333</v>
      </c>
      <c r="J2109">
        <v>37</v>
      </c>
      <c r="K2109" t="s">
        <v>261</v>
      </c>
      <c r="L2109" t="s">
        <v>7</v>
      </c>
      <c r="M2109" t="s">
        <v>28</v>
      </c>
      <c r="N2109">
        <v>24</v>
      </c>
      <c r="O2109" t="s">
        <v>33</v>
      </c>
      <c r="P2109" t="s">
        <v>13</v>
      </c>
      <c r="Q2109">
        <v>2</v>
      </c>
      <c r="R2109" t="s">
        <v>12</v>
      </c>
      <c r="S2109">
        <v>13.066685676574707</v>
      </c>
      <c r="T2109" s="6">
        <f>tbSilv[[#This Row],[qtdRecurso]]*tbSilv[[#This Row],[areaOcupacao]]/10000</f>
        <v>6.6600000000000006E-2</v>
      </c>
      <c r="U2109" s="1">
        <f>tbSilv[[#This Row],[qtdRecEspFaixa]]*tbSilv[[#This Row],[Preco]]</f>
        <v>0.87024126605987562</v>
      </c>
    </row>
    <row r="2110" spans="1:21" hidden="1" x14ac:dyDescent="0.3">
      <c r="A2110">
        <v>11817</v>
      </c>
      <c r="B2110" t="s">
        <v>57</v>
      </c>
      <c r="C2110" t="s">
        <v>1</v>
      </c>
      <c r="D2110" t="s">
        <v>2</v>
      </c>
      <c r="E2110" t="s">
        <v>3</v>
      </c>
      <c r="F2110" t="s">
        <v>306</v>
      </c>
      <c r="G2110" t="s">
        <v>4</v>
      </c>
      <c r="H2110" t="s">
        <v>260</v>
      </c>
      <c r="I2110">
        <v>333</v>
      </c>
      <c r="J2110">
        <v>37</v>
      </c>
      <c r="K2110" t="s">
        <v>261</v>
      </c>
      <c r="L2110" t="s">
        <v>7</v>
      </c>
      <c r="M2110" t="s">
        <v>28</v>
      </c>
      <c r="N2110">
        <v>24</v>
      </c>
      <c r="O2110" t="s">
        <v>36</v>
      </c>
      <c r="P2110" t="s">
        <v>13</v>
      </c>
      <c r="Q2110">
        <v>1</v>
      </c>
      <c r="R2110" t="s">
        <v>12</v>
      </c>
      <c r="S2110">
        <v>13.066685676574707</v>
      </c>
      <c r="T2110" s="6">
        <f>tbSilv[[#This Row],[qtdRecurso]]*tbSilv[[#This Row],[areaOcupacao]]/10000</f>
        <v>3.3300000000000003E-2</v>
      </c>
      <c r="U2110" s="1">
        <f>tbSilv[[#This Row],[qtdRecEspFaixa]]*tbSilv[[#This Row],[Preco]]</f>
        <v>0.43512063302993781</v>
      </c>
    </row>
    <row r="2111" spans="1:21" hidden="1" x14ac:dyDescent="0.3">
      <c r="A2111">
        <v>11817</v>
      </c>
      <c r="B2111" t="s">
        <v>57</v>
      </c>
      <c r="C2111" t="s">
        <v>1</v>
      </c>
      <c r="D2111" t="s">
        <v>2</v>
      </c>
      <c r="E2111" t="s">
        <v>3</v>
      </c>
      <c r="F2111" t="s">
        <v>306</v>
      </c>
      <c r="G2111" t="s">
        <v>4</v>
      </c>
      <c r="H2111" t="s">
        <v>260</v>
      </c>
      <c r="I2111">
        <v>333</v>
      </c>
      <c r="J2111">
        <v>37</v>
      </c>
      <c r="K2111" t="s">
        <v>261</v>
      </c>
      <c r="L2111" t="s">
        <v>7</v>
      </c>
      <c r="M2111" t="s">
        <v>28</v>
      </c>
      <c r="N2111">
        <v>25</v>
      </c>
      <c r="O2111" t="s">
        <v>33</v>
      </c>
      <c r="P2111" t="s">
        <v>34</v>
      </c>
      <c r="Q2111">
        <v>2</v>
      </c>
      <c r="R2111" t="s">
        <v>12</v>
      </c>
      <c r="S2111">
        <v>9.9000000000000005E-2</v>
      </c>
      <c r="T2111" s="6">
        <f>tbSilv[[#This Row],[qtdRecurso]]*tbSilv[[#This Row],[areaOcupacao]]/10000</f>
        <v>6.6600000000000006E-2</v>
      </c>
      <c r="U2111" s="1">
        <f>tbSilv[[#This Row],[qtdRecEspFaixa]]*tbSilv[[#This Row],[Preco]]</f>
        <v>6.593400000000001E-3</v>
      </c>
    </row>
    <row r="2112" spans="1:21" hidden="1" x14ac:dyDescent="0.3">
      <c r="A2112">
        <v>11817</v>
      </c>
      <c r="B2112" t="s">
        <v>57</v>
      </c>
      <c r="C2112" t="s">
        <v>1</v>
      </c>
      <c r="D2112" t="s">
        <v>2</v>
      </c>
      <c r="E2112" t="s">
        <v>3</v>
      </c>
      <c r="F2112" t="s">
        <v>306</v>
      </c>
      <c r="G2112" t="s">
        <v>4</v>
      </c>
      <c r="H2112" t="s">
        <v>260</v>
      </c>
      <c r="I2112">
        <v>333</v>
      </c>
      <c r="J2112">
        <v>37</v>
      </c>
      <c r="K2112" t="s">
        <v>261</v>
      </c>
      <c r="L2112" t="s">
        <v>7</v>
      </c>
      <c r="M2112" t="s">
        <v>28</v>
      </c>
      <c r="N2112">
        <v>25</v>
      </c>
      <c r="O2112" t="s">
        <v>33</v>
      </c>
      <c r="P2112" t="s">
        <v>35</v>
      </c>
      <c r="Q2112">
        <v>2</v>
      </c>
      <c r="R2112" t="s">
        <v>22</v>
      </c>
      <c r="S2112">
        <v>16.239999771118164</v>
      </c>
      <c r="T2112" s="6">
        <f>tbSilv[[#This Row],[qtdRecurso]]*tbSilv[[#This Row],[areaOcupacao]]/10000</f>
        <v>6.6600000000000006E-2</v>
      </c>
      <c r="U2112" s="1">
        <f>tbSilv[[#This Row],[qtdRecEspFaixa]]*tbSilv[[#This Row],[Preco]]</f>
        <v>1.0815839847564699</v>
      </c>
    </row>
    <row r="2113" spans="1:21" hidden="1" x14ac:dyDescent="0.3">
      <c r="A2113">
        <v>11817</v>
      </c>
      <c r="B2113" t="s">
        <v>57</v>
      </c>
      <c r="C2113" t="s">
        <v>1</v>
      </c>
      <c r="D2113" t="s">
        <v>2</v>
      </c>
      <c r="E2113" t="s">
        <v>3</v>
      </c>
      <c r="F2113" t="s">
        <v>306</v>
      </c>
      <c r="G2113" t="s">
        <v>4</v>
      </c>
      <c r="H2113" t="s">
        <v>260</v>
      </c>
      <c r="I2113">
        <v>333</v>
      </c>
      <c r="J2113">
        <v>37</v>
      </c>
      <c r="K2113" t="s">
        <v>261</v>
      </c>
      <c r="L2113" t="s">
        <v>7</v>
      </c>
      <c r="M2113" t="s">
        <v>28</v>
      </c>
      <c r="N2113">
        <v>25</v>
      </c>
      <c r="O2113" t="s">
        <v>33</v>
      </c>
      <c r="P2113" t="s">
        <v>13</v>
      </c>
      <c r="Q2113">
        <v>2</v>
      </c>
      <c r="R2113" t="s">
        <v>12</v>
      </c>
      <c r="S2113">
        <v>13.066685676574707</v>
      </c>
      <c r="T2113" s="6">
        <f>tbSilv[[#This Row],[qtdRecurso]]*tbSilv[[#This Row],[areaOcupacao]]/10000</f>
        <v>6.6600000000000006E-2</v>
      </c>
      <c r="U2113" s="1">
        <f>tbSilv[[#This Row],[qtdRecEspFaixa]]*tbSilv[[#This Row],[Preco]]</f>
        <v>0.87024126605987562</v>
      </c>
    </row>
    <row r="2114" spans="1:21" hidden="1" x14ac:dyDescent="0.3">
      <c r="A2114">
        <v>11817</v>
      </c>
      <c r="B2114" t="s">
        <v>57</v>
      </c>
      <c r="C2114" t="s">
        <v>1</v>
      </c>
      <c r="D2114" t="s">
        <v>2</v>
      </c>
      <c r="E2114" t="s">
        <v>3</v>
      </c>
      <c r="F2114" t="s">
        <v>306</v>
      </c>
      <c r="G2114" t="s">
        <v>4</v>
      </c>
      <c r="H2114" t="s">
        <v>260</v>
      </c>
      <c r="I2114">
        <v>333</v>
      </c>
      <c r="J2114">
        <v>37</v>
      </c>
      <c r="K2114" t="s">
        <v>261</v>
      </c>
      <c r="L2114" t="s">
        <v>7</v>
      </c>
      <c r="M2114" t="s">
        <v>28</v>
      </c>
      <c r="N2114">
        <v>25</v>
      </c>
      <c r="O2114" t="s">
        <v>36</v>
      </c>
      <c r="P2114" t="s">
        <v>13</v>
      </c>
      <c r="Q2114">
        <v>1</v>
      </c>
      <c r="R2114" t="s">
        <v>12</v>
      </c>
      <c r="S2114">
        <v>13.066685676574707</v>
      </c>
      <c r="T2114" s="6">
        <f>tbSilv[[#This Row],[qtdRecurso]]*tbSilv[[#This Row],[areaOcupacao]]/10000</f>
        <v>3.3300000000000003E-2</v>
      </c>
      <c r="U2114" s="1">
        <f>tbSilv[[#This Row],[qtdRecEspFaixa]]*tbSilv[[#This Row],[Preco]]</f>
        <v>0.43512063302993781</v>
      </c>
    </row>
    <row r="2115" spans="1:21" hidden="1" x14ac:dyDescent="0.3">
      <c r="A2115">
        <v>11817</v>
      </c>
      <c r="B2115" t="s">
        <v>57</v>
      </c>
      <c r="C2115" t="s">
        <v>1</v>
      </c>
      <c r="D2115" t="s">
        <v>2</v>
      </c>
      <c r="E2115" t="s">
        <v>3</v>
      </c>
      <c r="F2115" t="s">
        <v>306</v>
      </c>
      <c r="G2115" t="s">
        <v>4</v>
      </c>
      <c r="H2115" t="s">
        <v>260</v>
      </c>
      <c r="I2115">
        <v>333</v>
      </c>
      <c r="J2115">
        <v>37</v>
      </c>
      <c r="K2115" t="s">
        <v>261</v>
      </c>
      <c r="L2115" t="s">
        <v>7</v>
      </c>
      <c r="M2115" t="s">
        <v>28</v>
      </c>
      <c r="N2115">
        <v>26</v>
      </c>
      <c r="O2115" t="s">
        <v>33</v>
      </c>
      <c r="P2115" t="s">
        <v>34</v>
      </c>
      <c r="Q2115">
        <v>2</v>
      </c>
      <c r="R2115" t="s">
        <v>12</v>
      </c>
      <c r="S2115">
        <v>9.9000000000000005E-2</v>
      </c>
      <c r="T2115" s="6">
        <f>tbSilv[[#This Row],[qtdRecurso]]*tbSilv[[#This Row],[areaOcupacao]]/10000</f>
        <v>6.6600000000000006E-2</v>
      </c>
      <c r="U2115" s="1">
        <f>tbSilv[[#This Row],[qtdRecEspFaixa]]*tbSilv[[#This Row],[Preco]]</f>
        <v>6.593400000000001E-3</v>
      </c>
    </row>
    <row r="2116" spans="1:21" hidden="1" x14ac:dyDescent="0.3">
      <c r="A2116">
        <v>11817</v>
      </c>
      <c r="B2116" t="s">
        <v>57</v>
      </c>
      <c r="C2116" t="s">
        <v>1</v>
      </c>
      <c r="D2116" t="s">
        <v>2</v>
      </c>
      <c r="E2116" t="s">
        <v>3</v>
      </c>
      <c r="F2116" t="s">
        <v>306</v>
      </c>
      <c r="G2116" t="s">
        <v>4</v>
      </c>
      <c r="H2116" t="s">
        <v>260</v>
      </c>
      <c r="I2116">
        <v>333</v>
      </c>
      <c r="J2116">
        <v>37</v>
      </c>
      <c r="K2116" t="s">
        <v>261</v>
      </c>
      <c r="L2116" t="s">
        <v>7</v>
      </c>
      <c r="M2116" t="s">
        <v>28</v>
      </c>
      <c r="N2116">
        <v>26</v>
      </c>
      <c r="O2116" t="s">
        <v>33</v>
      </c>
      <c r="P2116" t="s">
        <v>35</v>
      </c>
      <c r="Q2116">
        <v>2</v>
      </c>
      <c r="R2116" t="s">
        <v>22</v>
      </c>
      <c r="S2116">
        <v>16.239999771118164</v>
      </c>
      <c r="T2116" s="6">
        <f>tbSilv[[#This Row],[qtdRecurso]]*tbSilv[[#This Row],[areaOcupacao]]/10000</f>
        <v>6.6600000000000006E-2</v>
      </c>
      <c r="U2116" s="1">
        <f>tbSilv[[#This Row],[qtdRecEspFaixa]]*tbSilv[[#This Row],[Preco]]</f>
        <v>1.0815839847564699</v>
      </c>
    </row>
    <row r="2117" spans="1:21" hidden="1" x14ac:dyDescent="0.3">
      <c r="A2117">
        <v>11817</v>
      </c>
      <c r="B2117" t="s">
        <v>57</v>
      </c>
      <c r="C2117" t="s">
        <v>1</v>
      </c>
      <c r="D2117" t="s">
        <v>2</v>
      </c>
      <c r="E2117" t="s">
        <v>3</v>
      </c>
      <c r="F2117" t="s">
        <v>306</v>
      </c>
      <c r="G2117" t="s">
        <v>4</v>
      </c>
      <c r="H2117" t="s">
        <v>260</v>
      </c>
      <c r="I2117">
        <v>333</v>
      </c>
      <c r="J2117">
        <v>37</v>
      </c>
      <c r="K2117" t="s">
        <v>261</v>
      </c>
      <c r="L2117" t="s">
        <v>7</v>
      </c>
      <c r="M2117" t="s">
        <v>28</v>
      </c>
      <c r="N2117">
        <v>26</v>
      </c>
      <c r="O2117" t="s">
        <v>33</v>
      </c>
      <c r="P2117" t="s">
        <v>13</v>
      </c>
      <c r="Q2117">
        <v>2</v>
      </c>
      <c r="R2117" t="s">
        <v>12</v>
      </c>
      <c r="S2117">
        <v>13.066685676574707</v>
      </c>
      <c r="T2117" s="6">
        <f>tbSilv[[#This Row],[qtdRecurso]]*tbSilv[[#This Row],[areaOcupacao]]/10000</f>
        <v>6.6600000000000006E-2</v>
      </c>
      <c r="U2117" s="1">
        <f>tbSilv[[#This Row],[qtdRecEspFaixa]]*tbSilv[[#This Row],[Preco]]</f>
        <v>0.87024126605987562</v>
      </c>
    </row>
    <row r="2118" spans="1:21" hidden="1" x14ac:dyDescent="0.3">
      <c r="A2118">
        <v>11817</v>
      </c>
      <c r="B2118" t="s">
        <v>57</v>
      </c>
      <c r="C2118" t="s">
        <v>1</v>
      </c>
      <c r="D2118" t="s">
        <v>2</v>
      </c>
      <c r="E2118" t="s">
        <v>3</v>
      </c>
      <c r="F2118" t="s">
        <v>306</v>
      </c>
      <c r="G2118" t="s">
        <v>4</v>
      </c>
      <c r="H2118" t="s">
        <v>260</v>
      </c>
      <c r="I2118">
        <v>333</v>
      </c>
      <c r="J2118">
        <v>37</v>
      </c>
      <c r="K2118" t="s">
        <v>261</v>
      </c>
      <c r="L2118" t="s">
        <v>7</v>
      </c>
      <c r="M2118" t="s">
        <v>28</v>
      </c>
      <c r="N2118">
        <v>26</v>
      </c>
      <c r="O2118" t="s">
        <v>36</v>
      </c>
      <c r="P2118" t="s">
        <v>13</v>
      </c>
      <c r="Q2118">
        <v>1</v>
      </c>
      <c r="R2118" t="s">
        <v>12</v>
      </c>
      <c r="S2118">
        <v>13.066685676574707</v>
      </c>
      <c r="T2118" s="6">
        <f>tbSilv[[#This Row],[qtdRecurso]]*tbSilv[[#This Row],[areaOcupacao]]/10000</f>
        <v>3.3300000000000003E-2</v>
      </c>
      <c r="U2118" s="1">
        <f>tbSilv[[#This Row],[qtdRecEspFaixa]]*tbSilv[[#This Row],[Preco]]</f>
        <v>0.43512063302993781</v>
      </c>
    </row>
    <row r="2119" spans="1:21" hidden="1" x14ac:dyDescent="0.3">
      <c r="A2119">
        <v>11817</v>
      </c>
      <c r="B2119" t="s">
        <v>57</v>
      </c>
      <c r="C2119" t="s">
        <v>1</v>
      </c>
      <c r="D2119" t="s">
        <v>2</v>
      </c>
      <c r="E2119" t="s">
        <v>3</v>
      </c>
      <c r="F2119" t="s">
        <v>306</v>
      </c>
      <c r="G2119" t="s">
        <v>4</v>
      </c>
      <c r="H2119" t="s">
        <v>260</v>
      </c>
      <c r="I2119">
        <v>333</v>
      </c>
      <c r="J2119">
        <v>37</v>
      </c>
      <c r="K2119" t="s">
        <v>261</v>
      </c>
      <c r="L2119" t="s">
        <v>7</v>
      </c>
      <c r="M2119" t="s">
        <v>28</v>
      </c>
      <c r="N2119">
        <v>27</v>
      </c>
      <c r="O2119" t="s">
        <v>33</v>
      </c>
      <c r="P2119" t="s">
        <v>34</v>
      </c>
      <c r="Q2119">
        <v>2</v>
      </c>
      <c r="R2119" t="s">
        <v>12</v>
      </c>
      <c r="S2119">
        <v>9.9000000000000005E-2</v>
      </c>
      <c r="T2119" s="6">
        <f>tbSilv[[#This Row],[qtdRecurso]]*tbSilv[[#This Row],[areaOcupacao]]/10000</f>
        <v>6.6600000000000006E-2</v>
      </c>
      <c r="U2119" s="1">
        <f>tbSilv[[#This Row],[qtdRecEspFaixa]]*tbSilv[[#This Row],[Preco]]</f>
        <v>6.593400000000001E-3</v>
      </c>
    </row>
    <row r="2120" spans="1:21" hidden="1" x14ac:dyDescent="0.3">
      <c r="A2120">
        <v>11817</v>
      </c>
      <c r="B2120" t="s">
        <v>57</v>
      </c>
      <c r="C2120" t="s">
        <v>1</v>
      </c>
      <c r="D2120" t="s">
        <v>2</v>
      </c>
      <c r="E2120" t="s">
        <v>3</v>
      </c>
      <c r="F2120" t="s">
        <v>306</v>
      </c>
      <c r="G2120" t="s">
        <v>4</v>
      </c>
      <c r="H2120" t="s">
        <v>260</v>
      </c>
      <c r="I2120">
        <v>333</v>
      </c>
      <c r="J2120">
        <v>37</v>
      </c>
      <c r="K2120" t="s">
        <v>261</v>
      </c>
      <c r="L2120" t="s">
        <v>7</v>
      </c>
      <c r="M2120" t="s">
        <v>28</v>
      </c>
      <c r="N2120">
        <v>27</v>
      </c>
      <c r="O2120" t="s">
        <v>33</v>
      </c>
      <c r="P2120" t="s">
        <v>35</v>
      </c>
      <c r="Q2120">
        <v>2</v>
      </c>
      <c r="R2120" t="s">
        <v>22</v>
      </c>
      <c r="S2120">
        <v>16.239999771118164</v>
      </c>
      <c r="T2120" s="6">
        <f>tbSilv[[#This Row],[qtdRecurso]]*tbSilv[[#This Row],[areaOcupacao]]/10000</f>
        <v>6.6600000000000006E-2</v>
      </c>
      <c r="U2120" s="1">
        <f>tbSilv[[#This Row],[qtdRecEspFaixa]]*tbSilv[[#This Row],[Preco]]</f>
        <v>1.0815839847564699</v>
      </c>
    </row>
    <row r="2121" spans="1:21" hidden="1" x14ac:dyDescent="0.3">
      <c r="A2121">
        <v>11817</v>
      </c>
      <c r="B2121" t="s">
        <v>57</v>
      </c>
      <c r="C2121" t="s">
        <v>1</v>
      </c>
      <c r="D2121" t="s">
        <v>2</v>
      </c>
      <c r="E2121" t="s">
        <v>3</v>
      </c>
      <c r="F2121" t="s">
        <v>306</v>
      </c>
      <c r="G2121" t="s">
        <v>4</v>
      </c>
      <c r="H2121" t="s">
        <v>260</v>
      </c>
      <c r="I2121">
        <v>333</v>
      </c>
      <c r="J2121">
        <v>37</v>
      </c>
      <c r="K2121" t="s">
        <v>261</v>
      </c>
      <c r="L2121" t="s">
        <v>7</v>
      </c>
      <c r="M2121" t="s">
        <v>28</v>
      </c>
      <c r="N2121">
        <v>27</v>
      </c>
      <c r="O2121" t="s">
        <v>33</v>
      </c>
      <c r="P2121" t="s">
        <v>13</v>
      </c>
      <c r="Q2121">
        <v>2</v>
      </c>
      <c r="R2121" t="s">
        <v>12</v>
      </c>
      <c r="S2121">
        <v>13.066685676574707</v>
      </c>
      <c r="T2121" s="6">
        <f>tbSilv[[#This Row],[qtdRecurso]]*tbSilv[[#This Row],[areaOcupacao]]/10000</f>
        <v>6.6600000000000006E-2</v>
      </c>
      <c r="U2121" s="1">
        <f>tbSilv[[#This Row],[qtdRecEspFaixa]]*tbSilv[[#This Row],[Preco]]</f>
        <v>0.87024126605987562</v>
      </c>
    </row>
    <row r="2122" spans="1:21" hidden="1" x14ac:dyDescent="0.3">
      <c r="A2122">
        <v>11817</v>
      </c>
      <c r="B2122" t="s">
        <v>57</v>
      </c>
      <c r="C2122" t="s">
        <v>1</v>
      </c>
      <c r="D2122" t="s">
        <v>2</v>
      </c>
      <c r="E2122" t="s">
        <v>3</v>
      </c>
      <c r="F2122" t="s">
        <v>306</v>
      </c>
      <c r="G2122" t="s">
        <v>4</v>
      </c>
      <c r="H2122" t="s">
        <v>260</v>
      </c>
      <c r="I2122">
        <v>333</v>
      </c>
      <c r="J2122">
        <v>37</v>
      </c>
      <c r="K2122" t="s">
        <v>261</v>
      </c>
      <c r="L2122" t="s">
        <v>7</v>
      </c>
      <c r="M2122" t="s">
        <v>28</v>
      </c>
      <c r="N2122">
        <v>27</v>
      </c>
      <c r="O2122" t="s">
        <v>36</v>
      </c>
      <c r="P2122" t="s">
        <v>13</v>
      </c>
      <c r="Q2122">
        <v>1</v>
      </c>
      <c r="R2122" t="s">
        <v>12</v>
      </c>
      <c r="S2122">
        <v>13.066685676574707</v>
      </c>
      <c r="T2122" s="6">
        <f>tbSilv[[#This Row],[qtdRecurso]]*tbSilv[[#This Row],[areaOcupacao]]/10000</f>
        <v>3.3300000000000003E-2</v>
      </c>
      <c r="U2122" s="1">
        <f>tbSilv[[#This Row],[qtdRecEspFaixa]]*tbSilv[[#This Row],[Preco]]</f>
        <v>0.43512063302993781</v>
      </c>
    </row>
    <row r="2123" spans="1:21" hidden="1" x14ac:dyDescent="0.3">
      <c r="A2123">
        <v>11817</v>
      </c>
      <c r="B2123" t="s">
        <v>57</v>
      </c>
      <c r="C2123" t="s">
        <v>1</v>
      </c>
      <c r="D2123" t="s">
        <v>2</v>
      </c>
      <c r="E2123" t="s">
        <v>3</v>
      </c>
      <c r="F2123" t="s">
        <v>306</v>
      </c>
      <c r="G2123" t="s">
        <v>4</v>
      </c>
      <c r="H2123" t="s">
        <v>260</v>
      </c>
      <c r="I2123">
        <v>333</v>
      </c>
      <c r="J2123">
        <v>37</v>
      </c>
      <c r="K2123" t="s">
        <v>261</v>
      </c>
      <c r="L2123" t="s">
        <v>7</v>
      </c>
      <c r="M2123" t="s">
        <v>28</v>
      </c>
      <c r="N2123">
        <v>28</v>
      </c>
      <c r="O2123" t="s">
        <v>33</v>
      </c>
      <c r="P2123" t="s">
        <v>34</v>
      </c>
      <c r="Q2123">
        <v>2</v>
      </c>
      <c r="R2123" t="s">
        <v>12</v>
      </c>
      <c r="S2123">
        <v>9.9000000000000005E-2</v>
      </c>
      <c r="T2123" s="6">
        <f>tbSilv[[#This Row],[qtdRecurso]]*tbSilv[[#This Row],[areaOcupacao]]/10000</f>
        <v>6.6600000000000006E-2</v>
      </c>
      <c r="U2123" s="1">
        <f>tbSilv[[#This Row],[qtdRecEspFaixa]]*tbSilv[[#This Row],[Preco]]</f>
        <v>6.593400000000001E-3</v>
      </c>
    </row>
    <row r="2124" spans="1:21" hidden="1" x14ac:dyDescent="0.3">
      <c r="A2124">
        <v>11817</v>
      </c>
      <c r="B2124" t="s">
        <v>57</v>
      </c>
      <c r="C2124" t="s">
        <v>1</v>
      </c>
      <c r="D2124" t="s">
        <v>2</v>
      </c>
      <c r="E2124" t="s">
        <v>3</v>
      </c>
      <c r="F2124" t="s">
        <v>306</v>
      </c>
      <c r="G2124" t="s">
        <v>4</v>
      </c>
      <c r="H2124" t="s">
        <v>260</v>
      </c>
      <c r="I2124">
        <v>333</v>
      </c>
      <c r="J2124">
        <v>37</v>
      </c>
      <c r="K2124" t="s">
        <v>261</v>
      </c>
      <c r="L2124" t="s">
        <v>7</v>
      </c>
      <c r="M2124" t="s">
        <v>28</v>
      </c>
      <c r="N2124">
        <v>28</v>
      </c>
      <c r="O2124" t="s">
        <v>33</v>
      </c>
      <c r="P2124" t="s">
        <v>35</v>
      </c>
      <c r="Q2124">
        <v>2</v>
      </c>
      <c r="R2124" t="s">
        <v>22</v>
      </c>
      <c r="S2124">
        <v>16.239999771118164</v>
      </c>
      <c r="T2124" s="6">
        <f>tbSilv[[#This Row],[qtdRecurso]]*tbSilv[[#This Row],[areaOcupacao]]/10000</f>
        <v>6.6600000000000006E-2</v>
      </c>
      <c r="U2124" s="1">
        <f>tbSilv[[#This Row],[qtdRecEspFaixa]]*tbSilv[[#This Row],[Preco]]</f>
        <v>1.0815839847564699</v>
      </c>
    </row>
    <row r="2125" spans="1:21" hidden="1" x14ac:dyDescent="0.3">
      <c r="A2125">
        <v>11817</v>
      </c>
      <c r="B2125" t="s">
        <v>57</v>
      </c>
      <c r="C2125" t="s">
        <v>1</v>
      </c>
      <c r="D2125" t="s">
        <v>2</v>
      </c>
      <c r="E2125" t="s">
        <v>3</v>
      </c>
      <c r="F2125" t="s">
        <v>306</v>
      </c>
      <c r="G2125" t="s">
        <v>4</v>
      </c>
      <c r="H2125" t="s">
        <v>260</v>
      </c>
      <c r="I2125">
        <v>333</v>
      </c>
      <c r="J2125">
        <v>37</v>
      </c>
      <c r="K2125" t="s">
        <v>261</v>
      </c>
      <c r="L2125" t="s">
        <v>7</v>
      </c>
      <c r="M2125" t="s">
        <v>28</v>
      </c>
      <c r="N2125">
        <v>28</v>
      </c>
      <c r="O2125" t="s">
        <v>33</v>
      </c>
      <c r="P2125" t="s">
        <v>13</v>
      </c>
      <c r="Q2125">
        <v>2</v>
      </c>
      <c r="R2125" t="s">
        <v>12</v>
      </c>
      <c r="S2125">
        <v>13.066685676574707</v>
      </c>
      <c r="T2125" s="6">
        <f>tbSilv[[#This Row],[qtdRecurso]]*tbSilv[[#This Row],[areaOcupacao]]/10000</f>
        <v>6.6600000000000006E-2</v>
      </c>
      <c r="U2125" s="1">
        <f>tbSilv[[#This Row],[qtdRecEspFaixa]]*tbSilv[[#This Row],[Preco]]</f>
        <v>0.87024126605987562</v>
      </c>
    </row>
    <row r="2126" spans="1:21" hidden="1" x14ac:dyDescent="0.3">
      <c r="A2126">
        <v>11817</v>
      </c>
      <c r="B2126" t="s">
        <v>57</v>
      </c>
      <c r="C2126" t="s">
        <v>1</v>
      </c>
      <c r="D2126" t="s">
        <v>2</v>
      </c>
      <c r="E2126" t="s">
        <v>3</v>
      </c>
      <c r="F2126" t="s">
        <v>306</v>
      </c>
      <c r="G2126" t="s">
        <v>4</v>
      </c>
      <c r="H2126" t="s">
        <v>260</v>
      </c>
      <c r="I2126">
        <v>333</v>
      </c>
      <c r="J2126">
        <v>37</v>
      </c>
      <c r="K2126" t="s">
        <v>261</v>
      </c>
      <c r="L2126" t="s">
        <v>7</v>
      </c>
      <c r="M2126" t="s">
        <v>28</v>
      </c>
      <c r="N2126">
        <v>28</v>
      </c>
      <c r="O2126" t="s">
        <v>36</v>
      </c>
      <c r="P2126" t="s">
        <v>13</v>
      </c>
      <c r="Q2126">
        <v>1</v>
      </c>
      <c r="R2126" t="s">
        <v>12</v>
      </c>
      <c r="S2126">
        <v>13.066685676574707</v>
      </c>
      <c r="T2126" s="6">
        <f>tbSilv[[#This Row],[qtdRecurso]]*tbSilv[[#This Row],[areaOcupacao]]/10000</f>
        <v>3.3300000000000003E-2</v>
      </c>
      <c r="U2126" s="1">
        <f>tbSilv[[#This Row],[qtdRecEspFaixa]]*tbSilv[[#This Row],[Preco]]</f>
        <v>0.43512063302993781</v>
      </c>
    </row>
    <row r="2127" spans="1:21" hidden="1" x14ac:dyDescent="0.3">
      <c r="A2127">
        <v>11817</v>
      </c>
      <c r="B2127" t="s">
        <v>57</v>
      </c>
      <c r="C2127" t="s">
        <v>1</v>
      </c>
      <c r="D2127" t="s">
        <v>2</v>
      </c>
      <c r="E2127" t="s">
        <v>3</v>
      </c>
      <c r="F2127" t="s">
        <v>306</v>
      </c>
      <c r="G2127" t="s">
        <v>4</v>
      </c>
      <c r="H2127" t="s">
        <v>260</v>
      </c>
      <c r="I2127">
        <v>333</v>
      </c>
      <c r="J2127">
        <v>37</v>
      </c>
      <c r="K2127" t="s">
        <v>261</v>
      </c>
      <c r="L2127" t="s">
        <v>7</v>
      </c>
      <c r="M2127" t="s">
        <v>28</v>
      </c>
      <c r="N2127">
        <v>29</v>
      </c>
      <c r="O2127" t="s">
        <v>33</v>
      </c>
      <c r="P2127" t="s">
        <v>34</v>
      </c>
      <c r="Q2127">
        <v>2</v>
      </c>
      <c r="R2127" t="s">
        <v>12</v>
      </c>
      <c r="S2127">
        <v>9.9000000000000005E-2</v>
      </c>
      <c r="T2127" s="6">
        <f>tbSilv[[#This Row],[qtdRecurso]]*tbSilv[[#This Row],[areaOcupacao]]/10000</f>
        <v>6.6600000000000006E-2</v>
      </c>
      <c r="U2127" s="1">
        <f>tbSilv[[#This Row],[qtdRecEspFaixa]]*tbSilv[[#This Row],[Preco]]</f>
        <v>6.593400000000001E-3</v>
      </c>
    </row>
    <row r="2128" spans="1:21" hidden="1" x14ac:dyDescent="0.3">
      <c r="A2128">
        <v>11817</v>
      </c>
      <c r="B2128" t="s">
        <v>57</v>
      </c>
      <c r="C2128" t="s">
        <v>1</v>
      </c>
      <c r="D2128" t="s">
        <v>2</v>
      </c>
      <c r="E2128" t="s">
        <v>3</v>
      </c>
      <c r="F2128" t="s">
        <v>306</v>
      </c>
      <c r="G2128" t="s">
        <v>4</v>
      </c>
      <c r="H2128" t="s">
        <v>260</v>
      </c>
      <c r="I2128">
        <v>333</v>
      </c>
      <c r="J2128">
        <v>37</v>
      </c>
      <c r="K2128" t="s">
        <v>261</v>
      </c>
      <c r="L2128" t="s">
        <v>7</v>
      </c>
      <c r="M2128" t="s">
        <v>28</v>
      </c>
      <c r="N2128">
        <v>29</v>
      </c>
      <c r="O2128" t="s">
        <v>33</v>
      </c>
      <c r="P2128" t="s">
        <v>35</v>
      </c>
      <c r="Q2128">
        <v>2</v>
      </c>
      <c r="R2128" t="s">
        <v>22</v>
      </c>
      <c r="S2128">
        <v>16.239999771118164</v>
      </c>
      <c r="T2128" s="6">
        <f>tbSilv[[#This Row],[qtdRecurso]]*tbSilv[[#This Row],[areaOcupacao]]/10000</f>
        <v>6.6600000000000006E-2</v>
      </c>
      <c r="U2128" s="1">
        <f>tbSilv[[#This Row],[qtdRecEspFaixa]]*tbSilv[[#This Row],[Preco]]</f>
        <v>1.0815839847564699</v>
      </c>
    </row>
    <row r="2129" spans="1:21" hidden="1" x14ac:dyDescent="0.3">
      <c r="A2129">
        <v>11817</v>
      </c>
      <c r="B2129" t="s">
        <v>57</v>
      </c>
      <c r="C2129" t="s">
        <v>1</v>
      </c>
      <c r="D2129" t="s">
        <v>2</v>
      </c>
      <c r="E2129" t="s">
        <v>3</v>
      </c>
      <c r="F2129" t="s">
        <v>306</v>
      </c>
      <c r="G2129" t="s">
        <v>4</v>
      </c>
      <c r="H2129" t="s">
        <v>260</v>
      </c>
      <c r="I2129">
        <v>333</v>
      </c>
      <c r="J2129">
        <v>37</v>
      </c>
      <c r="K2129" t="s">
        <v>261</v>
      </c>
      <c r="L2129" t="s">
        <v>7</v>
      </c>
      <c r="M2129" t="s">
        <v>28</v>
      </c>
      <c r="N2129">
        <v>29</v>
      </c>
      <c r="O2129" t="s">
        <v>33</v>
      </c>
      <c r="P2129" t="s">
        <v>13</v>
      </c>
      <c r="Q2129">
        <v>2</v>
      </c>
      <c r="R2129" t="s">
        <v>12</v>
      </c>
      <c r="S2129">
        <v>13.066685676574707</v>
      </c>
      <c r="T2129" s="6">
        <f>tbSilv[[#This Row],[qtdRecurso]]*tbSilv[[#This Row],[areaOcupacao]]/10000</f>
        <v>6.6600000000000006E-2</v>
      </c>
      <c r="U2129" s="1">
        <f>tbSilv[[#This Row],[qtdRecEspFaixa]]*tbSilv[[#This Row],[Preco]]</f>
        <v>0.87024126605987562</v>
      </c>
    </row>
    <row r="2130" spans="1:21" hidden="1" x14ac:dyDescent="0.3">
      <c r="A2130">
        <v>11817</v>
      </c>
      <c r="B2130" t="s">
        <v>57</v>
      </c>
      <c r="C2130" t="s">
        <v>1</v>
      </c>
      <c r="D2130" t="s">
        <v>2</v>
      </c>
      <c r="E2130" t="s">
        <v>3</v>
      </c>
      <c r="F2130" t="s">
        <v>306</v>
      </c>
      <c r="G2130" t="s">
        <v>4</v>
      </c>
      <c r="H2130" t="s">
        <v>260</v>
      </c>
      <c r="I2130">
        <v>333</v>
      </c>
      <c r="J2130">
        <v>37</v>
      </c>
      <c r="K2130" t="s">
        <v>261</v>
      </c>
      <c r="L2130" t="s">
        <v>7</v>
      </c>
      <c r="M2130" t="s">
        <v>28</v>
      </c>
      <c r="N2130">
        <v>29</v>
      </c>
      <c r="O2130" t="s">
        <v>36</v>
      </c>
      <c r="P2130" t="s">
        <v>13</v>
      </c>
      <c r="Q2130">
        <v>1</v>
      </c>
      <c r="R2130" t="s">
        <v>12</v>
      </c>
      <c r="S2130">
        <v>13.066685676574707</v>
      </c>
      <c r="T2130" s="6">
        <f>tbSilv[[#This Row],[qtdRecurso]]*tbSilv[[#This Row],[areaOcupacao]]/10000</f>
        <v>3.3300000000000003E-2</v>
      </c>
      <c r="U2130" s="1">
        <f>tbSilv[[#This Row],[qtdRecEspFaixa]]*tbSilv[[#This Row],[Preco]]</f>
        <v>0.43512063302993781</v>
      </c>
    </row>
    <row r="2131" spans="1:21" hidden="1" x14ac:dyDescent="0.3">
      <c r="A2131">
        <v>11817</v>
      </c>
      <c r="B2131" t="s">
        <v>57</v>
      </c>
      <c r="C2131" t="s">
        <v>1</v>
      </c>
      <c r="D2131" t="s">
        <v>2</v>
      </c>
      <c r="E2131" t="s">
        <v>3</v>
      </c>
      <c r="F2131" t="s">
        <v>306</v>
      </c>
      <c r="G2131" t="s">
        <v>4</v>
      </c>
      <c r="H2131" t="s">
        <v>260</v>
      </c>
      <c r="I2131">
        <v>333</v>
      </c>
      <c r="J2131">
        <v>37</v>
      </c>
      <c r="K2131" t="s">
        <v>261</v>
      </c>
      <c r="L2131" t="s">
        <v>7</v>
      </c>
      <c r="M2131" t="s">
        <v>28</v>
      </c>
      <c r="N2131">
        <v>30</v>
      </c>
      <c r="O2131" t="s">
        <v>33</v>
      </c>
      <c r="P2131" t="s">
        <v>34</v>
      </c>
      <c r="Q2131">
        <v>2</v>
      </c>
      <c r="R2131" t="s">
        <v>12</v>
      </c>
      <c r="S2131">
        <v>9.9000000000000005E-2</v>
      </c>
      <c r="T2131" s="6">
        <f>tbSilv[[#This Row],[qtdRecurso]]*tbSilv[[#This Row],[areaOcupacao]]/10000</f>
        <v>6.6600000000000006E-2</v>
      </c>
      <c r="U2131" s="1">
        <f>tbSilv[[#This Row],[qtdRecEspFaixa]]*tbSilv[[#This Row],[Preco]]</f>
        <v>6.593400000000001E-3</v>
      </c>
    </row>
    <row r="2132" spans="1:21" hidden="1" x14ac:dyDescent="0.3">
      <c r="A2132">
        <v>11817</v>
      </c>
      <c r="B2132" t="s">
        <v>57</v>
      </c>
      <c r="C2132" t="s">
        <v>1</v>
      </c>
      <c r="D2132" t="s">
        <v>2</v>
      </c>
      <c r="E2132" t="s">
        <v>3</v>
      </c>
      <c r="F2132" t="s">
        <v>306</v>
      </c>
      <c r="G2132" t="s">
        <v>4</v>
      </c>
      <c r="H2132" t="s">
        <v>260</v>
      </c>
      <c r="I2132">
        <v>333</v>
      </c>
      <c r="J2132">
        <v>37</v>
      </c>
      <c r="K2132" t="s">
        <v>261</v>
      </c>
      <c r="L2132" t="s">
        <v>7</v>
      </c>
      <c r="M2132" t="s">
        <v>28</v>
      </c>
      <c r="N2132">
        <v>30</v>
      </c>
      <c r="O2132" t="s">
        <v>33</v>
      </c>
      <c r="P2132" t="s">
        <v>35</v>
      </c>
      <c r="Q2132">
        <v>2</v>
      </c>
      <c r="R2132" t="s">
        <v>22</v>
      </c>
      <c r="S2132">
        <v>16.239999771118164</v>
      </c>
      <c r="T2132" s="6">
        <f>tbSilv[[#This Row],[qtdRecurso]]*tbSilv[[#This Row],[areaOcupacao]]/10000</f>
        <v>6.6600000000000006E-2</v>
      </c>
      <c r="U2132" s="1">
        <f>tbSilv[[#This Row],[qtdRecEspFaixa]]*tbSilv[[#This Row],[Preco]]</f>
        <v>1.0815839847564699</v>
      </c>
    </row>
    <row r="2133" spans="1:21" hidden="1" x14ac:dyDescent="0.3">
      <c r="A2133">
        <v>11817</v>
      </c>
      <c r="B2133" t="s">
        <v>57</v>
      </c>
      <c r="C2133" t="s">
        <v>1</v>
      </c>
      <c r="D2133" t="s">
        <v>2</v>
      </c>
      <c r="E2133" t="s">
        <v>3</v>
      </c>
      <c r="F2133" t="s">
        <v>306</v>
      </c>
      <c r="G2133" t="s">
        <v>4</v>
      </c>
      <c r="H2133" t="s">
        <v>260</v>
      </c>
      <c r="I2133">
        <v>333</v>
      </c>
      <c r="J2133">
        <v>37</v>
      </c>
      <c r="K2133" t="s">
        <v>261</v>
      </c>
      <c r="L2133" t="s">
        <v>7</v>
      </c>
      <c r="M2133" t="s">
        <v>28</v>
      </c>
      <c r="N2133">
        <v>30</v>
      </c>
      <c r="O2133" t="s">
        <v>33</v>
      </c>
      <c r="P2133" t="s">
        <v>13</v>
      </c>
      <c r="Q2133">
        <v>2</v>
      </c>
      <c r="R2133" t="s">
        <v>12</v>
      </c>
      <c r="S2133">
        <v>13.066685676574707</v>
      </c>
      <c r="T2133" s="6">
        <f>tbSilv[[#This Row],[qtdRecurso]]*tbSilv[[#This Row],[areaOcupacao]]/10000</f>
        <v>6.6600000000000006E-2</v>
      </c>
      <c r="U2133" s="1">
        <f>tbSilv[[#This Row],[qtdRecEspFaixa]]*tbSilv[[#This Row],[Preco]]</f>
        <v>0.87024126605987562</v>
      </c>
    </row>
    <row r="2134" spans="1:21" hidden="1" x14ac:dyDescent="0.3">
      <c r="A2134">
        <v>11817</v>
      </c>
      <c r="B2134" t="s">
        <v>57</v>
      </c>
      <c r="C2134" t="s">
        <v>1</v>
      </c>
      <c r="D2134" t="s">
        <v>2</v>
      </c>
      <c r="E2134" t="s">
        <v>3</v>
      </c>
      <c r="F2134" t="s">
        <v>306</v>
      </c>
      <c r="G2134" t="s">
        <v>4</v>
      </c>
      <c r="H2134" t="s">
        <v>260</v>
      </c>
      <c r="I2134">
        <v>333</v>
      </c>
      <c r="J2134">
        <v>37</v>
      </c>
      <c r="K2134" t="s">
        <v>261</v>
      </c>
      <c r="L2134" t="s">
        <v>7</v>
      </c>
      <c r="M2134" t="s">
        <v>28</v>
      </c>
      <c r="N2134">
        <v>30</v>
      </c>
      <c r="O2134" t="s">
        <v>36</v>
      </c>
      <c r="P2134" t="s">
        <v>13</v>
      </c>
      <c r="Q2134">
        <v>1</v>
      </c>
      <c r="R2134" t="s">
        <v>12</v>
      </c>
      <c r="S2134">
        <v>13.066685676574707</v>
      </c>
      <c r="T2134" s="6">
        <f>tbSilv[[#This Row],[qtdRecurso]]*tbSilv[[#This Row],[areaOcupacao]]/10000</f>
        <v>3.3300000000000003E-2</v>
      </c>
      <c r="U2134" s="1">
        <f>tbSilv[[#This Row],[qtdRecEspFaixa]]*tbSilv[[#This Row],[Preco]]</f>
        <v>0.43512063302993781</v>
      </c>
    </row>
    <row r="2135" spans="1:21" hidden="1" x14ac:dyDescent="0.3">
      <c r="A2135">
        <v>11817</v>
      </c>
      <c r="B2135" t="s">
        <v>57</v>
      </c>
      <c r="C2135" t="s">
        <v>1</v>
      </c>
      <c r="D2135" t="s">
        <v>2</v>
      </c>
      <c r="E2135" t="s">
        <v>3</v>
      </c>
      <c r="F2135" t="s">
        <v>306</v>
      </c>
      <c r="G2135" t="s">
        <v>4</v>
      </c>
      <c r="H2135" t="s">
        <v>260</v>
      </c>
      <c r="I2135">
        <v>333</v>
      </c>
      <c r="J2135">
        <v>37</v>
      </c>
      <c r="K2135" t="s">
        <v>261</v>
      </c>
      <c r="L2135" t="s">
        <v>7</v>
      </c>
      <c r="M2135" t="s">
        <v>42</v>
      </c>
      <c r="N2135">
        <v>1</v>
      </c>
      <c r="O2135" t="s">
        <v>31</v>
      </c>
      <c r="P2135" t="s">
        <v>32</v>
      </c>
      <c r="Q2135">
        <v>32.700000000000003</v>
      </c>
      <c r="R2135" t="s">
        <v>12</v>
      </c>
      <c r="S2135">
        <v>1.6E-2</v>
      </c>
      <c r="T2135" s="6">
        <f>tbSilv[[#This Row],[qtdRecurso]]*tbSilv[[#This Row],[areaOcupacao]]/10000</f>
        <v>1.08891</v>
      </c>
      <c r="U2135" s="1">
        <f>tbSilv[[#This Row],[qtdRecEspFaixa]]*tbSilv[[#This Row],[Preco]]</f>
        <v>1.742256E-2</v>
      </c>
    </row>
    <row r="2136" spans="1:21" hidden="1" x14ac:dyDescent="0.3">
      <c r="A2136">
        <v>11817</v>
      </c>
      <c r="B2136" t="s">
        <v>57</v>
      </c>
      <c r="C2136" t="s">
        <v>1</v>
      </c>
      <c r="D2136" t="s">
        <v>2</v>
      </c>
      <c r="E2136" t="s">
        <v>3</v>
      </c>
      <c r="F2136" t="s">
        <v>306</v>
      </c>
      <c r="G2136" t="s">
        <v>4</v>
      </c>
      <c r="H2136" t="s">
        <v>260</v>
      </c>
      <c r="I2136">
        <v>333</v>
      </c>
      <c r="J2136">
        <v>37</v>
      </c>
      <c r="K2136" t="s">
        <v>261</v>
      </c>
      <c r="L2136" t="s">
        <v>7</v>
      </c>
      <c r="M2136" t="s">
        <v>42</v>
      </c>
      <c r="N2136">
        <v>1</v>
      </c>
      <c r="O2136" t="s">
        <v>31</v>
      </c>
      <c r="P2136" t="s">
        <v>13</v>
      </c>
      <c r="Q2136">
        <v>32.700000000000003</v>
      </c>
      <c r="R2136" t="s">
        <v>12</v>
      </c>
      <c r="S2136">
        <v>13.066685676574707</v>
      </c>
      <c r="T2136" s="6">
        <f>tbSilv[[#This Row],[qtdRecurso]]*tbSilv[[#This Row],[areaOcupacao]]/10000</f>
        <v>1.08891</v>
      </c>
      <c r="U2136" s="1">
        <f>tbSilv[[#This Row],[qtdRecEspFaixa]]*tbSilv[[#This Row],[Preco]]</f>
        <v>14.228444700078965</v>
      </c>
    </row>
    <row r="2137" spans="1:21" hidden="1" x14ac:dyDescent="0.3">
      <c r="A2137">
        <v>11817</v>
      </c>
      <c r="B2137" t="s">
        <v>57</v>
      </c>
      <c r="C2137" t="s">
        <v>1</v>
      </c>
      <c r="D2137" t="s">
        <v>2</v>
      </c>
      <c r="E2137" t="s">
        <v>3</v>
      </c>
      <c r="F2137" t="s">
        <v>306</v>
      </c>
      <c r="G2137" t="s">
        <v>4</v>
      </c>
      <c r="H2137" t="s">
        <v>260</v>
      </c>
      <c r="I2137">
        <v>333</v>
      </c>
      <c r="J2137">
        <v>37</v>
      </c>
      <c r="K2137" t="s">
        <v>261</v>
      </c>
      <c r="L2137" t="s">
        <v>7</v>
      </c>
      <c r="M2137" t="s">
        <v>42</v>
      </c>
      <c r="N2137">
        <v>1</v>
      </c>
      <c r="O2137" t="s">
        <v>33</v>
      </c>
      <c r="P2137" t="s">
        <v>34</v>
      </c>
      <c r="Q2137">
        <v>2</v>
      </c>
      <c r="R2137" t="s">
        <v>12</v>
      </c>
      <c r="S2137">
        <v>9.9000000000000005E-2</v>
      </c>
      <c r="T2137" s="6">
        <f>tbSilv[[#This Row],[qtdRecurso]]*tbSilv[[#This Row],[areaOcupacao]]/10000</f>
        <v>6.6600000000000006E-2</v>
      </c>
      <c r="U2137" s="1">
        <f>tbSilv[[#This Row],[qtdRecEspFaixa]]*tbSilv[[#This Row],[Preco]]</f>
        <v>6.593400000000001E-3</v>
      </c>
    </row>
    <row r="2138" spans="1:21" hidden="1" x14ac:dyDescent="0.3">
      <c r="A2138">
        <v>11817</v>
      </c>
      <c r="B2138" t="s">
        <v>57</v>
      </c>
      <c r="C2138" t="s">
        <v>1</v>
      </c>
      <c r="D2138" t="s">
        <v>2</v>
      </c>
      <c r="E2138" t="s">
        <v>3</v>
      </c>
      <c r="F2138" t="s">
        <v>306</v>
      </c>
      <c r="G2138" t="s">
        <v>4</v>
      </c>
      <c r="H2138" t="s">
        <v>260</v>
      </c>
      <c r="I2138">
        <v>333</v>
      </c>
      <c r="J2138">
        <v>37</v>
      </c>
      <c r="K2138" t="s">
        <v>261</v>
      </c>
      <c r="L2138" t="s">
        <v>7</v>
      </c>
      <c r="M2138" t="s">
        <v>42</v>
      </c>
      <c r="N2138">
        <v>1</v>
      </c>
      <c r="O2138" t="s">
        <v>33</v>
      </c>
      <c r="P2138" t="s">
        <v>35</v>
      </c>
      <c r="Q2138">
        <v>2</v>
      </c>
      <c r="R2138" t="s">
        <v>22</v>
      </c>
      <c r="S2138">
        <v>16.239999771118164</v>
      </c>
      <c r="T2138" s="6">
        <f>tbSilv[[#This Row],[qtdRecurso]]*tbSilv[[#This Row],[areaOcupacao]]/10000</f>
        <v>6.6600000000000006E-2</v>
      </c>
      <c r="U2138" s="1">
        <f>tbSilv[[#This Row],[qtdRecEspFaixa]]*tbSilv[[#This Row],[Preco]]</f>
        <v>1.0815839847564699</v>
      </c>
    </row>
    <row r="2139" spans="1:21" hidden="1" x14ac:dyDescent="0.3">
      <c r="A2139">
        <v>11817</v>
      </c>
      <c r="B2139" t="s">
        <v>57</v>
      </c>
      <c r="C2139" t="s">
        <v>1</v>
      </c>
      <c r="D2139" t="s">
        <v>2</v>
      </c>
      <c r="E2139" t="s">
        <v>3</v>
      </c>
      <c r="F2139" t="s">
        <v>306</v>
      </c>
      <c r="G2139" t="s">
        <v>4</v>
      </c>
      <c r="H2139" t="s">
        <v>260</v>
      </c>
      <c r="I2139">
        <v>333</v>
      </c>
      <c r="J2139">
        <v>37</v>
      </c>
      <c r="K2139" t="s">
        <v>261</v>
      </c>
      <c r="L2139" t="s">
        <v>7</v>
      </c>
      <c r="M2139" t="s">
        <v>42</v>
      </c>
      <c r="N2139">
        <v>1</v>
      </c>
      <c r="O2139" t="s">
        <v>33</v>
      </c>
      <c r="P2139" t="s">
        <v>13</v>
      </c>
      <c r="Q2139">
        <v>2</v>
      </c>
      <c r="R2139" t="s">
        <v>12</v>
      </c>
      <c r="S2139">
        <v>13.066685676574707</v>
      </c>
      <c r="T2139" s="6">
        <f>tbSilv[[#This Row],[qtdRecurso]]*tbSilv[[#This Row],[areaOcupacao]]/10000</f>
        <v>6.6600000000000006E-2</v>
      </c>
      <c r="U2139" s="1">
        <f>tbSilv[[#This Row],[qtdRecEspFaixa]]*tbSilv[[#This Row],[Preco]]</f>
        <v>0.87024126605987562</v>
      </c>
    </row>
    <row r="2140" spans="1:21" hidden="1" x14ac:dyDescent="0.3">
      <c r="A2140">
        <v>11817</v>
      </c>
      <c r="B2140" t="s">
        <v>57</v>
      </c>
      <c r="C2140" t="s">
        <v>1</v>
      </c>
      <c r="D2140" t="s">
        <v>2</v>
      </c>
      <c r="E2140" t="s">
        <v>3</v>
      </c>
      <c r="F2140" t="s">
        <v>306</v>
      </c>
      <c r="G2140" t="s">
        <v>4</v>
      </c>
      <c r="H2140" t="s">
        <v>260</v>
      </c>
      <c r="I2140">
        <v>333</v>
      </c>
      <c r="J2140">
        <v>37</v>
      </c>
      <c r="K2140" t="s">
        <v>261</v>
      </c>
      <c r="L2140" t="s">
        <v>7</v>
      </c>
      <c r="M2140" t="s">
        <v>42</v>
      </c>
      <c r="N2140">
        <v>1</v>
      </c>
      <c r="O2140" t="s">
        <v>36</v>
      </c>
      <c r="P2140" t="s">
        <v>13</v>
      </c>
      <c r="Q2140">
        <v>1</v>
      </c>
      <c r="R2140" t="s">
        <v>12</v>
      </c>
      <c r="S2140">
        <v>13.066685676574707</v>
      </c>
      <c r="T2140" s="6">
        <f>tbSilv[[#This Row],[qtdRecurso]]*tbSilv[[#This Row],[areaOcupacao]]/10000</f>
        <v>3.3300000000000003E-2</v>
      </c>
      <c r="U2140" s="1">
        <f>tbSilv[[#This Row],[qtdRecEspFaixa]]*tbSilv[[#This Row],[Preco]]</f>
        <v>0.43512063302993781</v>
      </c>
    </row>
    <row r="2141" spans="1:21" hidden="1" x14ac:dyDescent="0.3">
      <c r="A2141">
        <v>11817</v>
      </c>
      <c r="B2141" t="s">
        <v>57</v>
      </c>
      <c r="C2141" t="s">
        <v>1</v>
      </c>
      <c r="D2141" t="s">
        <v>2</v>
      </c>
      <c r="E2141" t="s">
        <v>3</v>
      </c>
      <c r="F2141" t="s">
        <v>306</v>
      </c>
      <c r="G2141" t="s">
        <v>4</v>
      </c>
      <c r="H2141" t="s">
        <v>260</v>
      </c>
      <c r="I2141">
        <v>333</v>
      </c>
      <c r="J2141">
        <v>37</v>
      </c>
      <c r="K2141" t="s">
        <v>261</v>
      </c>
      <c r="L2141" t="s">
        <v>7</v>
      </c>
      <c r="M2141" t="s">
        <v>43</v>
      </c>
      <c r="N2141">
        <v>1</v>
      </c>
      <c r="O2141" t="s">
        <v>9</v>
      </c>
      <c r="P2141" t="s">
        <v>16</v>
      </c>
      <c r="Q2141">
        <v>1.75</v>
      </c>
      <c r="R2141" t="s">
        <v>17</v>
      </c>
      <c r="S2141">
        <v>149.07000732421875</v>
      </c>
      <c r="T2141" s="6">
        <f>tbSilv[[#This Row],[qtdRecurso]]*tbSilv[[#This Row],[areaOcupacao]]/10000</f>
        <v>5.8275E-2</v>
      </c>
      <c r="U2141" s="1">
        <f>tbSilv[[#This Row],[qtdRecEspFaixa]]*tbSilv[[#This Row],[Preco]]</f>
        <v>8.6870546768188479</v>
      </c>
    </row>
    <row r="2142" spans="1:21" hidden="1" x14ac:dyDescent="0.3">
      <c r="A2142">
        <v>11817</v>
      </c>
      <c r="B2142" t="s">
        <v>57</v>
      </c>
      <c r="C2142" t="s">
        <v>1</v>
      </c>
      <c r="D2142" t="s">
        <v>2</v>
      </c>
      <c r="E2142" t="s">
        <v>3</v>
      </c>
      <c r="F2142" t="s">
        <v>306</v>
      </c>
      <c r="G2142" t="s">
        <v>4</v>
      </c>
      <c r="H2142" t="s">
        <v>260</v>
      </c>
      <c r="I2142">
        <v>333</v>
      </c>
      <c r="J2142">
        <v>37</v>
      </c>
      <c r="K2142" t="s">
        <v>261</v>
      </c>
      <c r="L2142" t="s">
        <v>7</v>
      </c>
      <c r="M2142" t="s">
        <v>43</v>
      </c>
      <c r="N2142">
        <v>1</v>
      </c>
      <c r="O2142" t="s">
        <v>44</v>
      </c>
      <c r="P2142" t="s">
        <v>45</v>
      </c>
      <c r="Q2142">
        <v>24</v>
      </c>
      <c r="R2142" t="s">
        <v>12</v>
      </c>
      <c r="S2142">
        <v>1.0999999999999999E-2</v>
      </c>
      <c r="T2142" s="6">
        <f>tbSilv[[#This Row],[qtdRecurso]]*tbSilv[[#This Row],[areaOcupacao]]/10000</f>
        <v>0.79920000000000002</v>
      </c>
      <c r="U2142" s="1">
        <f>tbSilv[[#This Row],[qtdRecEspFaixa]]*tbSilv[[#This Row],[Preco]]</f>
        <v>8.791199999999999E-3</v>
      </c>
    </row>
    <row r="2143" spans="1:21" hidden="1" x14ac:dyDescent="0.3">
      <c r="A2143">
        <v>11817</v>
      </c>
      <c r="B2143" t="s">
        <v>57</v>
      </c>
      <c r="C2143" t="s">
        <v>1</v>
      </c>
      <c r="D2143" t="s">
        <v>2</v>
      </c>
      <c r="E2143" t="s">
        <v>3</v>
      </c>
      <c r="F2143" t="s">
        <v>306</v>
      </c>
      <c r="G2143" t="s">
        <v>4</v>
      </c>
      <c r="H2143" t="s">
        <v>260</v>
      </c>
      <c r="I2143">
        <v>333</v>
      </c>
      <c r="J2143">
        <v>37</v>
      </c>
      <c r="K2143" t="s">
        <v>261</v>
      </c>
      <c r="L2143" t="s">
        <v>7</v>
      </c>
      <c r="M2143" t="s">
        <v>43</v>
      </c>
      <c r="N2143">
        <v>1</v>
      </c>
      <c r="O2143" t="s">
        <v>44</v>
      </c>
      <c r="P2143" t="s">
        <v>13</v>
      </c>
      <c r="Q2143">
        <v>24</v>
      </c>
      <c r="R2143" t="s">
        <v>12</v>
      </c>
      <c r="S2143">
        <v>13.066685676574707</v>
      </c>
      <c r="T2143" s="6">
        <f>tbSilv[[#This Row],[qtdRecurso]]*tbSilv[[#This Row],[areaOcupacao]]/10000</f>
        <v>0.79920000000000002</v>
      </c>
      <c r="U2143" s="1">
        <f>tbSilv[[#This Row],[qtdRecEspFaixa]]*tbSilv[[#This Row],[Preco]]</f>
        <v>10.442895192718506</v>
      </c>
    </row>
    <row r="2144" spans="1:21" hidden="1" x14ac:dyDescent="0.3">
      <c r="A2144">
        <v>11817</v>
      </c>
      <c r="B2144" t="s">
        <v>57</v>
      </c>
      <c r="C2144" t="s">
        <v>1</v>
      </c>
      <c r="D2144" t="s">
        <v>2</v>
      </c>
      <c r="E2144" t="s">
        <v>3</v>
      </c>
      <c r="F2144" t="s">
        <v>306</v>
      </c>
      <c r="G2144" t="s">
        <v>4</v>
      </c>
      <c r="H2144" t="s">
        <v>260</v>
      </c>
      <c r="I2144">
        <v>333</v>
      </c>
      <c r="J2144">
        <v>37</v>
      </c>
      <c r="K2144" t="s">
        <v>261</v>
      </c>
      <c r="L2144" t="s">
        <v>7</v>
      </c>
      <c r="M2144" t="s">
        <v>43</v>
      </c>
      <c r="N2144">
        <v>1</v>
      </c>
      <c r="O2144" t="s">
        <v>46</v>
      </c>
      <c r="P2144" t="s">
        <v>47</v>
      </c>
      <c r="Q2144">
        <v>0.5</v>
      </c>
      <c r="R2144" t="s">
        <v>48</v>
      </c>
      <c r="S2144">
        <v>206.16999816894531</v>
      </c>
      <c r="T2144" s="6">
        <f>tbSilv[[#This Row],[qtdRecurso]]*tbSilv[[#This Row],[areaOcupacao]]/10000</f>
        <v>1.6650000000000002E-2</v>
      </c>
      <c r="U2144" s="1">
        <f>tbSilv[[#This Row],[qtdRecEspFaixa]]*tbSilv[[#This Row],[Preco]]</f>
        <v>3.4327304695129399</v>
      </c>
    </row>
    <row r="2145" spans="1:21" hidden="1" x14ac:dyDescent="0.3">
      <c r="A2145">
        <v>11817</v>
      </c>
      <c r="B2145" t="s">
        <v>57</v>
      </c>
      <c r="C2145" t="s">
        <v>1</v>
      </c>
      <c r="D2145" t="s">
        <v>2</v>
      </c>
      <c r="E2145" t="s">
        <v>3</v>
      </c>
      <c r="F2145" t="s">
        <v>306</v>
      </c>
      <c r="G2145" t="s">
        <v>4</v>
      </c>
      <c r="H2145" t="s">
        <v>260</v>
      </c>
      <c r="I2145">
        <v>333</v>
      </c>
      <c r="J2145">
        <v>37</v>
      </c>
      <c r="K2145" t="s">
        <v>261</v>
      </c>
      <c r="L2145" t="s">
        <v>7</v>
      </c>
      <c r="M2145" t="s">
        <v>43</v>
      </c>
      <c r="N2145">
        <v>1</v>
      </c>
      <c r="O2145" t="s">
        <v>46</v>
      </c>
      <c r="P2145" t="s">
        <v>13</v>
      </c>
      <c r="Q2145">
        <v>10</v>
      </c>
      <c r="R2145" t="s">
        <v>12</v>
      </c>
      <c r="S2145">
        <v>13.066685676574707</v>
      </c>
      <c r="T2145" s="6">
        <f>tbSilv[[#This Row],[qtdRecurso]]*tbSilv[[#This Row],[areaOcupacao]]/10000</f>
        <v>0.33300000000000002</v>
      </c>
      <c r="U2145" s="1">
        <f>tbSilv[[#This Row],[qtdRecEspFaixa]]*tbSilv[[#This Row],[Preco]]</f>
        <v>4.3512063302993775</v>
      </c>
    </row>
    <row r="2146" spans="1:21" hidden="1" x14ac:dyDescent="0.3">
      <c r="A2146">
        <v>11817</v>
      </c>
      <c r="B2146" t="s">
        <v>57</v>
      </c>
      <c r="C2146" t="s">
        <v>1</v>
      </c>
      <c r="D2146" t="s">
        <v>2</v>
      </c>
      <c r="E2146" t="s">
        <v>3</v>
      </c>
      <c r="F2146" t="s">
        <v>306</v>
      </c>
      <c r="G2146" t="s">
        <v>4</v>
      </c>
      <c r="H2146" t="s">
        <v>260</v>
      </c>
      <c r="I2146">
        <v>333</v>
      </c>
      <c r="J2146">
        <v>37</v>
      </c>
      <c r="K2146" t="s">
        <v>261</v>
      </c>
      <c r="L2146" t="s">
        <v>7</v>
      </c>
      <c r="M2146" t="s">
        <v>43</v>
      </c>
      <c r="N2146">
        <v>1</v>
      </c>
      <c r="O2146" t="s">
        <v>46</v>
      </c>
      <c r="P2146" t="s">
        <v>16</v>
      </c>
      <c r="Q2146">
        <v>1.65</v>
      </c>
      <c r="R2146" t="s">
        <v>17</v>
      </c>
      <c r="S2146">
        <v>149.07000732421875</v>
      </c>
      <c r="T2146" s="6">
        <f>tbSilv[[#This Row],[qtdRecurso]]*tbSilv[[#This Row],[areaOcupacao]]/10000</f>
        <v>5.4944999999999994E-2</v>
      </c>
      <c r="U2146" s="1">
        <f>tbSilv[[#This Row],[qtdRecEspFaixa]]*tbSilv[[#This Row],[Preco]]</f>
        <v>8.1906515524291983</v>
      </c>
    </row>
    <row r="2147" spans="1:21" hidden="1" x14ac:dyDescent="0.3">
      <c r="A2147">
        <v>11817</v>
      </c>
      <c r="B2147" t="s">
        <v>57</v>
      </c>
      <c r="C2147" t="s">
        <v>1</v>
      </c>
      <c r="D2147" t="s">
        <v>2</v>
      </c>
      <c r="E2147" t="s">
        <v>3</v>
      </c>
      <c r="F2147" t="s">
        <v>306</v>
      </c>
      <c r="G2147" t="s">
        <v>4</v>
      </c>
      <c r="H2147" t="s">
        <v>260</v>
      </c>
      <c r="I2147">
        <v>333</v>
      </c>
      <c r="J2147">
        <v>37</v>
      </c>
      <c r="K2147" t="s">
        <v>261</v>
      </c>
      <c r="L2147" t="s">
        <v>7</v>
      </c>
      <c r="M2147" t="s">
        <v>43</v>
      </c>
      <c r="N2147">
        <v>1</v>
      </c>
      <c r="O2147" t="s">
        <v>33</v>
      </c>
      <c r="P2147" t="s">
        <v>34</v>
      </c>
      <c r="Q2147">
        <v>4</v>
      </c>
      <c r="R2147" t="s">
        <v>12</v>
      </c>
      <c r="S2147">
        <v>9.9000000000000005E-2</v>
      </c>
      <c r="T2147" s="6">
        <f>tbSilv[[#This Row],[qtdRecurso]]*tbSilv[[#This Row],[areaOcupacao]]/10000</f>
        <v>0.13320000000000001</v>
      </c>
      <c r="U2147" s="1">
        <f>tbSilv[[#This Row],[qtdRecEspFaixa]]*tbSilv[[#This Row],[Preco]]</f>
        <v>1.3186800000000002E-2</v>
      </c>
    </row>
    <row r="2148" spans="1:21" hidden="1" x14ac:dyDescent="0.3">
      <c r="A2148">
        <v>11817</v>
      </c>
      <c r="B2148" t="s">
        <v>57</v>
      </c>
      <c r="C2148" t="s">
        <v>1</v>
      </c>
      <c r="D2148" t="s">
        <v>2</v>
      </c>
      <c r="E2148" t="s">
        <v>3</v>
      </c>
      <c r="F2148" t="s">
        <v>306</v>
      </c>
      <c r="G2148" t="s">
        <v>4</v>
      </c>
      <c r="H2148" t="s">
        <v>260</v>
      </c>
      <c r="I2148">
        <v>333</v>
      </c>
      <c r="J2148">
        <v>37</v>
      </c>
      <c r="K2148" t="s">
        <v>261</v>
      </c>
      <c r="L2148" t="s">
        <v>7</v>
      </c>
      <c r="M2148" t="s">
        <v>43</v>
      </c>
      <c r="N2148">
        <v>1</v>
      </c>
      <c r="O2148" t="s">
        <v>33</v>
      </c>
      <c r="P2148" t="s">
        <v>35</v>
      </c>
      <c r="Q2148">
        <v>3.5</v>
      </c>
      <c r="R2148" t="s">
        <v>22</v>
      </c>
      <c r="S2148">
        <v>16.239999771118164</v>
      </c>
      <c r="T2148" s="6">
        <f>tbSilv[[#This Row],[qtdRecurso]]*tbSilv[[#This Row],[areaOcupacao]]/10000</f>
        <v>0.11655</v>
      </c>
      <c r="U2148" s="1">
        <f>tbSilv[[#This Row],[qtdRecEspFaixa]]*tbSilv[[#This Row],[Preco]]</f>
        <v>1.892771973323822</v>
      </c>
    </row>
    <row r="2149" spans="1:21" hidden="1" x14ac:dyDescent="0.3">
      <c r="A2149">
        <v>11817</v>
      </c>
      <c r="B2149" t="s">
        <v>57</v>
      </c>
      <c r="C2149" t="s">
        <v>1</v>
      </c>
      <c r="D2149" t="s">
        <v>2</v>
      </c>
      <c r="E2149" t="s">
        <v>3</v>
      </c>
      <c r="F2149" t="s">
        <v>306</v>
      </c>
      <c r="G2149" t="s">
        <v>4</v>
      </c>
      <c r="H2149" t="s">
        <v>260</v>
      </c>
      <c r="I2149">
        <v>333</v>
      </c>
      <c r="J2149">
        <v>37</v>
      </c>
      <c r="K2149" t="s">
        <v>261</v>
      </c>
      <c r="L2149" t="s">
        <v>7</v>
      </c>
      <c r="M2149" t="s">
        <v>43</v>
      </c>
      <c r="N2149">
        <v>1</v>
      </c>
      <c r="O2149" t="s">
        <v>33</v>
      </c>
      <c r="P2149" t="s">
        <v>13</v>
      </c>
      <c r="Q2149">
        <v>4</v>
      </c>
      <c r="R2149" t="s">
        <v>12</v>
      </c>
      <c r="S2149">
        <v>13.066685676574707</v>
      </c>
      <c r="T2149" s="6">
        <f>tbSilv[[#This Row],[qtdRecurso]]*tbSilv[[#This Row],[areaOcupacao]]/10000</f>
        <v>0.13320000000000001</v>
      </c>
      <c r="U2149" s="1">
        <f>tbSilv[[#This Row],[qtdRecEspFaixa]]*tbSilv[[#This Row],[Preco]]</f>
        <v>1.7404825321197512</v>
      </c>
    </row>
    <row r="2150" spans="1:21" hidden="1" x14ac:dyDescent="0.3">
      <c r="A2150">
        <v>11817</v>
      </c>
      <c r="B2150" t="s">
        <v>57</v>
      </c>
      <c r="C2150" t="s">
        <v>1</v>
      </c>
      <c r="D2150" t="s">
        <v>2</v>
      </c>
      <c r="E2150" t="s">
        <v>3</v>
      </c>
      <c r="F2150" t="s">
        <v>306</v>
      </c>
      <c r="G2150" t="s">
        <v>4</v>
      </c>
      <c r="H2150" t="s">
        <v>260</v>
      </c>
      <c r="I2150">
        <v>333</v>
      </c>
      <c r="J2150">
        <v>37</v>
      </c>
      <c r="K2150" t="s">
        <v>261</v>
      </c>
      <c r="L2150" t="s">
        <v>7</v>
      </c>
      <c r="M2150" t="s">
        <v>43</v>
      </c>
      <c r="N2150">
        <v>1</v>
      </c>
      <c r="O2150" t="s">
        <v>49</v>
      </c>
      <c r="P2150" t="s">
        <v>50</v>
      </c>
      <c r="Q2150">
        <v>24</v>
      </c>
      <c r="R2150" t="s">
        <v>12</v>
      </c>
      <c r="S2150">
        <v>6.0519999999999996</v>
      </c>
      <c r="T2150" s="6">
        <f>tbSilv[[#This Row],[qtdRecurso]]*tbSilv[[#This Row],[areaOcupacao]]/10000</f>
        <v>0.79920000000000002</v>
      </c>
      <c r="U2150" s="1">
        <f>tbSilv[[#This Row],[qtdRecEspFaixa]]*tbSilv[[#This Row],[Preco]]</f>
        <v>4.8367583999999999</v>
      </c>
    </row>
    <row r="2151" spans="1:21" hidden="1" x14ac:dyDescent="0.3">
      <c r="A2151">
        <v>11817</v>
      </c>
      <c r="B2151" t="s">
        <v>57</v>
      </c>
      <c r="C2151" t="s">
        <v>1</v>
      </c>
      <c r="D2151" t="s">
        <v>2</v>
      </c>
      <c r="E2151" t="s">
        <v>3</v>
      </c>
      <c r="F2151" t="s">
        <v>306</v>
      </c>
      <c r="G2151" t="s">
        <v>4</v>
      </c>
      <c r="H2151" t="s">
        <v>260</v>
      </c>
      <c r="I2151">
        <v>333</v>
      </c>
      <c r="J2151">
        <v>37</v>
      </c>
      <c r="K2151" t="s">
        <v>261</v>
      </c>
      <c r="L2151" t="s">
        <v>7</v>
      </c>
      <c r="M2151" t="s">
        <v>43</v>
      </c>
      <c r="N2151">
        <v>1</v>
      </c>
      <c r="O2151" t="s">
        <v>49</v>
      </c>
      <c r="P2151" t="s">
        <v>13</v>
      </c>
      <c r="Q2151">
        <v>24</v>
      </c>
      <c r="R2151" t="s">
        <v>12</v>
      </c>
      <c r="S2151">
        <v>13.066685676574707</v>
      </c>
      <c r="T2151" s="6">
        <f>tbSilv[[#This Row],[qtdRecurso]]*tbSilv[[#This Row],[areaOcupacao]]/10000</f>
        <v>0.79920000000000002</v>
      </c>
      <c r="U2151" s="1">
        <f>tbSilv[[#This Row],[qtdRecEspFaixa]]*tbSilv[[#This Row],[Preco]]</f>
        <v>10.442895192718506</v>
      </c>
    </row>
    <row r="2152" spans="1:21" hidden="1" x14ac:dyDescent="0.3">
      <c r="A2152">
        <v>11817</v>
      </c>
      <c r="B2152" t="s">
        <v>57</v>
      </c>
      <c r="C2152" t="s">
        <v>1</v>
      </c>
      <c r="D2152" t="s">
        <v>2</v>
      </c>
      <c r="E2152" t="s">
        <v>3</v>
      </c>
      <c r="F2152" t="s">
        <v>306</v>
      </c>
      <c r="G2152" t="s">
        <v>4</v>
      </c>
      <c r="H2152" t="s">
        <v>260</v>
      </c>
      <c r="I2152">
        <v>333</v>
      </c>
      <c r="J2152">
        <v>37</v>
      </c>
      <c r="K2152" t="s">
        <v>261</v>
      </c>
      <c r="L2152" t="s">
        <v>7</v>
      </c>
      <c r="M2152" t="s">
        <v>43</v>
      </c>
      <c r="N2152">
        <v>1</v>
      </c>
      <c r="O2152" t="s">
        <v>51</v>
      </c>
      <c r="P2152" t="s">
        <v>38</v>
      </c>
      <c r="Q2152">
        <v>20</v>
      </c>
      <c r="R2152" t="s">
        <v>12</v>
      </c>
      <c r="S2152">
        <v>6.4109999999999996</v>
      </c>
      <c r="T2152" s="6">
        <f>tbSilv[[#This Row],[qtdRecurso]]*tbSilv[[#This Row],[areaOcupacao]]/10000</f>
        <v>0.66600000000000004</v>
      </c>
      <c r="U2152" s="1">
        <f>tbSilv[[#This Row],[qtdRecEspFaixa]]*tbSilv[[#This Row],[Preco]]</f>
        <v>4.2697260000000004</v>
      </c>
    </row>
    <row r="2153" spans="1:21" hidden="1" x14ac:dyDescent="0.3">
      <c r="A2153">
        <v>11817</v>
      </c>
      <c r="B2153" t="s">
        <v>57</v>
      </c>
      <c r="C2153" t="s">
        <v>1</v>
      </c>
      <c r="D2153" t="s">
        <v>2</v>
      </c>
      <c r="E2153" t="s">
        <v>3</v>
      </c>
      <c r="F2153" t="s">
        <v>306</v>
      </c>
      <c r="G2153" t="s">
        <v>4</v>
      </c>
      <c r="H2153" t="s">
        <v>260</v>
      </c>
      <c r="I2153">
        <v>333</v>
      </c>
      <c r="J2153">
        <v>37</v>
      </c>
      <c r="K2153" t="s">
        <v>261</v>
      </c>
      <c r="L2153" t="s">
        <v>7</v>
      </c>
      <c r="M2153" t="s">
        <v>43</v>
      </c>
      <c r="N2153">
        <v>1</v>
      </c>
      <c r="O2153" t="s">
        <v>51</v>
      </c>
      <c r="P2153" t="s">
        <v>13</v>
      </c>
      <c r="Q2153">
        <v>20</v>
      </c>
      <c r="R2153" t="s">
        <v>12</v>
      </c>
      <c r="S2153">
        <v>13.066685676574707</v>
      </c>
      <c r="T2153" s="6">
        <f>tbSilv[[#This Row],[qtdRecurso]]*tbSilv[[#This Row],[areaOcupacao]]/10000</f>
        <v>0.66600000000000004</v>
      </c>
      <c r="U2153" s="1">
        <f>tbSilv[[#This Row],[qtdRecEspFaixa]]*tbSilv[[#This Row],[Preco]]</f>
        <v>8.7024126605987551</v>
      </c>
    </row>
    <row r="2154" spans="1:21" x14ac:dyDescent="0.3">
      <c r="A2154">
        <v>11817</v>
      </c>
      <c r="B2154" t="s">
        <v>57</v>
      </c>
      <c r="C2154" t="s">
        <v>1</v>
      </c>
      <c r="D2154" t="s">
        <v>2</v>
      </c>
      <c r="E2154" t="s">
        <v>3</v>
      </c>
      <c r="F2154" t="s">
        <v>306</v>
      </c>
      <c r="G2154" t="s">
        <v>4</v>
      </c>
      <c r="H2154" t="s">
        <v>52</v>
      </c>
      <c r="I2154">
        <v>504</v>
      </c>
      <c r="J2154">
        <v>56</v>
      </c>
      <c r="K2154" t="s">
        <v>316</v>
      </c>
      <c r="L2154" t="s">
        <v>317</v>
      </c>
      <c r="M2154" t="s">
        <v>309</v>
      </c>
      <c r="N2154">
        <v>2</v>
      </c>
      <c r="O2154" t="s">
        <v>310</v>
      </c>
      <c r="P2154" t="s">
        <v>311</v>
      </c>
      <c r="Q2154">
        <v>145.19999999999999</v>
      </c>
      <c r="R2154" t="s">
        <v>12</v>
      </c>
      <c r="S2154">
        <v>1.0999999999999999E-2</v>
      </c>
      <c r="T2154" s="6">
        <f>tbSilv[[#This Row],[qtdRecurso]]*tbSilv[[#This Row],[areaOcupacao]]/10000</f>
        <v>7.3180799999999993</v>
      </c>
      <c r="U2154" s="1">
        <f>tbSilv[[#This Row],[qtdRecEspFaixa]]*tbSilv[[#This Row],[Preco]]</f>
        <v>8.0498879999999981E-2</v>
      </c>
    </row>
    <row r="2155" spans="1:21" x14ac:dyDescent="0.3">
      <c r="A2155">
        <v>11817</v>
      </c>
      <c r="B2155" t="s">
        <v>57</v>
      </c>
      <c r="C2155" t="s">
        <v>1</v>
      </c>
      <c r="D2155" t="s">
        <v>2</v>
      </c>
      <c r="E2155" t="s">
        <v>3</v>
      </c>
      <c r="F2155" t="s">
        <v>306</v>
      </c>
      <c r="G2155" t="s">
        <v>4</v>
      </c>
      <c r="H2155" t="s">
        <v>52</v>
      </c>
      <c r="I2155">
        <v>504</v>
      </c>
      <c r="J2155">
        <v>56</v>
      </c>
      <c r="K2155" t="s">
        <v>316</v>
      </c>
      <c r="L2155" t="s">
        <v>317</v>
      </c>
      <c r="M2155" t="s">
        <v>309</v>
      </c>
      <c r="N2155">
        <v>2</v>
      </c>
      <c r="O2155" t="s">
        <v>310</v>
      </c>
      <c r="P2155" t="s">
        <v>13</v>
      </c>
      <c r="Q2155">
        <v>145.19999999999999</v>
      </c>
      <c r="R2155" t="s">
        <v>12</v>
      </c>
      <c r="S2155">
        <v>13.066685676574707</v>
      </c>
      <c r="T2155" s="6">
        <f>tbSilv[[#This Row],[qtdRecurso]]*tbSilv[[#This Row],[areaOcupacao]]/10000</f>
        <v>7.3180799999999993</v>
      </c>
      <c r="U2155" s="1">
        <f>tbSilv[[#This Row],[qtdRecEspFaixa]]*tbSilv[[#This Row],[Preco]]</f>
        <v>95.623051116027824</v>
      </c>
    </row>
    <row r="2156" spans="1:21" x14ac:dyDescent="0.3">
      <c r="A2156">
        <v>11817</v>
      </c>
      <c r="B2156" t="s">
        <v>57</v>
      </c>
      <c r="C2156" t="s">
        <v>1</v>
      </c>
      <c r="D2156" t="s">
        <v>2</v>
      </c>
      <c r="E2156" t="s">
        <v>3</v>
      </c>
      <c r="F2156" t="s">
        <v>306</v>
      </c>
      <c r="G2156" t="s">
        <v>4</v>
      </c>
      <c r="H2156" t="s">
        <v>52</v>
      </c>
      <c r="I2156">
        <v>504</v>
      </c>
      <c r="J2156">
        <v>56</v>
      </c>
      <c r="K2156" t="s">
        <v>316</v>
      </c>
      <c r="L2156" t="s">
        <v>317</v>
      </c>
      <c r="M2156" t="s">
        <v>309</v>
      </c>
      <c r="N2156">
        <v>2</v>
      </c>
      <c r="O2156" t="s">
        <v>312</v>
      </c>
      <c r="P2156" t="s">
        <v>13</v>
      </c>
      <c r="Q2156">
        <v>18.149999999999999</v>
      </c>
      <c r="R2156" t="s">
        <v>12</v>
      </c>
      <c r="S2156">
        <v>13.066685676574707</v>
      </c>
      <c r="T2156" s="6">
        <f>tbSilv[[#This Row],[qtdRecurso]]*tbSilv[[#This Row],[areaOcupacao]]/10000</f>
        <v>0.91475999999999991</v>
      </c>
      <c r="U2156" s="1">
        <f>tbSilv[[#This Row],[qtdRecEspFaixa]]*tbSilv[[#This Row],[Preco]]</f>
        <v>11.952881389503478</v>
      </c>
    </row>
    <row r="2157" spans="1:21" x14ac:dyDescent="0.3">
      <c r="A2157">
        <v>11817</v>
      </c>
      <c r="B2157" t="s">
        <v>57</v>
      </c>
      <c r="C2157" t="s">
        <v>1</v>
      </c>
      <c r="D2157" t="s">
        <v>2</v>
      </c>
      <c r="E2157" t="s">
        <v>3</v>
      </c>
      <c r="F2157" t="s">
        <v>306</v>
      </c>
      <c r="G2157" t="s">
        <v>4</v>
      </c>
      <c r="H2157" t="s">
        <v>52</v>
      </c>
      <c r="I2157">
        <v>504</v>
      </c>
      <c r="J2157">
        <v>56</v>
      </c>
      <c r="K2157" t="s">
        <v>316</v>
      </c>
      <c r="L2157" t="s">
        <v>317</v>
      </c>
      <c r="M2157" t="s">
        <v>309</v>
      </c>
      <c r="N2157">
        <v>2</v>
      </c>
      <c r="O2157" t="s">
        <v>313</v>
      </c>
      <c r="P2157" t="s">
        <v>16</v>
      </c>
      <c r="Q2157">
        <v>0.73</v>
      </c>
      <c r="R2157" t="s">
        <v>17</v>
      </c>
      <c r="S2157">
        <v>149.07000732421875</v>
      </c>
      <c r="T2157" s="6">
        <f>tbSilv[[#This Row],[qtdRecurso]]*tbSilv[[#This Row],[areaOcupacao]]/10000</f>
        <v>3.6791999999999998E-2</v>
      </c>
      <c r="U2157" s="1">
        <f>tbSilv[[#This Row],[qtdRecEspFaixa]]*tbSilv[[#This Row],[Preco]]</f>
        <v>5.4845837094726564</v>
      </c>
    </row>
    <row r="2158" spans="1:21" hidden="1" x14ac:dyDescent="0.3">
      <c r="A2158">
        <v>11817</v>
      </c>
      <c r="B2158" t="s">
        <v>57</v>
      </c>
      <c r="C2158" t="s">
        <v>1</v>
      </c>
      <c r="D2158" t="s">
        <v>2</v>
      </c>
      <c r="E2158" t="s">
        <v>3</v>
      </c>
      <c r="F2158" t="s">
        <v>306</v>
      </c>
      <c r="G2158" t="s">
        <v>4</v>
      </c>
      <c r="H2158" t="s">
        <v>52</v>
      </c>
      <c r="I2158">
        <v>504</v>
      </c>
      <c r="J2158">
        <v>56</v>
      </c>
      <c r="K2158" t="s">
        <v>316</v>
      </c>
      <c r="L2158" t="s">
        <v>317</v>
      </c>
      <c r="M2158" t="s">
        <v>309</v>
      </c>
      <c r="N2158">
        <v>3</v>
      </c>
      <c r="O2158" t="s">
        <v>310</v>
      </c>
      <c r="P2158" t="s">
        <v>311</v>
      </c>
      <c r="Q2158">
        <v>145.19999999999999</v>
      </c>
      <c r="R2158" t="s">
        <v>12</v>
      </c>
      <c r="S2158">
        <v>1.0999999999999999E-2</v>
      </c>
      <c r="T2158" s="6">
        <f>tbSilv[[#This Row],[qtdRecurso]]*tbSilv[[#This Row],[areaOcupacao]]/10000</f>
        <v>7.3180799999999993</v>
      </c>
      <c r="U2158" s="1">
        <f>tbSilv[[#This Row],[qtdRecEspFaixa]]*tbSilv[[#This Row],[Preco]]</f>
        <v>8.0498879999999981E-2</v>
      </c>
    </row>
    <row r="2159" spans="1:21" hidden="1" x14ac:dyDescent="0.3">
      <c r="A2159">
        <v>11817</v>
      </c>
      <c r="B2159" t="s">
        <v>57</v>
      </c>
      <c r="C2159" t="s">
        <v>1</v>
      </c>
      <c r="D2159" t="s">
        <v>2</v>
      </c>
      <c r="E2159" t="s">
        <v>3</v>
      </c>
      <c r="F2159" t="s">
        <v>306</v>
      </c>
      <c r="G2159" t="s">
        <v>4</v>
      </c>
      <c r="H2159" t="s">
        <v>52</v>
      </c>
      <c r="I2159">
        <v>504</v>
      </c>
      <c r="J2159">
        <v>56</v>
      </c>
      <c r="K2159" t="s">
        <v>316</v>
      </c>
      <c r="L2159" t="s">
        <v>317</v>
      </c>
      <c r="M2159" t="s">
        <v>309</v>
      </c>
      <c r="N2159">
        <v>3</v>
      </c>
      <c r="O2159" t="s">
        <v>310</v>
      </c>
      <c r="P2159" t="s">
        <v>13</v>
      </c>
      <c r="Q2159">
        <v>145.19999999999999</v>
      </c>
      <c r="R2159" t="s">
        <v>12</v>
      </c>
      <c r="S2159">
        <v>13.066685676574707</v>
      </c>
      <c r="T2159" s="6">
        <f>tbSilv[[#This Row],[qtdRecurso]]*tbSilv[[#This Row],[areaOcupacao]]/10000</f>
        <v>7.3180799999999993</v>
      </c>
      <c r="U2159" s="1">
        <f>tbSilv[[#This Row],[qtdRecEspFaixa]]*tbSilv[[#This Row],[Preco]]</f>
        <v>95.623051116027824</v>
      </c>
    </row>
    <row r="2160" spans="1:21" hidden="1" x14ac:dyDescent="0.3">
      <c r="A2160">
        <v>11817</v>
      </c>
      <c r="B2160" t="s">
        <v>57</v>
      </c>
      <c r="C2160" t="s">
        <v>1</v>
      </c>
      <c r="D2160" t="s">
        <v>2</v>
      </c>
      <c r="E2160" t="s">
        <v>3</v>
      </c>
      <c r="F2160" t="s">
        <v>306</v>
      </c>
      <c r="G2160" t="s">
        <v>4</v>
      </c>
      <c r="H2160" t="s">
        <v>52</v>
      </c>
      <c r="I2160">
        <v>504</v>
      </c>
      <c r="J2160">
        <v>56</v>
      </c>
      <c r="K2160" t="s">
        <v>316</v>
      </c>
      <c r="L2160" t="s">
        <v>317</v>
      </c>
      <c r="M2160" t="s">
        <v>309</v>
      </c>
      <c r="N2160">
        <v>3</v>
      </c>
      <c r="O2160" t="s">
        <v>312</v>
      </c>
      <c r="P2160" t="s">
        <v>13</v>
      </c>
      <c r="Q2160">
        <v>18.149999999999999</v>
      </c>
      <c r="R2160" t="s">
        <v>12</v>
      </c>
      <c r="S2160">
        <v>13.066685676574707</v>
      </c>
      <c r="T2160" s="6">
        <f>tbSilv[[#This Row],[qtdRecurso]]*tbSilv[[#This Row],[areaOcupacao]]/10000</f>
        <v>0.91475999999999991</v>
      </c>
      <c r="U2160" s="1">
        <f>tbSilv[[#This Row],[qtdRecEspFaixa]]*tbSilv[[#This Row],[Preco]]</f>
        <v>11.952881389503478</v>
      </c>
    </row>
    <row r="2161" spans="1:21" hidden="1" x14ac:dyDescent="0.3">
      <c r="A2161">
        <v>11817</v>
      </c>
      <c r="B2161" t="s">
        <v>57</v>
      </c>
      <c r="C2161" t="s">
        <v>1</v>
      </c>
      <c r="D2161" t="s">
        <v>2</v>
      </c>
      <c r="E2161" t="s">
        <v>3</v>
      </c>
      <c r="F2161" t="s">
        <v>306</v>
      </c>
      <c r="G2161" t="s">
        <v>4</v>
      </c>
      <c r="H2161" t="s">
        <v>52</v>
      </c>
      <c r="I2161">
        <v>504</v>
      </c>
      <c r="J2161">
        <v>56</v>
      </c>
      <c r="K2161" t="s">
        <v>316</v>
      </c>
      <c r="L2161" t="s">
        <v>317</v>
      </c>
      <c r="M2161" t="s">
        <v>309</v>
      </c>
      <c r="N2161">
        <v>3</v>
      </c>
      <c r="O2161" t="s">
        <v>313</v>
      </c>
      <c r="P2161" t="s">
        <v>16</v>
      </c>
      <c r="Q2161">
        <v>0.73</v>
      </c>
      <c r="R2161" t="s">
        <v>17</v>
      </c>
      <c r="S2161">
        <v>149.07000732421875</v>
      </c>
      <c r="T2161" s="6">
        <f>tbSilv[[#This Row],[qtdRecurso]]*tbSilv[[#This Row],[areaOcupacao]]/10000</f>
        <v>3.6791999999999998E-2</v>
      </c>
      <c r="U2161" s="1">
        <f>tbSilv[[#This Row],[qtdRecEspFaixa]]*tbSilv[[#This Row],[Preco]]</f>
        <v>5.4845837094726564</v>
      </c>
    </row>
    <row r="2162" spans="1:21" hidden="1" x14ac:dyDescent="0.3">
      <c r="A2162">
        <v>11817</v>
      </c>
      <c r="B2162" t="s">
        <v>57</v>
      </c>
      <c r="C2162" t="s">
        <v>1</v>
      </c>
      <c r="D2162" t="s">
        <v>2</v>
      </c>
      <c r="E2162" t="s">
        <v>3</v>
      </c>
      <c r="F2162" t="s">
        <v>306</v>
      </c>
      <c r="G2162" t="s">
        <v>4</v>
      </c>
      <c r="H2162" t="s">
        <v>52</v>
      </c>
      <c r="I2162">
        <v>504</v>
      </c>
      <c r="J2162">
        <v>56</v>
      </c>
      <c r="K2162" t="s">
        <v>316</v>
      </c>
      <c r="L2162" t="s">
        <v>317</v>
      </c>
      <c r="M2162" t="s">
        <v>309</v>
      </c>
      <c r="N2162">
        <v>4</v>
      </c>
      <c r="O2162" t="s">
        <v>310</v>
      </c>
      <c r="P2162" t="s">
        <v>311</v>
      </c>
      <c r="Q2162">
        <v>145.19999999999999</v>
      </c>
      <c r="R2162" t="s">
        <v>12</v>
      </c>
      <c r="S2162">
        <v>1.0999999999999999E-2</v>
      </c>
      <c r="T2162" s="6">
        <f>tbSilv[[#This Row],[qtdRecurso]]*tbSilv[[#This Row],[areaOcupacao]]/10000</f>
        <v>7.3180799999999993</v>
      </c>
      <c r="U2162" s="1">
        <f>tbSilv[[#This Row],[qtdRecEspFaixa]]*tbSilv[[#This Row],[Preco]]</f>
        <v>8.0498879999999981E-2</v>
      </c>
    </row>
    <row r="2163" spans="1:21" hidden="1" x14ac:dyDescent="0.3">
      <c r="A2163">
        <v>11817</v>
      </c>
      <c r="B2163" t="s">
        <v>57</v>
      </c>
      <c r="C2163" t="s">
        <v>1</v>
      </c>
      <c r="D2163" t="s">
        <v>2</v>
      </c>
      <c r="E2163" t="s">
        <v>3</v>
      </c>
      <c r="F2163" t="s">
        <v>306</v>
      </c>
      <c r="G2163" t="s">
        <v>4</v>
      </c>
      <c r="H2163" t="s">
        <v>52</v>
      </c>
      <c r="I2163">
        <v>504</v>
      </c>
      <c r="J2163">
        <v>56</v>
      </c>
      <c r="K2163" t="s">
        <v>316</v>
      </c>
      <c r="L2163" t="s">
        <v>317</v>
      </c>
      <c r="M2163" t="s">
        <v>309</v>
      </c>
      <c r="N2163">
        <v>4</v>
      </c>
      <c r="O2163" t="s">
        <v>310</v>
      </c>
      <c r="P2163" t="s">
        <v>13</v>
      </c>
      <c r="Q2163">
        <v>145.19999999999999</v>
      </c>
      <c r="R2163" t="s">
        <v>12</v>
      </c>
      <c r="S2163">
        <v>13.066685676574707</v>
      </c>
      <c r="T2163" s="6">
        <f>tbSilv[[#This Row],[qtdRecurso]]*tbSilv[[#This Row],[areaOcupacao]]/10000</f>
        <v>7.3180799999999993</v>
      </c>
      <c r="U2163" s="1">
        <f>tbSilv[[#This Row],[qtdRecEspFaixa]]*tbSilv[[#This Row],[Preco]]</f>
        <v>95.623051116027824</v>
      </c>
    </row>
    <row r="2164" spans="1:21" hidden="1" x14ac:dyDescent="0.3">
      <c r="A2164">
        <v>11817</v>
      </c>
      <c r="B2164" t="s">
        <v>57</v>
      </c>
      <c r="C2164" t="s">
        <v>1</v>
      </c>
      <c r="D2164" t="s">
        <v>2</v>
      </c>
      <c r="E2164" t="s">
        <v>3</v>
      </c>
      <c r="F2164" t="s">
        <v>306</v>
      </c>
      <c r="G2164" t="s">
        <v>4</v>
      </c>
      <c r="H2164" t="s">
        <v>52</v>
      </c>
      <c r="I2164">
        <v>504</v>
      </c>
      <c r="J2164">
        <v>56</v>
      </c>
      <c r="K2164" t="s">
        <v>316</v>
      </c>
      <c r="L2164" t="s">
        <v>317</v>
      </c>
      <c r="M2164" t="s">
        <v>309</v>
      </c>
      <c r="N2164">
        <v>4</v>
      </c>
      <c r="O2164" t="s">
        <v>312</v>
      </c>
      <c r="P2164" t="s">
        <v>13</v>
      </c>
      <c r="Q2164">
        <v>18.149999999999999</v>
      </c>
      <c r="R2164" t="s">
        <v>12</v>
      </c>
      <c r="S2164">
        <v>13.066685676574707</v>
      </c>
      <c r="T2164" s="6">
        <f>tbSilv[[#This Row],[qtdRecurso]]*tbSilv[[#This Row],[areaOcupacao]]/10000</f>
        <v>0.91475999999999991</v>
      </c>
      <c r="U2164" s="1">
        <f>tbSilv[[#This Row],[qtdRecEspFaixa]]*tbSilv[[#This Row],[Preco]]</f>
        <v>11.952881389503478</v>
      </c>
    </row>
    <row r="2165" spans="1:21" hidden="1" x14ac:dyDescent="0.3">
      <c r="A2165">
        <v>11817</v>
      </c>
      <c r="B2165" t="s">
        <v>57</v>
      </c>
      <c r="C2165" t="s">
        <v>1</v>
      </c>
      <c r="D2165" t="s">
        <v>2</v>
      </c>
      <c r="E2165" t="s">
        <v>3</v>
      </c>
      <c r="F2165" t="s">
        <v>306</v>
      </c>
      <c r="G2165" t="s">
        <v>4</v>
      </c>
      <c r="H2165" t="s">
        <v>52</v>
      </c>
      <c r="I2165">
        <v>504</v>
      </c>
      <c r="J2165">
        <v>56</v>
      </c>
      <c r="K2165" t="s">
        <v>316</v>
      </c>
      <c r="L2165" t="s">
        <v>317</v>
      </c>
      <c r="M2165" t="s">
        <v>309</v>
      </c>
      <c r="N2165">
        <v>4</v>
      </c>
      <c r="O2165" t="s">
        <v>313</v>
      </c>
      <c r="P2165" t="s">
        <v>16</v>
      </c>
      <c r="Q2165">
        <v>0.73</v>
      </c>
      <c r="R2165" t="s">
        <v>17</v>
      </c>
      <c r="S2165">
        <v>149.07000732421875</v>
      </c>
      <c r="T2165" s="6">
        <f>tbSilv[[#This Row],[qtdRecurso]]*tbSilv[[#This Row],[areaOcupacao]]/10000</f>
        <v>3.6791999999999998E-2</v>
      </c>
      <c r="U2165" s="1">
        <f>tbSilv[[#This Row],[qtdRecEspFaixa]]*tbSilv[[#This Row],[Preco]]</f>
        <v>5.4845837094726564</v>
      </c>
    </row>
    <row r="2166" spans="1:21" hidden="1" x14ac:dyDescent="0.3">
      <c r="A2166">
        <v>11817</v>
      </c>
      <c r="B2166" t="s">
        <v>57</v>
      </c>
      <c r="C2166" t="s">
        <v>1</v>
      </c>
      <c r="D2166" t="s">
        <v>2</v>
      </c>
      <c r="E2166" t="s">
        <v>3</v>
      </c>
      <c r="F2166" t="s">
        <v>306</v>
      </c>
      <c r="G2166" t="s">
        <v>4</v>
      </c>
      <c r="H2166" t="s">
        <v>52</v>
      </c>
      <c r="I2166">
        <v>504</v>
      </c>
      <c r="J2166">
        <v>56</v>
      </c>
      <c r="K2166" t="s">
        <v>316</v>
      </c>
      <c r="L2166" t="s">
        <v>317</v>
      </c>
      <c r="M2166" t="s">
        <v>309</v>
      </c>
      <c r="N2166">
        <v>5</v>
      </c>
      <c r="O2166" t="s">
        <v>310</v>
      </c>
      <c r="P2166" t="s">
        <v>311</v>
      </c>
      <c r="Q2166">
        <v>145.19999999999999</v>
      </c>
      <c r="R2166" t="s">
        <v>12</v>
      </c>
      <c r="S2166">
        <v>1.0999999999999999E-2</v>
      </c>
      <c r="T2166" s="6">
        <f>tbSilv[[#This Row],[qtdRecurso]]*tbSilv[[#This Row],[areaOcupacao]]/10000</f>
        <v>7.3180799999999993</v>
      </c>
      <c r="U2166" s="1">
        <f>tbSilv[[#This Row],[qtdRecEspFaixa]]*tbSilv[[#This Row],[Preco]]</f>
        <v>8.0498879999999981E-2</v>
      </c>
    </row>
    <row r="2167" spans="1:21" hidden="1" x14ac:dyDescent="0.3">
      <c r="A2167">
        <v>11817</v>
      </c>
      <c r="B2167" t="s">
        <v>57</v>
      </c>
      <c r="C2167" t="s">
        <v>1</v>
      </c>
      <c r="D2167" t="s">
        <v>2</v>
      </c>
      <c r="E2167" t="s">
        <v>3</v>
      </c>
      <c r="F2167" t="s">
        <v>306</v>
      </c>
      <c r="G2167" t="s">
        <v>4</v>
      </c>
      <c r="H2167" t="s">
        <v>52</v>
      </c>
      <c r="I2167">
        <v>504</v>
      </c>
      <c r="J2167">
        <v>56</v>
      </c>
      <c r="K2167" t="s">
        <v>316</v>
      </c>
      <c r="L2167" t="s">
        <v>317</v>
      </c>
      <c r="M2167" t="s">
        <v>309</v>
      </c>
      <c r="N2167">
        <v>5</v>
      </c>
      <c r="O2167" t="s">
        <v>310</v>
      </c>
      <c r="P2167" t="s">
        <v>13</v>
      </c>
      <c r="Q2167">
        <v>145.19999999999999</v>
      </c>
      <c r="R2167" t="s">
        <v>12</v>
      </c>
      <c r="S2167">
        <v>13.066685676574707</v>
      </c>
      <c r="T2167" s="6">
        <f>tbSilv[[#This Row],[qtdRecurso]]*tbSilv[[#This Row],[areaOcupacao]]/10000</f>
        <v>7.3180799999999993</v>
      </c>
      <c r="U2167" s="1">
        <f>tbSilv[[#This Row],[qtdRecEspFaixa]]*tbSilv[[#This Row],[Preco]]</f>
        <v>95.623051116027824</v>
      </c>
    </row>
    <row r="2168" spans="1:21" hidden="1" x14ac:dyDescent="0.3">
      <c r="A2168">
        <v>11817</v>
      </c>
      <c r="B2168" t="s">
        <v>57</v>
      </c>
      <c r="C2168" t="s">
        <v>1</v>
      </c>
      <c r="D2168" t="s">
        <v>2</v>
      </c>
      <c r="E2168" t="s">
        <v>3</v>
      </c>
      <c r="F2168" t="s">
        <v>306</v>
      </c>
      <c r="G2168" t="s">
        <v>4</v>
      </c>
      <c r="H2168" t="s">
        <v>52</v>
      </c>
      <c r="I2168">
        <v>504</v>
      </c>
      <c r="J2168">
        <v>56</v>
      </c>
      <c r="K2168" t="s">
        <v>316</v>
      </c>
      <c r="L2168" t="s">
        <v>317</v>
      </c>
      <c r="M2168" t="s">
        <v>309</v>
      </c>
      <c r="N2168">
        <v>5</v>
      </c>
      <c r="O2168" t="s">
        <v>312</v>
      </c>
      <c r="P2168" t="s">
        <v>13</v>
      </c>
      <c r="Q2168">
        <v>18.149999999999999</v>
      </c>
      <c r="R2168" t="s">
        <v>12</v>
      </c>
      <c r="S2168">
        <v>13.066685676574707</v>
      </c>
      <c r="T2168" s="6">
        <f>tbSilv[[#This Row],[qtdRecurso]]*tbSilv[[#This Row],[areaOcupacao]]/10000</f>
        <v>0.91475999999999991</v>
      </c>
      <c r="U2168" s="1">
        <f>tbSilv[[#This Row],[qtdRecEspFaixa]]*tbSilv[[#This Row],[Preco]]</f>
        <v>11.952881389503478</v>
      </c>
    </row>
    <row r="2169" spans="1:21" hidden="1" x14ac:dyDescent="0.3">
      <c r="A2169">
        <v>11817</v>
      </c>
      <c r="B2169" t="s">
        <v>57</v>
      </c>
      <c r="C2169" t="s">
        <v>1</v>
      </c>
      <c r="D2169" t="s">
        <v>2</v>
      </c>
      <c r="E2169" t="s">
        <v>3</v>
      </c>
      <c r="F2169" t="s">
        <v>306</v>
      </c>
      <c r="G2169" t="s">
        <v>4</v>
      </c>
      <c r="H2169" t="s">
        <v>52</v>
      </c>
      <c r="I2169">
        <v>504</v>
      </c>
      <c r="J2169">
        <v>56</v>
      </c>
      <c r="K2169" t="s">
        <v>316</v>
      </c>
      <c r="L2169" t="s">
        <v>317</v>
      </c>
      <c r="M2169" t="s">
        <v>309</v>
      </c>
      <c r="N2169">
        <v>5</v>
      </c>
      <c r="O2169" t="s">
        <v>313</v>
      </c>
      <c r="P2169" t="s">
        <v>16</v>
      </c>
      <c r="Q2169">
        <v>0.73</v>
      </c>
      <c r="R2169" t="s">
        <v>17</v>
      </c>
      <c r="S2169">
        <v>149.07000732421875</v>
      </c>
      <c r="T2169" s="6">
        <f>tbSilv[[#This Row],[qtdRecurso]]*tbSilv[[#This Row],[areaOcupacao]]/10000</f>
        <v>3.6791999999999998E-2</v>
      </c>
      <c r="U2169" s="1">
        <f>tbSilv[[#This Row],[qtdRecEspFaixa]]*tbSilv[[#This Row],[Preco]]</f>
        <v>5.4845837094726564</v>
      </c>
    </row>
    <row r="2170" spans="1:21" hidden="1" x14ac:dyDescent="0.3">
      <c r="A2170">
        <v>11817</v>
      </c>
      <c r="B2170" t="s">
        <v>57</v>
      </c>
      <c r="C2170" t="s">
        <v>1</v>
      </c>
      <c r="D2170" t="s">
        <v>2</v>
      </c>
      <c r="E2170" t="s">
        <v>3</v>
      </c>
      <c r="F2170" t="s">
        <v>306</v>
      </c>
      <c r="G2170" t="s">
        <v>4</v>
      </c>
      <c r="H2170" t="s">
        <v>52</v>
      </c>
      <c r="I2170">
        <v>504</v>
      </c>
      <c r="J2170">
        <v>56</v>
      </c>
      <c r="K2170" t="s">
        <v>316</v>
      </c>
      <c r="L2170" t="s">
        <v>317</v>
      </c>
      <c r="M2170" t="s">
        <v>309</v>
      </c>
      <c r="N2170">
        <v>6</v>
      </c>
      <c r="O2170" t="s">
        <v>310</v>
      </c>
      <c r="P2170" t="s">
        <v>311</v>
      </c>
      <c r="Q2170">
        <v>145.19999999999999</v>
      </c>
      <c r="R2170" t="s">
        <v>12</v>
      </c>
      <c r="S2170">
        <v>1.0999999999999999E-2</v>
      </c>
      <c r="T2170" s="6">
        <f>tbSilv[[#This Row],[qtdRecurso]]*tbSilv[[#This Row],[areaOcupacao]]/10000</f>
        <v>7.3180799999999993</v>
      </c>
      <c r="U2170" s="1">
        <f>tbSilv[[#This Row],[qtdRecEspFaixa]]*tbSilv[[#This Row],[Preco]]</f>
        <v>8.0498879999999981E-2</v>
      </c>
    </row>
    <row r="2171" spans="1:21" hidden="1" x14ac:dyDescent="0.3">
      <c r="A2171">
        <v>11817</v>
      </c>
      <c r="B2171" t="s">
        <v>57</v>
      </c>
      <c r="C2171" t="s">
        <v>1</v>
      </c>
      <c r="D2171" t="s">
        <v>2</v>
      </c>
      <c r="E2171" t="s">
        <v>3</v>
      </c>
      <c r="F2171" t="s">
        <v>306</v>
      </c>
      <c r="G2171" t="s">
        <v>4</v>
      </c>
      <c r="H2171" t="s">
        <v>52</v>
      </c>
      <c r="I2171">
        <v>504</v>
      </c>
      <c r="J2171">
        <v>56</v>
      </c>
      <c r="K2171" t="s">
        <v>316</v>
      </c>
      <c r="L2171" t="s">
        <v>317</v>
      </c>
      <c r="M2171" t="s">
        <v>309</v>
      </c>
      <c r="N2171">
        <v>6</v>
      </c>
      <c r="O2171" t="s">
        <v>310</v>
      </c>
      <c r="P2171" t="s">
        <v>13</v>
      </c>
      <c r="Q2171">
        <v>145.19999999999999</v>
      </c>
      <c r="R2171" t="s">
        <v>12</v>
      </c>
      <c r="S2171">
        <v>13.066685676574707</v>
      </c>
      <c r="T2171" s="6">
        <f>tbSilv[[#This Row],[qtdRecurso]]*tbSilv[[#This Row],[areaOcupacao]]/10000</f>
        <v>7.3180799999999993</v>
      </c>
      <c r="U2171" s="1">
        <f>tbSilv[[#This Row],[qtdRecEspFaixa]]*tbSilv[[#This Row],[Preco]]</f>
        <v>95.623051116027824</v>
      </c>
    </row>
    <row r="2172" spans="1:21" hidden="1" x14ac:dyDescent="0.3">
      <c r="A2172">
        <v>11817</v>
      </c>
      <c r="B2172" t="s">
        <v>57</v>
      </c>
      <c r="C2172" t="s">
        <v>1</v>
      </c>
      <c r="D2172" t="s">
        <v>2</v>
      </c>
      <c r="E2172" t="s">
        <v>3</v>
      </c>
      <c r="F2172" t="s">
        <v>306</v>
      </c>
      <c r="G2172" t="s">
        <v>4</v>
      </c>
      <c r="H2172" t="s">
        <v>52</v>
      </c>
      <c r="I2172">
        <v>504</v>
      </c>
      <c r="J2172">
        <v>56</v>
      </c>
      <c r="K2172" t="s">
        <v>316</v>
      </c>
      <c r="L2172" t="s">
        <v>317</v>
      </c>
      <c r="M2172" t="s">
        <v>309</v>
      </c>
      <c r="N2172">
        <v>6</v>
      </c>
      <c r="O2172" t="s">
        <v>312</v>
      </c>
      <c r="P2172" t="s">
        <v>13</v>
      </c>
      <c r="Q2172">
        <v>18.149999999999999</v>
      </c>
      <c r="R2172" t="s">
        <v>12</v>
      </c>
      <c r="S2172">
        <v>13.066685676574707</v>
      </c>
      <c r="T2172" s="6">
        <f>tbSilv[[#This Row],[qtdRecurso]]*tbSilv[[#This Row],[areaOcupacao]]/10000</f>
        <v>0.91475999999999991</v>
      </c>
      <c r="U2172" s="1">
        <f>tbSilv[[#This Row],[qtdRecEspFaixa]]*tbSilv[[#This Row],[Preco]]</f>
        <v>11.952881389503478</v>
      </c>
    </row>
    <row r="2173" spans="1:21" hidden="1" x14ac:dyDescent="0.3">
      <c r="A2173">
        <v>11817</v>
      </c>
      <c r="B2173" t="s">
        <v>57</v>
      </c>
      <c r="C2173" t="s">
        <v>1</v>
      </c>
      <c r="D2173" t="s">
        <v>2</v>
      </c>
      <c r="E2173" t="s">
        <v>3</v>
      </c>
      <c r="F2173" t="s">
        <v>306</v>
      </c>
      <c r="G2173" t="s">
        <v>4</v>
      </c>
      <c r="H2173" t="s">
        <v>52</v>
      </c>
      <c r="I2173">
        <v>504</v>
      </c>
      <c r="J2173">
        <v>56</v>
      </c>
      <c r="K2173" t="s">
        <v>316</v>
      </c>
      <c r="L2173" t="s">
        <v>317</v>
      </c>
      <c r="M2173" t="s">
        <v>309</v>
      </c>
      <c r="N2173">
        <v>6</v>
      </c>
      <c r="O2173" t="s">
        <v>313</v>
      </c>
      <c r="P2173" t="s">
        <v>16</v>
      </c>
      <c r="Q2173">
        <v>0.73</v>
      </c>
      <c r="R2173" t="s">
        <v>17</v>
      </c>
      <c r="S2173">
        <v>149.07000732421875</v>
      </c>
      <c r="T2173" s="6">
        <f>tbSilv[[#This Row],[qtdRecurso]]*tbSilv[[#This Row],[areaOcupacao]]/10000</f>
        <v>3.6791999999999998E-2</v>
      </c>
      <c r="U2173" s="1">
        <f>tbSilv[[#This Row],[qtdRecEspFaixa]]*tbSilv[[#This Row],[Preco]]</f>
        <v>5.4845837094726564</v>
      </c>
    </row>
    <row r="2174" spans="1:21" hidden="1" x14ac:dyDescent="0.3">
      <c r="A2174">
        <v>11817</v>
      </c>
      <c r="B2174" t="s">
        <v>57</v>
      </c>
      <c r="C2174" t="s">
        <v>1</v>
      </c>
      <c r="D2174" t="s">
        <v>2</v>
      </c>
      <c r="E2174" t="s">
        <v>3</v>
      </c>
      <c r="F2174" t="s">
        <v>306</v>
      </c>
      <c r="G2174" t="s">
        <v>4</v>
      </c>
      <c r="H2174" t="s">
        <v>52</v>
      </c>
      <c r="I2174">
        <v>504</v>
      </c>
      <c r="J2174">
        <v>56</v>
      </c>
      <c r="K2174" t="s">
        <v>316</v>
      </c>
      <c r="L2174" t="s">
        <v>317</v>
      </c>
      <c r="M2174" t="s">
        <v>309</v>
      </c>
      <c r="N2174">
        <v>7</v>
      </c>
      <c r="O2174" t="s">
        <v>310</v>
      </c>
      <c r="P2174" t="s">
        <v>311</v>
      </c>
      <c r="Q2174">
        <v>145.19999999999999</v>
      </c>
      <c r="R2174" t="s">
        <v>12</v>
      </c>
      <c r="S2174">
        <v>1.0999999999999999E-2</v>
      </c>
      <c r="T2174" s="6">
        <f>tbSilv[[#This Row],[qtdRecurso]]*tbSilv[[#This Row],[areaOcupacao]]/10000</f>
        <v>7.3180799999999993</v>
      </c>
      <c r="U2174" s="1">
        <f>tbSilv[[#This Row],[qtdRecEspFaixa]]*tbSilv[[#This Row],[Preco]]</f>
        <v>8.0498879999999981E-2</v>
      </c>
    </row>
    <row r="2175" spans="1:21" hidden="1" x14ac:dyDescent="0.3">
      <c r="A2175">
        <v>11817</v>
      </c>
      <c r="B2175" t="s">
        <v>57</v>
      </c>
      <c r="C2175" t="s">
        <v>1</v>
      </c>
      <c r="D2175" t="s">
        <v>2</v>
      </c>
      <c r="E2175" t="s">
        <v>3</v>
      </c>
      <c r="F2175" t="s">
        <v>306</v>
      </c>
      <c r="G2175" t="s">
        <v>4</v>
      </c>
      <c r="H2175" t="s">
        <v>52</v>
      </c>
      <c r="I2175">
        <v>504</v>
      </c>
      <c r="J2175">
        <v>56</v>
      </c>
      <c r="K2175" t="s">
        <v>316</v>
      </c>
      <c r="L2175" t="s">
        <v>317</v>
      </c>
      <c r="M2175" t="s">
        <v>309</v>
      </c>
      <c r="N2175">
        <v>7</v>
      </c>
      <c r="O2175" t="s">
        <v>310</v>
      </c>
      <c r="P2175" t="s">
        <v>13</v>
      </c>
      <c r="Q2175">
        <v>145.19999999999999</v>
      </c>
      <c r="R2175" t="s">
        <v>12</v>
      </c>
      <c r="S2175">
        <v>13.066685676574707</v>
      </c>
      <c r="T2175" s="6">
        <f>tbSilv[[#This Row],[qtdRecurso]]*tbSilv[[#This Row],[areaOcupacao]]/10000</f>
        <v>7.3180799999999993</v>
      </c>
      <c r="U2175" s="1">
        <f>tbSilv[[#This Row],[qtdRecEspFaixa]]*tbSilv[[#This Row],[Preco]]</f>
        <v>95.623051116027824</v>
      </c>
    </row>
    <row r="2176" spans="1:21" hidden="1" x14ac:dyDescent="0.3">
      <c r="A2176">
        <v>11817</v>
      </c>
      <c r="B2176" t="s">
        <v>57</v>
      </c>
      <c r="C2176" t="s">
        <v>1</v>
      </c>
      <c r="D2176" t="s">
        <v>2</v>
      </c>
      <c r="E2176" t="s">
        <v>3</v>
      </c>
      <c r="F2176" t="s">
        <v>306</v>
      </c>
      <c r="G2176" t="s">
        <v>4</v>
      </c>
      <c r="H2176" t="s">
        <v>52</v>
      </c>
      <c r="I2176">
        <v>504</v>
      </c>
      <c r="J2176">
        <v>56</v>
      </c>
      <c r="K2176" t="s">
        <v>316</v>
      </c>
      <c r="L2176" t="s">
        <v>317</v>
      </c>
      <c r="M2176" t="s">
        <v>309</v>
      </c>
      <c r="N2176">
        <v>7</v>
      </c>
      <c r="O2176" t="s">
        <v>312</v>
      </c>
      <c r="P2176" t="s">
        <v>13</v>
      </c>
      <c r="Q2176">
        <v>18.149999999999999</v>
      </c>
      <c r="R2176" t="s">
        <v>12</v>
      </c>
      <c r="S2176">
        <v>13.066685676574707</v>
      </c>
      <c r="T2176" s="6">
        <f>tbSilv[[#This Row],[qtdRecurso]]*tbSilv[[#This Row],[areaOcupacao]]/10000</f>
        <v>0.91475999999999991</v>
      </c>
      <c r="U2176" s="1">
        <f>tbSilv[[#This Row],[qtdRecEspFaixa]]*tbSilv[[#This Row],[Preco]]</f>
        <v>11.952881389503478</v>
      </c>
    </row>
    <row r="2177" spans="1:21" hidden="1" x14ac:dyDescent="0.3">
      <c r="A2177">
        <v>11817</v>
      </c>
      <c r="B2177" t="s">
        <v>57</v>
      </c>
      <c r="C2177" t="s">
        <v>1</v>
      </c>
      <c r="D2177" t="s">
        <v>2</v>
      </c>
      <c r="E2177" t="s">
        <v>3</v>
      </c>
      <c r="F2177" t="s">
        <v>306</v>
      </c>
      <c r="G2177" t="s">
        <v>4</v>
      </c>
      <c r="H2177" t="s">
        <v>52</v>
      </c>
      <c r="I2177">
        <v>504</v>
      </c>
      <c r="J2177">
        <v>56</v>
      </c>
      <c r="K2177" t="s">
        <v>316</v>
      </c>
      <c r="L2177" t="s">
        <v>317</v>
      </c>
      <c r="M2177" t="s">
        <v>309</v>
      </c>
      <c r="N2177">
        <v>7</v>
      </c>
      <c r="O2177" t="s">
        <v>313</v>
      </c>
      <c r="P2177" t="s">
        <v>16</v>
      </c>
      <c r="Q2177">
        <v>0.73</v>
      </c>
      <c r="R2177" t="s">
        <v>17</v>
      </c>
      <c r="S2177">
        <v>149.07000732421875</v>
      </c>
      <c r="T2177" s="6">
        <f>tbSilv[[#This Row],[qtdRecurso]]*tbSilv[[#This Row],[areaOcupacao]]/10000</f>
        <v>3.6791999999999998E-2</v>
      </c>
      <c r="U2177" s="1">
        <f>tbSilv[[#This Row],[qtdRecEspFaixa]]*tbSilv[[#This Row],[Preco]]</f>
        <v>5.4845837094726564</v>
      </c>
    </row>
    <row r="2178" spans="1:21" hidden="1" x14ac:dyDescent="0.3">
      <c r="A2178">
        <v>11817</v>
      </c>
      <c r="B2178" t="s">
        <v>57</v>
      </c>
      <c r="C2178" t="s">
        <v>1</v>
      </c>
      <c r="D2178" t="s">
        <v>2</v>
      </c>
      <c r="E2178" t="s">
        <v>3</v>
      </c>
      <c r="F2178" t="s">
        <v>306</v>
      </c>
      <c r="G2178" t="s">
        <v>4</v>
      </c>
      <c r="H2178" t="s">
        <v>52</v>
      </c>
      <c r="I2178">
        <v>504</v>
      </c>
      <c r="J2178">
        <v>56</v>
      </c>
      <c r="K2178" t="s">
        <v>316</v>
      </c>
      <c r="L2178" t="s">
        <v>317</v>
      </c>
      <c r="M2178" t="s">
        <v>309</v>
      </c>
      <c r="N2178">
        <v>8</v>
      </c>
      <c r="O2178" t="s">
        <v>310</v>
      </c>
      <c r="P2178" t="s">
        <v>311</v>
      </c>
      <c r="Q2178">
        <v>145.19999999999999</v>
      </c>
      <c r="R2178" t="s">
        <v>12</v>
      </c>
      <c r="S2178">
        <v>1.0999999999999999E-2</v>
      </c>
      <c r="T2178" s="6">
        <f>tbSilv[[#This Row],[qtdRecurso]]*tbSilv[[#This Row],[areaOcupacao]]/10000</f>
        <v>7.3180799999999993</v>
      </c>
      <c r="U2178" s="1">
        <f>tbSilv[[#This Row],[qtdRecEspFaixa]]*tbSilv[[#This Row],[Preco]]</f>
        <v>8.0498879999999981E-2</v>
      </c>
    </row>
    <row r="2179" spans="1:21" hidden="1" x14ac:dyDescent="0.3">
      <c r="A2179">
        <v>11817</v>
      </c>
      <c r="B2179" t="s">
        <v>57</v>
      </c>
      <c r="C2179" t="s">
        <v>1</v>
      </c>
      <c r="D2179" t="s">
        <v>2</v>
      </c>
      <c r="E2179" t="s">
        <v>3</v>
      </c>
      <c r="F2179" t="s">
        <v>306</v>
      </c>
      <c r="G2179" t="s">
        <v>4</v>
      </c>
      <c r="H2179" t="s">
        <v>52</v>
      </c>
      <c r="I2179">
        <v>504</v>
      </c>
      <c r="J2179">
        <v>56</v>
      </c>
      <c r="K2179" t="s">
        <v>316</v>
      </c>
      <c r="L2179" t="s">
        <v>317</v>
      </c>
      <c r="M2179" t="s">
        <v>309</v>
      </c>
      <c r="N2179">
        <v>8</v>
      </c>
      <c r="O2179" t="s">
        <v>310</v>
      </c>
      <c r="P2179" t="s">
        <v>13</v>
      </c>
      <c r="Q2179">
        <v>145.19999999999999</v>
      </c>
      <c r="R2179" t="s">
        <v>12</v>
      </c>
      <c r="S2179">
        <v>13.066685676574707</v>
      </c>
      <c r="T2179" s="6">
        <f>tbSilv[[#This Row],[qtdRecurso]]*tbSilv[[#This Row],[areaOcupacao]]/10000</f>
        <v>7.3180799999999993</v>
      </c>
      <c r="U2179" s="1">
        <f>tbSilv[[#This Row],[qtdRecEspFaixa]]*tbSilv[[#This Row],[Preco]]</f>
        <v>95.623051116027824</v>
      </c>
    </row>
    <row r="2180" spans="1:21" hidden="1" x14ac:dyDescent="0.3">
      <c r="A2180">
        <v>11817</v>
      </c>
      <c r="B2180" t="s">
        <v>57</v>
      </c>
      <c r="C2180" t="s">
        <v>1</v>
      </c>
      <c r="D2180" t="s">
        <v>2</v>
      </c>
      <c r="E2180" t="s">
        <v>3</v>
      </c>
      <c r="F2180" t="s">
        <v>306</v>
      </c>
      <c r="G2180" t="s">
        <v>4</v>
      </c>
      <c r="H2180" t="s">
        <v>52</v>
      </c>
      <c r="I2180">
        <v>504</v>
      </c>
      <c r="J2180">
        <v>56</v>
      </c>
      <c r="K2180" t="s">
        <v>316</v>
      </c>
      <c r="L2180" t="s">
        <v>317</v>
      </c>
      <c r="M2180" t="s">
        <v>309</v>
      </c>
      <c r="N2180">
        <v>8</v>
      </c>
      <c r="O2180" t="s">
        <v>312</v>
      </c>
      <c r="P2180" t="s">
        <v>13</v>
      </c>
      <c r="Q2180">
        <v>18.149999999999999</v>
      </c>
      <c r="R2180" t="s">
        <v>12</v>
      </c>
      <c r="S2180">
        <v>13.066685676574707</v>
      </c>
      <c r="T2180" s="6">
        <f>tbSilv[[#This Row],[qtdRecurso]]*tbSilv[[#This Row],[areaOcupacao]]/10000</f>
        <v>0.91475999999999991</v>
      </c>
      <c r="U2180" s="1">
        <f>tbSilv[[#This Row],[qtdRecEspFaixa]]*tbSilv[[#This Row],[Preco]]</f>
        <v>11.952881389503478</v>
      </c>
    </row>
    <row r="2181" spans="1:21" hidden="1" x14ac:dyDescent="0.3">
      <c r="A2181">
        <v>11817</v>
      </c>
      <c r="B2181" t="s">
        <v>57</v>
      </c>
      <c r="C2181" t="s">
        <v>1</v>
      </c>
      <c r="D2181" t="s">
        <v>2</v>
      </c>
      <c r="E2181" t="s">
        <v>3</v>
      </c>
      <c r="F2181" t="s">
        <v>306</v>
      </c>
      <c r="G2181" t="s">
        <v>4</v>
      </c>
      <c r="H2181" t="s">
        <v>52</v>
      </c>
      <c r="I2181">
        <v>504</v>
      </c>
      <c r="J2181">
        <v>56</v>
      </c>
      <c r="K2181" t="s">
        <v>316</v>
      </c>
      <c r="L2181" t="s">
        <v>317</v>
      </c>
      <c r="M2181" t="s">
        <v>309</v>
      </c>
      <c r="N2181">
        <v>8</v>
      </c>
      <c r="O2181" t="s">
        <v>313</v>
      </c>
      <c r="P2181" t="s">
        <v>16</v>
      </c>
      <c r="Q2181">
        <v>0.73</v>
      </c>
      <c r="R2181" t="s">
        <v>17</v>
      </c>
      <c r="S2181">
        <v>149.07000732421875</v>
      </c>
      <c r="T2181" s="6">
        <f>tbSilv[[#This Row],[qtdRecurso]]*tbSilv[[#This Row],[areaOcupacao]]/10000</f>
        <v>3.6791999999999998E-2</v>
      </c>
      <c r="U2181" s="1">
        <f>tbSilv[[#This Row],[qtdRecEspFaixa]]*tbSilv[[#This Row],[Preco]]</f>
        <v>5.4845837094726564</v>
      </c>
    </row>
    <row r="2182" spans="1:21" hidden="1" x14ac:dyDescent="0.3">
      <c r="A2182">
        <v>11817</v>
      </c>
      <c r="B2182" t="s">
        <v>57</v>
      </c>
      <c r="C2182" t="s">
        <v>1</v>
      </c>
      <c r="D2182" t="s">
        <v>2</v>
      </c>
      <c r="E2182" t="s">
        <v>3</v>
      </c>
      <c r="F2182" t="s">
        <v>306</v>
      </c>
      <c r="G2182" t="s">
        <v>4</v>
      </c>
      <c r="H2182" t="s">
        <v>52</v>
      </c>
      <c r="I2182">
        <v>504</v>
      </c>
      <c r="J2182">
        <v>56</v>
      </c>
      <c r="K2182" t="s">
        <v>316</v>
      </c>
      <c r="L2182" t="s">
        <v>317</v>
      </c>
      <c r="M2182" t="s">
        <v>309</v>
      </c>
      <c r="N2182">
        <v>9</v>
      </c>
      <c r="O2182" t="s">
        <v>310</v>
      </c>
      <c r="P2182" t="s">
        <v>311</v>
      </c>
      <c r="Q2182">
        <v>145.19999999999999</v>
      </c>
      <c r="R2182" t="s">
        <v>12</v>
      </c>
      <c r="S2182">
        <v>1.0999999999999999E-2</v>
      </c>
      <c r="T2182" s="6">
        <f>tbSilv[[#This Row],[qtdRecurso]]*tbSilv[[#This Row],[areaOcupacao]]/10000</f>
        <v>7.3180799999999993</v>
      </c>
      <c r="U2182" s="1">
        <f>tbSilv[[#This Row],[qtdRecEspFaixa]]*tbSilv[[#This Row],[Preco]]</f>
        <v>8.0498879999999981E-2</v>
      </c>
    </row>
    <row r="2183" spans="1:21" hidden="1" x14ac:dyDescent="0.3">
      <c r="A2183">
        <v>11817</v>
      </c>
      <c r="B2183" t="s">
        <v>57</v>
      </c>
      <c r="C2183" t="s">
        <v>1</v>
      </c>
      <c r="D2183" t="s">
        <v>2</v>
      </c>
      <c r="E2183" t="s">
        <v>3</v>
      </c>
      <c r="F2183" t="s">
        <v>306</v>
      </c>
      <c r="G2183" t="s">
        <v>4</v>
      </c>
      <c r="H2183" t="s">
        <v>52</v>
      </c>
      <c r="I2183">
        <v>504</v>
      </c>
      <c r="J2183">
        <v>56</v>
      </c>
      <c r="K2183" t="s">
        <v>316</v>
      </c>
      <c r="L2183" t="s">
        <v>317</v>
      </c>
      <c r="M2183" t="s">
        <v>309</v>
      </c>
      <c r="N2183">
        <v>9</v>
      </c>
      <c r="O2183" t="s">
        <v>310</v>
      </c>
      <c r="P2183" t="s">
        <v>13</v>
      </c>
      <c r="Q2183">
        <v>145.19999999999999</v>
      </c>
      <c r="R2183" t="s">
        <v>12</v>
      </c>
      <c r="S2183">
        <v>13.066685676574707</v>
      </c>
      <c r="T2183" s="6">
        <f>tbSilv[[#This Row],[qtdRecurso]]*tbSilv[[#This Row],[areaOcupacao]]/10000</f>
        <v>7.3180799999999993</v>
      </c>
      <c r="U2183" s="1">
        <f>tbSilv[[#This Row],[qtdRecEspFaixa]]*tbSilv[[#This Row],[Preco]]</f>
        <v>95.623051116027824</v>
      </c>
    </row>
    <row r="2184" spans="1:21" hidden="1" x14ac:dyDescent="0.3">
      <c r="A2184">
        <v>11817</v>
      </c>
      <c r="B2184" t="s">
        <v>57</v>
      </c>
      <c r="C2184" t="s">
        <v>1</v>
      </c>
      <c r="D2184" t="s">
        <v>2</v>
      </c>
      <c r="E2184" t="s">
        <v>3</v>
      </c>
      <c r="F2184" t="s">
        <v>306</v>
      </c>
      <c r="G2184" t="s">
        <v>4</v>
      </c>
      <c r="H2184" t="s">
        <v>52</v>
      </c>
      <c r="I2184">
        <v>504</v>
      </c>
      <c r="J2184">
        <v>56</v>
      </c>
      <c r="K2184" t="s">
        <v>316</v>
      </c>
      <c r="L2184" t="s">
        <v>317</v>
      </c>
      <c r="M2184" t="s">
        <v>309</v>
      </c>
      <c r="N2184">
        <v>9</v>
      </c>
      <c r="O2184" t="s">
        <v>312</v>
      </c>
      <c r="P2184" t="s">
        <v>13</v>
      </c>
      <c r="Q2184">
        <v>18.149999999999999</v>
      </c>
      <c r="R2184" t="s">
        <v>12</v>
      </c>
      <c r="S2184">
        <v>13.066685676574707</v>
      </c>
      <c r="T2184" s="6">
        <f>tbSilv[[#This Row],[qtdRecurso]]*tbSilv[[#This Row],[areaOcupacao]]/10000</f>
        <v>0.91475999999999991</v>
      </c>
      <c r="U2184" s="1">
        <f>tbSilv[[#This Row],[qtdRecEspFaixa]]*tbSilv[[#This Row],[Preco]]</f>
        <v>11.952881389503478</v>
      </c>
    </row>
    <row r="2185" spans="1:21" hidden="1" x14ac:dyDescent="0.3">
      <c r="A2185">
        <v>11817</v>
      </c>
      <c r="B2185" t="s">
        <v>57</v>
      </c>
      <c r="C2185" t="s">
        <v>1</v>
      </c>
      <c r="D2185" t="s">
        <v>2</v>
      </c>
      <c r="E2185" t="s">
        <v>3</v>
      </c>
      <c r="F2185" t="s">
        <v>306</v>
      </c>
      <c r="G2185" t="s">
        <v>4</v>
      </c>
      <c r="H2185" t="s">
        <v>52</v>
      </c>
      <c r="I2185">
        <v>504</v>
      </c>
      <c r="J2185">
        <v>56</v>
      </c>
      <c r="K2185" t="s">
        <v>316</v>
      </c>
      <c r="L2185" t="s">
        <v>317</v>
      </c>
      <c r="M2185" t="s">
        <v>309</v>
      </c>
      <c r="N2185">
        <v>9</v>
      </c>
      <c r="O2185" t="s">
        <v>313</v>
      </c>
      <c r="P2185" t="s">
        <v>16</v>
      </c>
      <c r="Q2185">
        <v>0.73</v>
      </c>
      <c r="R2185" t="s">
        <v>17</v>
      </c>
      <c r="S2185">
        <v>149.07000732421875</v>
      </c>
      <c r="T2185" s="6">
        <f>tbSilv[[#This Row],[qtdRecurso]]*tbSilv[[#This Row],[areaOcupacao]]/10000</f>
        <v>3.6791999999999998E-2</v>
      </c>
      <c r="U2185" s="1">
        <f>tbSilv[[#This Row],[qtdRecEspFaixa]]*tbSilv[[#This Row],[Preco]]</f>
        <v>5.4845837094726564</v>
      </c>
    </row>
    <row r="2186" spans="1:21" hidden="1" x14ac:dyDescent="0.3">
      <c r="A2186">
        <v>11817</v>
      </c>
      <c r="B2186" t="s">
        <v>57</v>
      </c>
      <c r="C2186" t="s">
        <v>1</v>
      </c>
      <c r="D2186" t="s">
        <v>2</v>
      </c>
      <c r="E2186" t="s">
        <v>3</v>
      </c>
      <c r="F2186" t="s">
        <v>306</v>
      </c>
      <c r="G2186" t="s">
        <v>4</v>
      </c>
      <c r="H2186" t="s">
        <v>52</v>
      </c>
      <c r="I2186">
        <v>504</v>
      </c>
      <c r="J2186">
        <v>56</v>
      </c>
      <c r="K2186" t="s">
        <v>316</v>
      </c>
      <c r="L2186" t="s">
        <v>317</v>
      </c>
      <c r="M2186" t="s">
        <v>309</v>
      </c>
      <c r="N2186">
        <v>10</v>
      </c>
      <c r="O2186" t="s">
        <v>310</v>
      </c>
      <c r="P2186" t="s">
        <v>311</v>
      </c>
      <c r="Q2186">
        <v>145.19999999999999</v>
      </c>
      <c r="R2186" t="s">
        <v>12</v>
      </c>
      <c r="S2186">
        <v>1.0999999999999999E-2</v>
      </c>
      <c r="T2186" s="6">
        <f>tbSilv[[#This Row],[qtdRecurso]]*tbSilv[[#This Row],[areaOcupacao]]/10000</f>
        <v>7.3180799999999993</v>
      </c>
      <c r="U2186" s="1">
        <f>tbSilv[[#This Row],[qtdRecEspFaixa]]*tbSilv[[#This Row],[Preco]]</f>
        <v>8.0498879999999981E-2</v>
      </c>
    </row>
    <row r="2187" spans="1:21" hidden="1" x14ac:dyDescent="0.3">
      <c r="A2187">
        <v>11817</v>
      </c>
      <c r="B2187" t="s">
        <v>57</v>
      </c>
      <c r="C2187" t="s">
        <v>1</v>
      </c>
      <c r="D2187" t="s">
        <v>2</v>
      </c>
      <c r="E2187" t="s">
        <v>3</v>
      </c>
      <c r="F2187" t="s">
        <v>306</v>
      </c>
      <c r="G2187" t="s">
        <v>4</v>
      </c>
      <c r="H2187" t="s">
        <v>52</v>
      </c>
      <c r="I2187">
        <v>504</v>
      </c>
      <c r="J2187">
        <v>56</v>
      </c>
      <c r="K2187" t="s">
        <v>316</v>
      </c>
      <c r="L2187" t="s">
        <v>317</v>
      </c>
      <c r="M2187" t="s">
        <v>309</v>
      </c>
      <c r="N2187">
        <v>10</v>
      </c>
      <c r="O2187" t="s">
        <v>310</v>
      </c>
      <c r="P2187" t="s">
        <v>13</v>
      </c>
      <c r="Q2187">
        <v>145.19999999999999</v>
      </c>
      <c r="R2187" t="s">
        <v>12</v>
      </c>
      <c r="S2187">
        <v>13.066685676574707</v>
      </c>
      <c r="T2187" s="6">
        <f>tbSilv[[#This Row],[qtdRecurso]]*tbSilv[[#This Row],[areaOcupacao]]/10000</f>
        <v>7.3180799999999993</v>
      </c>
      <c r="U2187" s="1">
        <f>tbSilv[[#This Row],[qtdRecEspFaixa]]*tbSilv[[#This Row],[Preco]]</f>
        <v>95.623051116027824</v>
      </c>
    </row>
    <row r="2188" spans="1:21" hidden="1" x14ac:dyDescent="0.3">
      <c r="A2188">
        <v>11817</v>
      </c>
      <c r="B2188" t="s">
        <v>57</v>
      </c>
      <c r="C2188" t="s">
        <v>1</v>
      </c>
      <c r="D2188" t="s">
        <v>2</v>
      </c>
      <c r="E2188" t="s">
        <v>3</v>
      </c>
      <c r="F2188" t="s">
        <v>306</v>
      </c>
      <c r="G2188" t="s">
        <v>4</v>
      </c>
      <c r="H2188" t="s">
        <v>52</v>
      </c>
      <c r="I2188">
        <v>504</v>
      </c>
      <c r="J2188">
        <v>56</v>
      </c>
      <c r="K2188" t="s">
        <v>316</v>
      </c>
      <c r="L2188" t="s">
        <v>317</v>
      </c>
      <c r="M2188" t="s">
        <v>309</v>
      </c>
      <c r="N2188">
        <v>10</v>
      </c>
      <c r="O2188" t="s">
        <v>312</v>
      </c>
      <c r="P2188" t="s">
        <v>13</v>
      </c>
      <c r="Q2188">
        <v>18.149999999999999</v>
      </c>
      <c r="R2188" t="s">
        <v>12</v>
      </c>
      <c r="S2188">
        <v>13.066685676574707</v>
      </c>
      <c r="T2188" s="6">
        <f>tbSilv[[#This Row],[qtdRecurso]]*tbSilv[[#This Row],[areaOcupacao]]/10000</f>
        <v>0.91475999999999991</v>
      </c>
      <c r="U2188" s="1">
        <f>tbSilv[[#This Row],[qtdRecEspFaixa]]*tbSilv[[#This Row],[Preco]]</f>
        <v>11.952881389503478</v>
      </c>
    </row>
    <row r="2189" spans="1:21" hidden="1" x14ac:dyDescent="0.3">
      <c r="A2189">
        <v>11817</v>
      </c>
      <c r="B2189" t="s">
        <v>57</v>
      </c>
      <c r="C2189" t="s">
        <v>1</v>
      </c>
      <c r="D2189" t="s">
        <v>2</v>
      </c>
      <c r="E2189" t="s">
        <v>3</v>
      </c>
      <c r="F2189" t="s">
        <v>306</v>
      </c>
      <c r="G2189" t="s">
        <v>4</v>
      </c>
      <c r="H2189" t="s">
        <v>52</v>
      </c>
      <c r="I2189">
        <v>504</v>
      </c>
      <c r="J2189">
        <v>56</v>
      </c>
      <c r="K2189" t="s">
        <v>316</v>
      </c>
      <c r="L2189" t="s">
        <v>317</v>
      </c>
      <c r="M2189" t="s">
        <v>309</v>
      </c>
      <c r="N2189">
        <v>10</v>
      </c>
      <c r="O2189" t="s">
        <v>313</v>
      </c>
      <c r="P2189" t="s">
        <v>16</v>
      </c>
      <c r="Q2189">
        <v>0.73</v>
      </c>
      <c r="R2189" t="s">
        <v>17</v>
      </c>
      <c r="S2189">
        <v>149.07000732421875</v>
      </c>
      <c r="T2189" s="6">
        <f>tbSilv[[#This Row],[qtdRecurso]]*tbSilv[[#This Row],[areaOcupacao]]/10000</f>
        <v>3.6791999999999998E-2</v>
      </c>
      <c r="U2189" s="1">
        <f>tbSilv[[#This Row],[qtdRecEspFaixa]]*tbSilv[[#This Row],[Preco]]</f>
        <v>5.4845837094726564</v>
      </c>
    </row>
    <row r="2190" spans="1:21" hidden="1" x14ac:dyDescent="0.3">
      <c r="A2190">
        <v>11817</v>
      </c>
      <c r="B2190" t="s">
        <v>57</v>
      </c>
      <c r="C2190" t="s">
        <v>1</v>
      </c>
      <c r="D2190" t="s">
        <v>2</v>
      </c>
      <c r="E2190" t="s">
        <v>3</v>
      </c>
      <c r="F2190" t="s">
        <v>306</v>
      </c>
      <c r="G2190" t="s">
        <v>4</v>
      </c>
      <c r="H2190" t="s">
        <v>52</v>
      </c>
      <c r="I2190">
        <v>504</v>
      </c>
      <c r="J2190">
        <v>56</v>
      </c>
      <c r="K2190" t="s">
        <v>316</v>
      </c>
      <c r="L2190" t="s">
        <v>317</v>
      </c>
      <c r="M2190" t="s">
        <v>309</v>
      </c>
      <c r="N2190">
        <v>11</v>
      </c>
      <c r="O2190" t="s">
        <v>310</v>
      </c>
      <c r="P2190" t="s">
        <v>311</v>
      </c>
      <c r="Q2190">
        <v>145.19999999999999</v>
      </c>
      <c r="R2190" t="s">
        <v>12</v>
      </c>
      <c r="S2190">
        <v>1.0999999999999999E-2</v>
      </c>
      <c r="T2190" s="6">
        <f>tbSilv[[#This Row],[qtdRecurso]]*tbSilv[[#This Row],[areaOcupacao]]/10000</f>
        <v>7.3180799999999993</v>
      </c>
      <c r="U2190" s="1">
        <f>tbSilv[[#This Row],[qtdRecEspFaixa]]*tbSilv[[#This Row],[Preco]]</f>
        <v>8.0498879999999981E-2</v>
      </c>
    </row>
    <row r="2191" spans="1:21" hidden="1" x14ac:dyDescent="0.3">
      <c r="A2191">
        <v>11817</v>
      </c>
      <c r="B2191" t="s">
        <v>57</v>
      </c>
      <c r="C2191" t="s">
        <v>1</v>
      </c>
      <c r="D2191" t="s">
        <v>2</v>
      </c>
      <c r="E2191" t="s">
        <v>3</v>
      </c>
      <c r="F2191" t="s">
        <v>306</v>
      </c>
      <c r="G2191" t="s">
        <v>4</v>
      </c>
      <c r="H2191" t="s">
        <v>52</v>
      </c>
      <c r="I2191">
        <v>504</v>
      </c>
      <c r="J2191">
        <v>56</v>
      </c>
      <c r="K2191" t="s">
        <v>316</v>
      </c>
      <c r="L2191" t="s">
        <v>317</v>
      </c>
      <c r="M2191" t="s">
        <v>309</v>
      </c>
      <c r="N2191">
        <v>11</v>
      </c>
      <c r="O2191" t="s">
        <v>310</v>
      </c>
      <c r="P2191" t="s">
        <v>13</v>
      </c>
      <c r="Q2191">
        <v>145.19999999999999</v>
      </c>
      <c r="R2191" t="s">
        <v>12</v>
      </c>
      <c r="S2191">
        <v>13.066685676574707</v>
      </c>
      <c r="T2191" s="6">
        <f>tbSilv[[#This Row],[qtdRecurso]]*tbSilv[[#This Row],[areaOcupacao]]/10000</f>
        <v>7.3180799999999993</v>
      </c>
      <c r="U2191" s="1">
        <f>tbSilv[[#This Row],[qtdRecEspFaixa]]*tbSilv[[#This Row],[Preco]]</f>
        <v>95.623051116027824</v>
      </c>
    </row>
    <row r="2192" spans="1:21" hidden="1" x14ac:dyDescent="0.3">
      <c r="A2192">
        <v>11817</v>
      </c>
      <c r="B2192" t="s">
        <v>57</v>
      </c>
      <c r="C2192" t="s">
        <v>1</v>
      </c>
      <c r="D2192" t="s">
        <v>2</v>
      </c>
      <c r="E2192" t="s">
        <v>3</v>
      </c>
      <c r="F2192" t="s">
        <v>306</v>
      </c>
      <c r="G2192" t="s">
        <v>4</v>
      </c>
      <c r="H2192" t="s">
        <v>52</v>
      </c>
      <c r="I2192">
        <v>504</v>
      </c>
      <c r="J2192">
        <v>56</v>
      </c>
      <c r="K2192" t="s">
        <v>316</v>
      </c>
      <c r="L2192" t="s">
        <v>317</v>
      </c>
      <c r="M2192" t="s">
        <v>309</v>
      </c>
      <c r="N2192">
        <v>11</v>
      </c>
      <c r="O2192" t="s">
        <v>312</v>
      </c>
      <c r="P2192" t="s">
        <v>13</v>
      </c>
      <c r="Q2192">
        <v>18.149999999999999</v>
      </c>
      <c r="R2192" t="s">
        <v>12</v>
      </c>
      <c r="S2192">
        <v>13.066685676574707</v>
      </c>
      <c r="T2192" s="6">
        <f>tbSilv[[#This Row],[qtdRecurso]]*tbSilv[[#This Row],[areaOcupacao]]/10000</f>
        <v>0.91475999999999991</v>
      </c>
      <c r="U2192" s="1">
        <f>tbSilv[[#This Row],[qtdRecEspFaixa]]*tbSilv[[#This Row],[Preco]]</f>
        <v>11.952881389503478</v>
      </c>
    </row>
    <row r="2193" spans="1:21" hidden="1" x14ac:dyDescent="0.3">
      <c r="A2193">
        <v>11817</v>
      </c>
      <c r="B2193" t="s">
        <v>57</v>
      </c>
      <c r="C2193" t="s">
        <v>1</v>
      </c>
      <c r="D2193" t="s">
        <v>2</v>
      </c>
      <c r="E2193" t="s">
        <v>3</v>
      </c>
      <c r="F2193" t="s">
        <v>306</v>
      </c>
      <c r="G2193" t="s">
        <v>4</v>
      </c>
      <c r="H2193" t="s">
        <v>52</v>
      </c>
      <c r="I2193">
        <v>504</v>
      </c>
      <c r="J2193">
        <v>56</v>
      </c>
      <c r="K2193" t="s">
        <v>316</v>
      </c>
      <c r="L2193" t="s">
        <v>317</v>
      </c>
      <c r="M2193" t="s">
        <v>309</v>
      </c>
      <c r="N2193">
        <v>11</v>
      </c>
      <c r="O2193" t="s">
        <v>313</v>
      </c>
      <c r="P2193" t="s">
        <v>16</v>
      </c>
      <c r="Q2193">
        <v>0.73</v>
      </c>
      <c r="R2193" t="s">
        <v>17</v>
      </c>
      <c r="S2193">
        <v>149.07000732421875</v>
      </c>
      <c r="T2193" s="6">
        <f>tbSilv[[#This Row],[qtdRecurso]]*tbSilv[[#This Row],[areaOcupacao]]/10000</f>
        <v>3.6791999999999998E-2</v>
      </c>
      <c r="U2193" s="1">
        <f>tbSilv[[#This Row],[qtdRecEspFaixa]]*tbSilv[[#This Row],[Preco]]</f>
        <v>5.4845837094726564</v>
      </c>
    </row>
    <row r="2194" spans="1:21" hidden="1" x14ac:dyDescent="0.3">
      <c r="A2194">
        <v>11817</v>
      </c>
      <c r="B2194" t="s">
        <v>57</v>
      </c>
      <c r="C2194" t="s">
        <v>1</v>
      </c>
      <c r="D2194" t="s">
        <v>2</v>
      </c>
      <c r="E2194" t="s">
        <v>3</v>
      </c>
      <c r="F2194" t="s">
        <v>306</v>
      </c>
      <c r="G2194" t="s">
        <v>4</v>
      </c>
      <c r="H2194" t="s">
        <v>52</v>
      </c>
      <c r="I2194">
        <v>504</v>
      </c>
      <c r="J2194">
        <v>56</v>
      </c>
      <c r="K2194" t="s">
        <v>316</v>
      </c>
      <c r="L2194" t="s">
        <v>317</v>
      </c>
      <c r="M2194" t="s">
        <v>309</v>
      </c>
      <c r="N2194">
        <v>12</v>
      </c>
      <c r="O2194" t="s">
        <v>310</v>
      </c>
      <c r="P2194" t="s">
        <v>311</v>
      </c>
      <c r="Q2194">
        <v>145.19999999999999</v>
      </c>
      <c r="R2194" t="s">
        <v>12</v>
      </c>
      <c r="S2194">
        <v>1.0999999999999999E-2</v>
      </c>
      <c r="T2194" s="6">
        <f>tbSilv[[#This Row],[qtdRecurso]]*tbSilv[[#This Row],[areaOcupacao]]/10000</f>
        <v>7.3180799999999993</v>
      </c>
      <c r="U2194" s="1">
        <f>tbSilv[[#This Row],[qtdRecEspFaixa]]*tbSilv[[#This Row],[Preco]]</f>
        <v>8.0498879999999981E-2</v>
      </c>
    </row>
    <row r="2195" spans="1:21" hidden="1" x14ac:dyDescent="0.3">
      <c r="A2195">
        <v>11817</v>
      </c>
      <c r="B2195" t="s">
        <v>57</v>
      </c>
      <c r="C2195" t="s">
        <v>1</v>
      </c>
      <c r="D2195" t="s">
        <v>2</v>
      </c>
      <c r="E2195" t="s">
        <v>3</v>
      </c>
      <c r="F2195" t="s">
        <v>306</v>
      </c>
      <c r="G2195" t="s">
        <v>4</v>
      </c>
      <c r="H2195" t="s">
        <v>52</v>
      </c>
      <c r="I2195">
        <v>504</v>
      </c>
      <c r="J2195">
        <v>56</v>
      </c>
      <c r="K2195" t="s">
        <v>316</v>
      </c>
      <c r="L2195" t="s">
        <v>317</v>
      </c>
      <c r="M2195" t="s">
        <v>309</v>
      </c>
      <c r="N2195">
        <v>12</v>
      </c>
      <c r="O2195" t="s">
        <v>310</v>
      </c>
      <c r="P2195" t="s">
        <v>13</v>
      </c>
      <c r="Q2195">
        <v>145.19999999999999</v>
      </c>
      <c r="R2195" t="s">
        <v>12</v>
      </c>
      <c r="S2195">
        <v>13.066685676574707</v>
      </c>
      <c r="T2195" s="6">
        <f>tbSilv[[#This Row],[qtdRecurso]]*tbSilv[[#This Row],[areaOcupacao]]/10000</f>
        <v>7.3180799999999993</v>
      </c>
      <c r="U2195" s="1">
        <f>tbSilv[[#This Row],[qtdRecEspFaixa]]*tbSilv[[#This Row],[Preco]]</f>
        <v>95.623051116027824</v>
      </c>
    </row>
    <row r="2196" spans="1:21" hidden="1" x14ac:dyDescent="0.3">
      <c r="A2196">
        <v>11817</v>
      </c>
      <c r="B2196" t="s">
        <v>57</v>
      </c>
      <c r="C2196" t="s">
        <v>1</v>
      </c>
      <c r="D2196" t="s">
        <v>2</v>
      </c>
      <c r="E2196" t="s">
        <v>3</v>
      </c>
      <c r="F2196" t="s">
        <v>306</v>
      </c>
      <c r="G2196" t="s">
        <v>4</v>
      </c>
      <c r="H2196" t="s">
        <v>52</v>
      </c>
      <c r="I2196">
        <v>504</v>
      </c>
      <c r="J2196">
        <v>56</v>
      </c>
      <c r="K2196" t="s">
        <v>316</v>
      </c>
      <c r="L2196" t="s">
        <v>317</v>
      </c>
      <c r="M2196" t="s">
        <v>309</v>
      </c>
      <c r="N2196">
        <v>12</v>
      </c>
      <c r="O2196" t="s">
        <v>312</v>
      </c>
      <c r="P2196" t="s">
        <v>13</v>
      </c>
      <c r="Q2196">
        <v>18.149999999999999</v>
      </c>
      <c r="R2196" t="s">
        <v>12</v>
      </c>
      <c r="S2196">
        <v>13.066685676574707</v>
      </c>
      <c r="T2196" s="6">
        <f>tbSilv[[#This Row],[qtdRecurso]]*tbSilv[[#This Row],[areaOcupacao]]/10000</f>
        <v>0.91475999999999991</v>
      </c>
      <c r="U2196" s="1">
        <f>tbSilv[[#This Row],[qtdRecEspFaixa]]*tbSilv[[#This Row],[Preco]]</f>
        <v>11.952881389503478</v>
      </c>
    </row>
    <row r="2197" spans="1:21" hidden="1" x14ac:dyDescent="0.3">
      <c r="A2197">
        <v>11817</v>
      </c>
      <c r="B2197" t="s">
        <v>57</v>
      </c>
      <c r="C2197" t="s">
        <v>1</v>
      </c>
      <c r="D2197" t="s">
        <v>2</v>
      </c>
      <c r="E2197" t="s">
        <v>3</v>
      </c>
      <c r="F2197" t="s">
        <v>306</v>
      </c>
      <c r="G2197" t="s">
        <v>4</v>
      </c>
      <c r="H2197" t="s">
        <v>52</v>
      </c>
      <c r="I2197">
        <v>504</v>
      </c>
      <c r="J2197">
        <v>56</v>
      </c>
      <c r="K2197" t="s">
        <v>316</v>
      </c>
      <c r="L2197" t="s">
        <v>317</v>
      </c>
      <c r="M2197" t="s">
        <v>309</v>
      </c>
      <c r="N2197">
        <v>12</v>
      </c>
      <c r="O2197" t="s">
        <v>313</v>
      </c>
      <c r="P2197" t="s">
        <v>16</v>
      </c>
      <c r="Q2197">
        <v>0.73</v>
      </c>
      <c r="R2197" t="s">
        <v>17</v>
      </c>
      <c r="S2197">
        <v>149.07000732421875</v>
      </c>
      <c r="T2197" s="6">
        <f>tbSilv[[#This Row],[qtdRecurso]]*tbSilv[[#This Row],[areaOcupacao]]/10000</f>
        <v>3.6791999999999998E-2</v>
      </c>
      <c r="U2197" s="1">
        <f>tbSilv[[#This Row],[qtdRecEspFaixa]]*tbSilv[[#This Row],[Preco]]</f>
        <v>5.4845837094726564</v>
      </c>
    </row>
    <row r="2198" spans="1:21" hidden="1" x14ac:dyDescent="0.3">
      <c r="A2198">
        <v>11817</v>
      </c>
      <c r="B2198" t="s">
        <v>57</v>
      </c>
      <c r="C2198" t="s">
        <v>1</v>
      </c>
      <c r="D2198" t="s">
        <v>2</v>
      </c>
      <c r="E2198" t="s">
        <v>3</v>
      </c>
      <c r="F2198" t="s">
        <v>306</v>
      </c>
      <c r="G2198" t="s">
        <v>4</v>
      </c>
      <c r="H2198" t="s">
        <v>52</v>
      </c>
      <c r="I2198">
        <v>504</v>
      </c>
      <c r="J2198">
        <v>56</v>
      </c>
      <c r="K2198" t="s">
        <v>316</v>
      </c>
      <c r="L2198" t="s">
        <v>317</v>
      </c>
      <c r="M2198" t="s">
        <v>309</v>
      </c>
      <c r="N2198">
        <v>13</v>
      </c>
      <c r="O2198" t="s">
        <v>310</v>
      </c>
      <c r="P2198" t="s">
        <v>311</v>
      </c>
      <c r="Q2198">
        <v>145.19999999999999</v>
      </c>
      <c r="R2198" t="s">
        <v>12</v>
      </c>
      <c r="S2198">
        <v>1.0999999999999999E-2</v>
      </c>
      <c r="T2198" s="6">
        <f>tbSilv[[#This Row],[qtdRecurso]]*tbSilv[[#This Row],[areaOcupacao]]/10000</f>
        <v>7.3180799999999993</v>
      </c>
      <c r="U2198" s="1">
        <f>tbSilv[[#This Row],[qtdRecEspFaixa]]*tbSilv[[#This Row],[Preco]]</f>
        <v>8.0498879999999981E-2</v>
      </c>
    </row>
    <row r="2199" spans="1:21" hidden="1" x14ac:dyDescent="0.3">
      <c r="A2199">
        <v>11817</v>
      </c>
      <c r="B2199" t="s">
        <v>57</v>
      </c>
      <c r="C2199" t="s">
        <v>1</v>
      </c>
      <c r="D2199" t="s">
        <v>2</v>
      </c>
      <c r="E2199" t="s">
        <v>3</v>
      </c>
      <c r="F2199" t="s">
        <v>306</v>
      </c>
      <c r="G2199" t="s">
        <v>4</v>
      </c>
      <c r="H2199" t="s">
        <v>52</v>
      </c>
      <c r="I2199">
        <v>504</v>
      </c>
      <c r="J2199">
        <v>56</v>
      </c>
      <c r="K2199" t="s">
        <v>316</v>
      </c>
      <c r="L2199" t="s">
        <v>317</v>
      </c>
      <c r="M2199" t="s">
        <v>309</v>
      </c>
      <c r="N2199">
        <v>13</v>
      </c>
      <c r="O2199" t="s">
        <v>310</v>
      </c>
      <c r="P2199" t="s">
        <v>13</v>
      </c>
      <c r="Q2199">
        <v>145.19999999999999</v>
      </c>
      <c r="R2199" t="s">
        <v>12</v>
      </c>
      <c r="S2199">
        <v>13.066685676574707</v>
      </c>
      <c r="T2199" s="6">
        <f>tbSilv[[#This Row],[qtdRecurso]]*tbSilv[[#This Row],[areaOcupacao]]/10000</f>
        <v>7.3180799999999993</v>
      </c>
      <c r="U2199" s="1">
        <f>tbSilv[[#This Row],[qtdRecEspFaixa]]*tbSilv[[#This Row],[Preco]]</f>
        <v>95.623051116027824</v>
      </c>
    </row>
    <row r="2200" spans="1:21" hidden="1" x14ac:dyDescent="0.3">
      <c r="A2200">
        <v>11817</v>
      </c>
      <c r="B2200" t="s">
        <v>57</v>
      </c>
      <c r="C2200" t="s">
        <v>1</v>
      </c>
      <c r="D2200" t="s">
        <v>2</v>
      </c>
      <c r="E2200" t="s">
        <v>3</v>
      </c>
      <c r="F2200" t="s">
        <v>306</v>
      </c>
      <c r="G2200" t="s">
        <v>4</v>
      </c>
      <c r="H2200" t="s">
        <v>52</v>
      </c>
      <c r="I2200">
        <v>504</v>
      </c>
      <c r="J2200">
        <v>56</v>
      </c>
      <c r="K2200" t="s">
        <v>316</v>
      </c>
      <c r="L2200" t="s">
        <v>317</v>
      </c>
      <c r="M2200" t="s">
        <v>309</v>
      </c>
      <c r="N2200">
        <v>13</v>
      </c>
      <c r="O2200" t="s">
        <v>312</v>
      </c>
      <c r="P2200" t="s">
        <v>13</v>
      </c>
      <c r="Q2200">
        <v>18.149999999999999</v>
      </c>
      <c r="R2200" t="s">
        <v>12</v>
      </c>
      <c r="S2200">
        <v>13.066685676574707</v>
      </c>
      <c r="T2200" s="6">
        <f>tbSilv[[#This Row],[qtdRecurso]]*tbSilv[[#This Row],[areaOcupacao]]/10000</f>
        <v>0.91475999999999991</v>
      </c>
      <c r="U2200" s="1">
        <f>tbSilv[[#This Row],[qtdRecEspFaixa]]*tbSilv[[#This Row],[Preco]]</f>
        <v>11.952881389503478</v>
      </c>
    </row>
    <row r="2201" spans="1:21" hidden="1" x14ac:dyDescent="0.3">
      <c r="A2201">
        <v>11817</v>
      </c>
      <c r="B2201" t="s">
        <v>57</v>
      </c>
      <c r="C2201" t="s">
        <v>1</v>
      </c>
      <c r="D2201" t="s">
        <v>2</v>
      </c>
      <c r="E2201" t="s">
        <v>3</v>
      </c>
      <c r="F2201" t="s">
        <v>306</v>
      </c>
      <c r="G2201" t="s">
        <v>4</v>
      </c>
      <c r="H2201" t="s">
        <v>52</v>
      </c>
      <c r="I2201">
        <v>504</v>
      </c>
      <c r="J2201">
        <v>56</v>
      </c>
      <c r="K2201" t="s">
        <v>316</v>
      </c>
      <c r="L2201" t="s">
        <v>317</v>
      </c>
      <c r="M2201" t="s">
        <v>309</v>
      </c>
      <c r="N2201">
        <v>13</v>
      </c>
      <c r="O2201" t="s">
        <v>313</v>
      </c>
      <c r="P2201" t="s">
        <v>16</v>
      </c>
      <c r="Q2201">
        <v>0.73</v>
      </c>
      <c r="R2201" t="s">
        <v>17</v>
      </c>
      <c r="S2201">
        <v>149.07000732421875</v>
      </c>
      <c r="T2201" s="6">
        <f>tbSilv[[#This Row],[qtdRecurso]]*tbSilv[[#This Row],[areaOcupacao]]/10000</f>
        <v>3.6791999999999998E-2</v>
      </c>
      <c r="U2201" s="1">
        <f>tbSilv[[#This Row],[qtdRecEspFaixa]]*tbSilv[[#This Row],[Preco]]</f>
        <v>5.4845837094726564</v>
      </c>
    </row>
    <row r="2202" spans="1:21" hidden="1" x14ac:dyDescent="0.3">
      <c r="A2202">
        <v>11817</v>
      </c>
      <c r="B2202" t="s">
        <v>57</v>
      </c>
      <c r="C2202" t="s">
        <v>1</v>
      </c>
      <c r="D2202" t="s">
        <v>2</v>
      </c>
      <c r="E2202" t="s">
        <v>3</v>
      </c>
      <c r="F2202" t="s">
        <v>306</v>
      </c>
      <c r="G2202" t="s">
        <v>4</v>
      </c>
      <c r="H2202" t="s">
        <v>52</v>
      </c>
      <c r="I2202">
        <v>504</v>
      </c>
      <c r="J2202">
        <v>56</v>
      </c>
      <c r="K2202" t="s">
        <v>316</v>
      </c>
      <c r="L2202" t="s">
        <v>317</v>
      </c>
      <c r="M2202" t="s">
        <v>309</v>
      </c>
      <c r="N2202">
        <v>14</v>
      </c>
      <c r="O2202" t="s">
        <v>310</v>
      </c>
      <c r="P2202" t="s">
        <v>311</v>
      </c>
      <c r="Q2202">
        <v>145.19999999999999</v>
      </c>
      <c r="R2202" t="s">
        <v>12</v>
      </c>
      <c r="S2202">
        <v>1.0999999999999999E-2</v>
      </c>
      <c r="T2202" s="6">
        <f>tbSilv[[#This Row],[qtdRecurso]]*tbSilv[[#This Row],[areaOcupacao]]/10000</f>
        <v>7.3180799999999993</v>
      </c>
      <c r="U2202" s="1">
        <f>tbSilv[[#This Row],[qtdRecEspFaixa]]*tbSilv[[#This Row],[Preco]]</f>
        <v>8.0498879999999981E-2</v>
      </c>
    </row>
    <row r="2203" spans="1:21" hidden="1" x14ac:dyDescent="0.3">
      <c r="A2203">
        <v>11817</v>
      </c>
      <c r="B2203" t="s">
        <v>57</v>
      </c>
      <c r="C2203" t="s">
        <v>1</v>
      </c>
      <c r="D2203" t="s">
        <v>2</v>
      </c>
      <c r="E2203" t="s">
        <v>3</v>
      </c>
      <c r="F2203" t="s">
        <v>306</v>
      </c>
      <c r="G2203" t="s">
        <v>4</v>
      </c>
      <c r="H2203" t="s">
        <v>52</v>
      </c>
      <c r="I2203">
        <v>504</v>
      </c>
      <c r="J2203">
        <v>56</v>
      </c>
      <c r="K2203" t="s">
        <v>316</v>
      </c>
      <c r="L2203" t="s">
        <v>317</v>
      </c>
      <c r="M2203" t="s">
        <v>309</v>
      </c>
      <c r="N2203">
        <v>14</v>
      </c>
      <c r="O2203" t="s">
        <v>310</v>
      </c>
      <c r="P2203" t="s">
        <v>13</v>
      </c>
      <c r="Q2203">
        <v>145.19999999999999</v>
      </c>
      <c r="R2203" t="s">
        <v>12</v>
      </c>
      <c r="S2203">
        <v>13.066685676574707</v>
      </c>
      <c r="T2203" s="6">
        <f>tbSilv[[#This Row],[qtdRecurso]]*tbSilv[[#This Row],[areaOcupacao]]/10000</f>
        <v>7.3180799999999993</v>
      </c>
      <c r="U2203" s="1">
        <f>tbSilv[[#This Row],[qtdRecEspFaixa]]*tbSilv[[#This Row],[Preco]]</f>
        <v>95.623051116027824</v>
      </c>
    </row>
    <row r="2204" spans="1:21" hidden="1" x14ac:dyDescent="0.3">
      <c r="A2204">
        <v>11817</v>
      </c>
      <c r="B2204" t="s">
        <v>57</v>
      </c>
      <c r="C2204" t="s">
        <v>1</v>
      </c>
      <c r="D2204" t="s">
        <v>2</v>
      </c>
      <c r="E2204" t="s">
        <v>3</v>
      </c>
      <c r="F2204" t="s">
        <v>306</v>
      </c>
      <c r="G2204" t="s">
        <v>4</v>
      </c>
      <c r="H2204" t="s">
        <v>52</v>
      </c>
      <c r="I2204">
        <v>504</v>
      </c>
      <c r="J2204">
        <v>56</v>
      </c>
      <c r="K2204" t="s">
        <v>316</v>
      </c>
      <c r="L2204" t="s">
        <v>317</v>
      </c>
      <c r="M2204" t="s">
        <v>309</v>
      </c>
      <c r="N2204">
        <v>14</v>
      </c>
      <c r="O2204" t="s">
        <v>312</v>
      </c>
      <c r="P2204" t="s">
        <v>13</v>
      </c>
      <c r="Q2204">
        <v>18.149999999999999</v>
      </c>
      <c r="R2204" t="s">
        <v>12</v>
      </c>
      <c r="S2204">
        <v>13.066685676574707</v>
      </c>
      <c r="T2204" s="6">
        <f>tbSilv[[#This Row],[qtdRecurso]]*tbSilv[[#This Row],[areaOcupacao]]/10000</f>
        <v>0.91475999999999991</v>
      </c>
      <c r="U2204" s="1">
        <f>tbSilv[[#This Row],[qtdRecEspFaixa]]*tbSilv[[#This Row],[Preco]]</f>
        <v>11.952881389503478</v>
      </c>
    </row>
    <row r="2205" spans="1:21" hidden="1" x14ac:dyDescent="0.3">
      <c r="A2205">
        <v>11817</v>
      </c>
      <c r="B2205" t="s">
        <v>57</v>
      </c>
      <c r="C2205" t="s">
        <v>1</v>
      </c>
      <c r="D2205" t="s">
        <v>2</v>
      </c>
      <c r="E2205" t="s">
        <v>3</v>
      </c>
      <c r="F2205" t="s">
        <v>306</v>
      </c>
      <c r="G2205" t="s">
        <v>4</v>
      </c>
      <c r="H2205" t="s">
        <v>52</v>
      </c>
      <c r="I2205">
        <v>504</v>
      </c>
      <c r="J2205">
        <v>56</v>
      </c>
      <c r="K2205" t="s">
        <v>316</v>
      </c>
      <c r="L2205" t="s">
        <v>317</v>
      </c>
      <c r="M2205" t="s">
        <v>309</v>
      </c>
      <c r="N2205">
        <v>14</v>
      </c>
      <c r="O2205" t="s">
        <v>313</v>
      </c>
      <c r="P2205" t="s">
        <v>16</v>
      </c>
      <c r="Q2205">
        <v>0.73</v>
      </c>
      <c r="R2205" t="s">
        <v>17</v>
      </c>
      <c r="S2205">
        <v>149.07000732421875</v>
      </c>
      <c r="T2205" s="6">
        <f>tbSilv[[#This Row],[qtdRecurso]]*tbSilv[[#This Row],[areaOcupacao]]/10000</f>
        <v>3.6791999999999998E-2</v>
      </c>
      <c r="U2205" s="1">
        <f>tbSilv[[#This Row],[qtdRecEspFaixa]]*tbSilv[[#This Row],[Preco]]</f>
        <v>5.4845837094726564</v>
      </c>
    </row>
    <row r="2206" spans="1:21" hidden="1" x14ac:dyDescent="0.3">
      <c r="A2206">
        <v>11817</v>
      </c>
      <c r="B2206" t="s">
        <v>57</v>
      </c>
      <c r="C2206" t="s">
        <v>1</v>
      </c>
      <c r="D2206" t="s">
        <v>2</v>
      </c>
      <c r="E2206" t="s">
        <v>3</v>
      </c>
      <c r="F2206" t="s">
        <v>306</v>
      </c>
      <c r="G2206" t="s">
        <v>4</v>
      </c>
      <c r="H2206" t="s">
        <v>52</v>
      </c>
      <c r="I2206">
        <v>504</v>
      </c>
      <c r="J2206">
        <v>56</v>
      </c>
      <c r="K2206" t="s">
        <v>316</v>
      </c>
      <c r="L2206" t="s">
        <v>317</v>
      </c>
      <c r="M2206" t="s">
        <v>309</v>
      </c>
      <c r="N2206">
        <v>15</v>
      </c>
      <c r="O2206" t="s">
        <v>310</v>
      </c>
      <c r="P2206" t="s">
        <v>311</v>
      </c>
      <c r="Q2206">
        <v>145.19999999999999</v>
      </c>
      <c r="R2206" t="s">
        <v>12</v>
      </c>
      <c r="S2206">
        <v>1.0999999999999999E-2</v>
      </c>
      <c r="T2206" s="6">
        <f>tbSilv[[#This Row],[qtdRecurso]]*tbSilv[[#This Row],[areaOcupacao]]/10000</f>
        <v>7.3180799999999993</v>
      </c>
      <c r="U2206" s="1">
        <f>tbSilv[[#This Row],[qtdRecEspFaixa]]*tbSilv[[#This Row],[Preco]]</f>
        <v>8.0498879999999981E-2</v>
      </c>
    </row>
    <row r="2207" spans="1:21" hidden="1" x14ac:dyDescent="0.3">
      <c r="A2207">
        <v>11817</v>
      </c>
      <c r="B2207" t="s">
        <v>57</v>
      </c>
      <c r="C2207" t="s">
        <v>1</v>
      </c>
      <c r="D2207" t="s">
        <v>2</v>
      </c>
      <c r="E2207" t="s">
        <v>3</v>
      </c>
      <c r="F2207" t="s">
        <v>306</v>
      </c>
      <c r="G2207" t="s">
        <v>4</v>
      </c>
      <c r="H2207" t="s">
        <v>52</v>
      </c>
      <c r="I2207">
        <v>504</v>
      </c>
      <c r="J2207">
        <v>56</v>
      </c>
      <c r="K2207" t="s">
        <v>316</v>
      </c>
      <c r="L2207" t="s">
        <v>317</v>
      </c>
      <c r="M2207" t="s">
        <v>309</v>
      </c>
      <c r="N2207">
        <v>15</v>
      </c>
      <c r="O2207" t="s">
        <v>310</v>
      </c>
      <c r="P2207" t="s">
        <v>13</v>
      </c>
      <c r="Q2207">
        <v>145.19999999999999</v>
      </c>
      <c r="R2207" t="s">
        <v>12</v>
      </c>
      <c r="S2207">
        <v>13.066685676574707</v>
      </c>
      <c r="T2207" s="6">
        <f>tbSilv[[#This Row],[qtdRecurso]]*tbSilv[[#This Row],[areaOcupacao]]/10000</f>
        <v>7.3180799999999993</v>
      </c>
      <c r="U2207" s="1">
        <f>tbSilv[[#This Row],[qtdRecEspFaixa]]*tbSilv[[#This Row],[Preco]]</f>
        <v>95.623051116027824</v>
      </c>
    </row>
    <row r="2208" spans="1:21" hidden="1" x14ac:dyDescent="0.3">
      <c r="A2208">
        <v>11817</v>
      </c>
      <c r="B2208" t="s">
        <v>57</v>
      </c>
      <c r="C2208" t="s">
        <v>1</v>
      </c>
      <c r="D2208" t="s">
        <v>2</v>
      </c>
      <c r="E2208" t="s">
        <v>3</v>
      </c>
      <c r="F2208" t="s">
        <v>306</v>
      </c>
      <c r="G2208" t="s">
        <v>4</v>
      </c>
      <c r="H2208" t="s">
        <v>52</v>
      </c>
      <c r="I2208">
        <v>504</v>
      </c>
      <c r="J2208">
        <v>56</v>
      </c>
      <c r="K2208" t="s">
        <v>316</v>
      </c>
      <c r="L2208" t="s">
        <v>317</v>
      </c>
      <c r="M2208" t="s">
        <v>309</v>
      </c>
      <c r="N2208">
        <v>15</v>
      </c>
      <c r="O2208" t="s">
        <v>312</v>
      </c>
      <c r="P2208" t="s">
        <v>13</v>
      </c>
      <c r="Q2208">
        <v>18.149999999999999</v>
      </c>
      <c r="R2208" t="s">
        <v>12</v>
      </c>
      <c r="S2208">
        <v>13.066685676574707</v>
      </c>
      <c r="T2208" s="6">
        <f>tbSilv[[#This Row],[qtdRecurso]]*tbSilv[[#This Row],[areaOcupacao]]/10000</f>
        <v>0.91475999999999991</v>
      </c>
      <c r="U2208" s="1">
        <f>tbSilv[[#This Row],[qtdRecEspFaixa]]*tbSilv[[#This Row],[Preco]]</f>
        <v>11.952881389503478</v>
      </c>
    </row>
    <row r="2209" spans="1:21" hidden="1" x14ac:dyDescent="0.3">
      <c r="A2209">
        <v>11817</v>
      </c>
      <c r="B2209" t="s">
        <v>57</v>
      </c>
      <c r="C2209" t="s">
        <v>1</v>
      </c>
      <c r="D2209" t="s">
        <v>2</v>
      </c>
      <c r="E2209" t="s">
        <v>3</v>
      </c>
      <c r="F2209" t="s">
        <v>306</v>
      </c>
      <c r="G2209" t="s">
        <v>4</v>
      </c>
      <c r="H2209" t="s">
        <v>52</v>
      </c>
      <c r="I2209">
        <v>504</v>
      </c>
      <c r="J2209">
        <v>56</v>
      </c>
      <c r="K2209" t="s">
        <v>316</v>
      </c>
      <c r="L2209" t="s">
        <v>317</v>
      </c>
      <c r="M2209" t="s">
        <v>309</v>
      </c>
      <c r="N2209">
        <v>15</v>
      </c>
      <c r="O2209" t="s">
        <v>313</v>
      </c>
      <c r="P2209" t="s">
        <v>16</v>
      </c>
      <c r="Q2209">
        <v>0.73</v>
      </c>
      <c r="R2209" t="s">
        <v>17</v>
      </c>
      <c r="S2209">
        <v>149.07000732421875</v>
      </c>
      <c r="T2209" s="6">
        <f>tbSilv[[#This Row],[qtdRecurso]]*tbSilv[[#This Row],[areaOcupacao]]/10000</f>
        <v>3.6791999999999998E-2</v>
      </c>
      <c r="U2209" s="1">
        <f>tbSilv[[#This Row],[qtdRecEspFaixa]]*tbSilv[[#This Row],[Preco]]</f>
        <v>5.4845837094726564</v>
      </c>
    </row>
    <row r="2210" spans="1:21" hidden="1" x14ac:dyDescent="0.3">
      <c r="A2210">
        <v>11817</v>
      </c>
      <c r="B2210" t="s">
        <v>57</v>
      </c>
      <c r="C2210" t="s">
        <v>1</v>
      </c>
      <c r="D2210" t="s">
        <v>2</v>
      </c>
      <c r="E2210" t="s">
        <v>3</v>
      </c>
      <c r="F2210" t="s">
        <v>306</v>
      </c>
      <c r="G2210" t="s">
        <v>4</v>
      </c>
      <c r="H2210" t="s">
        <v>52</v>
      </c>
      <c r="I2210">
        <v>504</v>
      </c>
      <c r="J2210">
        <v>56</v>
      </c>
      <c r="K2210" t="s">
        <v>316</v>
      </c>
      <c r="L2210" t="s">
        <v>317</v>
      </c>
      <c r="M2210" t="s">
        <v>309</v>
      </c>
      <c r="N2210">
        <v>16</v>
      </c>
      <c r="O2210" t="s">
        <v>310</v>
      </c>
      <c r="P2210" t="s">
        <v>311</v>
      </c>
      <c r="Q2210">
        <v>145.19999999999999</v>
      </c>
      <c r="R2210" t="s">
        <v>12</v>
      </c>
      <c r="S2210">
        <v>1.0999999999999999E-2</v>
      </c>
      <c r="T2210" s="6">
        <f>tbSilv[[#This Row],[qtdRecurso]]*tbSilv[[#This Row],[areaOcupacao]]/10000</f>
        <v>7.3180799999999993</v>
      </c>
      <c r="U2210" s="1">
        <f>tbSilv[[#This Row],[qtdRecEspFaixa]]*tbSilv[[#This Row],[Preco]]</f>
        <v>8.0498879999999981E-2</v>
      </c>
    </row>
    <row r="2211" spans="1:21" hidden="1" x14ac:dyDescent="0.3">
      <c r="A2211">
        <v>11817</v>
      </c>
      <c r="B2211" t="s">
        <v>57</v>
      </c>
      <c r="C2211" t="s">
        <v>1</v>
      </c>
      <c r="D2211" t="s">
        <v>2</v>
      </c>
      <c r="E2211" t="s">
        <v>3</v>
      </c>
      <c r="F2211" t="s">
        <v>306</v>
      </c>
      <c r="G2211" t="s">
        <v>4</v>
      </c>
      <c r="H2211" t="s">
        <v>52</v>
      </c>
      <c r="I2211">
        <v>504</v>
      </c>
      <c r="J2211">
        <v>56</v>
      </c>
      <c r="K2211" t="s">
        <v>316</v>
      </c>
      <c r="L2211" t="s">
        <v>317</v>
      </c>
      <c r="M2211" t="s">
        <v>309</v>
      </c>
      <c r="N2211">
        <v>16</v>
      </c>
      <c r="O2211" t="s">
        <v>310</v>
      </c>
      <c r="P2211" t="s">
        <v>13</v>
      </c>
      <c r="Q2211">
        <v>145.19999999999999</v>
      </c>
      <c r="R2211" t="s">
        <v>12</v>
      </c>
      <c r="S2211">
        <v>13.066685676574707</v>
      </c>
      <c r="T2211" s="6">
        <f>tbSilv[[#This Row],[qtdRecurso]]*tbSilv[[#This Row],[areaOcupacao]]/10000</f>
        <v>7.3180799999999993</v>
      </c>
      <c r="U2211" s="1">
        <f>tbSilv[[#This Row],[qtdRecEspFaixa]]*tbSilv[[#This Row],[Preco]]</f>
        <v>95.623051116027824</v>
      </c>
    </row>
    <row r="2212" spans="1:21" hidden="1" x14ac:dyDescent="0.3">
      <c r="A2212">
        <v>11817</v>
      </c>
      <c r="B2212" t="s">
        <v>57</v>
      </c>
      <c r="C2212" t="s">
        <v>1</v>
      </c>
      <c r="D2212" t="s">
        <v>2</v>
      </c>
      <c r="E2212" t="s">
        <v>3</v>
      </c>
      <c r="F2212" t="s">
        <v>306</v>
      </c>
      <c r="G2212" t="s">
        <v>4</v>
      </c>
      <c r="H2212" t="s">
        <v>52</v>
      </c>
      <c r="I2212">
        <v>504</v>
      </c>
      <c r="J2212">
        <v>56</v>
      </c>
      <c r="K2212" t="s">
        <v>316</v>
      </c>
      <c r="L2212" t="s">
        <v>317</v>
      </c>
      <c r="M2212" t="s">
        <v>309</v>
      </c>
      <c r="N2212">
        <v>16</v>
      </c>
      <c r="O2212" t="s">
        <v>312</v>
      </c>
      <c r="P2212" t="s">
        <v>13</v>
      </c>
      <c r="Q2212">
        <v>18.149999999999999</v>
      </c>
      <c r="R2212" t="s">
        <v>12</v>
      </c>
      <c r="S2212">
        <v>13.066685676574707</v>
      </c>
      <c r="T2212" s="6">
        <f>tbSilv[[#This Row],[qtdRecurso]]*tbSilv[[#This Row],[areaOcupacao]]/10000</f>
        <v>0.91475999999999991</v>
      </c>
      <c r="U2212" s="1">
        <f>tbSilv[[#This Row],[qtdRecEspFaixa]]*tbSilv[[#This Row],[Preco]]</f>
        <v>11.952881389503478</v>
      </c>
    </row>
    <row r="2213" spans="1:21" hidden="1" x14ac:dyDescent="0.3">
      <c r="A2213">
        <v>11817</v>
      </c>
      <c r="B2213" t="s">
        <v>57</v>
      </c>
      <c r="C2213" t="s">
        <v>1</v>
      </c>
      <c r="D2213" t="s">
        <v>2</v>
      </c>
      <c r="E2213" t="s">
        <v>3</v>
      </c>
      <c r="F2213" t="s">
        <v>306</v>
      </c>
      <c r="G2213" t="s">
        <v>4</v>
      </c>
      <c r="H2213" t="s">
        <v>52</v>
      </c>
      <c r="I2213">
        <v>504</v>
      </c>
      <c r="J2213">
        <v>56</v>
      </c>
      <c r="K2213" t="s">
        <v>316</v>
      </c>
      <c r="L2213" t="s">
        <v>317</v>
      </c>
      <c r="M2213" t="s">
        <v>309</v>
      </c>
      <c r="N2213">
        <v>16</v>
      </c>
      <c r="O2213" t="s">
        <v>313</v>
      </c>
      <c r="P2213" t="s">
        <v>16</v>
      </c>
      <c r="Q2213">
        <v>0.73</v>
      </c>
      <c r="R2213" t="s">
        <v>17</v>
      </c>
      <c r="S2213">
        <v>149.07000732421875</v>
      </c>
      <c r="T2213" s="6">
        <f>tbSilv[[#This Row],[qtdRecurso]]*tbSilv[[#This Row],[areaOcupacao]]/10000</f>
        <v>3.6791999999999998E-2</v>
      </c>
      <c r="U2213" s="1">
        <f>tbSilv[[#This Row],[qtdRecEspFaixa]]*tbSilv[[#This Row],[Preco]]</f>
        <v>5.4845837094726564</v>
      </c>
    </row>
    <row r="2214" spans="1:21" hidden="1" x14ac:dyDescent="0.3">
      <c r="A2214">
        <v>11817</v>
      </c>
      <c r="B2214" t="s">
        <v>57</v>
      </c>
      <c r="C2214" t="s">
        <v>1</v>
      </c>
      <c r="D2214" t="s">
        <v>2</v>
      </c>
      <c r="E2214" t="s">
        <v>3</v>
      </c>
      <c r="F2214" t="s">
        <v>306</v>
      </c>
      <c r="G2214" t="s">
        <v>4</v>
      </c>
      <c r="H2214" t="s">
        <v>52</v>
      </c>
      <c r="I2214">
        <v>504</v>
      </c>
      <c r="J2214">
        <v>56</v>
      </c>
      <c r="K2214" t="s">
        <v>316</v>
      </c>
      <c r="L2214" t="s">
        <v>317</v>
      </c>
      <c r="M2214" t="s">
        <v>309</v>
      </c>
      <c r="N2214">
        <v>17</v>
      </c>
      <c r="O2214" t="s">
        <v>310</v>
      </c>
      <c r="P2214" t="s">
        <v>311</v>
      </c>
      <c r="Q2214">
        <v>145.19999999999999</v>
      </c>
      <c r="R2214" t="s">
        <v>12</v>
      </c>
      <c r="S2214">
        <v>1.0999999999999999E-2</v>
      </c>
      <c r="T2214" s="6">
        <f>tbSilv[[#This Row],[qtdRecurso]]*tbSilv[[#This Row],[areaOcupacao]]/10000</f>
        <v>7.3180799999999993</v>
      </c>
      <c r="U2214" s="1">
        <f>tbSilv[[#This Row],[qtdRecEspFaixa]]*tbSilv[[#This Row],[Preco]]</f>
        <v>8.0498879999999981E-2</v>
      </c>
    </row>
    <row r="2215" spans="1:21" hidden="1" x14ac:dyDescent="0.3">
      <c r="A2215">
        <v>11817</v>
      </c>
      <c r="B2215" t="s">
        <v>57</v>
      </c>
      <c r="C2215" t="s">
        <v>1</v>
      </c>
      <c r="D2215" t="s">
        <v>2</v>
      </c>
      <c r="E2215" t="s">
        <v>3</v>
      </c>
      <c r="F2215" t="s">
        <v>306</v>
      </c>
      <c r="G2215" t="s">
        <v>4</v>
      </c>
      <c r="H2215" t="s">
        <v>52</v>
      </c>
      <c r="I2215">
        <v>504</v>
      </c>
      <c r="J2215">
        <v>56</v>
      </c>
      <c r="K2215" t="s">
        <v>316</v>
      </c>
      <c r="L2215" t="s">
        <v>317</v>
      </c>
      <c r="M2215" t="s">
        <v>309</v>
      </c>
      <c r="N2215">
        <v>17</v>
      </c>
      <c r="O2215" t="s">
        <v>310</v>
      </c>
      <c r="P2215" t="s">
        <v>13</v>
      </c>
      <c r="Q2215">
        <v>145.19999999999999</v>
      </c>
      <c r="R2215" t="s">
        <v>12</v>
      </c>
      <c r="S2215">
        <v>13.066685676574707</v>
      </c>
      <c r="T2215" s="6">
        <f>tbSilv[[#This Row],[qtdRecurso]]*tbSilv[[#This Row],[areaOcupacao]]/10000</f>
        <v>7.3180799999999993</v>
      </c>
      <c r="U2215" s="1">
        <f>tbSilv[[#This Row],[qtdRecEspFaixa]]*tbSilv[[#This Row],[Preco]]</f>
        <v>95.623051116027824</v>
      </c>
    </row>
    <row r="2216" spans="1:21" hidden="1" x14ac:dyDescent="0.3">
      <c r="A2216">
        <v>11817</v>
      </c>
      <c r="B2216" t="s">
        <v>57</v>
      </c>
      <c r="C2216" t="s">
        <v>1</v>
      </c>
      <c r="D2216" t="s">
        <v>2</v>
      </c>
      <c r="E2216" t="s">
        <v>3</v>
      </c>
      <c r="F2216" t="s">
        <v>306</v>
      </c>
      <c r="G2216" t="s">
        <v>4</v>
      </c>
      <c r="H2216" t="s">
        <v>52</v>
      </c>
      <c r="I2216">
        <v>504</v>
      </c>
      <c r="J2216">
        <v>56</v>
      </c>
      <c r="K2216" t="s">
        <v>316</v>
      </c>
      <c r="L2216" t="s">
        <v>317</v>
      </c>
      <c r="M2216" t="s">
        <v>309</v>
      </c>
      <c r="N2216">
        <v>17</v>
      </c>
      <c r="O2216" t="s">
        <v>312</v>
      </c>
      <c r="P2216" t="s">
        <v>13</v>
      </c>
      <c r="Q2216">
        <v>18.149999999999999</v>
      </c>
      <c r="R2216" t="s">
        <v>12</v>
      </c>
      <c r="S2216">
        <v>13.066685676574707</v>
      </c>
      <c r="T2216" s="6">
        <f>tbSilv[[#This Row],[qtdRecurso]]*tbSilv[[#This Row],[areaOcupacao]]/10000</f>
        <v>0.91475999999999991</v>
      </c>
      <c r="U2216" s="1">
        <f>tbSilv[[#This Row],[qtdRecEspFaixa]]*tbSilv[[#This Row],[Preco]]</f>
        <v>11.952881389503478</v>
      </c>
    </row>
    <row r="2217" spans="1:21" hidden="1" x14ac:dyDescent="0.3">
      <c r="A2217">
        <v>11817</v>
      </c>
      <c r="B2217" t="s">
        <v>57</v>
      </c>
      <c r="C2217" t="s">
        <v>1</v>
      </c>
      <c r="D2217" t="s">
        <v>2</v>
      </c>
      <c r="E2217" t="s">
        <v>3</v>
      </c>
      <c r="F2217" t="s">
        <v>306</v>
      </c>
      <c r="G2217" t="s">
        <v>4</v>
      </c>
      <c r="H2217" t="s">
        <v>52</v>
      </c>
      <c r="I2217">
        <v>504</v>
      </c>
      <c r="J2217">
        <v>56</v>
      </c>
      <c r="K2217" t="s">
        <v>316</v>
      </c>
      <c r="L2217" t="s">
        <v>317</v>
      </c>
      <c r="M2217" t="s">
        <v>309</v>
      </c>
      <c r="N2217">
        <v>17</v>
      </c>
      <c r="O2217" t="s">
        <v>313</v>
      </c>
      <c r="P2217" t="s">
        <v>16</v>
      </c>
      <c r="Q2217">
        <v>0.73</v>
      </c>
      <c r="R2217" t="s">
        <v>17</v>
      </c>
      <c r="S2217">
        <v>149.07000732421875</v>
      </c>
      <c r="T2217" s="6">
        <f>tbSilv[[#This Row],[qtdRecurso]]*tbSilv[[#This Row],[areaOcupacao]]/10000</f>
        <v>3.6791999999999998E-2</v>
      </c>
      <c r="U2217" s="1">
        <f>tbSilv[[#This Row],[qtdRecEspFaixa]]*tbSilv[[#This Row],[Preco]]</f>
        <v>5.4845837094726564</v>
      </c>
    </row>
    <row r="2218" spans="1:21" hidden="1" x14ac:dyDescent="0.3">
      <c r="A2218">
        <v>11817</v>
      </c>
      <c r="B2218" t="s">
        <v>57</v>
      </c>
      <c r="C2218" t="s">
        <v>1</v>
      </c>
      <c r="D2218" t="s">
        <v>2</v>
      </c>
      <c r="E2218" t="s">
        <v>3</v>
      </c>
      <c r="F2218" t="s">
        <v>306</v>
      </c>
      <c r="G2218" t="s">
        <v>4</v>
      </c>
      <c r="H2218" t="s">
        <v>52</v>
      </c>
      <c r="I2218">
        <v>504</v>
      </c>
      <c r="J2218">
        <v>56</v>
      </c>
      <c r="K2218" t="s">
        <v>316</v>
      </c>
      <c r="L2218" t="s">
        <v>317</v>
      </c>
      <c r="M2218" t="s">
        <v>309</v>
      </c>
      <c r="N2218">
        <v>18</v>
      </c>
      <c r="O2218" t="s">
        <v>310</v>
      </c>
      <c r="P2218" t="s">
        <v>311</v>
      </c>
      <c r="Q2218">
        <v>145.19999999999999</v>
      </c>
      <c r="R2218" t="s">
        <v>12</v>
      </c>
      <c r="S2218">
        <v>1.0999999999999999E-2</v>
      </c>
      <c r="T2218" s="6">
        <f>tbSilv[[#This Row],[qtdRecurso]]*tbSilv[[#This Row],[areaOcupacao]]/10000</f>
        <v>7.3180799999999993</v>
      </c>
      <c r="U2218" s="1">
        <f>tbSilv[[#This Row],[qtdRecEspFaixa]]*tbSilv[[#This Row],[Preco]]</f>
        <v>8.0498879999999981E-2</v>
      </c>
    </row>
    <row r="2219" spans="1:21" hidden="1" x14ac:dyDescent="0.3">
      <c r="A2219">
        <v>11817</v>
      </c>
      <c r="B2219" t="s">
        <v>57</v>
      </c>
      <c r="C2219" t="s">
        <v>1</v>
      </c>
      <c r="D2219" t="s">
        <v>2</v>
      </c>
      <c r="E2219" t="s">
        <v>3</v>
      </c>
      <c r="F2219" t="s">
        <v>306</v>
      </c>
      <c r="G2219" t="s">
        <v>4</v>
      </c>
      <c r="H2219" t="s">
        <v>52</v>
      </c>
      <c r="I2219">
        <v>504</v>
      </c>
      <c r="J2219">
        <v>56</v>
      </c>
      <c r="K2219" t="s">
        <v>316</v>
      </c>
      <c r="L2219" t="s">
        <v>317</v>
      </c>
      <c r="M2219" t="s">
        <v>309</v>
      </c>
      <c r="N2219">
        <v>18</v>
      </c>
      <c r="O2219" t="s">
        <v>310</v>
      </c>
      <c r="P2219" t="s">
        <v>13</v>
      </c>
      <c r="Q2219">
        <v>145.19999999999999</v>
      </c>
      <c r="R2219" t="s">
        <v>12</v>
      </c>
      <c r="S2219">
        <v>13.066685676574707</v>
      </c>
      <c r="T2219" s="6">
        <f>tbSilv[[#This Row],[qtdRecurso]]*tbSilv[[#This Row],[areaOcupacao]]/10000</f>
        <v>7.3180799999999993</v>
      </c>
      <c r="U2219" s="1">
        <f>tbSilv[[#This Row],[qtdRecEspFaixa]]*tbSilv[[#This Row],[Preco]]</f>
        <v>95.623051116027824</v>
      </c>
    </row>
    <row r="2220" spans="1:21" hidden="1" x14ac:dyDescent="0.3">
      <c r="A2220">
        <v>11817</v>
      </c>
      <c r="B2220" t="s">
        <v>57</v>
      </c>
      <c r="C2220" t="s">
        <v>1</v>
      </c>
      <c r="D2220" t="s">
        <v>2</v>
      </c>
      <c r="E2220" t="s">
        <v>3</v>
      </c>
      <c r="F2220" t="s">
        <v>306</v>
      </c>
      <c r="G2220" t="s">
        <v>4</v>
      </c>
      <c r="H2220" t="s">
        <v>52</v>
      </c>
      <c r="I2220">
        <v>504</v>
      </c>
      <c r="J2220">
        <v>56</v>
      </c>
      <c r="K2220" t="s">
        <v>316</v>
      </c>
      <c r="L2220" t="s">
        <v>317</v>
      </c>
      <c r="M2220" t="s">
        <v>309</v>
      </c>
      <c r="N2220">
        <v>18</v>
      </c>
      <c r="O2220" t="s">
        <v>312</v>
      </c>
      <c r="P2220" t="s">
        <v>13</v>
      </c>
      <c r="Q2220">
        <v>18.149999999999999</v>
      </c>
      <c r="R2220" t="s">
        <v>12</v>
      </c>
      <c r="S2220">
        <v>13.066685676574707</v>
      </c>
      <c r="T2220" s="6">
        <f>tbSilv[[#This Row],[qtdRecurso]]*tbSilv[[#This Row],[areaOcupacao]]/10000</f>
        <v>0.91475999999999991</v>
      </c>
      <c r="U2220" s="1">
        <f>tbSilv[[#This Row],[qtdRecEspFaixa]]*tbSilv[[#This Row],[Preco]]</f>
        <v>11.952881389503478</v>
      </c>
    </row>
    <row r="2221" spans="1:21" hidden="1" x14ac:dyDescent="0.3">
      <c r="A2221">
        <v>11817</v>
      </c>
      <c r="B2221" t="s">
        <v>57</v>
      </c>
      <c r="C2221" t="s">
        <v>1</v>
      </c>
      <c r="D2221" t="s">
        <v>2</v>
      </c>
      <c r="E2221" t="s">
        <v>3</v>
      </c>
      <c r="F2221" t="s">
        <v>306</v>
      </c>
      <c r="G2221" t="s">
        <v>4</v>
      </c>
      <c r="H2221" t="s">
        <v>52</v>
      </c>
      <c r="I2221">
        <v>504</v>
      </c>
      <c r="J2221">
        <v>56</v>
      </c>
      <c r="K2221" t="s">
        <v>316</v>
      </c>
      <c r="L2221" t="s">
        <v>317</v>
      </c>
      <c r="M2221" t="s">
        <v>309</v>
      </c>
      <c r="N2221">
        <v>18</v>
      </c>
      <c r="O2221" t="s">
        <v>313</v>
      </c>
      <c r="P2221" t="s">
        <v>16</v>
      </c>
      <c r="Q2221">
        <v>0.73</v>
      </c>
      <c r="R2221" t="s">
        <v>17</v>
      </c>
      <c r="S2221">
        <v>149.07000732421875</v>
      </c>
      <c r="T2221" s="6">
        <f>tbSilv[[#This Row],[qtdRecurso]]*tbSilv[[#This Row],[areaOcupacao]]/10000</f>
        <v>3.6791999999999998E-2</v>
      </c>
      <c r="U2221" s="1">
        <f>tbSilv[[#This Row],[qtdRecEspFaixa]]*tbSilv[[#This Row],[Preco]]</f>
        <v>5.4845837094726564</v>
      </c>
    </row>
    <row r="2222" spans="1:21" hidden="1" x14ac:dyDescent="0.3">
      <c r="A2222">
        <v>11817</v>
      </c>
      <c r="B2222" t="s">
        <v>57</v>
      </c>
      <c r="C2222" t="s">
        <v>1</v>
      </c>
      <c r="D2222" t="s">
        <v>2</v>
      </c>
      <c r="E2222" t="s">
        <v>3</v>
      </c>
      <c r="F2222" t="s">
        <v>306</v>
      </c>
      <c r="G2222" t="s">
        <v>4</v>
      </c>
      <c r="H2222" t="s">
        <v>52</v>
      </c>
      <c r="I2222">
        <v>504</v>
      </c>
      <c r="J2222">
        <v>56</v>
      </c>
      <c r="K2222" t="s">
        <v>316</v>
      </c>
      <c r="L2222" t="s">
        <v>317</v>
      </c>
      <c r="M2222" t="s">
        <v>309</v>
      </c>
      <c r="N2222">
        <v>19</v>
      </c>
      <c r="O2222" t="s">
        <v>310</v>
      </c>
      <c r="P2222" t="s">
        <v>311</v>
      </c>
      <c r="Q2222">
        <v>145.19999999999999</v>
      </c>
      <c r="R2222" t="s">
        <v>12</v>
      </c>
      <c r="S2222">
        <v>1.0999999999999999E-2</v>
      </c>
      <c r="T2222" s="6">
        <f>tbSilv[[#This Row],[qtdRecurso]]*tbSilv[[#This Row],[areaOcupacao]]/10000</f>
        <v>7.3180799999999993</v>
      </c>
      <c r="U2222" s="1">
        <f>tbSilv[[#This Row],[qtdRecEspFaixa]]*tbSilv[[#This Row],[Preco]]</f>
        <v>8.0498879999999981E-2</v>
      </c>
    </row>
    <row r="2223" spans="1:21" hidden="1" x14ac:dyDescent="0.3">
      <c r="A2223">
        <v>11817</v>
      </c>
      <c r="B2223" t="s">
        <v>57</v>
      </c>
      <c r="C2223" t="s">
        <v>1</v>
      </c>
      <c r="D2223" t="s">
        <v>2</v>
      </c>
      <c r="E2223" t="s">
        <v>3</v>
      </c>
      <c r="F2223" t="s">
        <v>306</v>
      </c>
      <c r="G2223" t="s">
        <v>4</v>
      </c>
      <c r="H2223" t="s">
        <v>52</v>
      </c>
      <c r="I2223">
        <v>504</v>
      </c>
      <c r="J2223">
        <v>56</v>
      </c>
      <c r="K2223" t="s">
        <v>316</v>
      </c>
      <c r="L2223" t="s">
        <v>317</v>
      </c>
      <c r="M2223" t="s">
        <v>309</v>
      </c>
      <c r="N2223">
        <v>19</v>
      </c>
      <c r="O2223" t="s">
        <v>310</v>
      </c>
      <c r="P2223" t="s">
        <v>13</v>
      </c>
      <c r="Q2223">
        <v>145.19999999999999</v>
      </c>
      <c r="R2223" t="s">
        <v>12</v>
      </c>
      <c r="S2223">
        <v>13.066685676574707</v>
      </c>
      <c r="T2223" s="6">
        <f>tbSilv[[#This Row],[qtdRecurso]]*tbSilv[[#This Row],[areaOcupacao]]/10000</f>
        <v>7.3180799999999993</v>
      </c>
      <c r="U2223" s="1">
        <f>tbSilv[[#This Row],[qtdRecEspFaixa]]*tbSilv[[#This Row],[Preco]]</f>
        <v>95.623051116027824</v>
      </c>
    </row>
    <row r="2224" spans="1:21" hidden="1" x14ac:dyDescent="0.3">
      <c r="A2224">
        <v>11817</v>
      </c>
      <c r="B2224" t="s">
        <v>57</v>
      </c>
      <c r="C2224" t="s">
        <v>1</v>
      </c>
      <c r="D2224" t="s">
        <v>2</v>
      </c>
      <c r="E2224" t="s">
        <v>3</v>
      </c>
      <c r="F2224" t="s">
        <v>306</v>
      </c>
      <c r="G2224" t="s">
        <v>4</v>
      </c>
      <c r="H2224" t="s">
        <v>52</v>
      </c>
      <c r="I2224">
        <v>504</v>
      </c>
      <c r="J2224">
        <v>56</v>
      </c>
      <c r="K2224" t="s">
        <v>316</v>
      </c>
      <c r="L2224" t="s">
        <v>317</v>
      </c>
      <c r="M2224" t="s">
        <v>309</v>
      </c>
      <c r="N2224">
        <v>19</v>
      </c>
      <c r="O2224" t="s">
        <v>312</v>
      </c>
      <c r="P2224" t="s">
        <v>13</v>
      </c>
      <c r="Q2224">
        <v>18.149999999999999</v>
      </c>
      <c r="R2224" t="s">
        <v>12</v>
      </c>
      <c r="S2224">
        <v>13.066685676574707</v>
      </c>
      <c r="T2224" s="6">
        <f>tbSilv[[#This Row],[qtdRecurso]]*tbSilv[[#This Row],[areaOcupacao]]/10000</f>
        <v>0.91475999999999991</v>
      </c>
      <c r="U2224" s="1">
        <f>tbSilv[[#This Row],[qtdRecEspFaixa]]*tbSilv[[#This Row],[Preco]]</f>
        <v>11.952881389503478</v>
      </c>
    </row>
    <row r="2225" spans="1:21" hidden="1" x14ac:dyDescent="0.3">
      <c r="A2225">
        <v>11817</v>
      </c>
      <c r="B2225" t="s">
        <v>57</v>
      </c>
      <c r="C2225" t="s">
        <v>1</v>
      </c>
      <c r="D2225" t="s">
        <v>2</v>
      </c>
      <c r="E2225" t="s">
        <v>3</v>
      </c>
      <c r="F2225" t="s">
        <v>306</v>
      </c>
      <c r="G2225" t="s">
        <v>4</v>
      </c>
      <c r="H2225" t="s">
        <v>52</v>
      </c>
      <c r="I2225">
        <v>504</v>
      </c>
      <c r="J2225">
        <v>56</v>
      </c>
      <c r="K2225" t="s">
        <v>316</v>
      </c>
      <c r="L2225" t="s">
        <v>317</v>
      </c>
      <c r="M2225" t="s">
        <v>309</v>
      </c>
      <c r="N2225">
        <v>19</v>
      </c>
      <c r="O2225" t="s">
        <v>313</v>
      </c>
      <c r="P2225" t="s">
        <v>16</v>
      </c>
      <c r="Q2225">
        <v>0.73</v>
      </c>
      <c r="R2225" t="s">
        <v>17</v>
      </c>
      <c r="S2225">
        <v>149.07000732421875</v>
      </c>
      <c r="T2225" s="6">
        <f>tbSilv[[#This Row],[qtdRecurso]]*tbSilv[[#This Row],[areaOcupacao]]/10000</f>
        <v>3.6791999999999998E-2</v>
      </c>
      <c r="U2225" s="1">
        <f>tbSilv[[#This Row],[qtdRecEspFaixa]]*tbSilv[[#This Row],[Preco]]</f>
        <v>5.4845837094726564</v>
      </c>
    </row>
    <row r="2226" spans="1:21" hidden="1" x14ac:dyDescent="0.3">
      <c r="A2226">
        <v>11817</v>
      </c>
      <c r="B2226" t="s">
        <v>57</v>
      </c>
      <c r="C2226" t="s">
        <v>1</v>
      </c>
      <c r="D2226" t="s">
        <v>2</v>
      </c>
      <c r="E2226" t="s">
        <v>3</v>
      </c>
      <c r="F2226" t="s">
        <v>306</v>
      </c>
      <c r="G2226" t="s">
        <v>4</v>
      </c>
      <c r="H2226" t="s">
        <v>52</v>
      </c>
      <c r="I2226">
        <v>504</v>
      </c>
      <c r="J2226">
        <v>56</v>
      </c>
      <c r="K2226" t="s">
        <v>316</v>
      </c>
      <c r="L2226" t="s">
        <v>317</v>
      </c>
      <c r="M2226" t="s">
        <v>309</v>
      </c>
      <c r="N2226">
        <v>20</v>
      </c>
      <c r="O2226" t="s">
        <v>310</v>
      </c>
      <c r="P2226" t="s">
        <v>311</v>
      </c>
      <c r="Q2226">
        <v>145.19999999999999</v>
      </c>
      <c r="R2226" t="s">
        <v>12</v>
      </c>
      <c r="S2226">
        <v>1.0999999999999999E-2</v>
      </c>
      <c r="T2226" s="6">
        <f>tbSilv[[#This Row],[qtdRecurso]]*tbSilv[[#This Row],[areaOcupacao]]/10000</f>
        <v>7.3180799999999993</v>
      </c>
      <c r="U2226" s="1">
        <f>tbSilv[[#This Row],[qtdRecEspFaixa]]*tbSilv[[#This Row],[Preco]]</f>
        <v>8.0498879999999981E-2</v>
      </c>
    </row>
    <row r="2227" spans="1:21" hidden="1" x14ac:dyDescent="0.3">
      <c r="A2227">
        <v>11817</v>
      </c>
      <c r="B2227" t="s">
        <v>57</v>
      </c>
      <c r="C2227" t="s">
        <v>1</v>
      </c>
      <c r="D2227" t="s">
        <v>2</v>
      </c>
      <c r="E2227" t="s">
        <v>3</v>
      </c>
      <c r="F2227" t="s">
        <v>306</v>
      </c>
      <c r="G2227" t="s">
        <v>4</v>
      </c>
      <c r="H2227" t="s">
        <v>52</v>
      </c>
      <c r="I2227">
        <v>504</v>
      </c>
      <c r="J2227">
        <v>56</v>
      </c>
      <c r="K2227" t="s">
        <v>316</v>
      </c>
      <c r="L2227" t="s">
        <v>317</v>
      </c>
      <c r="M2227" t="s">
        <v>309</v>
      </c>
      <c r="N2227">
        <v>20</v>
      </c>
      <c r="O2227" t="s">
        <v>310</v>
      </c>
      <c r="P2227" t="s">
        <v>13</v>
      </c>
      <c r="Q2227">
        <v>145.19999999999999</v>
      </c>
      <c r="R2227" t="s">
        <v>12</v>
      </c>
      <c r="S2227">
        <v>13.066685676574707</v>
      </c>
      <c r="T2227" s="6">
        <f>tbSilv[[#This Row],[qtdRecurso]]*tbSilv[[#This Row],[areaOcupacao]]/10000</f>
        <v>7.3180799999999993</v>
      </c>
      <c r="U2227" s="1">
        <f>tbSilv[[#This Row],[qtdRecEspFaixa]]*tbSilv[[#This Row],[Preco]]</f>
        <v>95.623051116027824</v>
      </c>
    </row>
    <row r="2228" spans="1:21" hidden="1" x14ac:dyDescent="0.3">
      <c r="A2228">
        <v>11817</v>
      </c>
      <c r="B2228" t="s">
        <v>57</v>
      </c>
      <c r="C2228" t="s">
        <v>1</v>
      </c>
      <c r="D2228" t="s">
        <v>2</v>
      </c>
      <c r="E2228" t="s">
        <v>3</v>
      </c>
      <c r="F2228" t="s">
        <v>306</v>
      </c>
      <c r="G2228" t="s">
        <v>4</v>
      </c>
      <c r="H2228" t="s">
        <v>52</v>
      </c>
      <c r="I2228">
        <v>504</v>
      </c>
      <c r="J2228">
        <v>56</v>
      </c>
      <c r="K2228" t="s">
        <v>316</v>
      </c>
      <c r="L2228" t="s">
        <v>317</v>
      </c>
      <c r="M2228" t="s">
        <v>309</v>
      </c>
      <c r="N2228">
        <v>20</v>
      </c>
      <c r="O2228" t="s">
        <v>312</v>
      </c>
      <c r="P2228" t="s">
        <v>13</v>
      </c>
      <c r="Q2228">
        <v>18.149999999999999</v>
      </c>
      <c r="R2228" t="s">
        <v>12</v>
      </c>
      <c r="S2228">
        <v>13.066685676574707</v>
      </c>
      <c r="T2228" s="6">
        <f>tbSilv[[#This Row],[qtdRecurso]]*tbSilv[[#This Row],[areaOcupacao]]/10000</f>
        <v>0.91475999999999991</v>
      </c>
      <c r="U2228" s="1">
        <f>tbSilv[[#This Row],[qtdRecEspFaixa]]*tbSilv[[#This Row],[Preco]]</f>
        <v>11.952881389503478</v>
      </c>
    </row>
    <row r="2229" spans="1:21" hidden="1" x14ac:dyDescent="0.3">
      <c r="A2229">
        <v>11817</v>
      </c>
      <c r="B2229" t="s">
        <v>57</v>
      </c>
      <c r="C2229" t="s">
        <v>1</v>
      </c>
      <c r="D2229" t="s">
        <v>2</v>
      </c>
      <c r="E2229" t="s">
        <v>3</v>
      </c>
      <c r="F2229" t="s">
        <v>306</v>
      </c>
      <c r="G2229" t="s">
        <v>4</v>
      </c>
      <c r="H2229" t="s">
        <v>52</v>
      </c>
      <c r="I2229">
        <v>504</v>
      </c>
      <c r="J2229">
        <v>56</v>
      </c>
      <c r="K2229" t="s">
        <v>316</v>
      </c>
      <c r="L2229" t="s">
        <v>317</v>
      </c>
      <c r="M2229" t="s">
        <v>309</v>
      </c>
      <c r="N2229">
        <v>20</v>
      </c>
      <c r="O2229" t="s">
        <v>313</v>
      </c>
      <c r="P2229" t="s">
        <v>16</v>
      </c>
      <c r="Q2229">
        <v>0.73</v>
      </c>
      <c r="R2229" t="s">
        <v>17</v>
      </c>
      <c r="S2229">
        <v>149.07000732421875</v>
      </c>
      <c r="T2229" s="6">
        <f>tbSilv[[#This Row],[qtdRecurso]]*tbSilv[[#This Row],[areaOcupacao]]/10000</f>
        <v>3.6791999999999998E-2</v>
      </c>
      <c r="U2229" s="1">
        <f>tbSilv[[#This Row],[qtdRecEspFaixa]]*tbSilv[[#This Row],[Preco]]</f>
        <v>5.4845837094726564</v>
      </c>
    </row>
    <row r="2230" spans="1:21" hidden="1" x14ac:dyDescent="0.3">
      <c r="A2230">
        <v>11817</v>
      </c>
      <c r="B2230" t="s">
        <v>57</v>
      </c>
      <c r="C2230" t="s">
        <v>1</v>
      </c>
      <c r="D2230" t="s">
        <v>2</v>
      </c>
      <c r="E2230" t="s">
        <v>3</v>
      </c>
      <c r="F2230" t="s">
        <v>306</v>
      </c>
      <c r="G2230" t="s">
        <v>4</v>
      </c>
      <c r="H2230" t="s">
        <v>52</v>
      </c>
      <c r="I2230">
        <v>504</v>
      </c>
      <c r="J2230">
        <v>56</v>
      </c>
      <c r="K2230" t="s">
        <v>316</v>
      </c>
      <c r="L2230" t="s">
        <v>317</v>
      </c>
      <c r="M2230" t="s">
        <v>309</v>
      </c>
      <c r="N2230">
        <v>21</v>
      </c>
      <c r="O2230" t="s">
        <v>310</v>
      </c>
      <c r="P2230" t="s">
        <v>311</v>
      </c>
      <c r="Q2230">
        <v>145.19999999999999</v>
      </c>
      <c r="R2230" t="s">
        <v>12</v>
      </c>
      <c r="S2230">
        <v>1.0999999999999999E-2</v>
      </c>
      <c r="T2230" s="6">
        <f>tbSilv[[#This Row],[qtdRecurso]]*tbSilv[[#This Row],[areaOcupacao]]/10000</f>
        <v>7.3180799999999993</v>
      </c>
      <c r="U2230" s="1">
        <f>tbSilv[[#This Row],[qtdRecEspFaixa]]*tbSilv[[#This Row],[Preco]]</f>
        <v>8.0498879999999981E-2</v>
      </c>
    </row>
    <row r="2231" spans="1:21" hidden="1" x14ac:dyDescent="0.3">
      <c r="A2231">
        <v>11817</v>
      </c>
      <c r="B2231" t="s">
        <v>57</v>
      </c>
      <c r="C2231" t="s">
        <v>1</v>
      </c>
      <c r="D2231" t="s">
        <v>2</v>
      </c>
      <c r="E2231" t="s">
        <v>3</v>
      </c>
      <c r="F2231" t="s">
        <v>306</v>
      </c>
      <c r="G2231" t="s">
        <v>4</v>
      </c>
      <c r="H2231" t="s">
        <v>52</v>
      </c>
      <c r="I2231">
        <v>504</v>
      </c>
      <c r="J2231">
        <v>56</v>
      </c>
      <c r="K2231" t="s">
        <v>316</v>
      </c>
      <c r="L2231" t="s">
        <v>317</v>
      </c>
      <c r="M2231" t="s">
        <v>309</v>
      </c>
      <c r="N2231">
        <v>21</v>
      </c>
      <c r="O2231" t="s">
        <v>310</v>
      </c>
      <c r="P2231" t="s">
        <v>13</v>
      </c>
      <c r="Q2231">
        <v>145.19999999999999</v>
      </c>
      <c r="R2231" t="s">
        <v>12</v>
      </c>
      <c r="S2231">
        <v>13.066685676574707</v>
      </c>
      <c r="T2231" s="6">
        <f>tbSilv[[#This Row],[qtdRecurso]]*tbSilv[[#This Row],[areaOcupacao]]/10000</f>
        <v>7.3180799999999993</v>
      </c>
      <c r="U2231" s="1">
        <f>tbSilv[[#This Row],[qtdRecEspFaixa]]*tbSilv[[#This Row],[Preco]]</f>
        <v>95.623051116027824</v>
      </c>
    </row>
    <row r="2232" spans="1:21" hidden="1" x14ac:dyDescent="0.3">
      <c r="A2232">
        <v>11817</v>
      </c>
      <c r="B2232" t="s">
        <v>57</v>
      </c>
      <c r="C2232" t="s">
        <v>1</v>
      </c>
      <c r="D2232" t="s">
        <v>2</v>
      </c>
      <c r="E2232" t="s">
        <v>3</v>
      </c>
      <c r="F2232" t="s">
        <v>306</v>
      </c>
      <c r="G2232" t="s">
        <v>4</v>
      </c>
      <c r="H2232" t="s">
        <v>52</v>
      </c>
      <c r="I2232">
        <v>504</v>
      </c>
      <c r="J2232">
        <v>56</v>
      </c>
      <c r="K2232" t="s">
        <v>316</v>
      </c>
      <c r="L2232" t="s">
        <v>317</v>
      </c>
      <c r="M2232" t="s">
        <v>309</v>
      </c>
      <c r="N2232">
        <v>21</v>
      </c>
      <c r="O2232" t="s">
        <v>312</v>
      </c>
      <c r="P2232" t="s">
        <v>13</v>
      </c>
      <c r="Q2232">
        <v>18.149999999999999</v>
      </c>
      <c r="R2232" t="s">
        <v>12</v>
      </c>
      <c r="S2232">
        <v>13.066685676574707</v>
      </c>
      <c r="T2232" s="6">
        <f>tbSilv[[#This Row],[qtdRecurso]]*tbSilv[[#This Row],[areaOcupacao]]/10000</f>
        <v>0.91475999999999991</v>
      </c>
      <c r="U2232" s="1">
        <f>tbSilv[[#This Row],[qtdRecEspFaixa]]*tbSilv[[#This Row],[Preco]]</f>
        <v>11.952881389503478</v>
      </c>
    </row>
    <row r="2233" spans="1:21" hidden="1" x14ac:dyDescent="0.3">
      <c r="A2233">
        <v>11817</v>
      </c>
      <c r="B2233" t="s">
        <v>57</v>
      </c>
      <c r="C2233" t="s">
        <v>1</v>
      </c>
      <c r="D2233" t="s">
        <v>2</v>
      </c>
      <c r="E2233" t="s">
        <v>3</v>
      </c>
      <c r="F2233" t="s">
        <v>306</v>
      </c>
      <c r="G2233" t="s">
        <v>4</v>
      </c>
      <c r="H2233" t="s">
        <v>52</v>
      </c>
      <c r="I2233">
        <v>504</v>
      </c>
      <c r="J2233">
        <v>56</v>
      </c>
      <c r="K2233" t="s">
        <v>316</v>
      </c>
      <c r="L2233" t="s">
        <v>317</v>
      </c>
      <c r="M2233" t="s">
        <v>309</v>
      </c>
      <c r="N2233">
        <v>21</v>
      </c>
      <c r="O2233" t="s">
        <v>313</v>
      </c>
      <c r="P2233" t="s">
        <v>16</v>
      </c>
      <c r="Q2233">
        <v>0.73</v>
      </c>
      <c r="R2233" t="s">
        <v>17</v>
      </c>
      <c r="S2233">
        <v>149.07000732421875</v>
      </c>
      <c r="T2233" s="6">
        <f>tbSilv[[#This Row],[qtdRecurso]]*tbSilv[[#This Row],[areaOcupacao]]/10000</f>
        <v>3.6791999999999998E-2</v>
      </c>
      <c r="U2233" s="1">
        <f>tbSilv[[#This Row],[qtdRecEspFaixa]]*tbSilv[[#This Row],[Preco]]</f>
        <v>5.4845837094726564</v>
      </c>
    </row>
    <row r="2234" spans="1:21" hidden="1" x14ac:dyDescent="0.3">
      <c r="A2234">
        <v>11817</v>
      </c>
      <c r="B2234" t="s">
        <v>57</v>
      </c>
      <c r="C2234" t="s">
        <v>1</v>
      </c>
      <c r="D2234" t="s">
        <v>2</v>
      </c>
      <c r="E2234" t="s">
        <v>3</v>
      </c>
      <c r="F2234" t="s">
        <v>306</v>
      </c>
      <c r="G2234" t="s">
        <v>4</v>
      </c>
      <c r="H2234" t="s">
        <v>52</v>
      </c>
      <c r="I2234">
        <v>504</v>
      </c>
      <c r="J2234">
        <v>56</v>
      </c>
      <c r="K2234" t="s">
        <v>316</v>
      </c>
      <c r="L2234" t="s">
        <v>317</v>
      </c>
      <c r="M2234" t="s">
        <v>309</v>
      </c>
      <c r="N2234">
        <v>22</v>
      </c>
      <c r="O2234" t="s">
        <v>310</v>
      </c>
      <c r="P2234" t="s">
        <v>311</v>
      </c>
      <c r="Q2234">
        <v>145.19999999999999</v>
      </c>
      <c r="R2234" t="s">
        <v>12</v>
      </c>
      <c r="S2234">
        <v>1.0999999999999999E-2</v>
      </c>
      <c r="T2234" s="6">
        <f>tbSilv[[#This Row],[qtdRecurso]]*tbSilv[[#This Row],[areaOcupacao]]/10000</f>
        <v>7.3180799999999993</v>
      </c>
      <c r="U2234" s="1">
        <f>tbSilv[[#This Row],[qtdRecEspFaixa]]*tbSilv[[#This Row],[Preco]]</f>
        <v>8.0498879999999981E-2</v>
      </c>
    </row>
    <row r="2235" spans="1:21" hidden="1" x14ac:dyDescent="0.3">
      <c r="A2235">
        <v>11817</v>
      </c>
      <c r="B2235" t="s">
        <v>57</v>
      </c>
      <c r="C2235" t="s">
        <v>1</v>
      </c>
      <c r="D2235" t="s">
        <v>2</v>
      </c>
      <c r="E2235" t="s">
        <v>3</v>
      </c>
      <c r="F2235" t="s">
        <v>306</v>
      </c>
      <c r="G2235" t="s">
        <v>4</v>
      </c>
      <c r="H2235" t="s">
        <v>52</v>
      </c>
      <c r="I2235">
        <v>504</v>
      </c>
      <c r="J2235">
        <v>56</v>
      </c>
      <c r="K2235" t="s">
        <v>316</v>
      </c>
      <c r="L2235" t="s">
        <v>317</v>
      </c>
      <c r="M2235" t="s">
        <v>309</v>
      </c>
      <c r="N2235">
        <v>22</v>
      </c>
      <c r="O2235" t="s">
        <v>310</v>
      </c>
      <c r="P2235" t="s">
        <v>13</v>
      </c>
      <c r="Q2235">
        <v>145.19999999999999</v>
      </c>
      <c r="R2235" t="s">
        <v>12</v>
      </c>
      <c r="S2235">
        <v>13.066685676574707</v>
      </c>
      <c r="T2235" s="6">
        <f>tbSilv[[#This Row],[qtdRecurso]]*tbSilv[[#This Row],[areaOcupacao]]/10000</f>
        <v>7.3180799999999993</v>
      </c>
      <c r="U2235" s="1">
        <f>tbSilv[[#This Row],[qtdRecEspFaixa]]*tbSilv[[#This Row],[Preco]]</f>
        <v>95.623051116027824</v>
      </c>
    </row>
    <row r="2236" spans="1:21" hidden="1" x14ac:dyDescent="0.3">
      <c r="A2236">
        <v>11817</v>
      </c>
      <c r="B2236" t="s">
        <v>57</v>
      </c>
      <c r="C2236" t="s">
        <v>1</v>
      </c>
      <c r="D2236" t="s">
        <v>2</v>
      </c>
      <c r="E2236" t="s">
        <v>3</v>
      </c>
      <c r="F2236" t="s">
        <v>306</v>
      </c>
      <c r="G2236" t="s">
        <v>4</v>
      </c>
      <c r="H2236" t="s">
        <v>52</v>
      </c>
      <c r="I2236">
        <v>504</v>
      </c>
      <c r="J2236">
        <v>56</v>
      </c>
      <c r="K2236" t="s">
        <v>316</v>
      </c>
      <c r="L2236" t="s">
        <v>317</v>
      </c>
      <c r="M2236" t="s">
        <v>309</v>
      </c>
      <c r="N2236">
        <v>22</v>
      </c>
      <c r="O2236" t="s">
        <v>312</v>
      </c>
      <c r="P2236" t="s">
        <v>13</v>
      </c>
      <c r="Q2236">
        <v>18.149999999999999</v>
      </c>
      <c r="R2236" t="s">
        <v>12</v>
      </c>
      <c r="S2236">
        <v>13.066685676574707</v>
      </c>
      <c r="T2236" s="6">
        <f>tbSilv[[#This Row],[qtdRecurso]]*tbSilv[[#This Row],[areaOcupacao]]/10000</f>
        <v>0.91475999999999991</v>
      </c>
      <c r="U2236" s="1">
        <f>tbSilv[[#This Row],[qtdRecEspFaixa]]*tbSilv[[#This Row],[Preco]]</f>
        <v>11.952881389503478</v>
      </c>
    </row>
    <row r="2237" spans="1:21" hidden="1" x14ac:dyDescent="0.3">
      <c r="A2237">
        <v>11817</v>
      </c>
      <c r="B2237" t="s">
        <v>57</v>
      </c>
      <c r="C2237" t="s">
        <v>1</v>
      </c>
      <c r="D2237" t="s">
        <v>2</v>
      </c>
      <c r="E2237" t="s">
        <v>3</v>
      </c>
      <c r="F2237" t="s">
        <v>306</v>
      </c>
      <c r="G2237" t="s">
        <v>4</v>
      </c>
      <c r="H2237" t="s">
        <v>52</v>
      </c>
      <c r="I2237">
        <v>504</v>
      </c>
      <c r="J2237">
        <v>56</v>
      </c>
      <c r="K2237" t="s">
        <v>316</v>
      </c>
      <c r="L2237" t="s">
        <v>317</v>
      </c>
      <c r="M2237" t="s">
        <v>309</v>
      </c>
      <c r="N2237">
        <v>22</v>
      </c>
      <c r="O2237" t="s">
        <v>313</v>
      </c>
      <c r="P2237" t="s">
        <v>16</v>
      </c>
      <c r="Q2237">
        <v>0.73</v>
      </c>
      <c r="R2237" t="s">
        <v>17</v>
      </c>
      <c r="S2237">
        <v>149.07000732421875</v>
      </c>
      <c r="T2237" s="6">
        <f>tbSilv[[#This Row],[qtdRecurso]]*tbSilv[[#This Row],[areaOcupacao]]/10000</f>
        <v>3.6791999999999998E-2</v>
      </c>
      <c r="U2237" s="1">
        <f>tbSilv[[#This Row],[qtdRecEspFaixa]]*tbSilv[[#This Row],[Preco]]</f>
        <v>5.4845837094726564</v>
      </c>
    </row>
    <row r="2238" spans="1:21" hidden="1" x14ac:dyDescent="0.3">
      <c r="A2238">
        <v>11817</v>
      </c>
      <c r="B2238" t="s">
        <v>57</v>
      </c>
      <c r="C2238" t="s">
        <v>1</v>
      </c>
      <c r="D2238" t="s">
        <v>2</v>
      </c>
      <c r="E2238" t="s">
        <v>3</v>
      </c>
      <c r="F2238" t="s">
        <v>306</v>
      </c>
      <c r="G2238" t="s">
        <v>4</v>
      </c>
      <c r="H2238" t="s">
        <v>52</v>
      </c>
      <c r="I2238">
        <v>504</v>
      </c>
      <c r="J2238">
        <v>56</v>
      </c>
      <c r="K2238" t="s">
        <v>316</v>
      </c>
      <c r="L2238" t="s">
        <v>317</v>
      </c>
      <c r="M2238" t="s">
        <v>309</v>
      </c>
      <c r="N2238">
        <v>23</v>
      </c>
      <c r="O2238" t="s">
        <v>310</v>
      </c>
      <c r="P2238" t="s">
        <v>311</v>
      </c>
      <c r="Q2238">
        <v>145.19999999999999</v>
      </c>
      <c r="R2238" t="s">
        <v>12</v>
      </c>
      <c r="S2238">
        <v>1.0999999999999999E-2</v>
      </c>
      <c r="T2238" s="6">
        <f>tbSilv[[#This Row],[qtdRecurso]]*tbSilv[[#This Row],[areaOcupacao]]/10000</f>
        <v>7.3180799999999993</v>
      </c>
      <c r="U2238" s="1">
        <f>tbSilv[[#This Row],[qtdRecEspFaixa]]*tbSilv[[#This Row],[Preco]]</f>
        <v>8.0498879999999981E-2</v>
      </c>
    </row>
    <row r="2239" spans="1:21" hidden="1" x14ac:dyDescent="0.3">
      <c r="A2239">
        <v>11817</v>
      </c>
      <c r="B2239" t="s">
        <v>57</v>
      </c>
      <c r="C2239" t="s">
        <v>1</v>
      </c>
      <c r="D2239" t="s">
        <v>2</v>
      </c>
      <c r="E2239" t="s">
        <v>3</v>
      </c>
      <c r="F2239" t="s">
        <v>306</v>
      </c>
      <c r="G2239" t="s">
        <v>4</v>
      </c>
      <c r="H2239" t="s">
        <v>52</v>
      </c>
      <c r="I2239">
        <v>504</v>
      </c>
      <c r="J2239">
        <v>56</v>
      </c>
      <c r="K2239" t="s">
        <v>316</v>
      </c>
      <c r="L2239" t="s">
        <v>317</v>
      </c>
      <c r="M2239" t="s">
        <v>309</v>
      </c>
      <c r="N2239">
        <v>23</v>
      </c>
      <c r="O2239" t="s">
        <v>310</v>
      </c>
      <c r="P2239" t="s">
        <v>13</v>
      </c>
      <c r="Q2239">
        <v>145.19999999999999</v>
      </c>
      <c r="R2239" t="s">
        <v>12</v>
      </c>
      <c r="S2239">
        <v>13.066685676574707</v>
      </c>
      <c r="T2239" s="6">
        <f>tbSilv[[#This Row],[qtdRecurso]]*tbSilv[[#This Row],[areaOcupacao]]/10000</f>
        <v>7.3180799999999993</v>
      </c>
      <c r="U2239" s="1">
        <f>tbSilv[[#This Row],[qtdRecEspFaixa]]*tbSilv[[#This Row],[Preco]]</f>
        <v>95.623051116027824</v>
      </c>
    </row>
    <row r="2240" spans="1:21" hidden="1" x14ac:dyDescent="0.3">
      <c r="A2240">
        <v>11817</v>
      </c>
      <c r="B2240" t="s">
        <v>57</v>
      </c>
      <c r="C2240" t="s">
        <v>1</v>
      </c>
      <c r="D2240" t="s">
        <v>2</v>
      </c>
      <c r="E2240" t="s">
        <v>3</v>
      </c>
      <c r="F2240" t="s">
        <v>306</v>
      </c>
      <c r="G2240" t="s">
        <v>4</v>
      </c>
      <c r="H2240" t="s">
        <v>52</v>
      </c>
      <c r="I2240">
        <v>504</v>
      </c>
      <c r="J2240">
        <v>56</v>
      </c>
      <c r="K2240" t="s">
        <v>316</v>
      </c>
      <c r="L2240" t="s">
        <v>317</v>
      </c>
      <c r="M2240" t="s">
        <v>309</v>
      </c>
      <c r="N2240">
        <v>23</v>
      </c>
      <c r="O2240" t="s">
        <v>312</v>
      </c>
      <c r="P2240" t="s">
        <v>13</v>
      </c>
      <c r="Q2240">
        <v>18.149999999999999</v>
      </c>
      <c r="R2240" t="s">
        <v>12</v>
      </c>
      <c r="S2240">
        <v>13.066685676574707</v>
      </c>
      <c r="T2240" s="6">
        <f>tbSilv[[#This Row],[qtdRecurso]]*tbSilv[[#This Row],[areaOcupacao]]/10000</f>
        <v>0.91475999999999991</v>
      </c>
      <c r="U2240" s="1">
        <f>tbSilv[[#This Row],[qtdRecEspFaixa]]*tbSilv[[#This Row],[Preco]]</f>
        <v>11.952881389503478</v>
      </c>
    </row>
    <row r="2241" spans="1:21" hidden="1" x14ac:dyDescent="0.3">
      <c r="A2241">
        <v>11817</v>
      </c>
      <c r="B2241" t="s">
        <v>57</v>
      </c>
      <c r="C2241" t="s">
        <v>1</v>
      </c>
      <c r="D2241" t="s">
        <v>2</v>
      </c>
      <c r="E2241" t="s">
        <v>3</v>
      </c>
      <c r="F2241" t="s">
        <v>306</v>
      </c>
      <c r="G2241" t="s">
        <v>4</v>
      </c>
      <c r="H2241" t="s">
        <v>52</v>
      </c>
      <c r="I2241">
        <v>504</v>
      </c>
      <c r="J2241">
        <v>56</v>
      </c>
      <c r="K2241" t="s">
        <v>316</v>
      </c>
      <c r="L2241" t="s">
        <v>317</v>
      </c>
      <c r="M2241" t="s">
        <v>309</v>
      </c>
      <c r="N2241">
        <v>23</v>
      </c>
      <c r="O2241" t="s">
        <v>313</v>
      </c>
      <c r="P2241" t="s">
        <v>16</v>
      </c>
      <c r="Q2241">
        <v>0.73</v>
      </c>
      <c r="R2241" t="s">
        <v>17</v>
      </c>
      <c r="S2241">
        <v>149.07000732421875</v>
      </c>
      <c r="T2241" s="6">
        <f>tbSilv[[#This Row],[qtdRecurso]]*tbSilv[[#This Row],[areaOcupacao]]/10000</f>
        <v>3.6791999999999998E-2</v>
      </c>
      <c r="U2241" s="1">
        <f>tbSilv[[#This Row],[qtdRecEspFaixa]]*tbSilv[[#This Row],[Preco]]</f>
        <v>5.4845837094726564</v>
      </c>
    </row>
    <row r="2242" spans="1:21" hidden="1" x14ac:dyDescent="0.3">
      <c r="A2242">
        <v>11817</v>
      </c>
      <c r="B2242" t="s">
        <v>57</v>
      </c>
      <c r="C2242" t="s">
        <v>1</v>
      </c>
      <c r="D2242" t="s">
        <v>2</v>
      </c>
      <c r="E2242" t="s">
        <v>3</v>
      </c>
      <c r="F2242" t="s">
        <v>306</v>
      </c>
      <c r="G2242" t="s">
        <v>4</v>
      </c>
      <c r="H2242" t="s">
        <v>52</v>
      </c>
      <c r="I2242">
        <v>504</v>
      </c>
      <c r="J2242">
        <v>56</v>
      </c>
      <c r="K2242" t="s">
        <v>316</v>
      </c>
      <c r="L2242" t="s">
        <v>317</v>
      </c>
      <c r="M2242" t="s">
        <v>309</v>
      </c>
      <c r="N2242">
        <v>24</v>
      </c>
      <c r="O2242" t="s">
        <v>310</v>
      </c>
      <c r="P2242" t="s">
        <v>311</v>
      </c>
      <c r="Q2242">
        <v>145.19999999999999</v>
      </c>
      <c r="R2242" t="s">
        <v>12</v>
      </c>
      <c r="S2242">
        <v>1.0999999999999999E-2</v>
      </c>
      <c r="T2242" s="6">
        <f>tbSilv[[#This Row],[qtdRecurso]]*tbSilv[[#This Row],[areaOcupacao]]/10000</f>
        <v>7.3180799999999993</v>
      </c>
      <c r="U2242" s="1">
        <f>tbSilv[[#This Row],[qtdRecEspFaixa]]*tbSilv[[#This Row],[Preco]]</f>
        <v>8.0498879999999981E-2</v>
      </c>
    </row>
    <row r="2243" spans="1:21" hidden="1" x14ac:dyDescent="0.3">
      <c r="A2243">
        <v>11817</v>
      </c>
      <c r="B2243" t="s">
        <v>57</v>
      </c>
      <c r="C2243" t="s">
        <v>1</v>
      </c>
      <c r="D2243" t="s">
        <v>2</v>
      </c>
      <c r="E2243" t="s">
        <v>3</v>
      </c>
      <c r="F2243" t="s">
        <v>306</v>
      </c>
      <c r="G2243" t="s">
        <v>4</v>
      </c>
      <c r="H2243" t="s">
        <v>52</v>
      </c>
      <c r="I2243">
        <v>504</v>
      </c>
      <c r="J2243">
        <v>56</v>
      </c>
      <c r="K2243" t="s">
        <v>316</v>
      </c>
      <c r="L2243" t="s">
        <v>317</v>
      </c>
      <c r="M2243" t="s">
        <v>309</v>
      </c>
      <c r="N2243">
        <v>24</v>
      </c>
      <c r="O2243" t="s">
        <v>310</v>
      </c>
      <c r="P2243" t="s">
        <v>13</v>
      </c>
      <c r="Q2243">
        <v>145.19999999999999</v>
      </c>
      <c r="R2243" t="s">
        <v>12</v>
      </c>
      <c r="S2243">
        <v>13.066685676574707</v>
      </c>
      <c r="T2243" s="6">
        <f>tbSilv[[#This Row],[qtdRecurso]]*tbSilv[[#This Row],[areaOcupacao]]/10000</f>
        <v>7.3180799999999993</v>
      </c>
      <c r="U2243" s="1">
        <f>tbSilv[[#This Row],[qtdRecEspFaixa]]*tbSilv[[#This Row],[Preco]]</f>
        <v>95.623051116027824</v>
      </c>
    </row>
    <row r="2244" spans="1:21" hidden="1" x14ac:dyDescent="0.3">
      <c r="A2244">
        <v>11817</v>
      </c>
      <c r="B2244" t="s">
        <v>57</v>
      </c>
      <c r="C2244" t="s">
        <v>1</v>
      </c>
      <c r="D2244" t="s">
        <v>2</v>
      </c>
      <c r="E2244" t="s">
        <v>3</v>
      </c>
      <c r="F2244" t="s">
        <v>306</v>
      </c>
      <c r="G2244" t="s">
        <v>4</v>
      </c>
      <c r="H2244" t="s">
        <v>52</v>
      </c>
      <c r="I2244">
        <v>504</v>
      </c>
      <c r="J2244">
        <v>56</v>
      </c>
      <c r="K2244" t="s">
        <v>316</v>
      </c>
      <c r="L2244" t="s">
        <v>317</v>
      </c>
      <c r="M2244" t="s">
        <v>309</v>
      </c>
      <c r="N2244">
        <v>24</v>
      </c>
      <c r="O2244" t="s">
        <v>312</v>
      </c>
      <c r="P2244" t="s">
        <v>13</v>
      </c>
      <c r="Q2244">
        <v>18.149999999999999</v>
      </c>
      <c r="R2244" t="s">
        <v>12</v>
      </c>
      <c r="S2244">
        <v>13.066685676574707</v>
      </c>
      <c r="T2244" s="6">
        <f>tbSilv[[#This Row],[qtdRecurso]]*tbSilv[[#This Row],[areaOcupacao]]/10000</f>
        <v>0.91475999999999991</v>
      </c>
      <c r="U2244" s="1">
        <f>tbSilv[[#This Row],[qtdRecEspFaixa]]*tbSilv[[#This Row],[Preco]]</f>
        <v>11.952881389503478</v>
      </c>
    </row>
    <row r="2245" spans="1:21" hidden="1" x14ac:dyDescent="0.3">
      <c r="A2245">
        <v>11817</v>
      </c>
      <c r="B2245" t="s">
        <v>57</v>
      </c>
      <c r="C2245" t="s">
        <v>1</v>
      </c>
      <c r="D2245" t="s">
        <v>2</v>
      </c>
      <c r="E2245" t="s">
        <v>3</v>
      </c>
      <c r="F2245" t="s">
        <v>306</v>
      </c>
      <c r="G2245" t="s">
        <v>4</v>
      </c>
      <c r="H2245" t="s">
        <v>52</v>
      </c>
      <c r="I2245">
        <v>504</v>
      </c>
      <c r="J2245">
        <v>56</v>
      </c>
      <c r="K2245" t="s">
        <v>316</v>
      </c>
      <c r="L2245" t="s">
        <v>317</v>
      </c>
      <c r="M2245" t="s">
        <v>309</v>
      </c>
      <c r="N2245">
        <v>24</v>
      </c>
      <c r="O2245" t="s">
        <v>313</v>
      </c>
      <c r="P2245" t="s">
        <v>16</v>
      </c>
      <c r="Q2245">
        <v>0.73</v>
      </c>
      <c r="R2245" t="s">
        <v>17</v>
      </c>
      <c r="S2245">
        <v>149.07000732421875</v>
      </c>
      <c r="T2245" s="6">
        <f>tbSilv[[#This Row],[qtdRecurso]]*tbSilv[[#This Row],[areaOcupacao]]/10000</f>
        <v>3.6791999999999998E-2</v>
      </c>
      <c r="U2245" s="1">
        <f>tbSilv[[#This Row],[qtdRecEspFaixa]]*tbSilv[[#This Row],[Preco]]</f>
        <v>5.4845837094726564</v>
      </c>
    </row>
    <row r="2246" spans="1:21" hidden="1" x14ac:dyDescent="0.3">
      <c r="A2246">
        <v>11817</v>
      </c>
      <c r="B2246" t="s">
        <v>57</v>
      </c>
      <c r="C2246" t="s">
        <v>1</v>
      </c>
      <c r="D2246" t="s">
        <v>2</v>
      </c>
      <c r="E2246" t="s">
        <v>3</v>
      </c>
      <c r="F2246" t="s">
        <v>306</v>
      </c>
      <c r="G2246" t="s">
        <v>4</v>
      </c>
      <c r="H2246" t="s">
        <v>52</v>
      </c>
      <c r="I2246">
        <v>504</v>
      </c>
      <c r="J2246">
        <v>56</v>
      </c>
      <c r="K2246" t="s">
        <v>316</v>
      </c>
      <c r="L2246" t="s">
        <v>317</v>
      </c>
      <c r="M2246" t="s">
        <v>309</v>
      </c>
      <c r="N2246">
        <v>25</v>
      </c>
      <c r="O2246" t="s">
        <v>310</v>
      </c>
      <c r="P2246" t="s">
        <v>311</v>
      </c>
      <c r="Q2246">
        <v>145.19999999999999</v>
      </c>
      <c r="R2246" t="s">
        <v>12</v>
      </c>
      <c r="S2246">
        <v>1.0999999999999999E-2</v>
      </c>
      <c r="T2246" s="6">
        <f>tbSilv[[#This Row],[qtdRecurso]]*tbSilv[[#This Row],[areaOcupacao]]/10000</f>
        <v>7.3180799999999993</v>
      </c>
      <c r="U2246" s="1">
        <f>tbSilv[[#This Row],[qtdRecEspFaixa]]*tbSilv[[#This Row],[Preco]]</f>
        <v>8.0498879999999981E-2</v>
      </c>
    </row>
    <row r="2247" spans="1:21" hidden="1" x14ac:dyDescent="0.3">
      <c r="A2247">
        <v>11817</v>
      </c>
      <c r="B2247" t="s">
        <v>57</v>
      </c>
      <c r="C2247" t="s">
        <v>1</v>
      </c>
      <c r="D2247" t="s">
        <v>2</v>
      </c>
      <c r="E2247" t="s">
        <v>3</v>
      </c>
      <c r="F2247" t="s">
        <v>306</v>
      </c>
      <c r="G2247" t="s">
        <v>4</v>
      </c>
      <c r="H2247" t="s">
        <v>52</v>
      </c>
      <c r="I2247">
        <v>504</v>
      </c>
      <c r="J2247">
        <v>56</v>
      </c>
      <c r="K2247" t="s">
        <v>316</v>
      </c>
      <c r="L2247" t="s">
        <v>317</v>
      </c>
      <c r="M2247" t="s">
        <v>309</v>
      </c>
      <c r="N2247">
        <v>25</v>
      </c>
      <c r="O2247" t="s">
        <v>310</v>
      </c>
      <c r="P2247" t="s">
        <v>13</v>
      </c>
      <c r="Q2247">
        <v>145.19999999999999</v>
      </c>
      <c r="R2247" t="s">
        <v>12</v>
      </c>
      <c r="S2247">
        <v>13.066685676574707</v>
      </c>
      <c r="T2247" s="6">
        <f>tbSilv[[#This Row],[qtdRecurso]]*tbSilv[[#This Row],[areaOcupacao]]/10000</f>
        <v>7.3180799999999993</v>
      </c>
      <c r="U2247" s="1">
        <f>tbSilv[[#This Row],[qtdRecEspFaixa]]*tbSilv[[#This Row],[Preco]]</f>
        <v>95.623051116027824</v>
      </c>
    </row>
    <row r="2248" spans="1:21" hidden="1" x14ac:dyDescent="0.3">
      <c r="A2248">
        <v>11817</v>
      </c>
      <c r="B2248" t="s">
        <v>57</v>
      </c>
      <c r="C2248" t="s">
        <v>1</v>
      </c>
      <c r="D2248" t="s">
        <v>2</v>
      </c>
      <c r="E2248" t="s">
        <v>3</v>
      </c>
      <c r="F2248" t="s">
        <v>306</v>
      </c>
      <c r="G2248" t="s">
        <v>4</v>
      </c>
      <c r="H2248" t="s">
        <v>52</v>
      </c>
      <c r="I2248">
        <v>504</v>
      </c>
      <c r="J2248">
        <v>56</v>
      </c>
      <c r="K2248" t="s">
        <v>316</v>
      </c>
      <c r="L2248" t="s">
        <v>317</v>
      </c>
      <c r="M2248" t="s">
        <v>309</v>
      </c>
      <c r="N2248">
        <v>25</v>
      </c>
      <c r="O2248" t="s">
        <v>312</v>
      </c>
      <c r="P2248" t="s">
        <v>13</v>
      </c>
      <c r="Q2248">
        <v>18.149999999999999</v>
      </c>
      <c r="R2248" t="s">
        <v>12</v>
      </c>
      <c r="S2248">
        <v>13.066685676574707</v>
      </c>
      <c r="T2248" s="6">
        <f>tbSilv[[#This Row],[qtdRecurso]]*tbSilv[[#This Row],[areaOcupacao]]/10000</f>
        <v>0.91475999999999991</v>
      </c>
      <c r="U2248" s="1">
        <f>tbSilv[[#This Row],[qtdRecEspFaixa]]*tbSilv[[#This Row],[Preco]]</f>
        <v>11.952881389503478</v>
      </c>
    </row>
    <row r="2249" spans="1:21" hidden="1" x14ac:dyDescent="0.3">
      <c r="A2249">
        <v>11817</v>
      </c>
      <c r="B2249" t="s">
        <v>57</v>
      </c>
      <c r="C2249" t="s">
        <v>1</v>
      </c>
      <c r="D2249" t="s">
        <v>2</v>
      </c>
      <c r="E2249" t="s">
        <v>3</v>
      </c>
      <c r="F2249" t="s">
        <v>306</v>
      </c>
      <c r="G2249" t="s">
        <v>4</v>
      </c>
      <c r="H2249" t="s">
        <v>52</v>
      </c>
      <c r="I2249">
        <v>504</v>
      </c>
      <c r="J2249">
        <v>56</v>
      </c>
      <c r="K2249" t="s">
        <v>316</v>
      </c>
      <c r="L2249" t="s">
        <v>317</v>
      </c>
      <c r="M2249" t="s">
        <v>309</v>
      </c>
      <c r="N2249">
        <v>25</v>
      </c>
      <c r="O2249" t="s">
        <v>313</v>
      </c>
      <c r="P2249" t="s">
        <v>16</v>
      </c>
      <c r="Q2249">
        <v>0.73</v>
      </c>
      <c r="R2249" t="s">
        <v>17</v>
      </c>
      <c r="S2249">
        <v>149.07000732421875</v>
      </c>
      <c r="T2249" s="6">
        <f>tbSilv[[#This Row],[qtdRecurso]]*tbSilv[[#This Row],[areaOcupacao]]/10000</f>
        <v>3.6791999999999998E-2</v>
      </c>
      <c r="U2249" s="1">
        <f>tbSilv[[#This Row],[qtdRecEspFaixa]]*tbSilv[[#This Row],[Preco]]</f>
        <v>5.4845837094726564</v>
      </c>
    </row>
    <row r="2250" spans="1:21" hidden="1" x14ac:dyDescent="0.3">
      <c r="A2250">
        <v>11817</v>
      </c>
      <c r="B2250" t="s">
        <v>57</v>
      </c>
      <c r="C2250" t="s">
        <v>1</v>
      </c>
      <c r="D2250" t="s">
        <v>2</v>
      </c>
      <c r="E2250" t="s">
        <v>3</v>
      </c>
      <c r="F2250" t="s">
        <v>306</v>
      </c>
      <c r="G2250" t="s">
        <v>4</v>
      </c>
      <c r="H2250" t="s">
        <v>52</v>
      </c>
      <c r="I2250">
        <v>504</v>
      </c>
      <c r="J2250">
        <v>56</v>
      </c>
      <c r="K2250" t="s">
        <v>316</v>
      </c>
      <c r="L2250" t="s">
        <v>317</v>
      </c>
      <c r="M2250" t="s">
        <v>309</v>
      </c>
      <c r="N2250">
        <v>26</v>
      </c>
      <c r="O2250" t="s">
        <v>310</v>
      </c>
      <c r="P2250" t="s">
        <v>311</v>
      </c>
      <c r="Q2250">
        <v>145.19999999999999</v>
      </c>
      <c r="R2250" t="s">
        <v>12</v>
      </c>
      <c r="S2250">
        <v>1.0999999999999999E-2</v>
      </c>
      <c r="T2250" s="6">
        <f>tbSilv[[#This Row],[qtdRecurso]]*tbSilv[[#This Row],[areaOcupacao]]/10000</f>
        <v>7.3180799999999993</v>
      </c>
      <c r="U2250" s="1">
        <f>tbSilv[[#This Row],[qtdRecEspFaixa]]*tbSilv[[#This Row],[Preco]]</f>
        <v>8.0498879999999981E-2</v>
      </c>
    </row>
    <row r="2251" spans="1:21" hidden="1" x14ac:dyDescent="0.3">
      <c r="A2251">
        <v>11817</v>
      </c>
      <c r="B2251" t="s">
        <v>57</v>
      </c>
      <c r="C2251" t="s">
        <v>1</v>
      </c>
      <c r="D2251" t="s">
        <v>2</v>
      </c>
      <c r="E2251" t="s">
        <v>3</v>
      </c>
      <c r="F2251" t="s">
        <v>306</v>
      </c>
      <c r="G2251" t="s">
        <v>4</v>
      </c>
      <c r="H2251" t="s">
        <v>52</v>
      </c>
      <c r="I2251">
        <v>504</v>
      </c>
      <c r="J2251">
        <v>56</v>
      </c>
      <c r="K2251" t="s">
        <v>316</v>
      </c>
      <c r="L2251" t="s">
        <v>317</v>
      </c>
      <c r="M2251" t="s">
        <v>309</v>
      </c>
      <c r="N2251">
        <v>26</v>
      </c>
      <c r="O2251" t="s">
        <v>310</v>
      </c>
      <c r="P2251" t="s">
        <v>13</v>
      </c>
      <c r="Q2251">
        <v>145.19999999999999</v>
      </c>
      <c r="R2251" t="s">
        <v>12</v>
      </c>
      <c r="S2251">
        <v>13.066685676574707</v>
      </c>
      <c r="T2251" s="6">
        <f>tbSilv[[#This Row],[qtdRecurso]]*tbSilv[[#This Row],[areaOcupacao]]/10000</f>
        <v>7.3180799999999993</v>
      </c>
      <c r="U2251" s="1">
        <f>tbSilv[[#This Row],[qtdRecEspFaixa]]*tbSilv[[#This Row],[Preco]]</f>
        <v>95.623051116027824</v>
      </c>
    </row>
    <row r="2252" spans="1:21" hidden="1" x14ac:dyDescent="0.3">
      <c r="A2252">
        <v>11817</v>
      </c>
      <c r="B2252" t="s">
        <v>57</v>
      </c>
      <c r="C2252" t="s">
        <v>1</v>
      </c>
      <c r="D2252" t="s">
        <v>2</v>
      </c>
      <c r="E2252" t="s">
        <v>3</v>
      </c>
      <c r="F2252" t="s">
        <v>306</v>
      </c>
      <c r="G2252" t="s">
        <v>4</v>
      </c>
      <c r="H2252" t="s">
        <v>52</v>
      </c>
      <c r="I2252">
        <v>504</v>
      </c>
      <c r="J2252">
        <v>56</v>
      </c>
      <c r="K2252" t="s">
        <v>316</v>
      </c>
      <c r="L2252" t="s">
        <v>317</v>
      </c>
      <c r="M2252" t="s">
        <v>309</v>
      </c>
      <c r="N2252">
        <v>26</v>
      </c>
      <c r="O2252" t="s">
        <v>312</v>
      </c>
      <c r="P2252" t="s">
        <v>13</v>
      </c>
      <c r="Q2252">
        <v>18.149999999999999</v>
      </c>
      <c r="R2252" t="s">
        <v>12</v>
      </c>
      <c r="S2252">
        <v>13.066685676574707</v>
      </c>
      <c r="T2252" s="6">
        <f>tbSilv[[#This Row],[qtdRecurso]]*tbSilv[[#This Row],[areaOcupacao]]/10000</f>
        <v>0.91475999999999991</v>
      </c>
      <c r="U2252" s="1">
        <f>tbSilv[[#This Row],[qtdRecEspFaixa]]*tbSilv[[#This Row],[Preco]]</f>
        <v>11.952881389503478</v>
      </c>
    </row>
    <row r="2253" spans="1:21" hidden="1" x14ac:dyDescent="0.3">
      <c r="A2253">
        <v>11817</v>
      </c>
      <c r="B2253" t="s">
        <v>57</v>
      </c>
      <c r="C2253" t="s">
        <v>1</v>
      </c>
      <c r="D2253" t="s">
        <v>2</v>
      </c>
      <c r="E2253" t="s">
        <v>3</v>
      </c>
      <c r="F2253" t="s">
        <v>306</v>
      </c>
      <c r="G2253" t="s">
        <v>4</v>
      </c>
      <c r="H2253" t="s">
        <v>52</v>
      </c>
      <c r="I2253">
        <v>504</v>
      </c>
      <c r="J2253">
        <v>56</v>
      </c>
      <c r="K2253" t="s">
        <v>316</v>
      </c>
      <c r="L2253" t="s">
        <v>317</v>
      </c>
      <c r="M2253" t="s">
        <v>309</v>
      </c>
      <c r="N2253">
        <v>26</v>
      </c>
      <c r="O2253" t="s">
        <v>313</v>
      </c>
      <c r="P2253" t="s">
        <v>16</v>
      </c>
      <c r="Q2253">
        <v>0.73</v>
      </c>
      <c r="R2253" t="s">
        <v>17</v>
      </c>
      <c r="S2253">
        <v>149.07000732421875</v>
      </c>
      <c r="T2253" s="6">
        <f>tbSilv[[#This Row],[qtdRecurso]]*tbSilv[[#This Row],[areaOcupacao]]/10000</f>
        <v>3.6791999999999998E-2</v>
      </c>
      <c r="U2253" s="1">
        <f>tbSilv[[#This Row],[qtdRecEspFaixa]]*tbSilv[[#This Row],[Preco]]</f>
        <v>5.4845837094726564</v>
      </c>
    </row>
    <row r="2254" spans="1:21" hidden="1" x14ac:dyDescent="0.3">
      <c r="A2254">
        <v>11817</v>
      </c>
      <c r="B2254" t="s">
        <v>57</v>
      </c>
      <c r="C2254" t="s">
        <v>1</v>
      </c>
      <c r="D2254" t="s">
        <v>2</v>
      </c>
      <c r="E2254" t="s">
        <v>3</v>
      </c>
      <c r="F2254" t="s">
        <v>306</v>
      </c>
      <c r="G2254" t="s">
        <v>4</v>
      </c>
      <c r="H2254" t="s">
        <v>52</v>
      </c>
      <c r="I2254">
        <v>504</v>
      </c>
      <c r="J2254">
        <v>56</v>
      </c>
      <c r="K2254" t="s">
        <v>316</v>
      </c>
      <c r="L2254" t="s">
        <v>317</v>
      </c>
      <c r="M2254" t="s">
        <v>309</v>
      </c>
      <c r="N2254">
        <v>27</v>
      </c>
      <c r="O2254" t="s">
        <v>310</v>
      </c>
      <c r="P2254" t="s">
        <v>311</v>
      </c>
      <c r="Q2254">
        <v>145.19999999999999</v>
      </c>
      <c r="R2254" t="s">
        <v>12</v>
      </c>
      <c r="S2254">
        <v>1.0999999999999999E-2</v>
      </c>
      <c r="T2254" s="6">
        <f>tbSilv[[#This Row],[qtdRecurso]]*tbSilv[[#This Row],[areaOcupacao]]/10000</f>
        <v>7.3180799999999993</v>
      </c>
      <c r="U2254" s="1">
        <f>tbSilv[[#This Row],[qtdRecEspFaixa]]*tbSilv[[#This Row],[Preco]]</f>
        <v>8.0498879999999981E-2</v>
      </c>
    </row>
    <row r="2255" spans="1:21" hidden="1" x14ac:dyDescent="0.3">
      <c r="A2255">
        <v>11817</v>
      </c>
      <c r="B2255" t="s">
        <v>57</v>
      </c>
      <c r="C2255" t="s">
        <v>1</v>
      </c>
      <c r="D2255" t="s">
        <v>2</v>
      </c>
      <c r="E2255" t="s">
        <v>3</v>
      </c>
      <c r="F2255" t="s">
        <v>306</v>
      </c>
      <c r="G2255" t="s">
        <v>4</v>
      </c>
      <c r="H2255" t="s">
        <v>52</v>
      </c>
      <c r="I2255">
        <v>504</v>
      </c>
      <c r="J2255">
        <v>56</v>
      </c>
      <c r="K2255" t="s">
        <v>316</v>
      </c>
      <c r="L2255" t="s">
        <v>317</v>
      </c>
      <c r="M2255" t="s">
        <v>309</v>
      </c>
      <c r="N2255">
        <v>27</v>
      </c>
      <c r="O2255" t="s">
        <v>310</v>
      </c>
      <c r="P2255" t="s">
        <v>13</v>
      </c>
      <c r="Q2255">
        <v>145.19999999999999</v>
      </c>
      <c r="R2255" t="s">
        <v>12</v>
      </c>
      <c r="S2255">
        <v>13.066685676574707</v>
      </c>
      <c r="T2255" s="6">
        <f>tbSilv[[#This Row],[qtdRecurso]]*tbSilv[[#This Row],[areaOcupacao]]/10000</f>
        <v>7.3180799999999993</v>
      </c>
      <c r="U2255" s="1">
        <f>tbSilv[[#This Row],[qtdRecEspFaixa]]*tbSilv[[#This Row],[Preco]]</f>
        <v>95.623051116027824</v>
      </c>
    </row>
    <row r="2256" spans="1:21" hidden="1" x14ac:dyDescent="0.3">
      <c r="A2256">
        <v>11817</v>
      </c>
      <c r="B2256" t="s">
        <v>57</v>
      </c>
      <c r="C2256" t="s">
        <v>1</v>
      </c>
      <c r="D2256" t="s">
        <v>2</v>
      </c>
      <c r="E2256" t="s">
        <v>3</v>
      </c>
      <c r="F2256" t="s">
        <v>306</v>
      </c>
      <c r="G2256" t="s">
        <v>4</v>
      </c>
      <c r="H2256" t="s">
        <v>52</v>
      </c>
      <c r="I2256">
        <v>504</v>
      </c>
      <c r="J2256">
        <v>56</v>
      </c>
      <c r="K2256" t="s">
        <v>316</v>
      </c>
      <c r="L2256" t="s">
        <v>317</v>
      </c>
      <c r="M2256" t="s">
        <v>309</v>
      </c>
      <c r="N2256">
        <v>27</v>
      </c>
      <c r="O2256" t="s">
        <v>312</v>
      </c>
      <c r="P2256" t="s">
        <v>13</v>
      </c>
      <c r="Q2256">
        <v>18.149999999999999</v>
      </c>
      <c r="R2256" t="s">
        <v>12</v>
      </c>
      <c r="S2256">
        <v>13.066685676574707</v>
      </c>
      <c r="T2256" s="6">
        <f>tbSilv[[#This Row],[qtdRecurso]]*tbSilv[[#This Row],[areaOcupacao]]/10000</f>
        <v>0.91475999999999991</v>
      </c>
      <c r="U2256" s="1">
        <f>tbSilv[[#This Row],[qtdRecEspFaixa]]*tbSilv[[#This Row],[Preco]]</f>
        <v>11.952881389503478</v>
      </c>
    </row>
    <row r="2257" spans="1:21" hidden="1" x14ac:dyDescent="0.3">
      <c r="A2257">
        <v>11817</v>
      </c>
      <c r="B2257" t="s">
        <v>57</v>
      </c>
      <c r="C2257" t="s">
        <v>1</v>
      </c>
      <c r="D2257" t="s">
        <v>2</v>
      </c>
      <c r="E2257" t="s">
        <v>3</v>
      </c>
      <c r="F2257" t="s">
        <v>306</v>
      </c>
      <c r="G2257" t="s">
        <v>4</v>
      </c>
      <c r="H2257" t="s">
        <v>52</v>
      </c>
      <c r="I2257">
        <v>504</v>
      </c>
      <c r="J2257">
        <v>56</v>
      </c>
      <c r="K2257" t="s">
        <v>316</v>
      </c>
      <c r="L2257" t="s">
        <v>317</v>
      </c>
      <c r="M2257" t="s">
        <v>309</v>
      </c>
      <c r="N2257">
        <v>27</v>
      </c>
      <c r="O2257" t="s">
        <v>313</v>
      </c>
      <c r="P2257" t="s">
        <v>16</v>
      </c>
      <c r="Q2257">
        <v>0.73</v>
      </c>
      <c r="R2257" t="s">
        <v>17</v>
      </c>
      <c r="S2257">
        <v>149.07000732421875</v>
      </c>
      <c r="T2257" s="6">
        <f>tbSilv[[#This Row],[qtdRecurso]]*tbSilv[[#This Row],[areaOcupacao]]/10000</f>
        <v>3.6791999999999998E-2</v>
      </c>
      <c r="U2257" s="1">
        <f>tbSilv[[#This Row],[qtdRecEspFaixa]]*tbSilv[[#This Row],[Preco]]</f>
        <v>5.4845837094726564</v>
      </c>
    </row>
    <row r="2258" spans="1:21" hidden="1" x14ac:dyDescent="0.3">
      <c r="A2258">
        <v>11817</v>
      </c>
      <c r="B2258" t="s">
        <v>57</v>
      </c>
      <c r="C2258" t="s">
        <v>1</v>
      </c>
      <c r="D2258" t="s">
        <v>2</v>
      </c>
      <c r="E2258" t="s">
        <v>3</v>
      </c>
      <c r="F2258" t="s">
        <v>306</v>
      </c>
      <c r="G2258" t="s">
        <v>4</v>
      </c>
      <c r="H2258" t="s">
        <v>52</v>
      </c>
      <c r="I2258">
        <v>504</v>
      </c>
      <c r="J2258">
        <v>56</v>
      </c>
      <c r="K2258" t="s">
        <v>316</v>
      </c>
      <c r="L2258" t="s">
        <v>317</v>
      </c>
      <c r="M2258" t="s">
        <v>309</v>
      </c>
      <c r="N2258">
        <v>28</v>
      </c>
      <c r="O2258" t="s">
        <v>310</v>
      </c>
      <c r="P2258" t="s">
        <v>311</v>
      </c>
      <c r="Q2258">
        <v>145.19999999999999</v>
      </c>
      <c r="R2258" t="s">
        <v>12</v>
      </c>
      <c r="S2258">
        <v>1.0999999999999999E-2</v>
      </c>
      <c r="T2258" s="6">
        <f>tbSilv[[#This Row],[qtdRecurso]]*tbSilv[[#This Row],[areaOcupacao]]/10000</f>
        <v>7.3180799999999993</v>
      </c>
      <c r="U2258" s="1">
        <f>tbSilv[[#This Row],[qtdRecEspFaixa]]*tbSilv[[#This Row],[Preco]]</f>
        <v>8.0498879999999981E-2</v>
      </c>
    </row>
    <row r="2259" spans="1:21" hidden="1" x14ac:dyDescent="0.3">
      <c r="A2259">
        <v>11817</v>
      </c>
      <c r="B2259" t="s">
        <v>57</v>
      </c>
      <c r="C2259" t="s">
        <v>1</v>
      </c>
      <c r="D2259" t="s">
        <v>2</v>
      </c>
      <c r="E2259" t="s">
        <v>3</v>
      </c>
      <c r="F2259" t="s">
        <v>306</v>
      </c>
      <c r="G2259" t="s">
        <v>4</v>
      </c>
      <c r="H2259" t="s">
        <v>52</v>
      </c>
      <c r="I2259">
        <v>504</v>
      </c>
      <c r="J2259">
        <v>56</v>
      </c>
      <c r="K2259" t="s">
        <v>316</v>
      </c>
      <c r="L2259" t="s">
        <v>317</v>
      </c>
      <c r="M2259" t="s">
        <v>309</v>
      </c>
      <c r="N2259">
        <v>28</v>
      </c>
      <c r="O2259" t="s">
        <v>310</v>
      </c>
      <c r="P2259" t="s">
        <v>13</v>
      </c>
      <c r="Q2259">
        <v>145.19999999999999</v>
      </c>
      <c r="R2259" t="s">
        <v>12</v>
      </c>
      <c r="S2259">
        <v>13.066685676574707</v>
      </c>
      <c r="T2259" s="6">
        <f>tbSilv[[#This Row],[qtdRecurso]]*tbSilv[[#This Row],[areaOcupacao]]/10000</f>
        <v>7.3180799999999993</v>
      </c>
      <c r="U2259" s="1">
        <f>tbSilv[[#This Row],[qtdRecEspFaixa]]*tbSilv[[#This Row],[Preco]]</f>
        <v>95.623051116027824</v>
      </c>
    </row>
    <row r="2260" spans="1:21" hidden="1" x14ac:dyDescent="0.3">
      <c r="A2260">
        <v>11817</v>
      </c>
      <c r="B2260" t="s">
        <v>57</v>
      </c>
      <c r="C2260" t="s">
        <v>1</v>
      </c>
      <c r="D2260" t="s">
        <v>2</v>
      </c>
      <c r="E2260" t="s">
        <v>3</v>
      </c>
      <c r="F2260" t="s">
        <v>306</v>
      </c>
      <c r="G2260" t="s">
        <v>4</v>
      </c>
      <c r="H2260" t="s">
        <v>52</v>
      </c>
      <c r="I2260">
        <v>504</v>
      </c>
      <c r="J2260">
        <v>56</v>
      </c>
      <c r="K2260" t="s">
        <v>316</v>
      </c>
      <c r="L2260" t="s">
        <v>317</v>
      </c>
      <c r="M2260" t="s">
        <v>309</v>
      </c>
      <c r="N2260">
        <v>28</v>
      </c>
      <c r="O2260" t="s">
        <v>312</v>
      </c>
      <c r="P2260" t="s">
        <v>13</v>
      </c>
      <c r="Q2260">
        <v>18.149999999999999</v>
      </c>
      <c r="R2260" t="s">
        <v>12</v>
      </c>
      <c r="S2260">
        <v>13.066685676574707</v>
      </c>
      <c r="T2260" s="6">
        <f>tbSilv[[#This Row],[qtdRecurso]]*tbSilv[[#This Row],[areaOcupacao]]/10000</f>
        <v>0.91475999999999991</v>
      </c>
      <c r="U2260" s="1">
        <f>tbSilv[[#This Row],[qtdRecEspFaixa]]*tbSilv[[#This Row],[Preco]]</f>
        <v>11.952881389503478</v>
      </c>
    </row>
    <row r="2261" spans="1:21" hidden="1" x14ac:dyDescent="0.3">
      <c r="A2261">
        <v>11817</v>
      </c>
      <c r="B2261" t="s">
        <v>57</v>
      </c>
      <c r="C2261" t="s">
        <v>1</v>
      </c>
      <c r="D2261" t="s">
        <v>2</v>
      </c>
      <c r="E2261" t="s">
        <v>3</v>
      </c>
      <c r="F2261" t="s">
        <v>306</v>
      </c>
      <c r="G2261" t="s">
        <v>4</v>
      </c>
      <c r="H2261" t="s">
        <v>52</v>
      </c>
      <c r="I2261">
        <v>504</v>
      </c>
      <c r="J2261">
        <v>56</v>
      </c>
      <c r="K2261" t="s">
        <v>316</v>
      </c>
      <c r="L2261" t="s">
        <v>317</v>
      </c>
      <c r="M2261" t="s">
        <v>309</v>
      </c>
      <c r="N2261">
        <v>28</v>
      </c>
      <c r="O2261" t="s">
        <v>313</v>
      </c>
      <c r="P2261" t="s">
        <v>16</v>
      </c>
      <c r="Q2261">
        <v>0.73</v>
      </c>
      <c r="R2261" t="s">
        <v>17</v>
      </c>
      <c r="S2261">
        <v>149.07000732421875</v>
      </c>
      <c r="T2261" s="6">
        <f>tbSilv[[#This Row],[qtdRecurso]]*tbSilv[[#This Row],[areaOcupacao]]/10000</f>
        <v>3.6791999999999998E-2</v>
      </c>
      <c r="U2261" s="1">
        <f>tbSilv[[#This Row],[qtdRecEspFaixa]]*tbSilv[[#This Row],[Preco]]</f>
        <v>5.4845837094726564</v>
      </c>
    </row>
    <row r="2262" spans="1:21" hidden="1" x14ac:dyDescent="0.3">
      <c r="A2262">
        <v>11817</v>
      </c>
      <c r="B2262" t="s">
        <v>57</v>
      </c>
      <c r="C2262" t="s">
        <v>1</v>
      </c>
      <c r="D2262" t="s">
        <v>2</v>
      </c>
      <c r="E2262" t="s">
        <v>3</v>
      </c>
      <c r="F2262" t="s">
        <v>306</v>
      </c>
      <c r="G2262" t="s">
        <v>4</v>
      </c>
      <c r="H2262" t="s">
        <v>52</v>
      </c>
      <c r="I2262">
        <v>504</v>
      </c>
      <c r="J2262">
        <v>56</v>
      </c>
      <c r="K2262" t="s">
        <v>316</v>
      </c>
      <c r="L2262" t="s">
        <v>317</v>
      </c>
      <c r="M2262" t="s">
        <v>309</v>
      </c>
      <c r="N2262">
        <v>29</v>
      </c>
      <c r="O2262" t="s">
        <v>310</v>
      </c>
      <c r="P2262" t="s">
        <v>311</v>
      </c>
      <c r="Q2262">
        <v>145.19999999999999</v>
      </c>
      <c r="R2262" t="s">
        <v>12</v>
      </c>
      <c r="S2262">
        <v>1.0999999999999999E-2</v>
      </c>
      <c r="T2262" s="6">
        <f>tbSilv[[#This Row],[qtdRecurso]]*tbSilv[[#This Row],[areaOcupacao]]/10000</f>
        <v>7.3180799999999993</v>
      </c>
      <c r="U2262" s="1">
        <f>tbSilv[[#This Row],[qtdRecEspFaixa]]*tbSilv[[#This Row],[Preco]]</f>
        <v>8.0498879999999981E-2</v>
      </c>
    </row>
    <row r="2263" spans="1:21" hidden="1" x14ac:dyDescent="0.3">
      <c r="A2263">
        <v>11817</v>
      </c>
      <c r="B2263" t="s">
        <v>57</v>
      </c>
      <c r="C2263" t="s">
        <v>1</v>
      </c>
      <c r="D2263" t="s">
        <v>2</v>
      </c>
      <c r="E2263" t="s">
        <v>3</v>
      </c>
      <c r="F2263" t="s">
        <v>306</v>
      </c>
      <c r="G2263" t="s">
        <v>4</v>
      </c>
      <c r="H2263" t="s">
        <v>52</v>
      </c>
      <c r="I2263">
        <v>504</v>
      </c>
      <c r="J2263">
        <v>56</v>
      </c>
      <c r="K2263" t="s">
        <v>316</v>
      </c>
      <c r="L2263" t="s">
        <v>317</v>
      </c>
      <c r="M2263" t="s">
        <v>309</v>
      </c>
      <c r="N2263">
        <v>29</v>
      </c>
      <c r="O2263" t="s">
        <v>310</v>
      </c>
      <c r="P2263" t="s">
        <v>13</v>
      </c>
      <c r="Q2263">
        <v>145.19999999999999</v>
      </c>
      <c r="R2263" t="s">
        <v>12</v>
      </c>
      <c r="S2263">
        <v>13.066685676574707</v>
      </c>
      <c r="T2263" s="6">
        <f>tbSilv[[#This Row],[qtdRecurso]]*tbSilv[[#This Row],[areaOcupacao]]/10000</f>
        <v>7.3180799999999993</v>
      </c>
      <c r="U2263" s="1">
        <f>tbSilv[[#This Row],[qtdRecEspFaixa]]*tbSilv[[#This Row],[Preco]]</f>
        <v>95.623051116027824</v>
      </c>
    </row>
    <row r="2264" spans="1:21" hidden="1" x14ac:dyDescent="0.3">
      <c r="A2264">
        <v>11817</v>
      </c>
      <c r="B2264" t="s">
        <v>57</v>
      </c>
      <c r="C2264" t="s">
        <v>1</v>
      </c>
      <c r="D2264" t="s">
        <v>2</v>
      </c>
      <c r="E2264" t="s">
        <v>3</v>
      </c>
      <c r="F2264" t="s">
        <v>306</v>
      </c>
      <c r="G2264" t="s">
        <v>4</v>
      </c>
      <c r="H2264" t="s">
        <v>52</v>
      </c>
      <c r="I2264">
        <v>504</v>
      </c>
      <c r="J2264">
        <v>56</v>
      </c>
      <c r="K2264" t="s">
        <v>316</v>
      </c>
      <c r="L2264" t="s">
        <v>317</v>
      </c>
      <c r="M2264" t="s">
        <v>309</v>
      </c>
      <c r="N2264">
        <v>29</v>
      </c>
      <c r="O2264" t="s">
        <v>312</v>
      </c>
      <c r="P2264" t="s">
        <v>13</v>
      </c>
      <c r="Q2264">
        <v>18.149999999999999</v>
      </c>
      <c r="R2264" t="s">
        <v>12</v>
      </c>
      <c r="S2264">
        <v>13.066685676574707</v>
      </c>
      <c r="T2264" s="6">
        <f>tbSilv[[#This Row],[qtdRecurso]]*tbSilv[[#This Row],[areaOcupacao]]/10000</f>
        <v>0.91475999999999991</v>
      </c>
      <c r="U2264" s="1">
        <f>tbSilv[[#This Row],[qtdRecEspFaixa]]*tbSilv[[#This Row],[Preco]]</f>
        <v>11.952881389503478</v>
      </c>
    </row>
    <row r="2265" spans="1:21" hidden="1" x14ac:dyDescent="0.3">
      <c r="A2265">
        <v>11817</v>
      </c>
      <c r="B2265" t="s">
        <v>57</v>
      </c>
      <c r="C2265" t="s">
        <v>1</v>
      </c>
      <c r="D2265" t="s">
        <v>2</v>
      </c>
      <c r="E2265" t="s">
        <v>3</v>
      </c>
      <c r="F2265" t="s">
        <v>306</v>
      </c>
      <c r="G2265" t="s">
        <v>4</v>
      </c>
      <c r="H2265" t="s">
        <v>52</v>
      </c>
      <c r="I2265">
        <v>504</v>
      </c>
      <c r="J2265">
        <v>56</v>
      </c>
      <c r="K2265" t="s">
        <v>316</v>
      </c>
      <c r="L2265" t="s">
        <v>317</v>
      </c>
      <c r="M2265" t="s">
        <v>309</v>
      </c>
      <c r="N2265">
        <v>29</v>
      </c>
      <c r="O2265" t="s">
        <v>313</v>
      </c>
      <c r="P2265" t="s">
        <v>16</v>
      </c>
      <c r="Q2265">
        <v>0.73</v>
      </c>
      <c r="R2265" t="s">
        <v>17</v>
      </c>
      <c r="S2265">
        <v>149.07000732421875</v>
      </c>
      <c r="T2265" s="6">
        <f>tbSilv[[#This Row],[qtdRecurso]]*tbSilv[[#This Row],[areaOcupacao]]/10000</f>
        <v>3.6791999999999998E-2</v>
      </c>
      <c r="U2265" s="1">
        <f>tbSilv[[#This Row],[qtdRecEspFaixa]]*tbSilv[[#This Row],[Preco]]</f>
        <v>5.4845837094726564</v>
      </c>
    </row>
    <row r="2266" spans="1:21" hidden="1" x14ac:dyDescent="0.3">
      <c r="A2266">
        <v>11817</v>
      </c>
      <c r="B2266" t="s">
        <v>57</v>
      </c>
      <c r="C2266" t="s">
        <v>1</v>
      </c>
      <c r="D2266" t="s">
        <v>2</v>
      </c>
      <c r="E2266" t="s">
        <v>3</v>
      </c>
      <c r="F2266" t="s">
        <v>306</v>
      </c>
      <c r="G2266" t="s">
        <v>4</v>
      </c>
      <c r="H2266" t="s">
        <v>52</v>
      </c>
      <c r="I2266">
        <v>504</v>
      </c>
      <c r="J2266">
        <v>56</v>
      </c>
      <c r="K2266" t="s">
        <v>316</v>
      </c>
      <c r="L2266" t="s">
        <v>317</v>
      </c>
      <c r="M2266" t="s">
        <v>309</v>
      </c>
      <c r="N2266">
        <v>30</v>
      </c>
      <c r="O2266" t="s">
        <v>310</v>
      </c>
      <c r="P2266" t="s">
        <v>311</v>
      </c>
      <c r="Q2266">
        <v>145.19999999999999</v>
      </c>
      <c r="R2266" t="s">
        <v>12</v>
      </c>
      <c r="S2266">
        <v>1.0999999999999999E-2</v>
      </c>
      <c r="T2266" s="6">
        <f>tbSilv[[#This Row],[qtdRecurso]]*tbSilv[[#This Row],[areaOcupacao]]/10000</f>
        <v>7.3180799999999993</v>
      </c>
      <c r="U2266" s="1">
        <f>tbSilv[[#This Row],[qtdRecEspFaixa]]*tbSilv[[#This Row],[Preco]]</f>
        <v>8.0498879999999981E-2</v>
      </c>
    </row>
    <row r="2267" spans="1:21" hidden="1" x14ac:dyDescent="0.3">
      <c r="A2267">
        <v>11817</v>
      </c>
      <c r="B2267" t="s">
        <v>57</v>
      </c>
      <c r="C2267" t="s">
        <v>1</v>
      </c>
      <c r="D2267" t="s">
        <v>2</v>
      </c>
      <c r="E2267" t="s">
        <v>3</v>
      </c>
      <c r="F2267" t="s">
        <v>306</v>
      </c>
      <c r="G2267" t="s">
        <v>4</v>
      </c>
      <c r="H2267" t="s">
        <v>52</v>
      </c>
      <c r="I2267">
        <v>504</v>
      </c>
      <c r="J2267">
        <v>56</v>
      </c>
      <c r="K2267" t="s">
        <v>316</v>
      </c>
      <c r="L2267" t="s">
        <v>317</v>
      </c>
      <c r="M2267" t="s">
        <v>309</v>
      </c>
      <c r="N2267">
        <v>30</v>
      </c>
      <c r="O2267" t="s">
        <v>310</v>
      </c>
      <c r="P2267" t="s">
        <v>13</v>
      </c>
      <c r="Q2267">
        <v>145.19999999999999</v>
      </c>
      <c r="R2267" t="s">
        <v>12</v>
      </c>
      <c r="S2267">
        <v>13.066685676574707</v>
      </c>
      <c r="T2267" s="6">
        <f>tbSilv[[#This Row],[qtdRecurso]]*tbSilv[[#This Row],[areaOcupacao]]/10000</f>
        <v>7.3180799999999993</v>
      </c>
      <c r="U2267" s="1">
        <f>tbSilv[[#This Row],[qtdRecEspFaixa]]*tbSilv[[#This Row],[Preco]]</f>
        <v>95.623051116027824</v>
      </c>
    </row>
    <row r="2268" spans="1:21" hidden="1" x14ac:dyDescent="0.3">
      <c r="A2268">
        <v>11817</v>
      </c>
      <c r="B2268" t="s">
        <v>57</v>
      </c>
      <c r="C2268" t="s">
        <v>1</v>
      </c>
      <c r="D2268" t="s">
        <v>2</v>
      </c>
      <c r="E2268" t="s">
        <v>3</v>
      </c>
      <c r="F2268" t="s">
        <v>306</v>
      </c>
      <c r="G2268" t="s">
        <v>4</v>
      </c>
      <c r="H2268" t="s">
        <v>52</v>
      </c>
      <c r="I2268">
        <v>504</v>
      </c>
      <c r="J2268">
        <v>56</v>
      </c>
      <c r="K2268" t="s">
        <v>316</v>
      </c>
      <c r="L2268" t="s">
        <v>317</v>
      </c>
      <c r="M2268" t="s">
        <v>309</v>
      </c>
      <c r="N2268">
        <v>30</v>
      </c>
      <c r="O2268" t="s">
        <v>312</v>
      </c>
      <c r="P2268" t="s">
        <v>13</v>
      </c>
      <c r="Q2268">
        <v>18.149999999999999</v>
      </c>
      <c r="R2268" t="s">
        <v>12</v>
      </c>
      <c r="S2268">
        <v>13.066685676574707</v>
      </c>
      <c r="T2268" s="6">
        <f>tbSilv[[#This Row],[qtdRecurso]]*tbSilv[[#This Row],[areaOcupacao]]/10000</f>
        <v>0.91475999999999991</v>
      </c>
      <c r="U2268" s="1">
        <f>tbSilv[[#This Row],[qtdRecEspFaixa]]*tbSilv[[#This Row],[Preco]]</f>
        <v>11.952881389503478</v>
      </c>
    </row>
    <row r="2269" spans="1:21" hidden="1" x14ac:dyDescent="0.3">
      <c r="A2269">
        <v>11817</v>
      </c>
      <c r="B2269" t="s">
        <v>57</v>
      </c>
      <c r="C2269" t="s">
        <v>1</v>
      </c>
      <c r="D2269" t="s">
        <v>2</v>
      </c>
      <c r="E2269" t="s">
        <v>3</v>
      </c>
      <c r="F2269" t="s">
        <v>306</v>
      </c>
      <c r="G2269" t="s">
        <v>4</v>
      </c>
      <c r="H2269" t="s">
        <v>52</v>
      </c>
      <c r="I2269">
        <v>504</v>
      </c>
      <c r="J2269">
        <v>56</v>
      </c>
      <c r="K2269" t="s">
        <v>316</v>
      </c>
      <c r="L2269" t="s">
        <v>317</v>
      </c>
      <c r="M2269" t="s">
        <v>309</v>
      </c>
      <c r="N2269">
        <v>30</v>
      </c>
      <c r="O2269" t="s">
        <v>313</v>
      </c>
      <c r="P2269" t="s">
        <v>16</v>
      </c>
      <c r="Q2269">
        <v>0.73</v>
      </c>
      <c r="R2269" t="s">
        <v>17</v>
      </c>
      <c r="S2269">
        <v>149.07000732421875</v>
      </c>
      <c r="T2269" s="6">
        <f>tbSilv[[#This Row],[qtdRecurso]]*tbSilv[[#This Row],[areaOcupacao]]/10000</f>
        <v>3.6791999999999998E-2</v>
      </c>
      <c r="U2269" s="1">
        <f>tbSilv[[#This Row],[qtdRecEspFaixa]]*tbSilv[[#This Row],[Preco]]</f>
        <v>5.4845837094726564</v>
      </c>
    </row>
    <row r="2270" spans="1:21" hidden="1" x14ac:dyDescent="0.3">
      <c r="A2270">
        <v>11817</v>
      </c>
      <c r="B2270" t="s">
        <v>57</v>
      </c>
      <c r="C2270" t="s">
        <v>1</v>
      </c>
      <c r="D2270" t="s">
        <v>2</v>
      </c>
      <c r="E2270" t="s">
        <v>3</v>
      </c>
      <c r="F2270" t="s">
        <v>306</v>
      </c>
      <c r="G2270" t="s">
        <v>4</v>
      </c>
      <c r="H2270" t="s">
        <v>52</v>
      </c>
      <c r="I2270">
        <v>504</v>
      </c>
      <c r="J2270">
        <v>56</v>
      </c>
      <c r="K2270" t="s">
        <v>316</v>
      </c>
      <c r="L2270" t="s">
        <v>7</v>
      </c>
      <c r="M2270" t="s">
        <v>8</v>
      </c>
      <c r="N2270">
        <v>1</v>
      </c>
      <c r="O2270" t="s">
        <v>9</v>
      </c>
      <c r="P2270" t="s">
        <v>314</v>
      </c>
      <c r="Q2270">
        <v>3.3</v>
      </c>
      <c r="R2270" t="s">
        <v>10</v>
      </c>
      <c r="S2270">
        <v>273.07998657226563</v>
      </c>
      <c r="T2270" s="6">
        <f>tbSilv[[#This Row],[qtdRecurso]]*tbSilv[[#This Row],[areaOcupacao]]/10000</f>
        <v>0.16632</v>
      </c>
      <c r="U2270" s="1">
        <f>tbSilv[[#This Row],[qtdRecEspFaixa]]*tbSilv[[#This Row],[Preco]]</f>
        <v>45.418663366699221</v>
      </c>
    </row>
    <row r="2271" spans="1:21" hidden="1" x14ac:dyDescent="0.3">
      <c r="A2271">
        <v>11817</v>
      </c>
      <c r="B2271" t="s">
        <v>57</v>
      </c>
      <c r="C2271" t="s">
        <v>1</v>
      </c>
      <c r="D2271" t="s">
        <v>2</v>
      </c>
      <c r="E2271" t="s">
        <v>3</v>
      </c>
      <c r="F2271" t="s">
        <v>306</v>
      </c>
      <c r="G2271" t="s">
        <v>4</v>
      </c>
      <c r="H2271" t="s">
        <v>52</v>
      </c>
      <c r="I2271">
        <v>504</v>
      </c>
      <c r="J2271">
        <v>56</v>
      </c>
      <c r="K2271" t="s">
        <v>316</v>
      </c>
      <c r="L2271" t="s">
        <v>7</v>
      </c>
      <c r="M2271" t="s">
        <v>8</v>
      </c>
      <c r="N2271">
        <v>1</v>
      </c>
      <c r="O2271" t="s">
        <v>9</v>
      </c>
      <c r="P2271" t="s">
        <v>11</v>
      </c>
      <c r="Q2271">
        <v>10.5</v>
      </c>
      <c r="R2271" t="s">
        <v>12</v>
      </c>
      <c r="S2271">
        <v>1.0999999999999999E-2</v>
      </c>
      <c r="T2271" s="6">
        <f>tbSilv[[#This Row],[qtdRecurso]]*tbSilv[[#This Row],[areaOcupacao]]/10000</f>
        <v>0.5292</v>
      </c>
      <c r="U2271" s="1">
        <f>tbSilv[[#This Row],[qtdRecEspFaixa]]*tbSilv[[#This Row],[Preco]]</f>
        <v>5.8211999999999995E-3</v>
      </c>
    </row>
    <row r="2272" spans="1:21" hidden="1" x14ac:dyDescent="0.3">
      <c r="A2272">
        <v>11817</v>
      </c>
      <c r="B2272" t="s">
        <v>57</v>
      </c>
      <c r="C2272" t="s">
        <v>1</v>
      </c>
      <c r="D2272" t="s">
        <v>2</v>
      </c>
      <c r="E2272" t="s">
        <v>3</v>
      </c>
      <c r="F2272" t="s">
        <v>306</v>
      </c>
      <c r="G2272" t="s">
        <v>4</v>
      </c>
      <c r="H2272" t="s">
        <v>52</v>
      </c>
      <c r="I2272">
        <v>504</v>
      </c>
      <c r="J2272">
        <v>56</v>
      </c>
      <c r="K2272" t="s">
        <v>316</v>
      </c>
      <c r="L2272" t="s">
        <v>7</v>
      </c>
      <c r="M2272" t="s">
        <v>8</v>
      </c>
      <c r="N2272">
        <v>1</v>
      </c>
      <c r="O2272" t="s">
        <v>9</v>
      </c>
      <c r="P2272" t="s">
        <v>13</v>
      </c>
      <c r="Q2272">
        <v>10.5</v>
      </c>
      <c r="R2272" t="s">
        <v>12</v>
      </c>
      <c r="S2272">
        <v>13.066685676574707</v>
      </c>
      <c r="T2272" s="6">
        <f>tbSilv[[#This Row],[qtdRecurso]]*tbSilv[[#This Row],[areaOcupacao]]/10000</f>
        <v>0.5292</v>
      </c>
      <c r="U2272" s="1">
        <f>tbSilv[[#This Row],[qtdRecEspFaixa]]*tbSilv[[#This Row],[Preco]]</f>
        <v>6.9148900600433354</v>
      </c>
    </row>
    <row r="2273" spans="1:21" hidden="1" x14ac:dyDescent="0.3">
      <c r="A2273">
        <v>11817</v>
      </c>
      <c r="B2273" t="s">
        <v>57</v>
      </c>
      <c r="C2273" t="s">
        <v>1</v>
      </c>
      <c r="D2273" t="s">
        <v>2</v>
      </c>
      <c r="E2273" t="s">
        <v>3</v>
      </c>
      <c r="F2273" t="s">
        <v>306</v>
      </c>
      <c r="G2273" t="s">
        <v>4</v>
      </c>
      <c r="H2273" t="s">
        <v>52</v>
      </c>
      <c r="I2273">
        <v>504</v>
      </c>
      <c r="J2273">
        <v>56</v>
      </c>
      <c r="K2273" t="s">
        <v>316</v>
      </c>
      <c r="L2273" t="s">
        <v>7</v>
      </c>
      <c r="M2273" t="s">
        <v>8</v>
      </c>
      <c r="N2273">
        <v>1</v>
      </c>
      <c r="O2273" t="s">
        <v>14</v>
      </c>
      <c r="P2273" t="s">
        <v>315</v>
      </c>
      <c r="Q2273">
        <v>3.3</v>
      </c>
      <c r="R2273" t="s">
        <v>10</v>
      </c>
      <c r="S2273">
        <v>200.47999572753906</v>
      </c>
      <c r="T2273" s="6">
        <f>tbSilv[[#This Row],[qtdRecurso]]*tbSilv[[#This Row],[areaOcupacao]]/10000</f>
        <v>0.16632</v>
      </c>
      <c r="U2273" s="1">
        <f>tbSilv[[#This Row],[qtdRecEspFaixa]]*tbSilv[[#This Row],[Preco]]</f>
        <v>33.343832889404297</v>
      </c>
    </row>
    <row r="2274" spans="1:21" hidden="1" x14ac:dyDescent="0.3">
      <c r="A2274">
        <v>11817</v>
      </c>
      <c r="B2274" t="s">
        <v>57</v>
      </c>
      <c r="C2274" t="s">
        <v>1</v>
      </c>
      <c r="D2274" t="s">
        <v>2</v>
      </c>
      <c r="E2274" t="s">
        <v>3</v>
      </c>
      <c r="F2274" t="s">
        <v>306</v>
      </c>
      <c r="G2274" t="s">
        <v>4</v>
      </c>
      <c r="H2274" t="s">
        <v>52</v>
      </c>
      <c r="I2274">
        <v>504</v>
      </c>
      <c r="J2274">
        <v>56</v>
      </c>
      <c r="K2274" t="s">
        <v>316</v>
      </c>
      <c r="L2274" t="s">
        <v>7</v>
      </c>
      <c r="M2274" t="s">
        <v>8</v>
      </c>
      <c r="N2274">
        <v>1</v>
      </c>
      <c r="O2274" t="s">
        <v>14</v>
      </c>
      <c r="P2274" t="s">
        <v>15</v>
      </c>
      <c r="Q2274">
        <v>12</v>
      </c>
      <c r="R2274" t="s">
        <v>12</v>
      </c>
      <c r="S2274">
        <v>7.9000000000000001E-2</v>
      </c>
      <c r="T2274" s="6">
        <f>tbSilv[[#This Row],[qtdRecurso]]*tbSilv[[#This Row],[areaOcupacao]]/10000</f>
        <v>0.6048</v>
      </c>
      <c r="U2274" s="1">
        <f>tbSilv[[#This Row],[qtdRecEspFaixa]]*tbSilv[[#This Row],[Preco]]</f>
        <v>4.7779200000000001E-2</v>
      </c>
    </row>
    <row r="2275" spans="1:21" hidden="1" x14ac:dyDescent="0.3">
      <c r="A2275">
        <v>11817</v>
      </c>
      <c r="B2275" t="s">
        <v>57</v>
      </c>
      <c r="C2275" t="s">
        <v>1</v>
      </c>
      <c r="D2275" t="s">
        <v>2</v>
      </c>
      <c r="E2275" t="s">
        <v>3</v>
      </c>
      <c r="F2275" t="s">
        <v>306</v>
      </c>
      <c r="G2275" t="s">
        <v>4</v>
      </c>
      <c r="H2275" t="s">
        <v>52</v>
      </c>
      <c r="I2275">
        <v>504</v>
      </c>
      <c r="J2275">
        <v>56</v>
      </c>
      <c r="K2275" t="s">
        <v>316</v>
      </c>
      <c r="L2275" t="s">
        <v>7</v>
      </c>
      <c r="M2275" t="s">
        <v>8</v>
      </c>
      <c r="N2275">
        <v>1</v>
      </c>
      <c r="O2275" t="s">
        <v>14</v>
      </c>
      <c r="P2275" t="s">
        <v>13</v>
      </c>
      <c r="Q2275">
        <v>12</v>
      </c>
      <c r="R2275" t="s">
        <v>12</v>
      </c>
      <c r="S2275">
        <v>13.066685676574707</v>
      </c>
      <c r="T2275" s="6">
        <f>tbSilv[[#This Row],[qtdRecurso]]*tbSilv[[#This Row],[areaOcupacao]]/10000</f>
        <v>0.6048</v>
      </c>
      <c r="U2275" s="1">
        <f>tbSilv[[#This Row],[qtdRecEspFaixa]]*tbSilv[[#This Row],[Preco]]</f>
        <v>7.9027314971923825</v>
      </c>
    </row>
    <row r="2276" spans="1:21" hidden="1" x14ac:dyDescent="0.3">
      <c r="A2276">
        <v>11817</v>
      </c>
      <c r="B2276" t="s">
        <v>57</v>
      </c>
      <c r="C2276" t="s">
        <v>1</v>
      </c>
      <c r="D2276" t="s">
        <v>2</v>
      </c>
      <c r="E2276" t="s">
        <v>3</v>
      </c>
      <c r="F2276" t="s">
        <v>306</v>
      </c>
      <c r="G2276" t="s">
        <v>4</v>
      </c>
      <c r="H2276" t="s">
        <v>52</v>
      </c>
      <c r="I2276">
        <v>504</v>
      </c>
      <c r="J2276">
        <v>56</v>
      </c>
      <c r="K2276" t="s">
        <v>316</v>
      </c>
      <c r="L2276" t="s">
        <v>7</v>
      </c>
      <c r="M2276" t="s">
        <v>8</v>
      </c>
      <c r="N2276">
        <v>1</v>
      </c>
      <c r="O2276" t="s">
        <v>14</v>
      </c>
      <c r="P2276" t="s">
        <v>16</v>
      </c>
      <c r="Q2276">
        <v>2</v>
      </c>
      <c r="R2276" t="s">
        <v>17</v>
      </c>
      <c r="S2276">
        <v>149.07000732421875</v>
      </c>
      <c r="T2276" s="6">
        <f>tbSilv[[#This Row],[qtdRecurso]]*tbSilv[[#This Row],[areaOcupacao]]/10000</f>
        <v>0.1008</v>
      </c>
      <c r="U2276" s="1">
        <f>tbSilv[[#This Row],[qtdRecEspFaixa]]*tbSilv[[#This Row],[Preco]]</f>
        <v>15.02625673828125</v>
      </c>
    </row>
    <row r="2277" spans="1:21" hidden="1" x14ac:dyDescent="0.3">
      <c r="A2277">
        <v>11817</v>
      </c>
      <c r="B2277" t="s">
        <v>57</v>
      </c>
      <c r="C2277" t="s">
        <v>1</v>
      </c>
      <c r="D2277" t="s">
        <v>2</v>
      </c>
      <c r="E2277" t="s">
        <v>3</v>
      </c>
      <c r="F2277" t="s">
        <v>306</v>
      </c>
      <c r="G2277" t="s">
        <v>4</v>
      </c>
      <c r="H2277" t="s">
        <v>52</v>
      </c>
      <c r="I2277">
        <v>504</v>
      </c>
      <c r="J2277">
        <v>56</v>
      </c>
      <c r="K2277" t="s">
        <v>316</v>
      </c>
      <c r="L2277" t="s">
        <v>7</v>
      </c>
      <c r="M2277" t="s">
        <v>8</v>
      </c>
      <c r="N2277">
        <v>1</v>
      </c>
      <c r="O2277" t="s">
        <v>18</v>
      </c>
      <c r="P2277" t="s">
        <v>13</v>
      </c>
      <c r="Q2277">
        <v>5</v>
      </c>
      <c r="R2277" t="s">
        <v>12</v>
      </c>
      <c r="S2277">
        <v>13.066685676574707</v>
      </c>
      <c r="T2277" s="6">
        <f>tbSilv[[#This Row],[qtdRecurso]]*tbSilv[[#This Row],[areaOcupacao]]/10000</f>
        <v>0.252</v>
      </c>
      <c r="U2277" s="1">
        <f>tbSilv[[#This Row],[qtdRecEspFaixa]]*tbSilv[[#This Row],[Preco]]</f>
        <v>3.2928047904968261</v>
      </c>
    </row>
    <row r="2278" spans="1:21" hidden="1" x14ac:dyDescent="0.3">
      <c r="A2278">
        <v>11817</v>
      </c>
      <c r="B2278" t="s">
        <v>57</v>
      </c>
      <c r="C2278" t="s">
        <v>1</v>
      </c>
      <c r="D2278" t="s">
        <v>2</v>
      </c>
      <c r="E2278" t="s">
        <v>3</v>
      </c>
      <c r="F2278" t="s">
        <v>306</v>
      </c>
      <c r="G2278" t="s">
        <v>4</v>
      </c>
      <c r="H2278" t="s">
        <v>52</v>
      </c>
      <c r="I2278">
        <v>504</v>
      </c>
      <c r="J2278">
        <v>56</v>
      </c>
      <c r="K2278" t="s">
        <v>316</v>
      </c>
      <c r="L2278" t="s">
        <v>7</v>
      </c>
      <c r="M2278" t="s">
        <v>8</v>
      </c>
      <c r="N2278">
        <v>1</v>
      </c>
      <c r="O2278" t="s">
        <v>18</v>
      </c>
      <c r="P2278" t="s">
        <v>19</v>
      </c>
      <c r="Q2278">
        <v>1</v>
      </c>
      <c r="R2278" t="s">
        <v>17</v>
      </c>
      <c r="S2278">
        <v>157.47999572753906</v>
      </c>
      <c r="T2278" s="6">
        <f>tbSilv[[#This Row],[qtdRecurso]]*tbSilv[[#This Row],[areaOcupacao]]/10000</f>
        <v>5.04E-2</v>
      </c>
      <c r="U2278" s="1">
        <f>tbSilv[[#This Row],[qtdRecEspFaixa]]*tbSilv[[#This Row],[Preco]]</f>
        <v>7.9369917846679687</v>
      </c>
    </row>
    <row r="2279" spans="1:21" hidden="1" x14ac:dyDescent="0.3">
      <c r="A2279">
        <v>11817</v>
      </c>
      <c r="B2279" t="s">
        <v>57</v>
      </c>
      <c r="C2279" t="s">
        <v>1</v>
      </c>
      <c r="D2279" t="s">
        <v>2</v>
      </c>
      <c r="E2279" t="s">
        <v>3</v>
      </c>
      <c r="F2279" t="s">
        <v>306</v>
      </c>
      <c r="G2279" t="s">
        <v>4</v>
      </c>
      <c r="H2279" t="s">
        <v>52</v>
      </c>
      <c r="I2279">
        <v>504</v>
      </c>
      <c r="J2279">
        <v>56</v>
      </c>
      <c r="K2279" t="s">
        <v>316</v>
      </c>
      <c r="L2279" t="s">
        <v>7</v>
      </c>
      <c r="M2279" t="s">
        <v>8</v>
      </c>
      <c r="N2279">
        <v>1</v>
      </c>
      <c r="O2279" t="s">
        <v>20</v>
      </c>
      <c r="P2279" t="s">
        <v>21</v>
      </c>
      <c r="Q2279">
        <v>5</v>
      </c>
      <c r="R2279" t="s">
        <v>22</v>
      </c>
      <c r="S2279">
        <v>25.84</v>
      </c>
      <c r="T2279" s="6">
        <f>tbSilv[[#This Row],[qtdRecurso]]*tbSilv[[#This Row],[areaOcupacao]]/10000</f>
        <v>0.252</v>
      </c>
      <c r="U2279" s="1">
        <f>tbSilv[[#This Row],[qtdRecEspFaixa]]*tbSilv[[#This Row],[Preco]]</f>
        <v>6.5116800000000001</v>
      </c>
    </row>
    <row r="2280" spans="1:21" hidden="1" x14ac:dyDescent="0.3">
      <c r="A2280">
        <v>11817</v>
      </c>
      <c r="B2280" t="s">
        <v>57</v>
      </c>
      <c r="C2280" t="s">
        <v>1</v>
      </c>
      <c r="D2280" t="s">
        <v>2</v>
      </c>
      <c r="E2280" t="s">
        <v>3</v>
      </c>
      <c r="F2280" t="s">
        <v>306</v>
      </c>
      <c r="G2280" t="s">
        <v>4</v>
      </c>
      <c r="H2280" t="s">
        <v>52</v>
      </c>
      <c r="I2280">
        <v>504</v>
      </c>
      <c r="J2280">
        <v>56</v>
      </c>
      <c r="K2280" t="s">
        <v>316</v>
      </c>
      <c r="L2280" t="s">
        <v>7</v>
      </c>
      <c r="M2280" t="s">
        <v>8</v>
      </c>
      <c r="N2280">
        <v>1</v>
      </c>
      <c r="O2280" t="s">
        <v>20</v>
      </c>
      <c r="P2280" t="s">
        <v>13</v>
      </c>
      <c r="Q2280">
        <v>12</v>
      </c>
      <c r="R2280" t="s">
        <v>12</v>
      </c>
      <c r="S2280">
        <v>13.066685676574707</v>
      </c>
      <c r="T2280" s="6">
        <f>tbSilv[[#This Row],[qtdRecurso]]*tbSilv[[#This Row],[areaOcupacao]]/10000</f>
        <v>0.6048</v>
      </c>
      <c r="U2280" s="1">
        <f>tbSilv[[#This Row],[qtdRecEspFaixa]]*tbSilv[[#This Row],[Preco]]</f>
        <v>7.9027314971923825</v>
      </c>
    </row>
    <row r="2281" spans="1:21" hidden="1" x14ac:dyDescent="0.3">
      <c r="A2281">
        <v>11817</v>
      </c>
      <c r="B2281" t="s">
        <v>57</v>
      </c>
      <c r="C2281" t="s">
        <v>1</v>
      </c>
      <c r="D2281" t="s">
        <v>2</v>
      </c>
      <c r="E2281" t="s">
        <v>3</v>
      </c>
      <c r="F2281" t="s">
        <v>306</v>
      </c>
      <c r="G2281" t="s">
        <v>4</v>
      </c>
      <c r="H2281" t="s">
        <v>52</v>
      </c>
      <c r="I2281">
        <v>504</v>
      </c>
      <c r="J2281">
        <v>56</v>
      </c>
      <c r="K2281" t="s">
        <v>316</v>
      </c>
      <c r="L2281" t="s">
        <v>7</v>
      </c>
      <c r="M2281" t="s">
        <v>8</v>
      </c>
      <c r="N2281">
        <v>1</v>
      </c>
      <c r="O2281" t="s">
        <v>20</v>
      </c>
      <c r="P2281" t="s">
        <v>19</v>
      </c>
      <c r="Q2281">
        <v>2</v>
      </c>
      <c r="R2281" t="s">
        <v>17</v>
      </c>
      <c r="S2281">
        <v>157.47999572753906</v>
      </c>
      <c r="T2281" s="6">
        <f>tbSilv[[#This Row],[qtdRecurso]]*tbSilv[[#This Row],[areaOcupacao]]/10000</f>
        <v>0.1008</v>
      </c>
      <c r="U2281" s="1">
        <f>tbSilv[[#This Row],[qtdRecEspFaixa]]*tbSilv[[#This Row],[Preco]]</f>
        <v>15.873983569335937</v>
      </c>
    </row>
    <row r="2282" spans="1:21" hidden="1" x14ac:dyDescent="0.3">
      <c r="A2282">
        <v>11817</v>
      </c>
      <c r="B2282" t="s">
        <v>57</v>
      </c>
      <c r="C2282" t="s">
        <v>1</v>
      </c>
      <c r="D2282" t="s">
        <v>2</v>
      </c>
      <c r="E2282" t="s">
        <v>3</v>
      </c>
      <c r="F2282" t="s">
        <v>306</v>
      </c>
      <c r="G2282" t="s">
        <v>4</v>
      </c>
      <c r="H2282" t="s">
        <v>52</v>
      </c>
      <c r="I2282">
        <v>504</v>
      </c>
      <c r="J2282">
        <v>56</v>
      </c>
      <c r="K2282" t="s">
        <v>316</v>
      </c>
      <c r="L2282" t="s">
        <v>7</v>
      </c>
      <c r="M2282" t="s">
        <v>8</v>
      </c>
      <c r="N2282">
        <v>1</v>
      </c>
      <c r="O2282" t="s">
        <v>23</v>
      </c>
      <c r="P2282" t="s">
        <v>21</v>
      </c>
      <c r="Q2282">
        <v>1</v>
      </c>
      <c r="R2282" t="s">
        <v>22</v>
      </c>
      <c r="S2282">
        <v>25.84</v>
      </c>
      <c r="T2282" s="6">
        <f>tbSilv[[#This Row],[qtdRecurso]]*tbSilv[[#This Row],[areaOcupacao]]/10000</f>
        <v>5.04E-2</v>
      </c>
      <c r="U2282" s="1">
        <f>tbSilv[[#This Row],[qtdRecEspFaixa]]*tbSilv[[#This Row],[Preco]]</f>
        <v>1.3023359999999999</v>
      </c>
    </row>
    <row r="2283" spans="1:21" hidden="1" x14ac:dyDescent="0.3">
      <c r="A2283">
        <v>11817</v>
      </c>
      <c r="B2283" t="s">
        <v>57</v>
      </c>
      <c r="C2283" t="s">
        <v>1</v>
      </c>
      <c r="D2283" t="s">
        <v>2</v>
      </c>
      <c r="E2283" t="s">
        <v>3</v>
      </c>
      <c r="F2283" t="s">
        <v>306</v>
      </c>
      <c r="G2283" t="s">
        <v>4</v>
      </c>
      <c r="H2283" t="s">
        <v>52</v>
      </c>
      <c r="I2283">
        <v>504</v>
      </c>
      <c r="J2283">
        <v>56</v>
      </c>
      <c r="K2283" t="s">
        <v>316</v>
      </c>
      <c r="L2283" t="s">
        <v>7</v>
      </c>
      <c r="M2283" t="s">
        <v>8</v>
      </c>
      <c r="N2283">
        <v>1</v>
      </c>
      <c r="O2283" t="s">
        <v>23</v>
      </c>
      <c r="P2283" t="s">
        <v>24</v>
      </c>
      <c r="Q2283">
        <v>109</v>
      </c>
      <c r="R2283" t="s">
        <v>25</v>
      </c>
      <c r="S2283">
        <v>2</v>
      </c>
      <c r="T2283" s="6">
        <f>tbSilv[[#This Row],[qtdRecurso]]*tbSilv[[#This Row],[areaOcupacao]]/10000</f>
        <v>5.4935999999999998</v>
      </c>
      <c r="U2283" s="1">
        <f>tbSilv[[#This Row],[qtdRecEspFaixa]]*tbSilv[[#This Row],[Preco]]</f>
        <v>10.9872</v>
      </c>
    </row>
    <row r="2284" spans="1:21" hidden="1" x14ac:dyDescent="0.3">
      <c r="A2284">
        <v>11817</v>
      </c>
      <c r="B2284" t="s">
        <v>57</v>
      </c>
      <c r="C2284" t="s">
        <v>1</v>
      </c>
      <c r="D2284" t="s">
        <v>2</v>
      </c>
      <c r="E2284" t="s">
        <v>3</v>
      </c>
      <c r="F2284" t="s">
        <v>306</v>
      </c>
      <c r="G2284" t="s">
        <v>4</v>
      </c>
      <c r="H2284" t="s">
        <v>52</v>
      </c>
      <c r="I2284">
        <v>504</v>
      </c>
      <c r="J2284">
        <v>56</v>
      </c>
      <c r="K2284" t="s">
        <v>316</v>
      </c>
      <c r="L2284" t="s">
        <v>7</v>
      </c>
      <c r="M2284" t="s">
        <v>8</v>
      </c>
      <c r="N2284">
        <v>1</v>
      </c>
      <c r="O2284" t="s">
        <v>23</v>
      </c>
      <c r="P2284" t="s">
        <v>26</v>
      </c>
      <c r="Q2284">
        <v>109</v>
      </c>
      <c r="R2284" t="s">
        <v>25</v>
      </c>
      <c r="S2284">
        <v>10</v>
      </c>
      <c r="T2284" s="6">
        <f>tbSilv[[#This Row],[qtdRecurso]]*tbSilv[[#This Row],[areaOcupacao]]/10000</f>
        <v>5.4935999999999998</v>
      </c>
      <c r="U2284" s="1">
        <f>tbSilv[[#This Row],[qtdRecEspFaixa]]*tbSilv[[#This Row],[Preco]]</f>
        <v>54.936</v>
      </c>
    </row>
    <row r="2285" spans="1:21" hidden="1" x14ac:dyDescent="0.3">
      <c r="A2285">
        <v>11817</v>
      </c>
      <c r="B2285" t="s">
        <v>57</v>
      </c>
      <c r="C2285" t="s">
        <v>1</v>
      </c>
      <c r="D2285" t="s">
        <v>2</v>
      </c>
      <c r="E2285" t="s">
        <v>3</v>
      </c>
      <c r="F2285" t="s">
        <v>306</v>
      </c>
      <c r="G2285" t="s">
        <v>4</v>
      </c>
      <c r="H2285" t="s">
        <v>52</v>
      </c>
      <c r="I2285">
        <v>504</v>
      </c>
      <c r="J2285">
        <v>56</v>
      </c>
      <c r="K2285" t="s">
        <v>316</v>
      </c>
      <c r="L2285" t="s">
        <v>7</v>
      </c>
      <c r="M2285" t="s">
        <v>8</v>
      </c>
      <c r="N2285">
        <v>1</v>
      </c>
      <c r="O2285" t="s">
        <v>23</v>
      </c>
      <c r="P2285" t="s">
        <v>13</v>
      </c>
      <c r="Q2285">
        <v>3.6</v>
      </c>
      <c r="R2285" t="s">
        <v>12</v>
      </c>
      <c r="S2285">
        <v>13.066685676574707</v>
      </c>
      <c r="T2285" s="6">
        <f>tbSilv[[#This Row],[qtdRecurso]]*tbSilv[[#This Row],[areaOcupacao]]/10000</f>
        <v>0.18144000000000002</v>
      </c>
      <c r="U2285" s="1">
        <f>tbSilv[[#This Row],[qtdRecEspFaixa]]*tbSilv[[#This Row],[Preco]]</f>
        <v>2.370819449157715</v>
      </c>
    </row>
    <row r="2286" spans="1:21" hidden="1" x14ac:dyDescent="0.3">
      <c r="A2286">
        <v>11817</v>
      </c>
      <c r="B2286" t="s">
        <v>57</v>
      </c>
      <c r="C2286" t="s">
        <v>1</v>
      </c>
      <c r="D2286" t="s">
        <v>2</v>
      </c>
      <c r="E2286" t="s">
        <v>3</v>
      </c>
      <c r="F2286" t="s">
        <v>306</v>
      </c>
      <c r="G2286" t="s">
        <v>4</v>
      </c>
      <c r="H2286" t="s">
        <v>52</v>
      </c>
      <c r="I2286">
        <v>504</v>
      </c>
      <c r="J2286">
        <v>56</v>
      </c>
      <c r="K2286" t="s">
        <v>316</v>
      </c>
      <c r="L2286" t="s">
        <v>7</v>
      </c>
      <c r="M2286" t="s">
        <v>8</v>
      </c>
      <c r="N2286">
        <v>1</v>
      </c>
      <c r="O2286" t="s">
        <v>27</v>
      </c>
      <c r="P2286" t="s">
        <v>24</v>
      </c>
      <c r="Q2286">
        <v>545</v>
      </c>
      <c r="R2286" t="s">
        <v>25</v>
      </c>
      <c r="S2286">
        <v>2</v>
      </c>
      <c r="T2286" s="6">
        <f>tbSilv[[#This Row],[qtdRecurso]]*tbSilv[[#This Row],[areaOcupacao]]/10000</f>
        <v>27.468</v>
      </c>
      <c r="U2286" s="1">
        <f>tbSilv[[#This Row],[qtdRecEspFaixa]]*tbSilv[[#This Row],[Preco]]</f>
        <v>54.936</v>
      </c>
    </row>
    <row r="2287" spans="1:21" hidden="1" x14ac:dyDescent="0.3">
      <c r="A2287">
        <v>11817</v>
      </c>
      <c r="B2287" t="s">
        <v>57</v>
      </c>
      <c r="C2287" t="s">
        <v>1</v>
      </c>
      <c r="D2287" t="s">
        <v>2</v>
      </c>
      <c r="E2287" t="s">
        <v>3</v>
      </c>
      <c r="F2287" t="s">
        <v>306</v>
      </c>
      <c r="G2287" t="s">
        <v>4</v>
      </c>
      <c r="H2287" t="s">
        <v>52</v>
      </c>
      <c r="I2287">
        <v>504</v>
      </c>
      <c r="J2287">
        <v>56</v>
      </c>
      <c r="K2287" t="s">
        <v>316</v>
      </c>
      <c r="L2287" t="s">
        <v>7</v>
      </c>
      <c r="M2287" t="s">
        <v>8</v>
      </c>
      <c r="N2287">
        <v>1</v>
      </c>
      <c r="O2287" t="s">
        <v>27</v>
      </c>
      <c r="P2287" t="s">
        <v>13</v>
      </c>
      <c r="Q2287">
        <v>9</v>
      </c>
      <c r="R2287" t="s">
        <v>12</v>
      </c>
      <c r="S2287">
        <v>13.066685676574707</v>
      </c>
      <c r="T2287" s="6">
        <f>tbSilv[[#This Row],[qtdRecurso]]*tbSilv[[#This Row],[areaOcupacao]]/10000</f>
        <v>0.4536</v>
      </c>
      <c r="U2287" s="1">
        <f>tbSilv[[#This Row],[qtdRecEspFaixa]]*tbSilv[[#This Row],[Preco]]</f>
        <v>5.9270486228942874</v>
      </c>
    </row>
    <row r="2288" spans="1:21" hidden="1" x14ac:dyDescent="0.3">
      <c r="A2288">
        <v>11817</v>
      </c>
      <c r="B2288" t="s">
        <v>57</v>
      </c>
      <c r="C2288" t="s">
        <v>1</v>
      </c>
      <c r="D2288" t="s">
        <v>2</v>
      </c>
      <c r="E2288" t="s">
        <v>3</v>
      </c>
      <c r="F2288" t="s">
        <v>306</v>
      </c>
      <c r="G2288" t="s">
        <v>4</v>
      </c>
      <c r="H2288" t="s">
        <v>52</v>
      </c>
      <c r="I2288">
        <v>504</v>
      </c>
      <c r="J2288">
        <v>56</v>
      </c>
      <c r="K2288" t="s">
        <v>316</v>
      </c>
      <c r="L2288" t="s">
        <v>7</v>
      </c>
      <c r="M2288" t="s">
        <v>8</v>
      </c>
      <c r="N2288">
        <v>1</v>
      </c>
      <c r="O2288" t="s">
        <v>27</v>
      </c>
      <c r="P2288" t="s">
        <v>16</v>
      </c>
      <c r="Q2288">
        <v>1.5</v>
      </c>
      <c r="R2288" t="s">
        <v>17</v>
      </c>
      <c r="S2288">
        <v>149.07000732421875</v>
      </c>
      <c r="T2288" s="6">
        <f>tbSilv[[#This Row],[qtdRecurso]]*tbSilv[[#This Row],[areaOcupacao]]/10000</f>
        <v>7.5600000000000001E-2</v>
      </c>
      <c r="U2288" s="1">
        <f>tbSilv[[#This Row],[qtdRecEspFaixa]]*tbSilv[[#This Row],[Preco]]</f>
        <v>11.269692553710938</v>
      </c>
    </row>
    <row r="2289" spans="1:21" x14ac:dyDescent="0.3">
      <c r="A2289">
        <v>11817</v>
      </c>
      <c r="B2289" t="s">
        <v>57</v>
      </c>
      <c r="C2289" t="s">
        <v>1</v>
      </c>
      <c r="D2289" t="s">
        <v>2</v>
      </c>
      <c r="E2289" t="s">
        <v>3</v>
      </c>
      <c r="F2289" t="s">
        <v>306</v>
      </c>
      <c r="G2289" t="s">
        <v>4</v>
      </c>
      <c r="H2289" t="s">
        <v>52</v>
      </c>
      <c r="I2289">
        <v>504</v>
      </c>
      <c r="J2289">
        <v>56</v>
      </c>
      <c r="K2289" t="s">
        <v>316</v>
      </c>
      <c r="L2289" t="s">
        <v>7</v>
      </c>
      <c r="M2289" t="s">
        <v>28</v>
      </c>
      <c r="N2289">
        <v>2</v>
      </c>
      <c r="O2289" t="s">
        <v>29</v>
      </c>
      <c r="P2289" t="s">
        <v>30</v>
      </c>
      <c r="Q2289">
        <v>2.6</v>
      </c>
      <c r="R2289" t="s">
        <v>10</v>
      </c>
      <c r="S2289">
        <v>268.25</v>
      </c>
      <c r="T2289" s="6">
        <f>tbSilv[[#This Row],[qtdRecurso]]*tbSilv[[#This Row],[areaOcupacao]]/10000</f>
        <v>0.13104000000000002</v>
      </c>
      <c r="U2289" s="1">
        <f>tbSilv[[#This Row],[qtdRecEspFaixa]]*tbSilv[[#This Row],[Preco]]</f>
        <v>35.151480000000006</v>
      </c>
    </row>
    <row r="2290" spans="1:21" x14ac:dyDescent="0.3">
      <c r="A2290">
        <v>11817</v>
      </c>
      <c r="B2290" t="s">
        <v>57</v>
      </c>
      <c r="C2290" t="s">
        <v>1</v>
      </c>
      <c r="D2290" t="s">
        <v>2</v>
      </c>
      <c r="E2290" t="s">
        <v>3</v>
      </c>
      <c r="F2290" t="s">
        <v>306</v>
      </c>
      <c r="G2290" t="s">
        <v>4</v>
      </c>
      <c r="H2290" t="s">
        <v>52</v>
      </c>
      <c r="I2290">
        <v>504</v>
      </c>
      <c r="J2290">
        <v>56</v>
      </c>
      <c r="K2290" t="s">
        <v>316</v>
      </c>
      <c r="L2290" t="s">
        <v>7</v>
      </c>
      <c r="M2290" t="s">
        <v>28</v>
      </c>
      <c r="N2290">
        <v>2</v>
      </c>
      <c r="O2290" t="s">
        <v>29</v>
      </c>
      <c r="P2290" t="s">
        <v>11</v>
      </c>
      <c r="Q2290">
        <v>8</v>
      </c>
      <c r="R2290" t="s">
        <v>12</v>
      </c>
      <c r="S2290">
        <v>1.0999999999999999E-2</v>
      </c>
      <c r="T2290" s="6">
        <f>tbSilv[[#This Row],[qtdRecurso]]*tbSilv[[#This Row],[areaOcupacao]]/10000</f>
        <v>0.4032</v>
      </c>
      <c r="U2290" s="1">
        <f>tbSilv[[#This Row],[qtdRecEspFaixa]]*tbSilv[[#This Row],[Preco]]</f>
        <v>4.4351999999999994E-3</v>
      </c>
    </row>
    <row r="2291" spans="1:21" x14ac:dyDescent="0.3">
      <c r="A2291">
        <v>11817</v>
      </c>
      <c r="B2291" t="s">
        <v>57</v>
      </c>
      <c r="C2291" t="s">
        <v>1</v>
      </c>
      <c r="D2291" t="s">
        <v>2</v>
      </c>
      <c r="E2291" t="s">
        <v>3</v>
      </c>
      <c r="F2291" t="s">
        <v>306</v>
      </c>
      <c r="G2291" t="s">
        <v>4</v>
      </c>
      <c r="H2291" t="s">
        <v>52</v>
      </c>
      <c r="I2291">
        <v>504</v>
      </c>
      <c r="J2291">
        <v>56</v>
      </c>
      <c r="K2291" t="s">
        <v>316</v>
      </c>
      <c r="L2291" t="s">
        <v>7</v>
      </c>
      <c r="M2291" t="s">
        <v>28</v>
      </c>
      <c r="N2291">
        <v>2</v>
      </c>
      <c r="O2291" t="s">
        <v>29</v>
      </c>
      <c r="P2291" t="s">
        <v>13</v>
      </c>
      <c r="Q2291">
        <v>8</v>
      </c>
      <c r="R2291" t="s">
        <v>12</v>
      </c>
      <c r="S2291">
        <v>13.066685676574707</v>
      </c>
      <c r="T2291" s="6">
        <f>tbSilv[[#This Row],[qtdRecurso]]*tbSilv[[#This Row],[areaOcupacao]]/10000</f>
        <v>0.4032</v>
      </c>
      <c r="U2291" s="1">
        <f>tbSilv[[#This Row],[qtdRecEspFaixa]]*tbSilv[[#This Row],[Preco]]</f>
        <v>5.2684876647949217</v>
      </c>
    </row>
    <row r="2292" spans="1:21" x14ac:dyDescent="0.3">
      <c r="A2292">
        <v>11817</v>
      </c>
      <c r="B2292" t="s">
        <v>57</v>
      </c>
      <c r="C2292" t="s">
        <v>1</v>
      </c>
      <c r="D2292" t="s">
        <v>2</v>
      </c>
      <c r="E2292" t="s">
        <v>3</v>
      </c>
      <c r="F2292" t="s">
        <v>306</v>
      </c>
      <c r="G2292" t="s">
        <v>4</v>
      </c>
      <c r="H2292" t="s">
        <v>52</v>
      </c>
      <c r="I2292">
        <v>504</v>
      </c>
      <c r="J2292">
        <v>56</v>
      </c>
      <c r="K2292" t="s">
        <v>316</v>
      </c>
      <c r="L2292" t="s">
        <v>7</v>
      </c>
      <c r="M2292" t="s">
        <v>28</v>
      </c>
      <c r="N2292">
        <v>2</v>
      </c>
      <c r="O2292" t="s">
        <v>29</v>
      </c>
      <c r="P2292" t="s">
        <v>16</v>
      </c>
      <c r="Q2292">
        <v>1</v>
      </c>
      <c r="R2292" t="s">
        <v>17</v>
      </c>
      <c r="S2292">
        <v>149.07000732421875</v>
      </c>
      <c r="T2292" s="6">
        <f>tbSilv[[#This Row],[qtdRecurso]]*tbSilv[[#This Row],[areaOcupacao]]/10000</f>
        <v>5.04E-2</v>
      </c>
      <c r="U2292" s="1">
        <f>tbSilv[[#This Row],[qtdRecEspFaixa]]*tbSilv[[#This Row],[Preco]]</f>
        <v>7.5131283691406248</v>
      </c>
    </row>
    <row r="2293" spans="1:21" x14ac:dyDescent="0.3">
      <c r="A2293">
        <v>11817</v>
      </c>
      <c r="B2293" t="s">
        <v>57</v>
      </c>
      <c r="C2293" t="s">
        <v>1</v>
      </c>
      <c r="D2293" t="s">
        <v>2</v>
      </c>
      <c r="E2293" t="s">
        <v>3</v>
      </c>
      <c r="F2293" t="s">
        <v>306</v>
      </c>
      <c r="G2293" t="s">
        <v>4</v>
      </c>
      <c r="H2293" t="s">
        <v>52</v>
      </c>
      <c r="I2293">
        <v>504</v>
      </c>
      <c r="J2293">
        <v>56</v>
      </c>
      <c r="K2293" t="s">
        <v>316</v>
      </c>
      <c r="L2293" t="s">
        <v>7</v>
      </c>
      <c r="M2293" t="s">
        <v>28</v>
      </c>
      <c r="N2293">
        <v>2</v>
      </c>
      <c r="O2293" t="s">
        <v>31</v>
      </c>
      <c r="P2293" t="s">
        <v>32</v>
      </c>
      <c r="Q2293">
        <v>32.700000000000003</v>
      </c>
      <c r="R2293" t="s">
        <v>12</v>
      </c>
      <c r="S2293">
        <v>1.6E-2</v>
      </c>
      <c r="T2293" s="6">
        <f>tbSilv[[#This Row],[qtdRecurso]]*tbSilv[[#This Row],[areaOcupacao]]/10000</f>
        <v>1.6480800000000002</v>
      </c>
      <c r="U2293" s="1">
        <f>tbSilv[[#This Row],[qtdRecEspFaixa]]*tbSilv[[#This Row],[Preco]]</f>
        <v>2.6369280000000005E-2</v>
      </c>
    </row>
    <row r="2294" spans="1:21" x14ac:dyDescent="0.3">
      <c r="A2294">
        <v>11817</v>
      </c>
      <c r="B2294" t="s">
        <v>57</v>
      </c>
      <c r="C2294" t="s">
        <v>1</v>
      </c>
      <c r="D2294" t="s">
        <v>2</v>
      </c>
      <c r="E2294" t="s">
        <v>3</v>
      </c>
      <c r="F2294" t="s">
        <v>306</v>
      </c>
      <c r="G2294" t="s">
        <v>4</v>
      </c>
      <c r="H2294" t="s">
        <v>52</v>
      </c>
      <c r="I2294">
        <v>504</v>
      </c>
      <c r="J2294">
        <v>56</v>
      </c>
      <c r="K2294" t="s">
        <v>316</v>
      </c>
      <c r="L2294" t="s">
        <v>7</v>
      </c>
      <c r="M2294" t="s">
        <v>28</v>
      </c>
      <c r="N2294">
        <v>2</v>
      </c>
      <c r="O2294" t="s">
        <v>31</v>
      </c>
      <c r="P2294" t="s">
        <v>13</v>
      </c>
      <c r="Q2294">
        <v>32.700000000000003</v>
      </c>
      <c r="R2294" t="s">
        <v>12</v>
      </c>
      <c r="S2294">
        <v>13.066685676574707</v>
      </c>
      <c r="T2294" s="6">
        <f>tbSilv[[#This Row],[qtdRecurso]]*tbSilv[[#This Row],[areaOcupacao]]/10000</f>
        <v>1.6480800000000002</v>
      </c>
      <c r="U2294" s="1">
        <f>tbSilv[[#This Row],[qtdRecEspFaixa]]*tbSilv[[#This Row],[Preco]]</f>
        <v>21.534943329849245</v>
      </c>
    </row>
    <row r="2295" spans="1:21" x14ac:dyDescent="0.3">
      <c r="A2295">
        <v>11817</v>
      </c>
      <c r="B2295" t="s">
        <v>57</v>
      </c>
      <c r="C2295" t="s">
        <v>1</v>
      </c>
      <c r="D2295" t="s">
        <v>2</v>
      </c>
      <c r="E2295" t="s">
        <v>3</v>
      </c>
      <c r="F2295" t="s">
        <v>306</v>
      </c>
      <c r="G2295" t="s">
        <v>4</v>
      </c>
      <c r="H2295" t="s">
        <v>52</v>
      </c>
      <c r="I2295">
        <v>504</v>
      </c>
      <c r="J2295">
        <v>56</v>
      </c>
      <c r="K2295" t="s">
        <v>316</v>
      </c>
      <c r="L2295" t="s">
        <v>7</v>
      </c>
      <c r="M2295" t="s">
        <v>28</v>
      </c>
      <c r="N2295">
        <v>2</v>
      </c>
      <c r="O2295" t="s">
        <v>33</v>
      </c>
      <c r="P2295" t="s">
        <v>34</v>
      </c>
      <c r="Q2295">
        <v>2</v>
      </c>
      <c r="R2295" t="s">
        <v>12</v>
      </c>
      <c r="S2295">
        <v>9.9000000000000005E-2</v>
      </c>
      <c r="T2295" s="6">
        <f>tbSilv[[#This Row],[qtdRecurso]]*tbSilv[[#This Row],[areaOcupacao]]/10000</f>
        <v>0.1008</v>
      </c>
      <c r="U2295" s="1">
        <f>tbSilv[[#This Row],[qtdRecEspFaixa]]*tbSilv[[#This Row],[Preco]]</f>
        <v>9.9792000000000006E-3</v>
      </c>
    </row>
    <row r="2296" spans="1:21" x14ac:dyDescent="0.3">
      <c r="A2296">
        <v>11817</v>
      </c>
      <c r="B2296" t="s">
        <v>57</v>
      </c>
      <c r="C2296" t="s">
        <v>1</v>
      </c>
      <c r="D2296" t="s">
        <v>2</v>
      </c>
      <c r="E2296" t="s">
        <v>3</v>
      </c>
      <c r="F2296" t="s">
        <v>306</v>
      </c>
      <c r="G2296" t="s">
        <v>4</v>
      </c>
      <c r="H2296" t="s">
        <v>52</v>
      </c>
      <c r="I2296">
        <v>504</v>
      </c>
      <c r="J2296">
        <v>56</v>
      </c>
      <c r="K2296" t="s">
        <v>316</v>
      </c>
      <c r="L2296" t="s">
        <v>7</v>
      </c>
      <c r="M2296" t="s">
        <v>28</v>
      </c>
      <c r="N2296">
        <v>2</v>
      </c>
      <c r="O2296" t="s">
        <v>33</v>
      </c>
      <c r="P2296" t="s">
        <v>35</v>
      </c>
      <c r="Q2296">
        <v>2</v>
      </c>
      <c r="R2296" t="s">
        <v>22</v>
      </c>
      <c r="S2296">
        <v>16.239999771118164</v>
      </c>
      <c r="T2296" s="6">
        <f>tbSilv[[#This Row],[qtdRecurso]]*tbSilv[[#This Row],[areaOcupacao]]/10000</f>
        <v>0.1008</v>
      </c>
      <c r="U2296" s="1">
        <f>tbSilv[[#This Row],[qtdRecEspFaixa]]*tbSilv[[#This Row],[Preco]]</f>
        <v>1.6369919769287109</v>
      </c>
    </row>
    <row r="2297" spans="1:21" x14ac:dyDescent="0.3">
      <c r="A2297">
        <v>11817</v>
      </c>
      <c r="B2297" t="s">
        <v>57</v>
      </c>
      <c r="C2297" t="s">
        <v>1</v>
      </c>
      <c r="D2297" t="s">
        <v>2</v>
      </c>
      <c r="E2297" t="s">
        <v>3</v>
      </c>
      <c r="F2297" t="s">
        <v>306</v>
      </c>
      <c r="G2297" t="s">
        <v>4</v>
      </c>
      <c r="H2297" t="s">
        <v>52</v>
      </c>
      <c r="I2297">
        <v>504</v>
      </c>
      <c r="J2297">
        <v>56</v>
      </c>
      <c r="K2297" t="s">
        <v>316</v>
      </c>
      <c r="L2297" t="s">
        <v>7</v>
      </c>
      <c r="M2297" t="s">
        <v>28</v>
      </c>
      <c r="N2297">
        <v>2</v>
      </c>
      <c r="O2297" t="s">
        <v>33</v>
      </c>
      <c r="P2297" t="s">
        <v>13</v>
      </c>
      <c r="Q2297">
        <v>2</v>
      </c>
      <c r="R2297" t="s">
        <v>12</v>
      </c>
      <c r="S2297">
        <v>13.066685676574707</v>
      </c>
      <c r="T2297" s="6">
        <f>tbSilv[[#This Row],[qtdRecurso]]*tbSilv[[#This Row],[areaOcupacao]]/10000</f>
        <v>0.1008</v>
      </c>
      <c r="U2297" s="1">
        <f>tbSilv[[#This Row],[qtdRecEspFaixa]]*tbSilv[[#This Row],[Preco]]</f>
        <v>1.3171219161987304</v>
      </c>
    </row>
    <row r="2298" spans="1:21" x14ac:dyDescent="0.3">
      <c r="A2298">
        <v>11817</v>
      </c>
      <c r="B2298" t="s">
        <v>57</v>
      </c>
      <c r="C2298" t="s">
        <v>1</v>
      </c>
      <c r="D2298" t="s">
        <v>2</v>
      </c>
      <c r="E2298" t="s">
        <v>3</v>
      </c>
      <c r="F2298" t="s">
        <v>306</v>
      </c>
      <c r="G2298" t="s">
        <v>4</v>
      </c>
      <c r="H2298" t="s">
        <v>52</v>
      </c>
      <c r="I2298">
        <v>504</v>
      </c>
      <c r="J2298">
        <v>56</v>
      </c>
      <c r="K2298" t="s">
        <v>316</v>
      </c>
      <c r="L2298" t="s">
        <v>7</v>
      </c>
      <c r="M2298" t="s">
        <v>28</v>
      </c>
      <c r="N2298">
        <v>2</v>
      </c>
      <c r="O2298" t="s">
        <v>36</v>
      </c>
      <c r="P2298" t="s">
        <v>13</v>
      </c>
      <c r="Q2298">
        <v>1</v>
      </c>
      <c r="R2298" t="s">
        <v>12</v>
      </c>
      <c r="S2298">
        <v>13.066685676574707</v>
      </c>
      <c r="T2298" s="6">
        <f>tbSilv[[#This Row],[qtdRecurso]]*tbSilv[[#This Row],[areaOcupacao]]/10000</f>
        <v>5.04E-2</v>
      </c>
      <c r="U2298" s="1">
        <f>tbSilv[[#This Row],[qtdRecEspFaixa]]*tbSilv[[#This Row],[Preco]]</f>
        <v>0.65856095809936521</v>
      </c>
    </row>
    <row r="2299" spans="1:21" x14ac:dyDescent="0.3">
      <c r="A2299">
        <v>11817</v>
      </c>
      <c r="B2299" t="s">
        <v>57</v>
      </c>
      <c r="C2299" t="s">
        <v>1</v>
      </c>
      <c r="D2299" t="s">
        <v>2</v>
      </c>
      <c r="E2299" t="s">
        <v>3</v>
      </c>
      <c r="F2299" t="s">
        <v>306</v>
      </c>
      <c r="G2299" t="s">
        <v>4</v>
      </c>
      <c r="H2299" t="s">
        <v>52</v>
      </c>
      <c r="I2299">
        <v>504</v>
      </c>
      <c r="J2299">
        <v>56</v>
      </c>
      <c r="K2299" t="s">
        <v>316</v>
      </c>
      <c r="L2299" t="s">
        <v>7</v>
      </c>
      <c r="M2299" t="s">
        <v>28</v>
      </c>
      <c r="N2299">
        <v>2</v>
      </c>
      <c r="O2299" t="s">
        <v>37</v>
      </c>
      <c r="P2299" t="s">
        <v>38</v>
      </c>
      <c r="Q2299">
        <v>12</v>
      </c>
      <c r="R2299" t="s">
        <v>12</v>
      </c>
      <c r="S2299">
        <v>6.4109999999999996</v>
      </c>
      <c r="T2299" s="6">
        <f>tbSilv[[#This Row],[qtdRecurso]]*tbSilv[[#This Row],[areaOcupacao]]/10000</f>
        <v>0.6048</v>
      </c>
      <c r="U2299" s="1">
        <f>tbSilv[[#This Row],[qtdRecEspFaixa]]*tbSilv[[#This Row],[Preco]]</f>
        <v>3.8773727999999998</v>
      </c>
    </row>
    <row r="2300" spans="1:21" x14ac:dyDescent="0.3">
      <c r="A2300">
        <v>11817</v>
      </c>
      <c r="B2300" t="s">
        <v>57</v>
      </c>
      <c r="C2300" t="s">
        <v>1</v>
      </c>
      <c r="D2300" t="s">
        <v>2</v>
      </c>
      <c r="E2300" t="s">
        <v>3</v>
      </c>
      <c r="F2300" t="s">
        <v>306</v>
      </c>
      <c r="G2300" t="s">
        <v>4</v>
      </c>
      <c r="H2300" t="s">
        <v>52</v>
      </c>
      <c r="I2300">
        <v>504</v>
      </c>
      <c r="J2300">
        <v>56</v>
      </c>
      <c r="K2300" t="s">
        <v>316</v>
      </c>
      <c r="L2300" t="s">
        <v>7</v>
      </c>
      <c r="M2300" t="s">
        <v>28</v>
      </c>
      <c r="N2300">
        <v>2</v>
      </c>
      <c r="O2300" t="s">
        <v>37</v>
      </c>
      <c r="P2300" t="s">
        <v>13</v>
      </c>
      <c r="Q2300">
        <v>12</v>
      </c>
      <c r="R2300" t="s">
        <v>12</v>
      </c>
      <c r="S2300">
        <v>13.066685676574707</v>
      </c>
      <c r="T2300" s="6">
        <f>tbSilv[[#This Row],[qtdRecurso]]*tbSilv[[#This Row],[areaOcupacao]]/10000</f>
        <v>0.6048</v>
      </c>
      <c r="U2300" s="1">
        <f>tbSilv[[#This Row],[qtdRecEspFaixa]]*tbSilv[[#This Row],[Preco]]</f>
        <v>7.9027314971923825</v>
      </c>
    </row>
    <row r="2301" spans="1:21" hidden="1" x14ac:dyDescent="0.3">
      <c r="A2301">
        <v>11817</v>
      </c>
      <c r="B2301" t="s">
        <v>57</v>
      </c>
      <c r="C2301" t="s">
        <v>1</v>
      </c>
      <c r="D2301" t="s">
        <v>2</v>
      </c>
      <c r="E2301" t="s">
        <v>3</v>
      </c>
      <c r="F2301" t="s">
        <v>306</v>
      </c>
      <c r="G2301" t="s">
        <v>4</v>
      </c>
      <c r="H2301" t="s">
        <v>52</v>
      </c>
      <c r="I2301">
        <v>504</v>
      </c>
      <c r="J2301">
        <v>56</v>
      </c>
      <c r="K2301" t="s">
        <v>316</v>
      </c>
      <c r="L2301" t="s">
        <v>7</v>
      </c>
      <c r="M2301" t="s">
        <v>28</v>
      </c>
      <c r="N2301">
        <v>3</v>
      </c>
      <c r="O2301" t="s">
        <v>39</v>
      </c>
      <c r="P2301" t="s">
        <v>30</v>
      </c>
      <c r="Q2301">
        <v>2.6</v>
      </c>
      <c r="R2301" t="s">
        <v>10</v>
      </c>
      <c r="S2301">
        <v>268.25</v>
      </c>
      <c r="T2301" s="6">
        <f>tbSilv[[#This Row],[qtdRecurso]]*tbSilv[[#This Row],[areaOcupacao]]/10000</f>
        <v>0.13104000000000002</v>
      </c>
      <c r="U2301" s="1">
        <f>tbSilv[[#This Row],[qtdRecEspFaixa]]*tbSilv[[#This Row],[Preco]]</f>
        <v>35.151480000000006</v>
      </c>
    </row>
    <row r="2302" spans="1:21" hidden="1" x14ac:dyDescent="0.3">
      <c r="A2302">
        <v>11817</v>
      </c>
      <c r="B2302" t="s">
        <v>57</v>
      </c>
      <c r="C2302" t="s">
        <v>1</v>
      </c>
      <c r="D2302" t="s">
        <v>2</v>
      </c>
      <c r="E2302" t="s">
        <v>3</v>
      </c>
      <c r="F2302" t="s">
        <v>306</v>
      </c>
      <c r="G2302" t="s">
        <v>4</v>
      </c>
      <c r="H2302" t="s">
        <v>52</v>
      </c>
      <c r="I2302">
        <v>504</v>
      </c>
      <c r="J2302">
        <v>56</v>
      </c>
      <c r="K2302" t="s">
        <v>316</v>
      </c>
      <c r="L2302" t="s">
        <v>7</v>
      </c>
      <c r="M2302" t="s">
        <v>28</v>
      </c>
      <c r="N2302">
        <v>3</v>
      </c>
      <c r="O2302" t="s">
        <v>39</v>
      </c>
      <c r="P2302" t="s">
        <v>11</v>
      </c>
      <c r="Q2302">
        <v>8</v>
      </c>
      <c r="R2302" t="s">
        <v>12</v>
      </c>
      <c r="S2302">
        <v>1.0999999999999999E-2</v>
      </c>
      <c r="T2302" s="6">
        <f>tbSilv[[#This Row],[qtdRecurso]]*tbSilv[[#This Row],[areaOcupacao]]/10000</f>
        <v>0.4032</v>
      </c>
      <c r="U2302" s="1">
        <f>tbSilv[[#This Row],[qtdRecEspFaixa]]*tbSilv[[#This Row],[Preco]]</f>
        <v>4.4351999999999994E-3</v>
      </c>
    </row>
    <row r="2303" spans="1:21" hidden="1" x14ac:dyDescent="0.3">
      <c r="A2303">
        <v>11817</v>
      </c>
      <c r="B2303" t="s">
        <v>57</v>
      </c>
      <c r="C2303" t="s">
        <v>1</v>
      </c>
      <c r="D2303" t="s">
        <v>2</v>
      </c>
      <c r="E2303" t="s">
        <v>3</v>
      </c>
      <c r="F2303" t="s">
        <v>306</v>
      </c>
      <c r="G2303" t="s">
        <v>4</v>
      </c>
      <c r="H2303" t="s">
        <v>52</v>
      </c>
      <c r="I2303">
        <v>504</v>
      </c>
      <c r="J2303">
        <v>56</v>
      </c>
      <c r="K2303" t="s">
        <v>316</v>
      </c>
      <c r="L2303" t="s">
        <v>7</v>
      </c>
      <c r="M2303" t="s">
        <v>28</v>
      </c>
      <c r="N2303">
        <v>3</v>
      </c>
      <c r="O2303" t="s">
        <v>39</v>
      </c>
      <c r="P2303" t="s">
        <v>13</v>
      </c>
      <c r="Q2303">
        <v>8</v>
      </c>
      <c r="R2303" t="s">
        <v>12</v>
      </c>
      <c r="S2303">
        <v>13.066685676574707</v>
      </c>
      <c r="T2303" s="6">
        <f>tbSilv[[#This Row],[qtdRecurso]]*tbSilv[[#This Row],[areaOcupacao]]/10000</f>
        <v>0.4032</v>
      </c>
      <c r="U2303" s="1">
        <f>tbSilv[[#This Row],[qtdRecEspFaixa]]*tbSilv[[#This Row],[Preco]]</f>
        <v>5.2684876647949217</v>
      </c>
    </row>
    <row r="2304" spans="1:21" hidden="1" x14ac:dyDescent="0.3">
      <c r="A2304">
        <v>11817</v>
      </c>
      <c r="B2304" t="s">
        <v>57</v>
      </c>
      <c r="C2304" t="s">
        <v>1</v>
      </c>
      <c r="D2304" t="s">
        <v>2</v>
      </c>
      <c r="E2304" t="s">
        <v>3</v>
      </c>
      <c r="F2304" t="s">
        <v>306</v>
      </c>
      <c r="G2304" t="s">
        <v>4</v>
      </c>
      <c r="H2304" t="s">
        <v>52</v>
      </c>
      <c r="I2304">
        <v>504</v>
      </c>
      <c r="J2304">
        <v>56</v>
      </c>
      <c r="K2304" t="s">
        <v>316</v>
      </c>
      <c r="L2304" t="s">
        <v>7</v>
      </c>
      <c r="M2304" t="s">
        <v>28</v>
      </c>
      <c r="N2304">
        <v>3</v>
      </c>
      <c r="O2304" t="s">
        <v>39</v>
      </c>
      <c r="P2304" t="s">
        <v>16</v>
      </c>
      <c r="Q2304">
        <v>1</v>
      </c>
      <c r="R2304" t="s">
        <v>17</v>
      </c>
      <c r="S2304">
        <v>149.07000732421875</v>
      </c>
      <c r="T2304" s="6">
        <f>tbSilv[[#This Row],[qtdRecurso]]*tbSilv[[#This Row],[areaOcupacao]]/10000</f>
        <v>5.04E-2</v>
      </c>
      <c r="U2304" s="1">
        <f>tbSilv[[#This Row],[qtdRecEspFaixa]]*tbSilv[[#This Row],[Preco]]</f>
        <v>7.5131283691406248</v>
      </c>
    </row>
    <row r="2305" spans="1:21" hidden="1" x14ac:dyDescent="0.3">
      <c r="A2305">
        <v>11817</v>
      </c>
      <c r="B2305" t="s">
        <v>57</v>
      </c>
      <c r="C2305" t="s">
        <v>1</v>
      </c>
      <c r="D2305" t="s">
        <v>2</v>
      </c>
      <c r="E2305" t="s">
        <v>3</v>
      </c>
      <c r="F2305" t="s">
        <v>306</v>
      </c>
      <c r="G2305" t="s">
        <v>4</v>
      </c>
      <c r="H2305" t="s">
        <v>52</v>
      </c>
      <c r="I2305">
        <v>504</v>
      </c>
      <c r="J2305">
        <v>56</v>
      </c>
      <c r="K2305" t="s">
        <v>316</v>
      </c>
      <c r="L2305" t="s">
        <v>7</v>
      </c>
      <c r="M2305" t="s">
        <v>28</v>
      </c>
      <c r="N2305">
        <v>3</v>
      </c>
      <c r="O2305" t="s">
        <v>33</v>
      </c>
      <c r="P2305" t="s">
        <v>34</v>
      </c>
      <c r="Q2305">
        <v>2</v>
      </c>
      <c r="R2305" t="s">
        <v>12</v>
      </c>
      <c r="S2305">
        <v>9.9000000000000005E-2</v>
      </c>
      <c r="T2305" s="6">
        <f>tbSilv[[#This Row],[qtdRecurso]]*tbSilv[[#This Row],[areaOcupacao]]/10000</f>
        <v>0.1008</v>
      </c>
      <c r="U2305" s="1">
        <f>tbSilv[[#This Row],[qtdRecEspFaixa]]*tbSilv[[#This Row],[Preco]]</f>
        <v>9.9792000000000006E-3</v>
      </c>
    </row>
    <row r="2306" spans="1:21" hidden="1" x14ac:dyDescent="0.3">
      <c r="A2306">
        <v>11817</v>
      </c>
      <c r="B2306" t="s">
        <v>57</v>
      </c>
      <c r="C2306" t="s">
        <v>1</v>
      </c>
      <c r="D2306" t="s">
        <v>2</v>
      </c>
      <c r="E2306" t="s">
        <v>3</v>
      </c>
      <c r="F2306" t="s">
        <v>306</v>
      </c>
      <c r="G2306" t="s">
        <v>4</v>
      </c>
      <c r="H2306" t="s">
        <v>52</v>
      </c>
      <c r="I2306">
        <v>504</v>
      </c>
      <c r="J2306">
        <v>56</v>
      </c>
      <c r="K2306" t="s">
        <v>316</v>
      </c>
      <c r="L2306" t="s">
        <v>7</v>
      </c>
      <c r="M2306" t="s">
        <v>28</v>
      </c>
      <c r="N2306">
        <v>3</v>
      </c>
      <c r="O2306" t="s">
        <v>33</v>
      </c>
      <c r="P2306" t="s">
        <v>35</v>
      </c>
      <c r="Q2306">
        <v>2</v>
      </c>
      <c r="R2306" t="s">
        <v>22</v>
      </c>
      <c r="S2306">
        <v>16.239999771118164</v>
      </c>
      <c r="T2306" s="6">
        <f>tbSilv[[#This Row],[qtdRecurso]]*tbSilv[[#This Row],[areaOcupacao]]/10000</f>
        <v>0.1008</v>
      </c>
      <c r="U2306" s="1">
        <f>tbSilv[[#This Row],[qtdRecEspFaixa]]*tbSilv[[#This Row],[Preco]]</f>
        <v>1.6369919769287109</v>
      </c>
    </row>
    <row r="2307" spans="1:21" hidden="1" x14ac:dyDescent="0.3">
      <c r="A2307">
        <v>11817</v>
      </c>
      <c r="B2307" t="s">
        <v>57</v>
      </c>
      <c r="C2307" t="s">
        <v>1</v>
      </c>
      <c r="D2307" t="s">
        <v>2</v>
      </c>
      <c r="E2307" t="s">
        <v>3</v>
      </c>
      <c r="F2307" t="s">
        <v>306</v>
      </c>
      <c r="G2307" t="s">
        <v>4</v>
      </c>
      <c r="H2307" t="s">
        <v>52</v>
      </c>
      <c r="I2307">
        <v>504</v>
      </c>
      <c r="J2307">
        <v>56</v>
      </c>
      <c r="K2307" t="s">
        <v>316</v>
      </c>
      <c r="L2307" t="s">
        <v>7</v>
      </c>
      <c r="M2307" t="s">
        <v>28</v>
      </c>
      <c r="N2307">
        <v>3</v>
      </c>
      <c r="O2307" t="s">
        <v>33</v>
      </c>
      <c r="P2307" t="s">
        <v>13</v>
      </c>
      <c r="Q2307">
        <v>2</v>
      </c>
      <c r="R2307" t="s">
        <v>12</v>
      </c>
      <c r="S2307">
        <v>13.066685676574707</v>
      </c>
      <c r="T2307" s="6">
        <f>tbSilv[[#This Row],[qtdRecurso]]*tbSilv[[#This Row],[areaOcupacao]]/10000</f>
        <v>0.1008</v>
      </c>
      <c r="U2307" s="1">
        <f>tbSilv[[#This Row],[qtdRecEspFaixa]]*tbSilv[[#This Row],[Preco]]</f>
        <v>1.3171219161987304</v>
      </c>
    </row>
    <row r="2308" spans="1:21" hidden="1" x14ac:dyDescent="0.3">
      <c r="A2308">
        <v>11817</v>
      </c>
      <c r="B2308" t="s">
        <v>57</v>
      </c>
      <c r="C2308" t="s">
        <v>1</v>
      </c>
      <c r="D2308" t="s">
        <v>2</v>
      </c>
      <c r="E2308" t="s">
        <v>3</v>
      </c>
      <c r="F2308" t="s">
        <v>306</v>
      </c>
      <c r="G2308" t="s">
        <v>4</v>
      </c>
      <c r="H2308" t="s">
        <v>52</v>
      </c>
      <c r="I2308">
        <v>504</v>
      </c>
      <c r="J2308">
        <v>56</v>
      </c>
      <c r="K2308" t="s">
        <v>316</v>
      </c>
      <c r="L2308" t="s">
        <v>7</v>
      </c>
      <c r="M2308" t="s">
        <v>28</v>
      </c>
      <c r="N2308">
        <v>3</v>
      </c>
      <c r="O2308" t="s">
        <v>40</v>
      </c>
      <c r="P2308" t="s">
        <v>41</v>
      </c>
      <c r="Q2308">
        <v>20</v>
      </c>
      <c r="R2308" t="s">
        <v>12</v>
      </c>
      <c r="S2308">
        <v>5.920964241027832</v>
      </c>
      <c r="T2308" s="6">
        <f>tbSilv[[#This Row],[qtdRecurso]]*tbSilv[[#This Row],[areaOcupacao]]/10000</f>
        <v>1.008</v>
      </c>
      <c r="U2308" s="1">
        <f>tbSilv[[#This Row],[qtdRecEspFaixa]]*tbSilv[[#This Row],[Preco]]</f>
        <v>5.9683319549560547</v>
      </c>
    </row>
    <row r="2309" spans="1:21" hidden="1" x14ac:dyDescent="0.3">
      <c r="A2309">
        <v>11817</v>
      </c>
      <c r="B2309" t="s">
        <v>57</v>
      </c>
      <c r="C2309" t="s">
        <v>1</v>
      </c>
      <c r="D2309" t="s">
        <v>2</v>
      </c>
      <c r="E2309" t="s">
        <v>3</v>
      </c>
      <c r="F2309" t="s">
        <v>306</v>
      </c>
      <c r="G2309" t="s">
        <v>4</v>
      </c>
      <c r="H2309" t="s">
        <v>52</v>
      </c>
      <c r="I2309">
        <v>504</v>
      </c>
      <c r="J2309">
        <v>56</v>
      </c>
      <c r="K2309" t="s">
        <v>316</v>
      </c>
      <c r="L2309" t="s">
        <v>7</v>
      </c>
      <c r="M2309" t="s">
        <v>28</v>
      </c>
      <c r="N2309">
        <v>3</v>
      </c>
      <c r="O2309" t="s">
        <v>36</v>
      </c>
      <c r="P2309" t="s">
        <v>13</v>
      </c>
      <c r="Q2309">
        <v>1</v>
      </c>
      <c r="R2309" t="s">
        <v>12</v>
      </c>
      <c r="S2309">
        <v>13.066685676574707</v>
      </c>
      <c r="T2309" s="6">
        <f>tbSilv[[#This Row],[qtdRecurso]]*tbSilv[[#This Row],[areaOcupacao]]/10000</f>
        <v>5.04E-2</v>
      </c>
      <c r="U2309" s="1">
        <f>tbSilv[[#This Row],[qtdRecEspFaixa]]*tbSilv[[#This Row],[Preco]]</f>
        <v>0.65856095809936521</v>
      </c>
    </row>
    <row r="2310" spans="1:21" hidden="1" x14ac:dyDescent="0.3">
      <c r="A2310">
        <v>11817</v>
      </c>
      <c r="B2310" t="s">
        <v>57</v>
      </c>
      <c r="C2310" t="s">
        <v>1</v>
      </c>
      <c r="D2310" t="s">
        <v>2</v>
      </c>
      <c r="E2310" t="s">
        <v>3</v>
      </c>
      <c r="F2310" t="s">
        <v>306</v>
      </c>
      <c r="G2310" t="s">
        <v>4</v>
      </c>
      <c r="H2310" t="s">
        <v>52</v>
      </c>
      <c r="I2310">
        <v>504</v>
      </c>
      <c r="J2310">
        <v>56</v>
      </c>
      <c r="K2310" t="s">
        <v>316</v>
      </c>
      <c r="L2310" t="s">
        <v>7</v>
      </c>
      <c r="M2310" t="s">
        <v>28</v>
      </c>
      <c r="N2310">
        <v>4</v>
      </c>
      <c r="O2310" t="s">
        <v>33</v>
      </c>
      <c r="P2310" t="s">
        <v>34</v>
      </c>
      <c r="Q2310">
        <v>2</v>
      </c>
      <c r="R2310" t="s">
        <v>12</v>
      </c>
      <c r="S2310">
        <v>9.9000000000000005E-2</v>
      </c>
      <c r="T2310" s="6">
        <f>tbSilv[[#This Row],[qtdRecurso]]*tbSilv[[#This Row],[areaOcupacao]]/10000</f>
        <v>0.1008</v>
      </c>
      <c r="U2310" s="1">
        <f>tbSilv[[#This Row],[qtdRecEspFaixa]]*tbSilv[[#This Row],[Preco]]</f>
        <v>9.9792000000000006E-3</v>
      </c>
    </row>
    <row r="2311" spans="1:21" hidden="1" x14ac:dyDescent="0.3">
      <c r="A2311">
        <v>11817</v>
      </c>
      <c r="B2311" t="s">
        <v>57</v>
      </c>
      <c r="C2311" t="s">
        <v>1</v>
      </c>
      <c r="D2311" t="s">
        <v>2</v>
      </c>
      <c r="E2311" t="s">
        <v>3</v>
      </c>
      <c r="F2311" t="s">
        <v>306</v>
      </c>
      <c r="G2311" t="s">
        <v>4</v>
      </c>
      <c r="H2311" t="s">
        <v>52</v>
      </c>
      <c r="I2311">
        <v>504</v>
      </c>
      <c r="J2311">
        <v>56</v>
      </c>
      <c r="K2311" t="s">
        <v>316</v>
      </c>
      <c r="L2311" t="s">
        <v>7</v>
      </c>
      <c r="M2311" t="s">
        <v>28</v>
      </c>
      <c r="N2311">
        <v>4</v>
      </c>
      <c r="O2311" t="s">
        <v>33</v>
      </c>
      <c r="P2311" t="s">
        <v>35</v>
      </c>
      <c r="Q2311">
        <v>2</v>
      </c>
      <c r="R2311" t="s">
        <v>22</v>
      </c>
      <c r="S2311">
        <v>16.239999771118164</v>
      </c>
      <c r="T2311" s="6">
        <f>tbSilv[[#This Row],[qtdRecurso]]*tbSilv[[#This Row],[areaOcupacao]]/10000</f>
        <v>0.1008</v>
      </c>
      <c r="U2311" s="1">
        <f>tbSilv[[#This Row],[qtdRecEspFaixa]]*tbSilv[[#This Row],[Preco]]</f>
        <v>1.6369919769287109</v>
      </c>
    </row>
    <row r="2312" spans="1:21" hidden="1" x14ac:dyDescent="0.3">
      <c r="A2312">
        <v>11817</v>
      </c>
      <c r="B2312" t="s">
        <v>57</v>
      </c>
      <c r="C2312" t="s">
        <v>1</v>
      </c>
      <c r="D2312" t="s">
        <v>2</v>
      </c>
      <c r="E2312" t="s">
        <v>3</v>
      </c>
      <c r="F2312" t="s">
        <v>306</v>
      </c>
      <c r="G2312" t="s">
        <v>4</v>
      </c>
      <c r="H2312" t="s">
        <v>52</v>
      </c>
      <c r="I2312">
        <v>504</v>
      </c>
      <c r="J2312">
        <v>56</v>
      </c>
      <c r="K2312" t="s">
        <v>316</v>
      </c>
      <c r="L2312" t="s">
        <v>7</v>
      </c>
      <c r="M2312" t="s">
        <v>28</v>
      </c>
      <c r="N2312">
        <v>4</v>
      </c>
      <c r="O2312" t="s">
        <v>33</v>
      </c>
      <c r="P2312" t="s">
        <v>13</v>
      </c>
      <c r="Q2312">
        <v>2</v>
      </c>
      <c r="R2312" t="s">
        <v>12</v>
      </c>
      <c r="S2312">
        <v>13.066685676574707</v>
      </c>
      <c r="T2312" s="6">
        <f>tbSilv[[#This Row],[qtdRecurso]]*tbSilv[[#This Row],[areaOcupacao]]/10000</f>
        <v>0.1008</v>
      </c>
      <c r="U2312" s="1">
        <f>tbSilv[[#This Row],[qtdRecEspFaixa]]*tbSilv[[#This Row],[Preco]]</f>
        <v>1.3171219161987304</v>
      </c>
    </row>
    <row r="2313" spans="1:21" hidden="1" x14ac:dyDescent="0.3">
      <c r="A2313">
        <v>11817</v>
      </c>
      <c r="B2313" t="s">
        <v>57</v>
      </c>
      <c r="C2313" t="s">
        <v>1</v>
      </c>
      <c r="D2313" t="s">
        <v>2</v>
      </c>
      <c r="E2313" t="s">
        <v>3</v>
      </c>
      <c r="F2313" t="s">
        <v>306</v>
      </c>
      <c r="G2313" t="s">
        <v>4</v>
      </c>
      <c r="H2313" t="s">
        <v>52</v>
      </c>
      <c r="I2313">
        <v>504</v>
      </c>
      <c r="J2313">
        <v>56</v>
      </c>
      <c r="K2313" t="s">
        <v>316</v>
      </c>
      <c r="L2313" t="s">
        <v>7</v>
      </c>
      <c r="M2313" t="s">
        <v>28</v>
      </c>
      <c r="N2313">
        <v>4</v>
      </c>
      <c r="O2313" t="s">
        <v>36</v>
      </c>
      <c r="P2313" t="s">
        <v>13</v>
      </c>
      <c r="Q2313">
        <v>1</v>
      </c>
      <c r="R2313" t="s">
        <v>12</v>
      </c>
      <c r="S2313">
        <v>13.066685676574707</v>
      </c>
      <c r="T2313" s="6">
        <f>tbSilv[[#This Row],[qtdRecurso]]*tbSilv[[#This Row],[areaOcupacao]]/10000</f>
        <v>5.04E-2</v>
      </c>
      <c r="U2313" s="1">
        <f>tbSilv[[#This Row],[qtdRecEspFaixa]]*tbSilv[[#This Row],[Preco]]</f>
        <v>0.65856095809936521</v>
      </c>
    </row>
    <row r="2314" spans="1:21" hidden="1" x14ac:dyDescent="0.3">
      <c r="A2314">
        <v>11817</v>
      </c>
      <c r="B2314" t="s">
        <v>57</v>
      </c>
      <c r="C2314" t="s">
        <v>1</v>
      </c>
      <c r="D2314" t="s">
        <v>2</v>
      </c>
      <c r="E2314" t="s">
        <v>3</v>
      </c>
      <c r="F2314" t="s">
        <v>306</v>
      </c>
      <c r="G2314" t="s">
        <v>4</v>
      </c>
      <c r="H2314" t="s">
        <v>52</v>
      </c>
      <c r="I2314">
        <v>504</v>
      </c>
      <c r="J2314">
        <v>56</v>
      </c>
      <c r="K2314" t="s">
        <v>316</v>
      </c>
      <c r="L2314" t="s">
        <v>7</v>
      </c>
      <c r="M2314" t="s">
        <v>28</v>
      </c>
      <c r="N2314">
        <v>5</v>
      </c>
      <c r="O2314" t="s">
        <v>33</v>
      </c>
      <c r="P2314" t="s">
        <v>34</v>
      </c>
      <c r="Q2314">
        <v>2</v>
      </c>
      <c r="R2314" t="s">
        <v>12</v>
      </c>
      <c r="S2314">
        <v>9.9000000000000005E-2</v>
      </c>
      <c r="T2314" s="6">
        <f>tbSilv[[#This Row],[qtdRecurso]]*tbSilv[[#This Row],[areaOcupacao]]/10000</f>
        <v>0.1008</v>
      </c>
      <c r="U2314" s="1">
        <f>tbSilv[[#This Row],[qtdRecEspFaixa]]*tbSilv[[#This Row],[Preco]]</f>
        <v>9.9792000000000006E-3</v>
      </c>
    </row>
    <row r="2315" spans="1:21" hidden="1" x14ac:dyDescent="0.3">
      <c r="A2315">
        <v>11817</v>
      </c>
      <c r="B2315" t="s">
        <v>57</v>
      </c>
      <c r="C2315" t="s">
        <v>1</v>
      </c>
      <c r="D2315" t="s">
        <v>2</v>
      </c>
      <c r="E2315" t="s">
        <v>3</v>
      </c>
      <c r="F2315" t="s">
        <v>306</v>
      </c>
      <c r="G2315" t="s">
        <v>4</v>
      </c>
      <c r="H2315" t="s">
        <v>52</v>
      </c>
      <c r="I2315">
        <v>504</v>
      </c>
      <c r="J2315">
        <v>56</v>
      </c>
      <c r="K2315" t="s">
        <v>316</v>
      </c>
      <c r="L2315" t="s">
        <v>7</v>
      </c>
      <c r="M2315" t="s">
        <v>28</v>
      </c>
      <c r="N2315">
        <v>5</v>
      </c>
      <c r="O2315" t="s">
        <v>33</v>
      </c>
      <c r="P2315" t="s">
        <v>35</v>
      </c>
      <c r="Q2315">
        <v>2</v>
      </c>
      <c r="R2315" t="s">
        <v>22</v>
      </c>
      <c r="S2315">
        <v>16.239999771118164</v>
      </c>
      <c r="T2315" s="6">
        <f>tbSilv[[#This Row],[qtdRecurso]]*tbSilv[[#This Row],[areaOcupacao]]/10000</f>
        <v>0.1008</v>
      </c>
      <c r="U2315" s="1">
        <f>tbSilv[[#This Row],[qtdRecEspFaixa]]*tbSilv[[#This Row],[Preco]]</f>
        <v>1.6369919769287109</v>
      </c>
    </row>
    <row r="2316" spans="1:21" hidden="1" x14ac:dyDescent="0.3">
      <c r="A2316">
        <v>11817</v>
      </c>
      <c r="B2316" t="s">
        <v>57</v>
      </c>
      <c r="C2316" t="s">
        <v>1</v>
      </c>
      <c r="D2316" t="s">
        <v>2</v>
      </c>
      <c r="E2316" t="s">
        <v>3</v>
      </c>
      <c r="F2316" t="s">
        <v>306</v>
      </c>
      <c r="G2316" t="s">
        <v>4</v>
      </c>
      <c r="H2316" t="s">
        <v>52</v>
      </c>
      <c r="I2316">
        <v>504</v>
      </c>
      <c r="J2316">
        <v>56</v>
      </c>
      <c r="K2316" t="s">
        <v>316</v>
      </c>
      <c r="L2316" t="s">
        <v>7</v>
      </c>
      <c r="M2316" t="s">
        <v>28</v>
      </c>
      <c r="N2316">
        <v>5</v>
      </c>
      <c r="O2316" t="s">
        <v>33</v>
      </c>
      <c r="P2316" t="s">
        <v>13</v>
      </c>
      <c r="Q2316">
        <v>2</v>
      </c>
      <c r="R2316" t="s">
        <v>12</v>
      </c>
      <c r="S2316">
        <v>13.066685676574707</v>
      </c>
      <c r="T2316" s="6">
        <f>tbSilv[[#This Row],[qtdRecurso]]*tbSilv[[#This Row],[areaOcupacao]]/10000</f>
        <v>0.1008</v>
      </c>
      <c r="U2316" s="1">
        <f>tbSilv[[#This Row],[qtdRecEspFaixa]]*tbSilv[[#This Row],[Preco]]</f>
        <v>1.3171219161987304</v>
      </c>
    </row>
    <row r="2317" spans="1:21" hidden="1" x14ac:dyDescent="0.3">
      <c r="A2317">
        <v>11817</v>
      </c>
      <c r="B2317" t="s">
        <v>57</v>
      </c>
      <c r="C2317" t="s">
        <v>1</v>
      </c>
      <c r="D2317" t="s">
        <v>2</v>
      </c>
      <c r="E2317" t="s">
        <v>3</v>
      </c>
      <c r="F2317" t="s">
        <v>306</v>
      </c>
      <c r="G2317" t="s">
        <v>4</v>
      </c>
      <c r="H2317" t="s">
        <v>52</v>
      </c>
      <c r="I2317">
        <v>504</v>
      </c>
      <c r="J2317">
        <v>56</v>
      </c>
      <c r="K2317" t="s">
        <v>316</v>
      </c>
      <c r="L2317" t="s">
        <v>7</v>
      </c>
      <c r="M2317" t="s">
        <v>28</v>
      </c>
      <c r="N2317">
        <v>5</v>
      </c>
      <c r="O2317" t="s">
        <v>40</v>
      </c>
      <c r="P2317" t="s">
        <v>41</v>
      </c>
      <c r="Q2317">
        <v>20</v>
      </c>
      <c r="R2317" t="s">
        <v>12</v>
      </c>
      <c r="S2317">
        <v>5.920964241027832</v>
      </c>
      <c r="T2317" s="6">
        <f>tbSilv[[#This Row],[qtdRecurso]]*tbSilv[[#This Row],[areaOcupacao]]/10000</f>
        <v>1.008</v>
      </c>
      <c r="U2317" s="1">
        <f>tbSilv[[#This Row],[qtdRecEspFaixa]]*tbSilv[[#This Row],[Preco]]</f>
        <v>5.9683319549560547</v>
      </c>
    </row>
    <row r="2318" spans="1:21" hidden="1" x14ac:dyDescent="0.3">
      <c r="A2318">
        <v>11817</v>
      </c>
      <c r="B2318" t="s">
        <v>57</v>
      </c>
      <c r="C2318" t="s">
        <v>1</v>
      </c>
      <c r="D2318" t="s">
        <v>2</v>
      </c>
      <c r="E2318" t="s">
        <v>3</v>
      </c>
      <c r="F2318" t="s">
        <v>306</v>
      </c>
      <c r="G2318" t="s">
        <v>4</v>
      </c>
      <c r="H2318" t="s">
        <v>52</v>
      </c>
      <c r="I2318">
        <v>504</v>
      </c>
      <c r="J2318">
        <v>56</v>
      </c>
      <c r="K2318" t="s">
        <v>316</v>
      </c>
      <c r="L2318" t="s">
        <v>7</v>
      </c>
      <c r="M2318" t="s">
        <v>28</v>
      </c>
      <c r="N2318">
        <v>5</v>
      </c>
      <c r="O2318" t="s">
        <v>36</v>
      </c>
      <c r="P2318" t="s">
        <v>13</v>
      </c>
      <c r="Q2318">
        <v>1</v>
      </c>
      <c r="R2318" t="s">
        <v>12</v>
      </c>
      <c r="S2318">
        <v>13.066685676574707</v>
      </c>
      <c r="T2318" s="6">
        <f>tbSilv[[#This Row],[qtdRecurso]]*tbSilv[[#This Row],[areaOcupacao]]/10000</f>
        <v>5.04E-2</v>
      </c>
      <c r="U2318" s="1">
        <f>tbSilv[[#This Row],[qtdRecEspFaixa]]*tbSilv[[#This Row],[Preco]]</f>
        <v>0.65856095809936521</v>
      </c>
    </row>
    <row r="2319" spans="1:21" hidden="1" x14ac:dyDescent="0.3">
      <c r="A2319">
        <v>11817</v>
      </c>
      <c r="B2319" t="s">
        <v>57</v>
      </c>
      <c r="C2319" t="s">
        <v>1</v>
      </c>
      <c r="D2319" t="s">
        <v>2</v>
      </c>
      <c r="E2319" t="s">
        <v>3</v>
      </c>
      <c r="F2319" t="s">
        <v>306</v>
      </c>
      <c r="G2319" t="s">
        <v>4</v>
      </c>
      <c r="H2319" t="s">
        <v>52</v>
      </c>
      <c r="I2319">
        <v>504</v>
      </c>
      <c r="J2319">
        <v>56</v>
      </c>
      <c r="K2319" t="s">
        <v>316</v>
      </c>
      <c r="L2319" t="s">
        <v>7</v>
      </c>
      <c r="M2319" t="s">
        <v>28</v>
      </c>
      <c r="N2319">
        <v>6</v>
      </c>
      <c r="O2319" t="s">
        <v>33</v>
      </c>
      <c r="P2319" t="s">
        <v>34</v>
      </c>
      <c r="Q2319">
        <v>2</v>
      </c>
      <c r="R2319" t="s">
        <v>12</v>
      </c>
      <c r="S2319">
        <v>9.9000000000000005E-2</v>
      </c>
      <c r="T2319" s="6">
        <f>tbSilv[[#This Row],[qtdRecurso]]*tbSilv[[#This Row],[areaOcupacao]]/10000</f>
        <v>0.1008</v>
      </c>
      <c r="U2319" s="1">
        <f>tbSilv[[#This Row],[qtdRecEspFaixa]]*tbSilv[[#This Row],[Preco]]</f>
        <v>9.9792000000000006E-3</v>
      </c>
    </row>
    <row r="2320" spans="1:21" hidden="1" x14ac:dyDescent="0.3">
      <c r="A2320">
        <v>11817</v>
      </c>
      <c r="B2320" t="s">
        <v>57</v>
      </c>
      <c r="C2320" t="s">
        <v>1</v>
      </c>
      <c r="D2320" t="s">
        <v>2</v>
      </c>
      <c r="E2320" t="s">
        <v>3</v>
      </c>
      <c r="F2320" t="s">
        <v>306</v>
      </c>
      <c r="G2320" t="s">
        <v>4</v>
      </c>
      <c r="H2320" t="s">
        <v>52</v>
      </c>
      <c r="I2320">
        <v>504</v>
      </c>
      <c r="J2320">
        <v>56</v>
      </c>
      <c r="K2320" t="s">
        <v>316</v>
      </c>
      <c r="L2320" t="s">
        <v>7</v>
      </c>
      <c r="M2320" t="s">
        <v>28</v>
      </c>
      <c r="N2320">
        <v>6</v>
      </c>
      <c r="O2320" t="s">
        <v>33</v>
      </c>
      <c r="P2320" t="s">
        <v>35</v>
      </c>
      <c r="Q2320">
        <v>2</v>
      </c>
      <c r="R2320" t="s">
        <v>22</v>
      </c>
      <c r="S2320">
        <v>16.239999771118164</v>
      </c>
      <c r="T2320" s="6">
        <f>tbSilv[[#This Row],[qtdRecurso]]*tbSilv[[#This Row],[areaOcupacao]]/10000</f>
        <v>0.1008</v>
      </c>
      <c r="U2320" s="1">
        <f>tbSilv[[#This Row],[qtdRecEspFaixa]]*tbSilv[[#This Row],[Preco]]</f>
        <v>1.6369919769287109</v>
      </c>
    </row>
    <row r="2321" spans="1:21" hidden="1" x14ac:dyDescent="0.3">
      <c r="A2321">
        <v>11817</v>
      </c>
      <c r="B2321" t="s">
        <v>57</v>
      </c>
      <c r="C2321" t="s">
        <v>1</v>
      </c>
      <c r="D2321" t="s">
        <v>2</v>
      </c>
      <c r="E2321" t="s">
        <v>3</v>
      </c>
      <c r="F2321" t="s">
        <v>306</v>
      </c>
      <c r="G2321" t="s">
        <v>4</v>
      </c>
      <c r="H2321" t="s">
        <v>52</v>
      </c>
      <c r="I2321">
        <v>504</v>
      </c>
      <c r="J2321">
        <v>56</v>
      </c>
      <c r="K2321" t="s">
        <v>316</v>
      </c>
      <c r="L2321" t="s">
        <v>7</v>
      </c>
      <c r="M2321" t="s">
        <v>28</v>
      </c>
      <c r="N2321">
        <v>6</v>
      </c>
      <c r="O2321" t="s">
        <v>33</v>
      </c>
      <c r="P2321" t="s">
        <v>13</v>
      </c>
      <c r="Q2321">
        <v>2</v>
      </c>
      <c r="R2321" t="s">
        <v>12</v>
      </c>
      <c r="S2321">
        <v>13.066685676574707</v>
      </c>
      <c r="T2321" s="6">
        <f>tbSilv[[#This Row],[qtdRecurso]]*tbSilv[[#This Row],[areaOcupacao]]/10000</f>
        <v>0.1008</v>
      </c>
      <c r="U2321" s="1">
        <f>tbSilv[[#This Row],[qtdRecEspFaixa]]*tbSilv[[#This Row],[Preco]]</f>
        <v>1.3171219161987304</v>
      </c>
    </row>
    <row r="2322" spans="1:21" hidden="1" x14ac:dyDescent="0.3">
      <c r="A2322">
        <v>11817</v>
      </c>
      <c r="B2322" t="s">
        <v>57</v>
      </c>
      <c r="C2322" t="s">
        <v>1</v>
      </c>
      <c r="D2322" t="s">
        <v>2</v>
      </c>
      <c r="E2322" t="s">
        <v>3</v>
      </c>
      <c r="F2322" t="s">
        <v>306</v>
      </c>
      <c r="G2322" t="s">
        <v>4</v>
      </c>
      <c r="H2322" t="s">
        <v>52</v>
      </c>
      <c r="I2322">
        <v>504</v>
      </c>
      <c r="J2322">
        <v>56</v>
      </c>
      <c r="K2322" t="s">
        <v>316</v>
      </c>
      <c r="L2322" t="s">
        <v>7</v>
      </c>
      <c r="M2322" t="s">
        <v>28</v>
      </c>
      <c r="N2322">
        <v>6</v>
      </c>
      <c r="O2322" t="s">
        <v>36</v>
      </c>
      <c r="P2322" t="s">
        <v>13</v>
      </c>
      <c r="Q2322">
        <v>1</v>
      </c>
      <c r="R2322" t="s">
        <v>12</v>
      </c>
      <c r="S2322">
        <v>13.066685676574707</v>
      </c>
      <c r="T2322" s="6">
        <f>tbSilv[[#This Row],[qtdRecurso]]*tbSilv[[#This Row],[areaOcupacao]]/10000</f>
        <v>5.04E-2</v>
      </c>
      <c r="U2322" s="1">
        <f>tbSilv[[#This Row],[qtdRecEspFaixa]]*tbSilv[[#This Row],[Preco]]</f>
        <v>0.65856095809936521</v>
      </c>
    </row>
    <row r="2323" spans="1:21" hidden="1" x14ac:dyDescent="0.3">
      <c r="A2323">
        <v>11817</v>
      </c>
      <c r="B2323" t="s">
        <v>57</v>
      </c>
      <c r="C2323" t="s">
        <v>1</v>
      </c>
      <c r="D2323" t="s">
        <v>2</v>
      </c>
      <c r="E2323" t="s">
        <v>3</v>
      </c>
      <c r="F2323" t="s">
        <v>306</v>
      </c>
      <c r="G2323" t="s">
        <v>4</v>
      </c>
      <c r="H2323" t="s">
        <v>52</v>
      </c>
      <c r="I2323">
        <v>504</v>
      </c>
      <c r="J2323">
        <v>56</v>
      </c>
      <c r="K2323" t="s">
        <v>316</v>
      </c>
      <c r="L2323" t="s">
        <v>7</v>
      </c>
      <c r="M2323" t="s">
        <v>28</v>
      </c>
      <c r="N2323">
        <v>7</v>
      </c>
      <c r="O2323" t="s">
        <v>33</v>
      </c>
      <c r="P2323" t="s">
        <v>34</v>
      </c>
      <c r="Q2323">
        <v>2</v>
      </c>
      <c r="R2323" t="s">
        <v>12</v>
      </c>
      <c r="S2323">
        <v>9.9000000000000005E-2</v>
      </c>
      <c r="T2323" s="6">
        <f>tbSilv[[#This Row],[qtdRecurso]]*tbSilv[[#This Row],[areaOcupacao]]/10000</f>
        <v>0.1008</v>
      </c>
      <c r="U2323" s="1">
        <f>tbSilv[[#This Row],[qtdRecEspFaixa]]*tbSilv[[#This Row],[Preco]]</f>
        <v>9.9792000000000006E-3</v>
      </c>
    </row>
    <row r="2324" spans="1:21" hidden="1" x14ac:dyDescent="0.3">
      <c r="A2324">
        <v>11817</v>
      </c>
      <c r="B2324" t="s">
        <v>57</v>
      </c>
      <c r="C2324" t="s">
        <v>1</v>
      </c>
      <c r="D2324" t="s">
        <v>2</v>
      </c>
      <c r="E2324" t="s">
        <v>3</v>
      </c>
      <c r="F2324" t="s">
        <v>306</v>
      </c>
      <c r="G2324" t="s">
        <v>4</v>
      </c>
      <c r="H2324" t="s">
        <v>52</v>
      </c>
      <c r="I2324">
        <v>504</v>
      </c>
      <c r="J2324">
        <v>56</v>
      </c>
      <c r="K2324" t="s">
        <v>316</v>
      </c>
      <c r="L2324" t="s">
        <v>7</v>
      </c>
      <c r="M2324" t="s">
        <v>28</v>
      </c>
      <c r="N2324">
        <v>7</v>
      </c>
      <c r="O2324" t="s">
        <v>33</v>
      </c>
      <c r="P2324" t="s">
        <v>35</v>
      </c>
      <c r="Q2324">
        <v>2</v>
      </c>
      <c r="R2324" t="s">
        <v>22</v>
      </c>
      <c r="S2324">
        <v>16.239999771118164</v>
      </c>
      <c r="T2324" s="6">
        <f>tbSilv[[#This Row],[qtdRecurso]]*tbSilv[[#This Row],[areaOcupacao]]/10000</f>
        <v>0.1008</v>
      </c>
      <c r="U2324" s="1">
        <f>tbSilv[[#This Row],[qtdRecEspFaixa]]*tbSilv[[#This Row],[Preco]]</f>
        <v>1.6369919769287109</v>
      </c>
    </row>
    <row r="2325" spans="1:21" hidden="1" x14ac:dyDescent="0.3">
      <c r="A2325">
        <v>11817</v>
      </c>
      <c r="B2325" t="s">
        <v>57</v>
      </c>
      <c r="C2325" t="s">
        <v>1</v>
      </c>
      <c r="D2325" t="s">
        <v>2</v>
      </c>
      <c r="E2325" t="s">
        <v>3</v>
      </c>
      <c r="F2325" t="s">
        <v>306</v>
      </c>
      <c r="G2325" t="s">
        <v>4</v>
      </c>
      <c r="H2325" t="s">
        <v>52</v>
      </c>
      <c r="I2325">
        <v>504</v>
      </c>
      <c r="J2325">
        <v>56</v>
      </c>
      <c r="K2325" t="s">
        <v>316</v>
      </c>
      <c r="L2325" t="s">
        <v>7</v>
      </c>
      <c r="M2325" t="s">
        <v>28</v>
      </c>
      <c r="N2325">
        <v>7</v>
      </c>
      <c r="O2325" t="s">
        <v>33</v>
      </c>
      <c r="P2325" t="s">
        <v>13</v>
      </c>
      <c r="Q2325">
        <v>2</v>
      </c>
      <c r="R2325" t="s">
        <v>12</v>
      </c>
      <c r="S2325">
        <v>13.066685676574707</v>
      </c>
      <c r="T2325" s="6">
        <f>tbSilv[[#This Row],[qtdRecurso]]*tbSilv[[#This Row],[areaOcupacao]]/10000</f>
        <v>0.1008</v>
      </c>
      <c r="U2325" s="1">
        <f>tbSilv[[#This Row],[qtdRecEspFaixa]]*tbSilv[[#This Row],[Preco]]</f>
        <v>1.3171219161987304</v>
      </c>
    </row>
    <row r="2326" spans="1:21" hidden="1" x14ac:dyDescent="0.3">
      <c r="A2326">
        <v>11817</v>
      </c>
      <c r="B2326" t="s">
        <v>57</v>
      </c>
      <c r="C2326" t="s">
        <v>1</v>
      </c>
      <c r="D2326" t="s">
        <v>2</v>
      </c>
      <c r="E2326" t="s">
        <v>3</v>
      </c>
      <c r="F2326" t="s">
        <v>306</v>
      </c>
      <c r="G2326" t="s">
        <v>4</v>
      </c>
      <c r="H2326" t="s">
        <v>52</v>
      </c>
      <c r="I2326">
        <v>504</v>
      </c>
      <c r="J2326">
        <v>56</v>
      </c>
      <c r="K2326" t="s">
        <v>316</v>
      </c>
      <c r="L2326" t="s">
        <v>7</v>
      </c>
      <c r="M2326" t="s">
        <v>28</v>
      </c>
      <c r="N2326">
        <v>7</v>
      </c>
      <c r="O2326" t="s">
        <v>36</v>
      </c>
      <c r="P2326" t="s">
        <v>13</v>
      </c>
      <c r="Q2326">
        <v>1</v>
      </c>
      <c r="R2326" t="s">
        <v>12</v>
      </c>
      <c r="S2326">
        <v>13.066685676574707</v>
      </c>
      <c r="T2326" s="6">
        <f>tbSilv[[#This Row],[qtdRecurso]]*tbSilv[[#This Row],[areaOcupacao]]/10000</f>
        <v>5.04E-2</v>
      </c>
      <c r="U2326" s="1">
        <f>tbSilv[[#This Row],[qtdRecEspFaixa]]*tbSilv[[#This Row],[Preco]]</f>
        <v>0.65856095809936521</v>
      </c>
    </row>
    <row r="2327" spans="1:21" hidden="1" x14ac:dyDescent="0.3">
      <c r="A2327">
        <v>11817</v>
      </c>
      <c r="B2327" t="s">
        <v>57</v>
      </c>
      <c r="C2327" t="s">
        <v>1</v>
      </c>
      <c r="D2327" t="s">
        <v>2</v>
      </c>
      <c r="E2327" t="s">
        <v>3</v>
      </c>
      <c r="F2327" t="s">
        <v>306</v>
      </c>
      <c r="G2327" t="s">
        <v>4</v>
      </c>
      <c r="H2327" t="s">
        <v>52</v>
      </c>
      <c r="I2327">
        <v>504</v>
      </c>
      <c r="J2327">
        <v>56</v>
      </c>
      <c r="K2327" t="s">
        <v>316</v>
      </c>
      <c r="L2327" t="s">
        <v>7</v>
      </c>
      <c r="M2327" t="s">
        <v>28</v>
      </c>
      <c r="N2327">
        <v>8</v>
      </c>
      <c r="O2327" t="s">
        <v>33</v>
      </c>
      <c r="P2327" t="s">
        <v>34</v>
      </c>
      <c r="Q2327">
        <v>2</v>
      </c>
      <c r="R2327" t="s">
        <v>12</v>
      </c>
      <c r="S2327">
        <v>9.9000000000000005E-2</v>
      </c>
      <c r="T2327" s="6">
        <f>tbSilv[[#This Row],[qtdRecurso]]*tbSilv[[#This Row],[areaOcupacao]]/10000</f>
        <v>0.1008</v>
      </c>
      <c r="U2327" s="1">
        <f>tbSilv[[#This Row],[qtdRecEspFaixa]]*tbSilv[[#This Row],[Preco]]</f>
        <v>9.9792000000000006E-3</v>
      </c>
    </row>
    <row r="2328" spans="1:21" hidden="1" x14ac:dyDescent="0.3">
      <c r="A2328">
        <v>11817</v>
      </c>
      <c r="B2328" t="s">
        <v>57</v>
      </c>
      <c r="C2328" t="s">
        <v>1</v>
      </c>
      <c r="D2328" t="s">
        <v>2</v>
      </c>
      <c r="E2328" t="s">
        <v>3</v>
      </c>
      <c r="F2328" t="s">
        <v>306</v>
      </c>
      <c r="G2328" t="s">
        <v>4</v>
      </c>
      <c r="H2328" t="s">
        <v>52</v>
      </c>
      <c r="I2328">
        <v>504</v>
      </c>
      <c r="J2328">
        <v>56</v>
      </c>
      <c r="K2328" t="s">
        <v>316</v>
      </c>
      <c r="L2328" t="s">
        <v>7</v>
      </c>
      <c r="M2328" t="s">
        <v>28</v>
      </c>
      <c r="N2328">
        <v>8</v>
      </c>
      <c r="O2328" t="s">
        <v>33</v>
      </c>
      <c r="P2328" t="s">
        <v>35</v>
      </c>
      <c r="Q2328">
        <v>2</v>
      </c>
      <c r="R2328" t="s">
        <v>22</v>
      </c>
      <c r="S2328">
        <v>16.239999771118164</v>
      </c>
      <c r="T2328" s="6">
        <f>tbSilv[[#This Row],[qtdRecurso]]*tbSilv[[#This Row],[areaOcupacao]]/10000</f>
        <v>0.1008</v>
      </c>
      <c r="U2328" s="1">
        <f>tbSilv[[#This Row],[qtdRecEspFaixa]]*tbSilv[[#This Row],[Preco]]</f>
        <v>1.6369919769287109</v>
      </c>
    </row>
    <row r="2329" spans="1:21" hidden="1" x14ac:dyDescent="0.3">
      <c r="A2329">
        <v>11817</v>
      </c>
      <c r="B2329" t="s">
        <v>57</v>
      </c>
      <c r="C2329" t="s">
        <v>1</v>
      </c>
      <c r="D2329" t="s">
        <v>2</v>
      </c>
      <c r="E2329" t="s">
        <v>3</v>
      </c>
      <c r="F2329" t="s">
        <v>306</v>
      </c>
      <c r="G2329" t="s">
        <v>4</v>
      </c>
      <c r="H2329" t="s">
        <v>52</v>
      </c>
      <c r="I2329">
        <v>504</v>
      </c>
      <c r="J2329">
        <v>56</v>
      </c>
      <c r="K2329" t="s">
        <v>316</v>
      </c>
      <c r="L2329" t="s">
        <v>7</v>
      </c>
      <c r="M2329" t="s">
        <v>28</v>
      </c>
      <c r="N2329">
        <v>8</v>
      </c>
      <c r="O2329" t="s">
        <v>33</v>
      </c>
      <c r="P2329" t="s">
        <v>13</v>
      </c>
      <c r="Q2329">
        <v>2</v>
      </c>
      <c r="R2329" t="s">
        <v>12</v>
      </c>
      <c r="S2329">
        <v>13.066685676574707</v>
      </c>
      <c r="T2329" s="6">
        <f>tbSilv[[#This Row],[qtdRecurso]]*tbSilv[[#This Row],[areaOcupacao]]/10000</f>
        <v>0.1008</v>
      </c>
      <c r="U2329" s="1">
        <f>tbSilv[[#This Row],[qtdRecEspFaixa]]*tbSilv[[#This Row],[Preco]]</f>
        <v>1.3171219161987304</v>
      </c>
    </row>
    <row r="2330" spans="1:21" hidden="1" x14ac:dyDescent="0.3">
      <c r="A2330">
        <v>11817</v>
      </c>
      <c r="B2330" t="s">
        <v>57</v>
      </c>
      <c r="C2330" t="s">
        <v>1</v>
      </c>
      <c r="D2330" t="s">
        <v>2</v>
      </c>
      <c r="E2330" t="s">
        <v>3</v>
      </c>
      <c r="F2330" t="s">
        <v>306</v>
      </c>
      <c r="G2330" t="s">
        <v>4</v>
      </c>
      <c r="H2330" t="s">
        <v>52</v>
      </c>
      <c r="I2330">
        <v>504</v>
      </c>
      <c r="J2330">
        <v>56</v>
      </c>
      <c r="K2330" t="s">
        <v>316</v>
      </c>
      <c r="L2330" t="s">
        <v>7</v>
      </c>
      <c r="M2330" t="s">
        <v>28</v>
      </c>
      <c r="N2330">
        <v>8</v>
      </c>
      <c r="O2330" t="s">
        <v>36</v>
      </c>
      <c r="P2330" t="s">
        <v>13</v>
      </c>
      <c r="Q2330">
        <v>1</v>
      </c>
      <c r="R2330" t="s">
        <v>12</v>
      </c>
      <c r="S2330">
        <v>13.066685676574707</v>
      </c>
      <c r="T2330" s="6">
        <f>tbSilv[[#This Row],[qtdRecurso]]*tbSilv[[#This Row],[areaOcupacao]]/10000</f>
        <v>5.04E-2</v>
      </c>
      <c r="U2330" s="1">
        <f>tbSilv[[#This Row],[qtdRecEspFaixa]]*tbSilv[[#This Row],[Preco]]</f>
        <v>0.65856095809936521</v>
      </c>
    </row>
    <row r="2331" spans="1:21" hidden="1" x14ac:dyDescent="0.3">
      <c r="A2331">
        <v>11817</v>
      </c>
      <c r="B2331" t="s">
        <v>57</v>
      </c>
      <c r="C2331" t="s">
        <v>1</v>
      </c>
      <c r="D2331" t="s">
        <v>2</v>
      </c>
      <c r="E2331" t="s">
        <v>3</v>
      </c>
      <c r="F2331" t="s">
        <v>306</v>
      </c>
      <c r="G2331" t="s">
        <v>4</v>
      </c>
      <c r="H2331" t="s">
        <v>52</v>
      </c>
      <c r="I2331">
        <v>504</v>
      </c>
      <c r="J2331">
        <v>56</v>
      </c>
      <c r="K2331" t="s">
        <v>316</v>
      </c>
      <c r="L2331" t="s">
        <v>7</v>
      </c>
      <c r="M2331" t="s">
        <v>28</v>
      </c>
      <c r="N2331">
        <v>9</v>
      </c>
      <c r="O2331" t="s">
        <v>33</v>
      </c>
      <c r="P2331" t="s">
        <v>34</v>
      </c>
      <c r="Q2331">
        <v>2</v>
      </c>
      <c r="R2331" t="s">
        <v>12</v>
      </c>
      <c r="S2331">
        <v>9.9000000000000005E-2</v>
      </c>
      <c r="T2331" s="6">
        <f>tbSilv[[#This Row],[qtdRecurso]]*tbSilv[[#This Row],[areaOcupacao]]/10000</f>
        <v>0.1008</v>
      </c>
      <c r="U2331" s="1">
        <f>tbSilv[[#This Row],[qtdRecEspFaixa]]*tbSilv[[#This Row],[Preco]]</f>
        <v>9.9792000000000006E-3</v>
      </c>
    </row>
    <row r="2332" spans="1:21" hidden="1" x14ac:dyDescent="0.3">
      <c r="A2332">
        <v>11817</v>
      </c>
      <c r="B2332" t="s">
        <v>57</v>
      </c>
      <c r="C2332" t="s">
        <v>1</v>
      </c>
      <c r="D2332" t="s">
        <v>2</v>
      </c>
      <c r="E2332" t="s">
        <v>3</v>
      </c>
      <c r="F2332" t="s">
        <v>306</v>
      </c>
      <c r="G2332" t="s">
        <v>4</v>
      </c>
      <c r="H2332" t="s">
        <v>52</v>
      </c>
      <c r="I2332">
        <v>504</v>
      </c>
      <c r="J2332">
        <v>56</v>
      </c>
      <c r="K2332" t="s">
        <v>316</v>
      </c>
      <c r="L2332" t="s">
        <v>7</v>
      </c>
      <c r="M2332" t="s">
        <v>28</v>
      </c>
      <c r="N2332">
        <v>9</v>
      </c>
      <c r="O2332" t="s">
        <v>33</v>
      </c>
      <c r="P2332" t="s">
        <v>35</v>
      </c>
      <c r="Q2332">
        <v>2</v>
      </c>
      <c r="R2332" t="s">
        <v>22</v>
      </c>
      <c r="S2332">
        <v>16.239999771118164</v>
      </c>
      <c r="T2332" s="6">
        <f>tbSilv[[#This Row],[qtdRecurso]]*tbSilv[[#This Row],[areaOcupacao]]/10000</f>
        <v>0.1008</v>
      </c>
      <c r="U2332" s="1">
        <f>tbSilv[[#This Row],[qtdRecEspFaixa]]*tbSilv[[#This Row],[Preco]]</f>
        <v>1.6369919769287109</v>
      </c>
    </row>
    <row r="2333" spans="1:21" hidden="1" x14ac:dyDescent="0.3">
      <c r="A2333">
        <v>11817</v>
      </c>
      <c r="B2333" t="s">
        <v>57</v>
      </c>
      <c r="C2333" t="s">
        <v>1</v>
      </c>
      <c r="D2333" t="s">
        <v>2</v>
      </c>
      <c r="E2333" t="s">
        <v>3</v>
      </c>
      <c r="F2333" t="s">
        <v>306</v>
      </c>
      <c r="G2333" t="s">
        <v>4</v>
      </c>
      <c r="H2333" t="s">
        <v>52</v>
      </c>
      <c r="I2333">
        <v>504</v>
      </c>
      <c r="J2333">
        <v>56</v>
      </c>
      <c r="K2333" t="s">
        <v>316</v>
      </c>
      <c r="L2333" t="s">
        <v>7</v>
      </c>
      <c r="M2333" t="s">
        <v>28</v>
      </c>
      <c r="N2333">
        <v>9</v>
      </c>
      <c r="O2333" t="s">
        <v>33</v>
      </c>
      <c r="P2333" t="s">
        <v>13</v>
      </c>
      <c r="Q2333">
        <v>2</v>
      </c>
      <c r="R2333" t="s">
        <v>12</v>
      </c>
      <c r="S2333">
        <v>13.066685676574707</v>
      </c>
      <c r="T2333" s="6">
        <f>tbSilv[[#This Row],[qtdRecurso]]*tbSilv[[#This Row],[areaOcupacao]]/10000</f>
        <v>0.1008</v>
      </c>
      <c r="U2333" s="1">
        <f>tbSilv[[#This Row],[qtdRecEspFaixa]]*tbSilv[[#This Row],[Preco]]</f>
        <v>1.3171219161987304</v>
      </c>
    </row>
    <row r="2334" spans="1:21" hidden="1" x14ac:dyDescent="0.3">
      <c r="A2334">
        <v>11817</v>
      </c>
      <c r="B2334" t="s">
        <v>57</v>
      </c>
      <c r="C2334" t="s">
        <v>1</v>
      </c>
      <c r="D2334" t="s">
        <v>2</v>
      </c>
      <c r="E2334" t="s">
        <v>3</v>
      </c>
      <c r="F2334" t="s">
        <v>306</v>
      </c>
      <c r="G2334" t="s">
        <v>4</v>
      </c>
      <c r="H2334" t="s">
        <v>52</v>
      </c>
      <c r="I2334">
        <v>504</v>
      </c>
      <c r="J2334">
        <v>56</v>
      </c>
      <c r="K2334" t="s">
        <v>316</v>
      </c>
      <c r="L2334" t="s">
        <v>7</v>
      </c>
      <c r="M2334" t="s">
        <v>28</v>
      </c>
      <c r="N2334">
        <v>9</v>
      </c>
      <c r="O2334" t="s">
        <v>36</v>
      </c>
      <c r="P2334" t="s">
        <v>13</v>
      </c>
      <c r="Q2334">
        <v>1</v>
      </c>
      <c r="R2334" t="s">
        <v>12</v>
      </c>
      <c r="S2334">
        <v>13.066685676574707</v>
      </c>
      <c r="T2334" s="6">
        <f>tbSilv[[#This Row],[qtdRecurso]]*tbSilv[[#This Row],[areaOcupacao]]/10000</f>
        <v>5.04E-2</v>
      </c>
      <c r="U2334" s="1">
        <f>tbSilv[[#This Row],[qtdRecEspFaixa]]*tbSilv[[#This Row],[Preco]]</f>
        <v>0.65856095809936521</v>
      </c>
    </row>
    <row r="2335" spans="1:21" hidden="1" x14ac:dyDescent="0.3">
      <c r="A2335">
        <v>11817</v>
      </c>
      <c r="B2335" t="s">
        <v>57</v>
      </c>
      <c r="C2335" t="s">
        <v>1</v>
      </c>
      <c r="D2335" t="s">
        <v>2</v>
      </c>
      <c r="E2335" t="s">
        <v>3</v>
      </c>
      <c r="F2335" t="s">
        <v>306</v>
      </c>
      <c r="G2335" t="s">
        <v>4</v>
      </c>
      <c r="H2335" t="s">
        <v>52</v>
      </c>
      <c r="I2335">
        <v>504</v>
      </c>
      <c r="J2335">
        <v>56</v>
      </c>
      <c r="K2335" t="s">
        <v>316</v>
      </c>
      <c r="L2335" t="s">
        <v>7</v>
      </c>
      <c r="M2335" t="s">
        <v>28</v>
      </c>
      <c r="N2335">
        <v>10</v>
      </c>
      <c r="O2335" t="s">
        <v>33</v>
      </c>
      <c r="P2335" t="s">
        <v>34</v>
      </c>
      <c r="Q2335">
        <v>2</v>
      </c>
      <c r="R2335" t="s">
        <v>12</v>
      </c>
      <c r="S2335">
        <v>9.9000000000000005E-2</v>
      </c>
      <c r="T2335" s="6">
        <f>tbSilv[[#This Row],[qtdRecurso]]*tbSilv[[#This Row],[areaOcupacao]]/10000</f>
        <v>0.1008</v>
      </c>
      <c r="U2335" s="1">
        <f>tbSilv[[#This Row],[qtdRecEspFaixa]]*tbSilv[[#This Row],[Preco]]</f>
        <v>9.9792000000000006E-3</v>
      </c>
    </row>
    <row r="2336" spans="1:21" hidden="1" x14ac:dyDescent="0.3">
      <c r="A2336">
        <v>11817</v>
      </c>
      <c r="B2336" t="s">
        <v>57</v>
      </c>
      <c r="C2336" t="s">
        <v>1</v>
      </c>
      <c r="D2336" t="s">
        <v>2</v>
      </c>
      <c r="E2336" t="s">
        <v>3</v>
      </c>
      <c r="F2336" t="s">
        <v>306</v>
      </c>
      <c r="G2336" t="s">
        <v>4</v>
      </c>
      <c r="H2336" t="s">
        <v>52</v>
      </c>
      <c r="I2336">
        <v>504</v>
      </c>
      <c r="J2336">
        <v>56</v>
      </c>
      <c r="K2336" t="s">
        <v>316</v>
      </c>
      <c r="L2336" t="s">
        <v>7</v>
      </c>
      <c r="M2336" t="s">
        <v>28</v>
      </c>
      <c r="N2336">
        <v>10</v>
      </c>
      <c r="O2336" t="s">
        <v>33</v>
      </c>
      <c r="P2336" t="s">
        <v>35</v>
      </c>
      <c r="Q2336">
        <v>2</v>
      </c>
      <c r="R2336" t="s">
        <v>22</v>
      </c>
      <c r="S2336">
        <v>16.239999771118164</v>
      </c>
      <c r="T2336" s="6">
        <f>tbSilv[[#This Row],[qtdRecurso]]*tbSilv[[#This Row],[areaOcupacao]]/10000</f>
        <v>0.1008</v>
      </c>
      <c r="U2336" s="1">
        <f>tbSilv[[#This Row],[qtdRecEspFaixa]]*tbSilv[[#This Row],[Preco]]</f>
        <v>1.6369919769287109</v>
      </c>
    </row>
    <row r="2337" spans="1:21" hidden="1" x14ac:dyDescent="0.3">
      <c r="A2337">
        <v>11817</v>
      </c>
      <c r="B2337" t="s">
        <v>57</v>
      </c>
      <c r="C2337" t="s">
        <v>1</v>
      </c>
      <c r="D2337" t="s">
        <v>2</v>
      </c>
      <c r="E2337" t="s">
        <v>3</v>
      </c>
      <c r="F2337" t="s">
        <v>306</v>
      </c>
      <c r="G2337" t="s">
        <v>4</v>
      </c>
      <c r="H2337" t="s">
        <v>52</v>
      </c>
      <c r="I2337">
        <v>504</v>
      </c>
      <c r="J2337">
        <v>56</v>
      </c>
      <c r="K2337" t="s">
        <v>316</v>
      </c>
      <c r="L2337" t="s">
        <v>7</v>
      </c>
      <c r="M2337" t="s">
        <v>28</v>
      </c>
      <c r="N2337">
        <v>10</v>
      </c>
      <c r="O2337" t="s">
        <v>33</v>
      </c>
      <c r="P2337" t="s">
        <v>13</v>
      </c>
      <c r="Q2337">
        <v>2</v>
      </c>
      <c r="R2337" t="s">
        <v>12</v>
      </c>
      <c r="S2337">
        <v>13.066685676574707</v>
      </c>
      <c r="T2337" s="6">
        <f>tbSilv[[#This Row],[qtdRecurso]]*tbSilv[[#This Row],[areaOcupacao]]/10000</f>
        <v>0.1008</v>
      </c>
      <c r="U2337" s="1">
        <f>tbSilv[[#This Row],[qtdRecEspFaixa]]*tbSilv[[#This Row],[Preco]]</f>
        <v>1.3171219161987304</v>
      </c>
    </row>
    <row r="2338" spans="1:21" hidden="1" x14ac:dyDescent="0.3">
      <c r="A2338">
        <v>11817</v>
      </c>
      <c r="B2338" t="s">
        <v>57</v>
      </c>
      <c r="C2338" t="s">
        <v>1</v>
      </c>
      <c r="D2338" t="s">
        <v>2</v>
      </c>
      <c r="E2338" t="s">
        <v>3</v>
      </c>
      <c r="F2338" t="s">
        <v>306</v>
      </c>
      <c r="G2338" t="s">
        <v>4</v>
      </c>
      <c r="H2338" t="s">
        <v>52</v>
      </c>
      <c r="I2338">
        <v>504</v>
      </c>
      <c r="J2338">
        <v>56</v>
      </c>
      <c r="K2338" t="s">
        <v>316</v>
      </c>
      <c r="L2338" t="s">
        <v>7</v>
      </c>
      <c r="M2338" t="s">
        <v>28</v>
      </c>
      <c r="N2338">
        <v>10</v>
      </c>
      <c r="O2338" t="s">
        <v>40</v>
      </c>
      <c r="P2338" t="s">
        <v>41</v>
      </c>
      <c r="Q2338">
        <v>20</v>
      </c>
      <c r="R2338" t="s">
        <v>12</v>
      </c>
      <c r="S2338">
        <v>5.920964241027832</v>
      </c>
      <c r="T2338" s="6">
        <f>tbSilv[[#This Row],[qtdRecurso]]*tbSilv[[#This Row],[areaOcupacao]]/10000</f>
        <v>1.008</v>
      </c>
      <c r="U2338" s="1">
        <f>tbSilv[[#This Row],[qtdRecEspFaixa]]*tbSilv[[#This Row],[Preco]]</f>
        <v>5.9683319549560547</v>
      </c>
    </row>
    <row r="2339" spans="1:21" hidden="1" x14ac:dyDescent="0.3">
      <c r="A2339">
        <v>11817</v>
      </c>
      <c r="B2339" t="s">
        <v>57</v>
      </c>
      <c r="C2339" t="s">
        <v>1</v>
      </c>
      <c r="D2339" t="s">
        <v>2</v>
      </c>
      <c r="E2339" t="s">
        <v>3</v>
      </c>
      <c r="F2339" t="s">
        <v>306</v>
      </c>
      <c r="G2339" t="s">
        <v>4</v>
      </c>
      <c r="H2339" t="s">
        <v>52</v>
      </c>
      <c r="I2339">
        <v>504</v>
      </c>
      <c r="J2339">
        <v>56</v>
      </c>
      <c r="K2339" t="s">
        <v>316</v>
      </c>
      <c r="L2339" t="s">
        <v>7</v>
      </c>
      <c r="M2339" t="s">
        <v>28</v>
      </c>
      <c r="N2339">
        <v>10</v>
      </c>
      <c r="O2339" t="s">
        <v>36</v>
      </c>
      <c r="P2339" t="s">
        <v>13</v>
      </c>
      <c r="Q2339">
        <v>1</v>
      </c>
      <c r="R2339" t="s">
        <v>12</v>
      </c>
      <c r="S2339">
        <v>13.066685676574707</v>
      </c>
      <c r="T2339" s="6">
        <f>tbSilv[[#This Row],[qtdRecurso]]*tbSilv[[#This Row],[areaOcupacao]]/10000</f>
        <v>5.04E-2</v>
      </c>
      <c r="U2339" s="1">
        <f>tbSilv[[#This Row],[qtdRecEspFaixa]]*tbSilv[[#This Row],[Preco]]</f>
        <v>0.65856095809936521</v>
      </c>
    </row>
    <row r="2340" spans="1:21" hidden="1" x14ac:dyDescent="0.3">
      <c r="A2340">
        <v>11817</v>
      </c>
      <c r="B2340" t="s">
        <v>57</v>
      </c>
      <c r="C2340" t="s">
        <v>1</v>
      </c>
      <c r="D2340" t="s">
        <v>2</v>
      </c>
      <c r="E2340" t="s">
        <v>3</v>
      </c>
      <c r="F2340" t="s">
        <v>306</v>
      </c>
      <c r="G2340" t="s">
        <v>4</v>
      </c>
      <c r="H2340" t="s">
        <v>52</v>
      </c>
      <c r="I2340">
        <v>504</v>
      </c>
      <c r="J2340">
        <v>56</v>
      </c>
      <c r="K2340" t="s">
        <v>316</v>
      </c>
      <c r="L2340" t="s">
        <v>7</v>
      </c>
      <c r="M2340" t="s">
        <v>28</v>
      </c>
      <c r="N2340">
        <v>11</v>
      </c>
      <c r="O2340" t="s">
        <v>33</v>
      </c>
      <c r="P2340" t="s">
        <v>34</v>
      </c>
      <c r="Q2340">
        <v>2</v>
      </c>
      <c r="R2340" t="s">
        <v>12</v>
      </c>
      <c r="S2340">
        <v>9.9000000000000005E-2</v>
      </c>
      <c r="T2340" s="6">
        <f>tbSilv[[#This Row],[qtdRecurso]]*tbSilv[[#This Row],[areaOcupacao]]/10000</f>
        <v>0.1008</v>
      </c>
      <c r="U2340" s="1">
        <f>tbSilv[[#This Row],[qtdRecEspFaixa]]*tbSilv[[#This Row],[Preco]]</f>
        <v>9.9792000000000006E-3</v>
      </c>
    </row>
    <row r="2341" spans="1:21" hidden="1" x14ac:dyDescent="0.3">
      <c r="A2341">
        <v>11817</v>
      </c>
      <c r="B2341" t="s">
        <v>57</v>
      </c>
      <c r="C2341" t="s">
        <v>1</v>
      </c>
      <c r="D2341" t="s">
        <v>2</v>
      </c>
      <c r="E2341" t="s">
        <v>3</v>
      </c>
      <c r="F2341" t="s">
        <v>306</v>
      </c>
      <c r="G2341" t="s">
        <v>4</v>
      </c>
      <c r="H2341" t="s">
        <v>52</v>
      </c>
      <c r="I2341">
        <v>504</v>
      </c>
      <c r="J2341">
        <v>56</v>
      </c>
      <c r="K2341" t="s">
        <v>316</v>
      </c>
      <c r="L2341" t="s">
        <v>7</v>
      </c>
      <c r="M2341" t="s">
        <v>28</v>
      </c>
      <c r="N2341">
        <v>11</v>
      </c>
      <c r="O2341" t="s">
        <v>33</v>
      </c>
      <c r="P2341" t="s">
        <v>35</v>
      </c>
      <c r="Q2341">
        <v>2</v>
      </c>
      <c r="R2341" t="s">
        <v>22</v>
      </c>
      <c r="S2341">
        <v>16.239999771118164</v>
      </c>
      <c r="T2341" s="6">
        <f>tbSilv[[#This Row],[qtdRecurso]]*tbSilv[[#This Row],[areaOcupacao]]/10000</f>
        <v>0.1008</v>
      </c>
      <c r="U2341" s="1">
        <f>tbSilv[[#This Row],[qtdRecEspFaixa]]*tbSilv[[#This Row],[Preco]]</f>
        <v>1.6369919769287109</v>
      </c>
    </row>
    <row r="2342" spans="1:21" hidden="1" x14ac:dyDescent="0.3">
      <c r="A2342">
        <v>11817</v>
      </c>
      <c r="B2342" t="s">
        <v>57</v>
      </c>
      <c r="C2342" t="s">
        <v>1</v>
      </c>
      <c r="D2342" t="s">
        <v>2</v>
      </c>
      <c r="E2342" t="s">
        <v>3</v>
      </c>
      <c r="F2342" t="s">
        <v>306</v>
      </c>
      <c r="G2342" t="s">
        <v>4</v>
      </c>
      <c r="H2342" t="s">
        <v>52</v>
      </c>
      <c r="I2342">
        <v>504</v>
      </c>
      <c r="J2342">
        <v>56</v>
      </c>
      <c r="K2342" t="s">
        <v>316</v>
      </c>
      <c r="L2342" t="s">
        <v>7</v>
      </c>
      <c r="M2342" t="s">
        <v>28</v>
      </c>
      <c r="N2342">
        <v>11</v>
      </c>
      <c r="O2342" t="s">
        <v>33</v>
      </c>
      <c r="P2342" t="s">
        <v>13</v>
      </c>
      <c r="Q2342">
        <v>2</v>
      </c>
      <c r="R2342" t="s">
        <v>12</v>
      </c>
      <c r="S2342">
        <v>13.066685676574707</v>
      </c>
      <c r="T2342" s="6">
        <f>tbSilv[[#This Row],[qtdRecurso]]*tbSilv[[#This Row],[areaOcupacao]]/10000</f>
        <v>0.1008</v>
      </c>
      <c r="U2342" s="1">
        <f>tbSilv[[#This Row],[qtdRecEspFaixa]]*tbSilv[[#This Row],[Preco]]</f>
        <v>1.3171219161987304</v>
      </c>
    </row>
    <row r="2343" spans="1:21" hidden="1" x14ac:dyDescent="0.3">
      <c r="A2343">
        <v>11817</v>
      </c>
      <c r="B2343" t="s">
        <v>57</v>
      </c>
      <c r="C2343" t="s">
        <v>1</v>
      </c>
      <c r="D2343" t="s">
        <v>2</v>
      </c>
      <c r="E2343" t="s">
        <v>3</v>
      </c>
      <c r="F2343" t="s">
        <v>306</v>
      </c>
      <c r="G2343" t="s">
        <v>4</v>
      </c>
      <c r="H2343" t="s">
        <v>52</v>
      </c>
      <c r="I2343">
        <v>504</v>
      </c>
      <c r="J2343">
        <v>56</v>
      </c>
      <c r="K2343" t="s">
        <v>316</v>
      </c>
      <c r="L2343" t="s">
        <v>7</v>
      </c>
      <c r="M2343" t="s">
        <v>28</v>
      </c>
      <c r="N2343">
        <v>11</v>
      </c>
      <c r="O2343" t="s">
        <v>36</v>
      </c>
      <c r="P2343" t="s">
        <v>13</v>
      </c>
      <c r="Q2343">
        <v>1</v>
      </c>
      <c r="R2343" t="s">
        <v>12</v>
      </c>
      <c r="S2343">
        <v>13.066685676574707</v>
      </c>
      <c r="T2343" s="6">
        <f>tbSilv[[#This Row],[qtdRecurso]]*tbSilv[[#This Row],[areaOcupacao]]/10000</f>
        <v>5.04E-2</v>
      </c>
      <c r="U2343" s="1">
        <f>tbSilv[[#This Row],[qtdRecEspFaixa]]*tbSilv[[#This Row],[Preco]]</f>
        <v>0.65856095809936521</v>
      </c>
    </row>
    <row r="2344" spans="1:21" hidden="1" x14ac:dyDescent="0.3">
      <c r="A2344">
        <v>11817</v>
      </c>
      <c r="B2344" t="s">
        <v>57</v>
      </c>
      <c r="C2344" t="s">
        <v>1</v>
      </c>
      <c r="D2344" t="s">
        <v>2</v>
      </c>
      <c r="E2344" t="s">
        <v>3</v>
      </c>
      <c r="F2344" t="s">
        <v>306</v>
      </c>
      <c r="G2344" t="s">
        <v>4</v>
      </c>
      <c r="H2344" t="s">
        <v>52</v>
      </c>
      <c r="I2344">
        <v>504</v>
      </c>
      <c r="J2344">
        <v>56</v>
      </c>
      <c r="K2344" t="s">
        <v>316</v>
      </c>
      <c r="L2344" t="s">
        <v>7</v>
      </c>
      <c r="M2344" t="s">
        <v>28</v>
      </c>
      <c r="N2344">
        <v>12</v>
      </c>
      <c r="O2344" t="s">
        <v>33</v>
      </c>
      <c r="P2344" t="s">
        <v>34</v>
      </c>
      <c r="Q2344">
        <v>2</v>
      </c>
      <c r="R2344" t="s">
        <v>12</v>
      </c>
      <c r="S2344">
        <v>9.9000000000000005E-2</v>
      </c>
      <c r="T2344" s="6">
        <f>tbSilv[[#This Row],[qtdRecurso]]*tbSilv[[#This Row],[areaOcupacao]]/10000</f>
        <v>0.1008</v>
      </c>
      <c r="U2344" s="1">
        <f>tbSilv[[#This Row],[qtdRecEspFaixa]]*tbSilv[[#This Row],[Preco]]</f>
        <v>9.9792000000000006E-3</v>
      </c>
    </row>
    <row r="2345" spans="1:21" hidden="1" x14ac:dyDescent="0.3">
      <c r="A2345">
        <v>11817</v>
      </c>
      <c r="B2345" t="s">
        <v>57</v>
      </c>
      <c r="C2345" t="s">
        <v>1</v>
      </c>
      <c r="D2345" t="s">
        <v>2</v>
      </c>
      <c r="E2345" t="s">
        <v>3</v>
      </c>
      <c r="F2345" t="s">
        <v>306</v>
      </c>
      <c r="G2345" t="s">
        <v>4</v>
      </c>
      <c r="H2345" t="s">
        <v>52</v>
      </c>
      <c r="I2345">
        <v>504</v>
      </c>
      <c r="J2345">
        <v>56</v>
      </c>
      <c r="K2345" t="s">
        <v>316</v>
      </c>
      <c r="L2345" t="s">
        <v>7</v>
      </c>
      <c r="M2345" t="s">
        <v>28</v>
      </c>
      <c r="N2345">
        <v>12</v>
      </c>
      <c r="O2345" t="s">
        <v>33</v>
      </c>
      <c r="P2345" t="s">
        <v>35</v>
      </c>
      <c r="Q2345">
        <v>2</v>
      </c>
      <c r="R2345" t="s">
        <v>22</v>
      </c>
      <c r="S2345">
        <v>16.239999771118164</v>
      </c>
      <c r="T2345" s="6">
        <f>tbSilv[[#This Row],[qtdRecurso]]*tbSilv[[#This Row],[areaOcupacao]]/10000</f>
        <v>0.1008</v>
      </c>
      <c r="U2345" s="1">
        <f>tbSilv[[#This Row],[qtdRecEspFaixa]]*tbSilv[[#This Row],[Preco]]</f>
        <v>1.6369919769287109</v>
      </c>
    </row>
    <row r="2346" spans="1:21" hidden="1" x14ac:dyDescent="0.3">
      <c r="A2346">
        <v>11817</v>
      </c>
      <c r="B2346" t="s">
        <v>57</v>
      </c>
      <c r="C2346" t="s">
        <v>1</v>
      </c>
      <c r="D2346" t="s">
        <v>2</v>
      </c>
      <c r="E2346" t="s">
        <v>3</v>
      </c>
      <c r="F2346" t="s">
        <v>306</v>
      </c>
      <c r="G2346" t="s">
        <v>4</v>
      </c>
      <c r="H2346" t="s">
        <v>52</v>
      </c>
      <c r="I2346">
        <v>504</v>
      </c>
      <c r="J2346">
        <v>56</v>
      </c>
      <c r="K2346" t="s">
        <v>316</v>
      </c>
      <c r="L2346" t="s">
        <v>7</v>
      </c>
      <c r="M2346" t="s">
        <v>28</v>
      </c>
      <c r="N2346">
        <v>12</v>
      </c>
      <c r="O2346" t="s">
        <v>33</v>
      </c>
      <c r="P2346" t="s">
        <v>13</v>
      </c>
      <c r="Q2346">
        <v>2</v>
      </c>
      <c r="R2346" t="s">
        <v>12</v>
      </c>
      <c r="S2346">
        <v>13.066685676574707</v>
      </c>
      <c r="T2346" s="6">
        <f>tbSilv[[#This Row],[qtdRecurso]]*tbSilv[[#This Row],[areaOcupacao]]/10000</f>
        <v>0.1008</v>
      </c>
      <c r="U2346" s="1">
        <f>tbSilv[[#This Row],[qtdRecEspFaixa]]*tbSilv[[#This Row],[Preco]]</f>
        <v>1.3171219161987304</v>
      </c>
    </row>
    <row r="2347" spans="1:21" hidden="1" x14ac:dyDescent="0.3">
      <c r="A2347">
        <v>11817</v>
      </c>
      <c r="B2347" t="s">
        <v>57</v>
      </c>
      <c r="C2347" t="s">
        <v>1</v>
      </c>
      <c r="D2347" t="s">
        <v>2</v>
      </c>
      <c r="E2347" t="s">
        <v>3</v>
      </c>
      <c r="F2347" t="s">
        <v>306</v>
      </c>
      <c r="G2347" t="s">
        <v>4</v>
      </c>
      <c r="H2347" t="s">
        <v>52</v>
      </c>
      <c r="I2347">
        <v>504</v>
      </c>
      <c r="J2347">
        <v>56</v>
      </c>
      <c r="K2347" t="s">
        <v>316</v>
      </c>
      <c r="L2347" t="s">
        <v>7</v>
      </c>
      <c r="M2347" t="s">
        <v>28</v>
      </c>
      <c r="N2347">
        <v>12</v>
      </c>
      <c r="O2347" t="s">
        <v>36</v>
      </c>
      <c r="P2347" t="s">
        <v>13</v>
      </c>
      <c r="Q2347">
        <v>1</v>
      </c>
      <c r="R2347" t="s">
        <v>12</v>
      </c>
      <c r="S2347">
        <v>13.066685676574707</v>
      </c>
      <c r="T2347" s="6">
        <f>tbSilv[[#This Row],[qtdRecurso]]*tbSilv[[#This Row],[areaOcupacao]]/10000</f>
        <v>5.04E-2</v>
      </c>
      <c r="U2347" s="1">
        <f>tbSilv[[#This Row],[qtdRecEspFaixa]]*tbSilv[[#This Row],[Preco]]</f>
        <v>0.65856095809936521</v>
      </c>
    </row>
    <row r="2348" spans="1:21" hidden="1" x14ac:dyDescent="0.3">
      <c r="A2348">
        <v>11817</v>
      </c>
      <c r="B2348" t="s">
        <v>57</v>
      </c>
      <c r="C2348" t="s">
        <v>1</v>
      </c>
      <c r="D2348" t="s">
        <v>2</v>
      </c>
      <c r="E2348" t="s">
        <v>3</v>
      </c>
      <c r="F2348" t="s">
        <v>306</v>
      </c>
      <c r="G2348" t="s">
        <v>4</v>
      </c>
      <c r="H2348" t="s">
        <v>52</v>
      </c>
      <c r="I2348">
        <v>504</v>
      </c>
      <c r="J2348">
        <v>56</v>
      </c>
      <c r="K2348" t="s">
        <v>316</v>
      </c>
      <c r="L2348" t="s">
        <v>7</v>
      </c>
      <c r="M2348" t="s">
        <v>28</v>
      </c>
      <c r="N2348">
        <v>13</v>
      </c>
      <c r="O2348" t="s">
        <v>33</v>
      </c>
      <c r="P2348" t="s">
        <v>34</v>
      </c>
      <c r="Q2348">
        <v>2</v>
      </c>
      <c r="R2348" t="s">
        <v>12</v>
      </c>
      <c r="S2348">
        <v>9.9000000000000005E-2</v>
      </c>
      <c r="T2348" s="6">
        <f>tbSilv[[#This Row],[qtdRecurso]]*tbSilv[[#This Row],[areaOcupacao]]/10000</f>
        <v>0.1008</v>
      </c>
      <c r="U2348" s="1">
        <f>tbSilv[[#This Row],[qtdRecEspFaixa]]*tbSilv[[#This Row],[Preco]]</f>
        <v>9.9792000000000006E-3</v>
      </c>
    </row>
    <row r="2349" spans="1:21" hidden="1" x14ac:dyDescent="0.3">
      <c r="A2349">
        <v>11817</v>
      </c>
      <c r="B2349" t="s">
        <v>57</v>
      </c>
      <c r="C2349" t="s">
        <v>1</v>
      </c>
      <c r="D2349" t="s">
        <v>2</v>
      </c>
      <c r="E2349" t="s">
        <v>3</v>
      </c>
      <c r="F2349" t="s">
        <v>306</v>
      </c>
      <c r="G2349" t="s">
        <v>4</v>
      </c>
      <c r="H2349" t="s">
        <v>52</v>
      </c>
      <c r="I2349">
        <v>504</v>
      </c>
      <c r="J2349">
        <v>56</v>
      </c>
      <c r="K2349" t="s">
        <v>316</v>
      </c>
      <c r="L2349" t="s">
        <v>7</v>
      </c>
      <c r="M2349" t="s">
        <v>28</v>
      </c>
      <c r="N2349">
        <v>13</v>
      </c>
      <c r="O2349" t="s">
        <v>33</v>
      </c>
      <c r="P2349" t="s">
        <v>35</v>
      </c>
      <c r="Q2349">
        <v>2</v>
      </c>
      <c r="R2349" t="s">
        <v>22</v>
      </c>
      <c r="S2349">
        <v>16.239999771118164</v>
      </c>
      <c r="T2349" s="6">
        <f>tbSilv[[#This Row],[qtdRecurso]]*tbSilv[[#This Row],[areaOcupacao]]/10000</f>
        <v>0.1008</v>
      </c>
      <c r="U2349" s="1">
        <f>tbSilv[[#This Row],[qtdRecEspFaixa]]*tbSilv[[#This Row],[Preco]]</f>
        <v>1.6369919769287109</v>
      </c>
    </row>
    <row r="2350" spans="1:21" hidden="1" x14ac:dyDescent="0.3">
      <c r="A2350">
        <v>11817</v>
      </c>
      <c r="B2350" t="s">
        <v>57</v>
      </c>
      <c r="C2350" t="s">
        <v>1</v>
      </c>
      <c r="D2350" t="s">
        <v>2</v>
      </c>
      <c r="E2350" t="s">
        <v>3</v>
      </c>
      <c r="F2350" t="s">
        <v>306</v>
      </c>
      <c r="G2350" t="s">
        <v>4</v>
      </c>
      <c r="H2350" t="s">
        <v>52</v>
      </c>
      <c r="I2350">
        <v>504</v>
      </c>
      <c r="J2350">
        <v>56</v>
      </c>
      <c r="K2350" t="s">
        <v>316</v>
      </c>
      <c r="L2350" t="s">
        <v>7</v>
      </c>
      <c r="M2350" t="s">
        <v>28</v>
      </c>
      <c r="N2350">
        <v>13</v>
      </c>
      <c r="O2350" t="s">
        <v>33</v>
      </c>
      <c r="P2350" t="s">
        <v>13</v>
      </c>
      <c r="Q2350">
        <v>2</v>
      </c>
      <c r="R2350" t="s">
        <v>12</v>
      </c>
      <c r="S2350">
        <v>13.066685676574707</v>
      </c>
      <c r="T2350" s="6">
        <f>tbSilv[[#This Row],[qtdRecurso]]*tbSilv[[#This Row],[areaOcupacao]]/10000</f>
        <v>0.1008</v>
      </c>
      <c r="U2350" s="1">
        <f>tbSilv[[#This Row],[qtdRecEspFaixa]]*tbSilv[[#This Row],[Preco]]</f>
        <v>1.3171219161987304</v>
      </c>
    </row>
    <row r="2351" spans="1:21" hidden="1" x14ac:dyDescent="0.3">
      <c r="A2351">
        <v>11817</v>
      </c>
      <c r="B2351" t="s">
        <v>57</v>
      </c>
      <c r="C2351" t="s">
        <v>1</v>
      </c>
      <c r="D2351" t="s">
        <v>2</v>
      </c>
      <c r="E2351" t="s">
        <v>3</v>
      </c>
      <c r="F2351" t="s">
        <v>306</v>
      </c>
      <c r="G2351" t="s">
        <v>4</v>
      </c>
      <c r="H2351" t="s">
        <v>52</v>
      </c>
      <c r="I2351">
        <v>504</v>
      </c>
      <c r="J2351">
        <v>56</v>
      </c>
      <c r="K2351" t="s">
        <v>316</v>
      </c>
      <c r="L2351" t="s">
        <v>7</v>
      </c>
      <c r="M2351" t="s">
        <v>28</v>
      </c>
      <c r="N2351">
        <v>13</v>
      </c>
      <c r="O2351" t="s">
        <v>36</v>
      </c>
      <c r="P2351" t="s">
        <v>13</v>
      </c>
      <c r="Q2351">
        <v>1</v>
      </c>
      <c r="R2351" t="s">
        <v>12</v>
      </c>
      <c r="S2351">
        <v>13.066685676574707</v>
      </c>
      <c r="T2351" s="6">
        <f>tbSilv[[#This Row],[qtdRecurso]]*tbSilv[[#This Row],[areaOcupacao]]/10000</f>
        <v>5.04E-2</v>
      </c>
      <c r="U2351" s="1">
        <f>tbSilv[[#This Row],[qtdRecEspFaixa]]*tbSilv[[#This Row],[Preco]]</f>
        <v>0.65856095809936521</v>
      </c>
    </row>
    <row r="2352" spans="1:21" hidden="1" x14ac:dyDescent="0.3">
      <c r="A2352">
        <v>11817</v>
      </c>
      <c r="B2352" t="s">
        <v>57</v>
      </c>
      <c r="C2352" t="s">
        <v>1</v>
      </c>
      <c r="D2352" t="s">
        <v>2</v>
      </c>
      <c r="E2352" t="s">
        <v>3</v>
      </c>
      <c r="F2352" t="s">
        <v>306</v>
      </c>
      <c r="G2352" t="s">
        <v>4</v>
      </c>
      <c r="H2352" t="s">
        <v>52</v>
      </c>
      <c r="I2352">
        <v>504</v>
      </c>
      <c r="J2352">
        <v>56</v>
      </c>
      <c r="K2352" t="s">
        <v>316</v>
      </c>
      <c r="L2352" t="s">
        <v>7</v>
      </c>
      <c r="M2352" t="s">
        <v>28</v>
      </c>
      <c r="N2352">
        <v>14</v>
      </c>
      <c r="O2352" t="s">
        <v>33</v>
      </c>
      <c r="P2352" t="s">
        <v>34</v>
      </c>
      <c r="Q2352">
        <v>2</v>
      </c>
      <c r="R2352" t="s">
        <v>12</v>
      </c>
      <c r="S2352">
        <v>9.9000000000000005E-2</v>
      </c>
      <c r="T2352" s="6">
        <f>tbSilv[[#This Row],[qtdRecurso]]*tbSilv[[#This Row],[areaOcupacao]]/10000</f>
        <v>0.1008</v>
      </c>
      <c r="U2352" s="1">
        <f>tbSilv[[#This Row],[qtdRecEspFaixa]]*tbSilv[[#This Row],[Preco]]</f>
        <v>9.9792000000000006E-3</v>
      </c>
    </row>
    <row r="2353" spans="1:21" hidden="1" x14ac:dyDescent="0.3">
      <c r="A2353">
        <v>11817</v>
      </c>
      <c r="B2353" t="s">
        <v>57</v>
      </c>
      <c r="C2353" t="s">
        <v>1</v>
      </c>
      <c r="D2353" t="s">
        <v>2</v>
      </c>
      <c r="E2353" t="s">
        <v>3</v>
      </c>
      <c r="F2353" t="s">
        <v>306</v>
      </c>
      <c r="G2353" t="s">
        <v>4</v>
      </c>
      <c r="H2353" t="s">
        <v>52</v>
      </c>
      <c r="I2353">
        <v>504</v>
      </c>
      <c r="J2353">
        <v>56</v>
      </c>
      <c r="K2353" t="s">
        <v>316</v>
      </c>
      <c r="L2353" t="s">
        <v>7</v>
      </c>
      <c r="M2353" t="s">
        <v>28</v>
      </c>
      <c r="N2353">
        <v>14</v>
      </c>
      <c r="O2353" t="s">
        <v>33</v>
      </c>
      <c r="P2353" t="s">
        <v>35</v>
      </c>
      <c r="Q2353">
        <v>2</v>
      </c>
      <c r="R2353" t="s">
        <v>22</v>
      </c>
      <c r="S2353">
        <v>16.239999771118164</v>
      </c>
      <c r="T2353" s="6">
        <f>tbSilv[[#This Row],[qtdRecurso]]*tbSilv[[#This Row],[areaOcupacao]]/10000</f>
        <v>0.1008</v>
      </c>
      <c r="U2353" s="1">
        <f>tbSilv[[#This Row],[qtdRecEspFaixa]]*tbSilv[[#This Row],[Preco]]</f>
        <v>1.6369919769287109</v>
      </c>
    </row>
    <row r="2354" spans="1:21" hidden="1" x14ac:dyDescent="0.3">
      <c r="A2354">
        <v>11817</v>
      </c>
      <c r="B2354" t="s">
        <v>57</v>
      </c>
      <c r="C2354" t="s">
        <v>1</v>
      </c>
      <c r="D2354" t="s">
        <v>2</v>
      </c>
      <c r="E2354" t="s">
        <v>3</v>
      </c>
      <c r="F2354" t="s">
        <v>306</v>
      </c>
      <c r="G2354" t="s">
        <v>4</v>
      </c>
      <c r="H2354" t="s">
        <v>52</v>
      </c>
      <c r="I2354">
        <v>504</v>
      </c>
      <c r="J2354">
        <v>56</v>
      </c>
      <c r="K2354" t="s">
        <v>316</v>
      </c>
      <c r="L2354" t="s">
        <v>7</v>
      </c>
      <c r="M2354" t="s">
        <v>28</v>
      </c>
      <c r="N2354">
        <v>14</v>
      </c>
      <c r="O2354" t="s">
        <v>33</v>
      </c>
      <c r="P2354" t="s">
        <v>13</v>
      </c>
      <c r="Q2354">
        <v>2</v>
      </c>
      <c r="R2354" t="s">
        <v>12</v>
      </c>
      <c r="S2354">
        <v>13.066685676574707</v>
      </c>
      <c r="T2354" s="6">
        <f>tbSilv[[#This Row],[qtdRecurso]]*tbSilv[[#This Row],[areaOcupacao]]/10000</f>
        <v>0.1008</v>
      </c>
      <c r="U2354" s="1">
        <f>tbSilv[[#This Row],[qtdRecEspFaixa]]*tbSilv[[#This Row],[Preco]]</f>
        <v>1.3171219161987304</v>
      </c>
    </row>
    <row r="2355" spans="1:21" hidden="1" x14ac:dyDescent="0.3">
      <c r="A2355">
        <v>11817</v>
      </c>
      <c r="B2355" t="s">
        <v>57</v>
      </c>
      <c r="C2355" t="s">
        <v>1</v>
      </c>
      <c r="D2355" t="s">
        <v>2</v>
      </c>
      <c r="E2355" t="s">
        <v>3</v>
      </c>
      <c r="F2355" t="s">
        <v>306</v>
      </c>
      <c r="G2355" t="s">
        <v>4</v>
      </c>
      <c r="H2355" t="s">
        <v>52</v>
      </c>
      <c r="I2355">
        <v>504</v>
      </c>
      <c r="J2355">
        <v>56</v>
      </c>
      <c r="K2355" t="s">
        <v>316</v>
      </c>
      <c r="L2355" t="s">
        <v>7</v>
      </c>
      <c r="M2355" t="s">
        <v>28</v>
      </c>
      <c r="N2355">
        <v>14</v>
      </c>
      <c r="O2355" t="s">
        <v>36</v>
      </c>
      <c r="P2355" t="s">
        <v>13</v>
      </c>
      <c r="Q2355">
        <v>1</v>
      </c>
      <c r="R2355" t="s">
        <v>12</v>
      </c>
      <c r="S2355">
        <v>13.066685676574707</v>
      </c>
      <c r="T2355" s="6">
        <f>tbSilv[[#This Row],[qtdRecurso]]*tbSilv[[#This Row],[areaOcupacao]]/10000</f>
        <v>5.04E-2</v>
      </c>
      <c r="U2355" s="1">
        <f>tbSilv[[#This Row],[qtdRecEspFaixa]]*tbSilv[[#This Row],[Preco]]</f>
        <v>0.65856095809936521</v>
      </c>
    </row>
    <row r="2356" spans="1:21" hidden="1" x14ac:dyDescent="0.3">
      <c r="A2356">
        <v>11817</v>
      </c>
      <c r="B2356" t="s">
        <v>57</v>
      </c>
      <c r="C2356" t="s">
        <v>1</v>
      </c>
      <c r="D2356" t="s">
        <v>2</v>
      </c>
      <c r="E2356" t="s">
        <v>3</v>
      </c>
      <c r="F2356" t="s">
        <v>306</v>
      </c>
      <c r="G2356" t="s">
        <v>4</v>
      </c>
      <c r="H2356" t="s">
        <v>52</v>
      </c>
      <c r="I2356">
        <v>504</v>
      </c>
      <c r="J2356">
        <v>56</v>
      </c>
      <c r="K2356" t="s">
        <v>316</v>
      </c>
      <c r="L2356" t="s">
        <v>7</v>
      </c>
      <c r="M2356" t="s">
        <v>28</v>
      </c>
      <c r="N2356">
        <v>15</v>
      </c>
      <c r="O2356" t="s">
        <v>33</v>
      </c>
      <c r="P2356" t="s">
        <v>34</v>
      </c>
      <c r="Q2356">
        <v>2</v>
      </c>
      <c r="R2356" t="s">
        <v>12</v>
      </c>
      <c r="S2356">
        <v>9.9000000000000005E-2</v>
      </c>
      <c r="T2356" s="6">
        <f>tbSilv[[#This Row],[qtdRecurso]]*tbSilv[[#This Row],[areaOcupacao]]/10000</f>
        <v>0.1008</v>
      </c>
      <c r="U2356" s="1">
        <f>tbSilv[[#This Row],[qtdRecEspFaixa]]*tbSilv[[#This Row],[Preco]]</f>
        <v>9.9792000000000006E-3</v>
      </c>
    </row>
    <row r="2357" spans="1:21" hidden="1" x14ac:dyDescent="0.3">
      <c r="A2357">
        <v>11817</v>
      </c>
      <c r="B2357" t="s">
        <v>57</v>
      </c>
      <c r="C2357" t="s">
        <v>1</v>
      </c>
      <c r="D2357" t="s">
        <v>2</v>
      </c>
      <c r="E2357" t="s">
        <v>3</v>
      </c>
      <c r="F2357" t="s">
        <v>306</v>
      </c>
      <c r="G2357" t="s">
        <v>4</v>
      </c>
      <c r="H2357" t="s">
        <v>52</v>
      </c>
      <c r="I2357">
        <v>504</v>
      </c>
      <c r="J2357">
        <v>56</v>
      </c>
      <c r="K2357" t="s">
        <v>316</v>
      </c>
      <c r="L2357" t="s">
        <v>7</v>
      </c>
      <c r="M2357" t="s">
        <v>28</v>
      </c>
      <c r="N2357">
        <v>15</v>
      </c>
      <c r="O2357" t="s">
        <v>33</v>
      </c>
      <c r="P2357" t="s">
        <v>35</v>
      </c>
      <c r="Q2357">
        <v>2</v>
      </c>
      <c r="R2357" t="s">
        <v>22</v>
      </c>
      <c r="S2357">
        <v>16.239999771118164</v>
      </c>
      <c r="T2357" s="6">
        <f>tbSilv[[#This Row],[qtdRecurso]]*tbSilv[[#This Row],[areaOcupacao]]/10000</f>
        <v>0.1008</v>
      </c>
      <c r="U2357" s="1">
        <f>tbSilv[[#This Row],[qtdRecEspFaixa]]*tbSilv[[#This Row],[Preco]]</f>
        <v>1.6369919769287109</v>
      </c>
    </row>
    <row r="2358" spans="1:21" hidden="1" x14ac:dyDescent="0.3">
      <c r="A2358">
        <v>11817</v>
      </c>
      <c r="B2358" t="s">
        <v>57</v>
      </c>
      <c r="C2358" t="s">
        <v>1</v>
      </c>
      <c r="D2358" t="s">
        <v>2</v>
      </c>
      <c r="E2358" t="s">
        <v>3</v>
      </c>
      <c r="F2358" t="s">
        <v>306</v>
      </c>
      <c r="G2358" t="s">
        <v>4</v>
      </c>
      <c r="H2358" t="s">
        <v>52</v>
      </c>
      <c r="I2358">
        <v>504</v>
      </c>
      <c r="J2358">
        <v>56</v>
      </c>
      <c r="K2358" t="s">
        <v>316</v>
      </c>
      <c r="L2358" t="s">
        <v>7</v>
      </c>
      <c r="M2358" t="s">
        <v>28</v>
      </c>
      <c r="N2358">
        <v>15</v>
      </c>
      <c r="O2358" t="s">
        <v>33</v>
      </c>
      <c r="P2358" t="s">
        <v>13</v>
      </c>
      <c r="Q2358">
        <v>2</v>
      </c>
      <c r="R2358" t="s">
        <v>12</v>
      </c>
      <c r="S2358">
        <v>13.066685676574707</v>
      </c>
      <c r="T2358" s="6">
        <f>tbSilv[[#This Row],[qtdRecurso]]*tbSilv[[#This Row],[areaOcupacao]]/10000</f>
        <v>0.1008</v>
      </c>
      <c r="U2358" s="1">
        <f>tbSilv[[#This Row],[qtdRecEspFaixa]]*tbSilv[[#This Row],[Preco]]</f>
        <v>1.3171219161987304</v>
      </c>
    </row>
    <row r="2359" spans="1:21" hidden="1" x14ac:dyDescent="0.3">
      <c r="A2359">
        <v>11817</v>
      </c>
      <c r="B2359" t="s">
        <v>57</v>
      </c>
      <c r="C2359" t="s">
        <v>1</v>
      </c>
      <c r="D2359" t="s">
        <v>2</v>
      </c>
      <c r="E2359" t="s">
        <v>3</v>
      </c>
      <c r="F2359" t="s">
        <v>306</v>
      </c>
      <c r="G2359" t="s">
        <v>4</v>
      </c>
      <c r="H2359" t="s">
        <v>52</v>
      </c>
      <c r="I2359">
        <v>504</v>
      </c>
      <c r="J2359">
        <v>56</v>
      </c>
      <c r="K2359" t="s">
        <v>316</v>
      </c>
      <c r="L2359" t="s">
        <v>7</v>
      </c>
      <c r="M2359" t="s">
        <v>28</v>
      </c>
      <c r="N2359">
        <v>15</v>
      </c>
      <c r="O2359" t="s">
        <v>40</v>
      </c>
      <c r="P2359" t="s">
        <v>41</v>
      </c>
      <c r="Q2359">
        <v>20</v>
      </c>
      <c r="R2359" t="s">
        <v>12</v>
      </c>
      <c r="S2359">
        <v>5.920964241027832</v>
      </c>
      <c r="T2359" s="6">
        <f>tbSilv[[#This Row],[qtdRecurso]]*tbSilv[[#This Row],[areaOcupacao]]/10000</f>
        <v>1.008</v>
      </c>
      <c r="U2359" s="1">
        <f>tbSilv[[#This Row],[qtdRecEspFaixa]]*tbSilv[[#This Row],[Preco]]</f>
        <v>5.9683319549560547</v>
      </c>
    </row>
    <row r="2360" spans="1:21" hidden="1" x14ac:dyDescent="0.3">
      <c r="A2360">
        <v>11817</v>
      </c>
      <c r="B2360" t="s">
        <v>57</v>
      </c>
      <c r="C2360" t="s">
        <v>1</v>
      </c>
      <c r="D2360" t="s">
        <v>2</v>
      </c>
      <c r="E2360" t="s">
        <v>3</v>
      </c>
      <c r="F2360" t="s">
        <v>306</v>
      </c>
      <c r="G2360" t="s">
        <v>4</v>
      </c>
      <c r="H2360" t="s">
        <v>52</v>
      </c>
      <c r="I2360">
        <v>504</v>
      </c>
      <c r="J2360">
        <v>56</v>
      </c>
      <c r="K2360" t="s">
        <v>316</v>
      </c>
      <c r="L2360" t="s">
        <v>7</v>
      </c>
      <c r="M2360" t="s">
        <v>28</v>
      </c>
      <c r="N2360">
        <v>15</v>
      </c>
      <c r="O2360" t="s">
        <v>36</v>
      </c>
      <c r="P2360" t="s">
        <v>13</v>
      </c>
      <c r="Q2360">
        <v>1</v>
      </c>
      <c r="R2360" t="s">
        <v>12</v>
      </c>
      <c r="S2360">
        <v>13.066685676574707</v>
      </c>
      <c r="T2360" s="6">
        <f>tbSilv[[#This Row],[qtdRecurso]]*tbSilv[[#This Row],[areaOcupacao]]/10000</f>
        <v>5.04E-2</v>
      </c>
      <c r="U2360" s="1">
        <f>tbSilv[[#This Row],[qtdRecEspFaixa]]*tbSilv[[#This Row],[Preco]]</f>
        <v>0.65856095809936521</v>
      </c>
    </row>
    <row r="2361" spans="1:21" hidden="1" x14ac:dyDescent="0.3">
      <c r="A2361">
        <v>11817</v>
      </c>
      <c r="B2361" t="s">
        <v>57</v>
      </c>
      <c r="C2361" t="s">
        <v>1</v>
      </c>
      <c r="D2361" t="s">
        <v>2</v>
      </c>
      <c r="E2361" t="s">
        <v>3</v>
      </c>
      <c r="F2361" t="s">
        <v>306</v>
      </c>
      <c r="G2361" t="s">
        <v>4</v>
      </c>
      <c r="H2361" t="s">
        <v>52</v>
      </c>
      <c r="I2361">
        <v>504</v>
      </c>
      <c r="J2361">
        <v>56</v>
      </c>
      <c r="K2361" t="s">
        <v>316</v>
      </c>
      <c r="L2361" t="s">
        <v>7</v>
      </c>
      <c r="M2361" t="s">
        <v>28</v>
      </c>
      <c r="N2361">
        <v>16</v>
      </c>
      <c r="O2361" t="s">
        <v>33</v>
      </c>
      <c r="P2361" t="s">
        <v>34</v>
      </c>
      <c r="Q2361">
        <v>2</v>
      </c>
      <c r="R2361" t="s">
        <v>12</v>
      </c>
      <c r="S2361">
        <v>9.9000000000000005E-2</v>
      </c>
      <c r="T2361" s="6">
        <f>tbSilv[[#This Row],[qtdRecurso]]*tbSilv[[#This Row],[areaOcupacao]]/10000</f>
        <v>0.1008</v>
      </c>
      <c r="U2361" s="1">
        <f>tbSilv[[#This Row],[qtdRecEspFaixa]]*tbSilv[[#This Row],[Preco]]</f>
        <v>9.9792000000000006E-3</v>
      </c>
    </row>
    <row r="2362" spans="1:21" hidden="1" x14ac:dyDescent="0.3">
      <c r="A2362">
        <v>11817</v>
      </c>
      <c r="B2362" t="s">
        <v>57</v>
      </c>
      <c r="C2362" t="s">
        <v>1</v>
      </c>
      <c r="D2362" t="s">
        <v>2</v>
      </c>
      <c r="E2362" t="s">
        <v>3</v>
      </c>
      <c r="F2362" t="s">
        <v>306</v>
      </c>
      <c r="G2362" t="s">
        <v>4</v>
      </c>
      <c r="H2362" t="s">
        <v>52</v>
      </c>
      <c r="I2362">
        <v>504</v>
      </c>
      <c r="J2362">
        <v>56</v>
      </c>
      <c r="K2362" t="s">
        <v>316</v>
      </c>
      <c r="L2362" t="s">
        <v>7</v>
      </c>
      <c r="M2362" t="s">
        <v>28</v>
      </c>
      <c r="N2362">
        <v>16</v>
      </c>
      <c r="O2362" t="s">
        <v>33</v>
      </c>
      <c r="P2362" t="s">
        <v>35</v>
      </c>
      <c r="Q2362">
        <v>2</v>
      </c>
      <c r="R2362" t="s">
        <v>22</v>
      </c>
      <c r="S2362">
        <v>16.239999771118164</v>
      </c>
      <c r="T2362" s="6">
        <f>tbSilv[[#This Row],[qtdRecurso]]*tbSilv[[#This Row],[areaOcupacao]]/10000</f>
        <v>0.1008</v>
      </c>
      <c r="U2362" s="1">
        <f>tbSilv[[#This Row],[qtdRecEspFaixa]]*tbSilv[[#This Row],[Preco]]</f>
        <v>1.6369919769287109</v>
      </c>
    </row>
    <row r="2363" spans="1:21" hidden="1" x14ac:dyDescent="0.3">
      <c r="A2363">
        <v>11817</v>
      </c>
      <c r="B2363" t="s">
        <v>57</v>
      </c>
      <c r="C2363" t="s">
        <v>1</v>
      </c>
      <c r="D2363" t="s">
        <v>2</v>
      </c>
      <c r="E2363" t="s">
        <v>3</v>
      </c>
      <c r="F2363" t="s">
        <v>306</v>
      </c>
      <c r="G2363" t="s">
        <v>4</v>
      </c>
      <c r="H2363" t="s">
        <v>52</v>
      </c>
      <c r="I2363">
        <v>504</v>
      </c>
      <c r="J2363">
        <v>56</v>
      </c>
      <c r="K2363" t="s">
        <v>316</v>
      </c>
      <c r="L2363" t="s">
        <v>7</v>
      </c>
      <c r="M2363" t="s">
        <v>28</v>
      </c>
      <c r="N2363">
        <v>16</v>
      </c>
      <c r="O2363" t="s">
        <v>33</v>
      </c>
      <c r="P2363" t="s">
        <v>13</v>
      </c>
      <c r="Q2363">
        <v>2</v>
      </c>
      <c r="R2363" t="s">
        <v>12</v>
      </c>
      <c r="S2363">
        <v>13.066685676574707</v>
      </c>
      <c r="T2363" s="6">
        <f>tbSilv[[#This Row],[qtdRecurso]]*tbSilv[[#This Row],[areaOcupacao]]/10000</f>
        <v>0.1008</v>
      </c>
      <c r="U2363" s="1">
        <f>tbSilv[[#This Row],[qtdRecEspFaixa]]*tbSilv[[#This Row],[Preco]]</f>
        <v>1.3171219161987304</v>
      </c>
    </row>
    <row r="2364" spans="1:21" hidden="1" x14ac:dyDescent="0.3">
      <c r="A2364">
        <v>11817</v>
      </c>
      <c r="B2364" t="s">
        <v>57</v>
      </c>
      <c r="C2364" t="s">
        <v>1</v>
      </c>
      <c r="D2364" t="s">
        <v>2</v>
      </c>
      <c r="E2364" t="s">
        <v>3</v>
      </c>
      <c r="F2364" t="s">
        <v>306</v>
      </c>
      <c r="G2364" t="s">
        <v>4</v>
      </c>
      <c r="H2364" t="s">
        <v>52</v>
      </c>
      <c r="I2364">
        <v>504</v>
      </c>
      <c r="J2364">
        <v>56</v>
      </c>
      <c r="K2364" t="s">
        <v>316</v>
      </c>
      <c r="L2364" t="s">
        <v>7</v>
      </c>
      <c r="M2364" t="s">
        <v>28</v>
      </c>
      <c r="N2364">
        <v>16</v>
      </c>
      <c r="O2364" t="s">
        <v>36</v>
      </c>
      <c r="P2364" t="s">
        <v>13</v>
      </c>
      <c r="Q2364">
        <v>1</v>
      </c>
      <c r="R2364" t="s">
        <v>12</v>
      </c>
      <c r="S2364">
        <v>13.066685676574707</v>
      </c>
      <c r="T2364" s="6">
        <f>tbSilv[[#This Row],[qtdRecurso]]*tbSilv[[#This Row],[areaOcupacao]]/10000</f>
        <v>5.04E-2</v>
      </c>
      <c r="U2364" s="1">
        <f>tbSilv[[#This Row],[qtdRecEspFaixa]]*tbSilv[[#This Row],[Preco]]</f>
        <v>0.65856095809936521</v>
      </c>
    </row>
    <row r="2365" spans="1:21" hidden="1" x14ac:dyDescent="0.3">
      <c r="A2365">
        <v>11817</v>
      </c>
      <c r="B2365" t="s">
        <v>57</v>
      </c>
      <c r="C2365" t="s">
        <v>1</v>
      </c>
      <c r="D2365" t="s">
        <v>2</v>
      </c>
      <c r="E2365" t="s">
        <v>3</v>
      </c>
      <c r="F2365" t="s">
        <v>306</v>
      </c>
      <c r="G2365" t="s">
        <v>4</v>
      </c>
      <c r="H2365" t="s">
        <v>52</v>
      </c>
      <c r="I2365">
        <v>504</v>
      </c>
      <c r="J2365">
        <v>56</v>
      </c>
      <c r="K2365" t="s">
        <v>316</v>
      </c>
      <c r="L2365" t="s">
        <v>7</v>
      </c>
      <c r="M2365" t="s">
        <v>28</v>
      </c>
      <c r="N2365">
        <v>17</v>
      </c>
      <c r="O2365" t="s">
        <v>33</v>
      </c>
      <c r="P2365" t="s">
        <v>34</v>
      </c>
      <c r="Q2365">
        <v>2</v>
      </c>
      <c r="R2365" t="s">
        <v>12</v>
      </c>
      <c r="S2365">
        <v>9.9000000000000005E-2</v>
      </c>
      <c r="T2365" s="6">
        <f>tbSilv[[#This Row],[qtdRecurso]]*tbSilv[[#This Row],[areaOcupacao]]/10000</f>
        <v>0.1008</v>
      </c>
      <c r="U2365" s="1">
        <f>tbSilv[[#This Row],[qtdRecEspFaixa]]*tbSilv[[#This Row],[Preco]]</f>
        <v>9.9792000000000006E-3</v>
      </c>
    </row>
    <row r="2366" spans="1:21" hidden="1" x14ac:dyDescent="0.3">
      <c r="A2366">
        <v>11817</v>
      </c>
      <c r="B2366" t="s">
        <v>57</v>
      </c>
      <c r="C2366" t="s">
        <v>1</v>
      </c>
      <c r="D2366" t="s">
        <v>2</v>
      </c>
      <c r="E2366" t="s">
        <v>3</v>
      </c>
      <c r="F2366" t="s">
        <v>306</v>
      </c>
      <c r="G2366" t="s">
        <v>4</v>
      </c>
      <c r="H2366" t="s">
        <v>52</v>
      </c>
      <c r="I2366">
        <v>504</v>
      </c>
      <c r="J2366">
        <v>56</v>
      </c>
      <c r="K2366" t="s">
        <v>316</v>
      </c>
      <c r="L2366" t="s">
        <v>7</v>
      </c>
      <c r="M2366" t="s">
        <v>28</v>
      </c>
      <c r="N2366">
        <v>17</v>
      </c>
      <c r="O2366" t="s">
        <v>33</v>
      </c>
      <c r="P2366" t="s">
        <v>35</v>
      </c>
      <c r="Q2366">
        <v>2</v>
      </c>
      <c r="R2366" t="s">
        <v>22</v>
      </c>
      <c r="S2366">
        <v>16.239999771118164</v>
      </c>
      <c r="T2366" s="6">
        <f>tbSilv[[#This Row],[qtdRecurso]]*tbSilv[[#This Row],[areaOcupacao]]/10000</f>
        <v>0.1008</v>
      </c>
      <c r="U2366" s="1">
        <f>tbSilv[[#This Row],[qtdRecEspFaixa]]*tbSilv[[#This Row],[Preco]]</f>
        <v>1.6369919769287109</v>
      </c>
    </row>
    <row r="2367" spans="1:21" hidden="1" x14ac:dyDescent="0.3">
      <c r="A2367">
        <v>11817</v>
      </c>
      <c r="B2367" t="s">
        <v>57</v>
      </c>
      <c r="C2367" t="s">
        <v>1</v>
      </c>
      <c r="D2367" t="s">
        <v>2</v>
      </c>
      <c r="E2367" t="s">
        <v>3</v>
      </c>
      <c r="F2367" t="s">
        <v>306</v>
      </c>
      <c r="G2367" t="s">
        <v>4</v>
      </c>
      <c r="H2367" t="s">
        <v>52</v>
      </c>
      <c r="I2367">
        <v>504</v>
      </c>
      <c r="J2367">
        <v>56</v>
      </c>
      <c r="K2367" t="s">
        <v>316</v>
      </c>
      <c r="L2367" t="s">
        <v>7</v>
      </c>
      <c r="M2367" t="s">
        <v>28</v>
      </c>
      <c r="N2367">
        <v>17</v>
      </c>
      <c r="O2367" t="s">
        <v>33</v>
      </c>
      <c r="P2367" t="s">
        <v>13</v>
      </c>
      <c r="Q2367">
        <v>2</v>
      </c>
      <c r="R2367" t="s">
        <v>12</v>
      </c>
      <c r="S2367">
        <v>13.066685676574707</v>
      </c>
      <c r="T2367" s="6">
        <f>tbSilv[[#This Row],[qtdRecurso]]*tbSilv[[#This Row],[areaOcupacao]]/10000</f>
        <v>0.1008</v>
      </c>
      <c r="U2367" s="1">
        <f>tbSilv[[#This Row],[qtdRecEspFaixa]]*tbSilv[[#This Row],[Preco]]</f>
        <v>1.3171219161987304</v>
      </c>
    </row>
    <row r="2368" spans="1:21" hidden="1" x14ac:dyDescent="0.3">
      <c r="A2368">
        <v>11817</v>
      </c>
      <c r="B2368" t="s">
        <v>57</v>
      </c>
      <c r="C2368" t="s">
        <v>1</v>
      </c>
      <c r="D2368" t="s">
        <v>2</v>
      </c>
      <c r="E2368" t="s">
        <v>3</v>
      </c>
      <c r="F2368" t="s">
        <v>306</v>
      </c>
      <c r="G2368" t="s">
        <v>4</v>
      </c>
      <c r="H2368" t="s">
        <v>52</v>
      </c>
      <c r="I2368">
        <v>504</v>
      </c>
      <c r="J2368">
        <v>56</v>
      </c>
      <c r="K2368" t="s">
        <v>316</v>
      </c>
      <c r="L2368" t="s">
        <v>7</v>
      </c>
      <c r="M2368" t="s">
        <v>28</v>
      </c>
      <c r="N2368">
        <v>17</v>
      </c>
      <c r="O2368" t="s">
        <v>36</v>
      </c>
      <c r="P2368" t="s">
        <v>13</v>
      </c>
      <c r="Q2368">
        <v>1</v>
      </c>
      <c r="R2368" t="s">
        <v>12</v>
      </c>
      <c r="S2368">
        <v>13.066685676574707</v>
      </c>
      <c r="T2368" s="6">
        <f>tbSilv[[#This Row],[qtdRecurso]]*tbSilv[[#This Row],[areaOcupacao]]/10000</f>
        <v>5.04E-2</v>
      </c>
      <c r="U2368" s="1">
        <f>tbSilv[[#This Row],[qtdRecEspFaixa]]*tbSilv[[#This Row],[Preco]]</f>
        <v>0.65856095809936521</v>
      </c>
    </row>
    <row r="2369" spans="1:21" hidden="1" x14ac:dyDescent="0.3">
      <c r="A2369">
        <v>11817</v>
      </c>
      <c r="B2369" t="s">
        <v>57</v>
      </c>
      <c r="C2369" t="s">
        <v>1</v>
      </c>
      <c r="D2369" t="s">
        <v>2</v>
      </c>
      <c r="E2369" t="s">
        <v>3</v>
      </c>
      <c r="F2369" t="s">
        <v>306</v>
      </c>
      <c r="G2369" t="s">
        <v>4</v>
      </c>
      <c r="H2369" t="s">
        <v>52</v>
      </c>
      <c r="I2369">
        <v>504</v>
      </c>
      <c r="J2369">
        <v>56</v>
      </c>
      <c r="K2369" t="s">
        <v>316</v>
      </c>
      <c r="L2369" t="s">
        <v>7</v>
      </c>
      <c r="M2369" t="s">
        <v>28</v>
      </c>
      <c r="N2369">
        <v>18</v>
      </c>
      <c r="O2369" t="s">
        <v>33</v>
      </c>
      <c r="P2369" t="s">
        <v>34</v>
      </c>
      <c r="Q2369">
        <v>2</v>
      </c>
      <c r="R2369" t="s">
        <v>12</v>
      </c>
      <c r="S2369">
        <v>9.9000000000000005E-2</v>
      </c>
      <c r="T2369" s="6">
        <f>tbSilv[[#This Row],[qtdRecurso]]*tbSilv[[#This Row],[areaOcupacao]]/10000</f>
        <v>0.1008</v>
      </c>
      <c r="U2369" s="1">
        <f>tbSilv[[#This Row],[qtdRecEspFaixa]]*tbSilv[[#This Row],[Preco]]</f>
        <v>9.9792000000000006E-3</v>
      </c>
    </row>
    <row r="2370" spans="1:21" hidden="1" x14ac:dyDescent="0.3">
      <c r="A2370">
        <v>11817</v>
      </c>
      <c r="B2370" t="s">
        <v>57</v>
      </c>
      <c r="C2370" t="s">
        <v>1</v>
      </c>
      <c r="D2370" t="s">
        <v>2</v>
      </c>
      <c r="E2370" t="s">
        <v>3</v>
      </c>
      <c r="F2370" t="s">
        <v>306</v>
      </c>
      <c r="G2370" t="s">
        <v>4</v>
      </c>
      <c r="H2370" t="s">
        <v>52</v>
      </c>
      <c r="I2370">
        <v>504</v>
      </c>
      <c r="J2370">
        <v>56</v>
      </c>
      <c r="K2370" t="s">
        <v>316</v>
      </c>
      <c r="L2370" t="s">
        <v>7</v>
      </c>
      <c r="M2370" t="s">
        <v>28</v>
      </c>
      <c r="N2370">
        <v>18</v>
      </c>
      <c r="O2370" t="s">
        <v>33</v>
      </c>
      <c r="P2370" t="s">
        <v>35</v>
      </c>
      <c r="Q2370">
        <v>2</v>
      </c>
      <c r="R2370" t="s">
        <v>22</v>
      </c>
      <c r="S2370">
        <v>16.239999771118164</v>
      </c>
      <c r="T2370" s="6">
        <f>tbSilv[[#This Row],[qtdRecurso]]*tbSilv[[#This Row],[areaOcupacao]]/10000</f>
        <v>0.1008</v>
      </c>
      <c r="U2370" s="1">
        <f>tbSilv[[#This Row],[qtdRecEspFaixa]]*tbSilv[[#This Row],[Preco]]</f>
        <v>1.6369919769287109</v>
      </c>
    </row>
    <row r="2371" spans="1:21" hidden="1" x14ac:dyDescent="0.3">
      <c r="A2371">
        <v>11817</v>
      </c>
      <c r="B2371" t="s">
        <v>57</v>
      </c>
      <c r="C2371" t="s">
        <v>1</v>
      </c>
      <c r="D2371" t="s">
        <v>2</v>
      </c>
      <c r="E2371" t="s">
        <v>3</v>
      </c>
      <c r="F2371" t="s">
        <v>306</v>
      </c>
      <c r="G2371" t="s">
        <v>4</v>
      </c>
      <c r="H2371" t="s">
        <v>52</v>
      </c>
      <c r="I2371">
        <v>504</v>
      </c>
      <c r="J2371">
        <v>56</v>
      </c>
      <c r="K2371" t="s">
        <v>316</v>
      </c>
      <c r="L2371" t="s">
        <v>7</v>
      </c>
      <c r="M2371" t="s">
        <v>28</v>
      </c>
      <c r="N2371">
        <v>18</v>
      </c>
      <c r="O2371" t="s">
        <v>33</v>
      </c>
      <c r="P2371" t="s">
        <v>13</v>
      </c>
      <c r="Q2371">
        <v>2</v>
      </c>
      <c r="R2371" t="s">
        <v>12</v>
      </c>
      <c r="S2371">
        <v>13.066685676574707</v>
      </c>
      <c r="T2371" s="6">
        <f>tbSilv[[#This Row],[qtdRecurso]]*tbSilv[[#This Row],[areaOcupacao]]/10000</f>
        <v>0.1008</v>
      </c>
      <c r="U2371" s="1">
        <f>tbSilv[[#This Row],[qtdRecEspFaixa]]*tbSilv[[#This Row],[Preco]]</f>
        <v>1.3171219161987304</v>
      </c>
    </row>
    <row r="2372" spans="1:21" hidden="1" x14ac:dyDescent="0.3">
      <c r="A2372">
        <v>11817</v>
      </c>
      <c r="B2372" t="s">
        <v>57</v>
      </c>
      <c r="C2372" t="s">
        <v>1</v>
      </c>
      <c r="D2372" t="s">
        <v>2</v>
      </c>
      <c r="E2372" t="s">
        <v>3</v>
      </c>
      <c r="F2372" t="s">
        <v>306</v>
      </c>
      <c r="G2372" t="s">
        <v>4</v>
      </c>
      <c r="H2372" t="s">
        <v>52</v>
      </c>
      <c r="I2372">
        <v>504</v>
      </c>
      <c r="J2372">
        <v>56</v>
      </c>
      <c r="K2372" t="s">
        <v>316</v>
      </c>
      <c r="L2372" t="s">
        <v>7</v>
      </c>
      <c r="M2372" t="s">
        <v>28</v>
      </c>
      <c r="N2372">
        <v>18</v>
      </c>
      <c r="O2372" t="s">
        <v>36</v>
      </c>
      <c r="P2372" t="s">
        <v>13</v>
      </c>
      <c r="Q2372">
        <v>1</v>
      </c>
      <c r="R2372" t="s">
        <v>12</v>
      </c>
      <c r="S2372">
        <v>13.066685676574707</v>
      </c>
      <c r="T2372" s="6">
        <f>tbSilv[[#This Row],[qtdRecurso]]*tbSilv[[#This Row],[areaOcupacao]]/10000</f>
        <v>5.04E-2</v>
      </c>
      <c r="U2372" s="1">
        <f>tbSilv[[#This Row],[qtdRecEspFaixa]]*tbSilv[[#This Row],[Preco]]</f>
        <v>0.65856095809936521</v>
      </c>
    </row>
    <row r="2373" spans="1:21" hidden="1" x14ac:dyDescent="0.3">
      <c r="A2373">
        <v>11817</v>
      </c>
      <c r="B2373" t="s">
        <v>57</v>
      </c>
      <c r="C2373" t="s">
        <v>1</v>
      </c>
      <c r="D2373" t="s">
        <v>2</v>
      </c>
      <c r="E2373" t="s">
        <v>3</v>
      </c>
      <c r="F2373" t="s">
        <v>306</v>
      </c>
      <c r="G2373" t="s">
        <v>4</v>
      </c>
      <c r="H2373" t="s">
        <v>52</v>
      </c>
      <c r="I2373">
        <v>504</v>
      </c>
      <c r="J2373">
        <v>56</v>
      </c>
      <c r="K2373" t="s">
        <v>316</v>
      </c>
      <c r="L2373" t="s">
        <v>7</v>
      </c>
      <c r="M2373" t="s">
        <v>28</v>
      </c>
      <c r="N2373">
        <v>19</v>
      </c>
      <c r="O2373" t="s">
        <v>33</v>
      </c>
      <c r="P2373" t="s">
        <v>34</v>
      </c>
      <c r="Q2373">
        <v>2</v>
      </c>
      <c r="R2373" t="s">
        <v>12</v>
      </c>
      <c r="S2373">
        <v>9.9000000000000005E-2</v>
      </c>
      <c r="T2373" s="6">
        <f>tbSilv[[#This Row],[qtdRecurso]]*tbSilv[[#This Row],[areaOcupacao]]/10000</f>
        <v>0.1008</v>
      </c>
      <c r="U2373" s="1">
        <f>tbSilv[[#This Row],[qtdRecEspFaixa]]*tbSilv[[#This Row],[Preco]]</f>
        <v>9.9792000000000006E-3</v>
      </c>
    </row>
    <row r="2374" spans="1:21" hidden="1" x14ac:dyDescent="0.3">
      <c r="A2374">
        <v>11817</v>
      </c>
      <c r="B2374" t="s">
        <v>57</v>
      </c>
      <c r="C2374" t="s">
        <v>1</v>
      </c>
      <c r="D2374" t="s">
        <v>2</v>
      </c>
      <c r="E2374" t="s">
        <v>3</v>
      </c>
      <c r="F2374" t="s">
        <v>306</v>
      </c>
      <c r="G2374" t="s">
        <v>4</v>
      </c>
      <c r="H2374" t="s">
        <v>52</v>
      </c>
      <c r="I2374">
        <v>504</v>
      </c>
      <c r="J2374">
        <v>56</v>
      </c>
      <c r="K2374" t="s">
        <v>316</v>
      </c>
      <c r="L2374" t="s">
        <v>7</v>
      </c>
      <c r="M2374" t="s">
        <v>28</v>
      </c>
      <c r="N2374">
        <v>19</v>
      </c>
      <c r="O2374" t="s">
        <v>33</v>
      </c>
      <c r="P2374" t="s">
        <v>35</v>
      </c>
      <c r="Q2374">
        <v>2</v>
      </c>
      <c r="R2374" t="s">
        <v>22</v>
      </c>
      <c r="S2374">
        <v>16.239999771118164</v>
      </c>
      <c r="T2374" s="6">
        <f>tbSilv[[#This Row],[qtdRecurso]]*tbSilv[[#This Row],[areaOcupacao]]/10000</f>
        <v>0.1008</v>
      </c>
      <c r="U2374" s="1">
        <f>tbSilv[[#This Row],[qtdRecEspFaixa]]*tbSilv[[#This Row],[Preco]]</f>
        <v>1.6369919769287109</v>
      </c>
    </row>
    <row r="2375" spans="1:21" hidden="1" x14ac:dyDescent="0.3">
      <c r="A2375">
        <v>11817</v>
      </c>
      <c r="B2375" t="s">
        <v>57</v>
      </c>
      <c r="C2375" t="s">
        <v>1</v>
      </c>
      <c r="D2375" t="s">
        <v>2</v>
      </c>
      <c r="E2375" t="s">
        <v>3</v>
      </c>
      <c r="F2375" t="s">
        <v>306</v>
      </c>
      <c r="G2375" t="s">
        <v>4</v>
      </c>
      <c r="H2375" t="s">
        <v>52</v>
      </c>
      <c r="I2375">
        <v>504</v>
      </c>
      <c r="J2375">
        <v>56</v>
      </c>
      <c r="K2375" t="s">
        <v>316</v>
      </c>
      <c r="L2375" t="s">
        <v>7</v>
      </c>
      <c r="M2375" t="s">
        <v>28</v>
      </c>
      <c r="N2375">
        <v>19</v>
      </c>
      <c r="O2375" t="s">
        <v>33</v>
      </c>
      <c r="P2375" t="s">
        <v>13</v>
      </c>
      <c r="Q2375">
        <v>2</v>
      </c>
      <c r="R2375" t="s">
        <v>12</v>
      </c>
      <c r="S2375">
        <v>13.066685676574707</v>
      </c>
      <c r="T2375" s="6">
        <f>tbSilv[[#This Row],[qtdRecurso]]*tbSilv[[#This Row],[areaOcupacao]]/10000</f>
        <v>0.1008</v>
      </c>
      <c r="U2375" s="1">
        <f>tbSilv[[#This Row],[qtdRecEspFaixa]]*tbSilv[[#This Row],[Preco]]</f>
        <v>1.3171219161987304</v>
      </c>
    </row>
    <row r="2376" spans="1:21" hidden="1" x14ac:dyDescent="0.3">
      <c r="A2376">
        <v>11817</v>
      </c>
      <c r="B2376" t="s">
        <v>57</v>
      </c>
      <c r="C2376" t="s">
        <v>1</v>
      </c>
      <c r="D2376" t="s">
        <v>2</v>
      </c>
      <c r="E2376" t="s">
        <v>3</v>
      </c>
      <c r="F2376" t="s">
        <v>306</v>
      </c>
      <c r="G2376" t="s">
        <v>4</v>
      </c>
      <c r="H2376" t="s">
        <v>52</v>
      </c>
      <c r="I2376">
        <v>504</v>
      </c>
      <c r="J2376">
        <v>56</v>
      </c>
      <c r="K2376" t="s">
        <v>316</v>
      </c>
      <c r="L2376" t="s">
        <v>7</v>
      </c>
      <c r="M2376" t="s">
        <v>28</v>
      </c>
      <c r="N2376">
        <v>19</v>
      </c>
      <c r="O2376" t="s">
        <v>36</v>
      </c>
      <c r="P2376" t="s">
        <v>13</v>
      </c>
      <c r="Q2376">
        <v>1</v>
      </c>
      <c r="R2376" t="s">
        <v>12</v>
      </c>
      <c r="S2376">
        <v>13.066685676574707</v>
      </c>
      <c r="T2376" s="6">
        <f>tbSilv[[#This Row],[qtdRecurso]]*tbSilv[[#This Row],[areaOcupacao]]/10000</f>
        <v>5.04E-2</v>
      </c>
      <c r="U2376" s="1">
        <f>tbSilv[[#This Row],[qtdRecEspFaixa]]*tbSilv[[#This Row],[Preco]]</f>
        <v>0.65856095809936521</v>
      </c>
    </row>
    <row r="2377" spans="1:21" hidden="1" x14ac:dyDescent="0.3">
      <c r="A2377">
        <v>11817</v>
      </c>
      <c r="B2377" t="s">
        <v>57</v>
      </c>
      <c r="C2377" t="s">
        <v>1</v>
      </c>
      <c r="D2377" t="s">
        <v>2</v>
      </c>
      <c r="E2377" t="s">
        <v>3</v>
      </c>
      <c r="F2377" t="s">
        <v>306</v>
      </c>
      <c r="G2377" t="s">
        <v>4</v>
      </c>
      <c r="H2377" t="s">
        <v>52</v>
      </c>
      <c r="I2377">
        <v>504</v>
      </c>
      <c r="J2377">
        <v>56</v>
      </c>
      <c r="K2377" t="s">
        <v>316</v>
      </c>
      <c r="L2377" t="s">
        <v>7</v>
      </c>
      <c r="M2377" t="s">
        <v>28</v>
      </c>
      <c r="N2377">
        <v>20</v>
      </c>
      <c r="O2377" t="s">
        <v>33</v>
      </c>
      <c r="P2377" t="s">
        <v>34</v>
      </c>
      <c r="Q2377">
        <v>2</v>
      </c>
      <c r="R2377" t="s">
        <v>12</v>
      </c>
      <c r="S2377">
        <v>9.9000000000000005E-2</v>
      </c>
      <c r="T2377" s="6">
        <f>tbSilv[[#This Row],[qtdRecurso]]*tbSilv[[#This Row],[areaOcupacao]]/10000</f>
        <v>0.1008</v>
      </c>
      <c r="U2377" s="1">
        <f>tbSilv[[#This Row],[qtdRecEspFaixa]]*tbSilv[[#This Row],[Preco]]</f>
        <v>9.9792000000000006E-3</v>
      </c>
    </row>
    <row r="2378" spans="1:21" hidden="1" x14ac:dyDescent="0.3">
      <c r="A2378">
        <v>11817</v>
      </c>
      <c r="B2378" t="s">
        <v>57</v>
      </c>
      <c r="C2378" t="s">
        <v>1</v>
      </c>
      <c r="D2378" t="s">
        <v>2</v>
      </c>
      <c r="E2378" t="s">
        <v>3</v>
      </c>
      <c r="F2378" t="s">
        <v>306</v>
      </c>
      <c r="G2378" t="s">
        <v>4</v>
      </c>
      <c r="H2378" t="s">
        <v>52</v>
      </c>
      <c r="I2378">
        <v>504</v>
      </c>
      <c r="J2378">
        <v>56</v>
      </c>
      <c r="K2378" t="s">
        <v>316</v>
      </c>
      <c r="L2378" t="s">
        <v>7</v>
      </c>
      <c r="M2378" t="s">
        <v>28</v>
      </c>
      <c r="N2378">
        <v>20</v>
      </c>
      <c r="O2378" t="s">
        <v>33</v>
      </c>
      <c r="P2378" t="s">
        <v>35</v>
      </c>
      <c r="Q2378">
        <v>2</v>
      </c>
      <c r="R2378" t="s">
        <v>22</v>
      </c>
      <c r="S2378">
        <v>16.239999771118164</v>
      </c>
      <c r="T2378" s="6">
        <f>tbSilv[[#This Row],[qtdRecurso]]*tbSilv[[#This Row],[areaOcupacao]]/10000</f>
        <v>0.1008</v>
      </c>
      <c r="U2378" s="1">
        <f>tbSilv[[#This Row],[qtdRecEspFaixa]]*tbSilv[[#This Row],[Preco]]</f>
        <v>1.6369919769287109</v>
      </c>
    </row>
    <row r="2379" spans="1:21" hidden="1" x14ac:dyDescent="0.3">
      <c r="A2379">
        <v>11817</v>
      </c>
      <c r="B2379" t="s">
        <v>57</v>
      </c>
      <c r="C2379" t="s">
        <v>1</v>
      </c>
      <c r="D2379" t="s">
        <v>2</v>
      </c>
      <c r="E2379" t="s">
        <v>3</v>
      </c>
      <c r="F2379" t="s">
        <v>306</v>
      </c>
      <c r="G2379" t="s">
        <v>4</v>
      </c>
      <c r="H2379" t="s">
        <v>52</v>
      </c>
      <c r="I2379">
        <v>504</v>
      </c>
      <c r="J2379">
        <v>56</v>
      </c>
      <c r="K2379" t="s">
        <v>316</v>
      </c>
      <c r="L2379" t="s">
        <v>7</v>
      </c>
      <c r="M2379" t="s">
        <v>28</v>
      </c>
      <c r="N2379">
        <v>20</v>
      </c>
      <c r="O2379" t="s">
        <v>33</v>
      </c>
      <c r="P2379" t="s">
        <v>13</v>
      </c>
      <c r="Q2379">
        <v>2</v>
      </c>
      <c r="R2379" t="s">
        <v>12</v>
      </c>
      <c r="S2379">
        <v>13.066685676574707</v>
      </c>
      <c r="T2379" s="6">
        <f>tbSilv[[#This Row],[qtdRecurso]]*tbSilv[[#This Row],[areaOcupacao]]/10000</f>
        <v>0.1008</v>
      </c>
      <c r="U2379" s="1">
        <f>tbSilv[[#This Row],[qtdRecEspFaixa]]*tbSilv[[#This Row],[Preco]]</f>
        <v>1.3171219161987304</v>
      </c>
    </row>
    <row r="2380" spans="1:21" hidden="1" x14ac:dyDescent="0.3">
      <c r="A2380">
        <v>11817</v>
      </c>
      <c r="B2380" t="s">
        <v>57</v>
      </c>
      <c r="C2380" t="s">
        <v>1</v>
      </c>
      <c r="D2380" t="s">
        <v>2</v>
      </c>
      <c r="E2380" t="s">
        <v>3</v>
      </c>
      <c r="F2380" t="s">
        <v>306</v>
      </c>
      <c r="G2380" t="s">
        <v>4</v>
      </c>
      <c r="H2380" t="s">
        <v>52</v>
      </c>
      <c r="I2380">
        <v>504</v>
      </c>
      <c r="J2380">
        <v>56</v>
      </c>
      <c r="K2380" t="s">
        <v>316</v>
      </c>
      <c r="L2380" t="s">
        <v>7</v>
      </c>
      <c r="M2380" t="s">
        <v>28</v>
      </c>
      <c r="N2380">
        <v>20</v>
      </c>
      <c r="O2380" t="s">
        <v>40</v>
      </c>
      <c r="P2380" t="s">
        <v>41</v>
      </c>
      <c r="Q2380">
        <v>20</v>
      </c>
      <c r="R2380" t="s">
        <v>12</v>
      </c>
      <c r="S2380">
        <v>5.920964241027832</v>
      </c>
      <c r="T2380" s="6">
        <f>tbSilv[[#This Row],[qtdRecurso]]*tbSilv[[#This Row],[areaOcupacao]]/10000</f>
        <v>1.008</v>
      </c>
      <c r="U2380" s="1">
        <f>tbSilv[[#This Row],[qtdRecEspFaixa]]*tbSilv[[#This Row],[Preco]]</f>
        <v>5.9683319549560547</v>
      </c>
    </row>
    <row r="2381" spans="1:21" hidden="1" x14ac:dyDescent="0.3">
      <c r="A2381">
        <v>11817</v>
      </c>
      <c r="B2381" t="s">
        <v>57</v>
      </c>
      <c r="C2381" t="s">
        <v>1</v>
      </c>
      <c r="D2381" t="s">
        <v>2</v>
      </c>
      <c r="E2381" t="s">
        <v>3</v>
      </c>
      <c r="F2381" t="s">
        <v>306</v>
      </c>
      <c r="G2381" t="s">
        <v>4</v>
      </c>
      <c r="H2381" t="s">
        <v>52</v>
      </c>
      <c r="I2381">
        <v>504</v>
      </c>
      <c r="J2381">
        <v>56</v>
      </c>
      <c r="K2381" t="s">
        <v>316</v>
      </c>
      <c r="L2381" t="s">
        <v>7</v>
      </c>
      <c r="M2381" t="s">
        <v>28</v>
      </c>
      <c r="N2381">
        <v>20</v>
      </c>
      <c r="O2381" t="s">
        <v>36</v>
      </c>
      <c r="P2381" t="s">
        <v>13</v>
      </c>
      <c r="Q2381">
        <v>1</v>
      </c>
      <c r="R2381" t="s">
        <v>12</v>
      </c>
      <c r="S2381">
        <v>13.066685676574707</v>
      </c>
      <c r="T2381" s="6">
        <f>tbSilv[[#This Row],[qtdRecurso]]*tbSilv[[#This Row],[areaOcupacao]]/10000</f>
        <v>5.04E-2</v>
      </c>
      <c r="U2381" s="1">
        <f>tbSilv[[#This Row],[qtdRecEspFaixa]]*tbSilv[[#This Row],[Preco]]</f>
        <v>0.65856095809936521</v>
      </c>
    </row>
    <row r="2382" spans="1:21" hidden="1" x14ac:dyDescent="0.3">
      <c r="A2382">
        <v>11817</v>
      </c>
      <c r="B2382" t="s">
        <v>57</v>
      </c>
      <c r="C2382" t="s">
        <v>1</v>
      </c>
      <c r="D2382" t="s">
        <v>2</v>
      </c>
      <c r="E2382" t="s">
        <v>3</v>
      </c>
      <c r="F2382" t="s">
        <v>306</v>
      </c>
      <c r="G2382" t="s">
        <v>4</v>
      </c>
      <c r="H2382" t="s">
        <v>52</v>
      </c>
      <c r="I2382">
        <v>504</v>
      </c>
      <c r="J2382">
        <v>56</v>
      </c>
      <c r="K2382" t="s">
        <v>316</v>
      </c>
      <c r="L2382" t="s">
        <v>7</v>
      </c>
      <c r="M2382" t="s">
        <v>28</v>
      </c>
      <c r="N2382">
        <v>21</v>
      </c>
      <c r="O2382" t="s">
        <v>33</v>
      </c>
      <c r="P2382" t="s">
        <v>34</v>
      </c>
      <c r="Q2382">
        <v>2</v>
      </c>
      <c r="R2382" t="s">
        <v>12</v>
      </c>
      <c r="S2382">
        <v>9.9000000000000005E-2</v>
      </c>
      <c r="T2382" s="6">
        <f>tbSilv[[#This Row],[qtdRecurso]]*tbSilv[[#This Row],[areaOcupacao]]/10000</f>
        <v>0.1008</v>
      </c>
      <c r="U2382" s="1">
        <f>tbSilv[[#This Row],[qtdRecEspFaixa]]*tbSilv[[#This Row],[Preco]]</f>
        <v>9.9792000000000006E-3</v>
      </c>
    </row>
    <row r="2383" spans="1:21" hidden="1" x14ac:dyDescent="0.3">
      <c r="A2383">
        <v>11817</v>
      </c>
      <c r="B2383" t="s">
        <v>57</v>
      </c>
      <c r="C2383" t="s">
        <v>1</v>
      </c>
      <c r="D2383" t="s">
        <v>2</v>
      </c>
      <c r="E2383" t="s">
        <v>3</v>
      </c>
      <c r="F2383" t="s">
        <v>306</v>
      </c>
      <c r="G2383" t="s">
        <v>4</v>
      </c>
      <c r="H2383" t="s">
        <v>52</v>
      </c>
      <c r="I2383">
        <v>504</v>
      </c>
      <c r="J2383">
        <v>56</v>
      </c>
      <c r="K2383" t="s">
        <v>316</v>
      </c>
      <c r="L2383" t="s">
        <v>7</v>
      </c>
      <c r="M2383" t="s">
        <v>28</v>
      </c>
      <c r="N2383">
        <v>21</v>
      </c>
      <c r="O2383" t="s">
        <v>33</v>
      </c>
      <c r="P2383" t="s">
        <v>35</v>
      </c>
      <c r="Q2383">
        <v>2</v>
      </c>
      <c r="R2383" t="s">
        <v>22</v>
      </c>
      <c r="S2383">
        <v>16.239999771118164</v>
      </c>
      <c r="T2383" s="6">
        <f>tbSilv[[#This Row],[qtdRecurso]]*tbSilv[[#This Row],[areaOcupacao]]/10000</f>
        <v>0.1008</v>
      </c>
      <c r="U2383" s="1">
        <f>tbSilv[[#This Row],[qtdRecEspFaixa]]*tbSilv[[#This Row],[Preco]]</f>
        <v>1.6369919769287109</v>
      </c>
    </row>
    <row r="2384" spans="1:21" hidden="1" x14ac:dyDescent="0.3">
      <c r="A2384">
        <v>11817</v>
      </c>
      <c r="B2384" t="s">
        <v>57</v>
      </c>
      <c r="C2384" t="s">
        <v>1</v>
      </c>
      <c r="D2384" t="s">
        <v>2</v>
      </c>
      <c r="E2384" t="s">
        <v>3</v>
      </c>
      <c r="F2384" t="s">
        <v>306</v>
      </c>
      <c r="G2384" t="s">
        <v>4</v>
      </c>
      <c r="H2384" t="s">
        <v>52</v>
      </c>
      <c r="I2384">
        <v>504</v>
      </c>
      <c r="J2384">
        <v>56</v>
      </c>
      <c r="K2384" t="s">
        <v>316</v>
      </c>
      <c r="L2384" t="s">
        <v>7</v>
      </c>
      <c r="M2384" t="s">
        <v>28</v>
      </c>
      <c r="N2384">
        <v>21</v>
      </c>
      <c r="O2384" t="s">
        <v>33</v>
      </c>
      <c r="P2384" t="s">
        <v>13</v>
      </c>
      <c r="Q2384">
        <v>2</v>
      </c>
      <c r="R2384" t="s">
        <v>12</v>
      </c>
      <c r="S2384">
        <v>13.066685676574707</v>
      </c>
      <c r="T2384" s="6">
        <f>tbSilv[[#This Row],[qtdRecurso]]*tbSilv[[#This Row],[areaOcupacao]]/10000</f>
        <v>0.1008</v>
      </c>
      <c r="U2384" s="1">
        <f>tbSilv[[#This Row],[qtdRecEspFaixa]]*tbSilv[[#This Row],[Preco]]</f>
        <v>1.3171219161987304</v>
      </c>
    </row>
    <row r="2385" spans="1:21" hidden="1" x14ac:dyDescent="0.3">
      <c r="A2385">
        <v>11817</v>
      </c>
      <c r="B2385" t="s">
        <v>57</v>
      </c>
      <c r="C2385" t="s">
        <v>1</v>
      </c>
      <c r="D2385" t="s">
        <v>2</v>
      </c>
      <c r="E2385" t="s">
        <v>3</v>
      </c>
      <c r="F2385" t="s">
        <v>306</v>
      </c>
      <c r="G2385" t="s">
        <v>4</v>
      </c>
      <c r="H2385" t="s">
        <v>52</v>
      </c>
      <c r="I2385">
        <v>504</v>
      </c>
      <c r="J2385">
        <v>56</v>
      </c>
      <c r="K2385" t="s">
        <v>316</v>
      </c>
      <c r="L2385" t="s">
        <v>7</v>
      </c>
      <c r="M2385" t="s">
        <v>28</v>
      </c>
      <c r="N2385">
        <v>21</v>
      </c>
      <c r="O2385" t="s">
        <v>36</v>
      </c>
      <c r="P2385" t="s">
        <v>13</v>
      </c>
      <c r="Q2385">
        <v>1</v>
      </c>
      <c r="R2385" t="s">
        <v>12</v>
      </c>
      <c r="S2385">
        <v>13.066685676574707</v>
      </c>
      <c r="T2385" s="6">
        <f>tbSilv[[#This Row],[qtdRecurso]]*tbSilv[[#This Row],[areaOcupacao]]/10000</f>
        <v>5.04E-2</v>
      </c>
      <c r="U2385" s="1">
        <f>tbSilv[[#This Row],[qtdRecEspFaixa]]*tbSilv[[#This Row],[Preco]]</f>
        <v>0.65856095809936521</v>
      </c>
    </row>
    <row r="2386" spans="1:21" hidden="1" x14ac:dyDescent="0.3">
      <c r="A2386">
        <v>11817</v>
      </c>
      <c r="B2386" t="s">
        <v>57</v>
      </c>
      <c r="C2386" t="s">
        <v>1</v>
      </c>
      <c r="D2386" t="s">
        <v>2</v>
      </c>
      <c r="E2386" t="s">
        <v>3</v>
      </c>
      <c r="F2386" t="s">
        <v>306</v>
      </c>
      <c r="G2386" t="s">
        <v>4</v>
      </c>
      <c r="H2386" t="s">
        <v>52</v>
      </c>
      <c r="I2386">
        <v>504</v>
      </c>
      <c r="J2386">
        <v>56</v>
      </c>
      <c r="K2386" t="s">
        <v>316</v>
      </c>
      <c r="L2386" t="s">
        <v>7</v>
      </c>
      <c r="M2386" t="s">
        <v>28</v>
      </c>
      <c r="N2386">
        <v>22</v>
      </c>
      <c r="O2386" t="s">
        <v>33</v>
      </c>
      <c r="P2386" t="s">
        <v>34</v>
      </c>
      <c r="Q2386">
        <v>2</v>
      </c>
      <c r="R2386" t="s">
        <v>12</v>
      </c>
      <c r="S2386">
        <v>9.9000000000000005E-2</v>
      </c>
      <c r="T2386" s="6">
        <f>tbSilv[[#This Row],[qtdRecurso]]*tbSilv[[#This Row],[areaOcupacao]]/10000</f>
        <v>0.1008</v>
      </c>
      <c r="U2386" s="1">
        <f>tbSilv[[#This Row],[qtdRecEspFaixa]]*tbSilv[[#This Row],[Preco]]</f>
        <v>9.9792000000000006E-3</v>
      </c>
    </row>
    <row r="2387" spans="1:21" hidden="1" x14ac:dyDescent="0.3">
      <c r="A2387">
        <v>11817</v>
      </c>
      <c r="B2387" t="s">
        <v>57</v>
      </c>
      <c r="C2387" t="s">
        <v>1</v>
      </c>
      <c r="D2387" t="s">
        <v>2</v>
      </c>
      <c r="E2387" t="s">
        <v>3</v>
      </c>
      <c r="F2387" t="s">
        <v>306</v>
      </c>
      <c r="G2387" t="s">
        <v>4</v>
      </c>
      <c r="H2387" t="s">
        <v>52</v>
      </c>
      <c r="I2387">
        <v>504</v>
      </c>
      <c r="J2387">
        <v>56</v>
      </c>
      <c r="K2387" t="s">
        <v>316</v>
      </c>
      <c r="L2387" t="s">
        <v>7</v>
      </c>
      <c r="M2387" t="s">
        <v>28</v>
      </c>
      <c r="N2387">
        <v>22</v>
      </c>
      <c r="O2387" t="s">
        <v>33</v>
      </c>
      <c r="P2387" t="s">
        <v>35</v>
      </c>
      <c r="Q2387">
        <v>2</v>
      </c>
      <c r="R2387" t="s">
        <v>22</v>
      </c>
      <c r="S2387">
        <v>16.239999771118164</v>
      </c>
      <c r="T2387" s="6">
        <f>tbSilv[[#This Row],[qtdRecurso]]*tbSilv[[#This Row],[areaOcupacao]]/10000</f>
        <v>0.1008</v>
      </c>
      <c r="U2387" s="1">
        <f>tbSilv[[#This Row],[qtdRecEspFaixa]]*tbSilv[[#This Row],[Preco]]</f>
        <v>1.6369919769287109</v>
      </c>
    </row>
    <row r="2388" spans="1:21" hidden="1" x14ac:dyDescent="0.3">
      <c r="A2388">
        <v>11817</v>
      </c>
      <c r="B2388" t="s">
        <v>57</v>
      </c>
      <c r="C2388" t="s">
        <v>1</v>
      </c>
      <c r="D2388" t="s">
        <v>2</v>
      </c>
      <c r="E2388" t="s">
        <v>3</v>
      </c>
      <c r="F2388" t="s">
        <v>306</v>
      </c>
      <c r="G2388" t="s">
        <v>4</v>
      </c>
      <c r="H2388" t="s">
        <v>52</v>
      </c>
      <c r="I2388">
        <v>504</v>
      </c>
      <c r="J2388">
        <v>56</v>
      </c>
      <c r="K2388" t="s">
        <v>316</v>
      </c>
      <c r="L2388" t="s">
        <v>7</v>
      </c>
      <c r="M2388" t="s">
        <v>28</v>
      </c>
      <c r="N2388">
        <v>22</v>
      </c>
      <c r="O2388" t="s">
        <v>33</v>
      </c>
      <c r="P2388" t="s">
        <v>13</v>
      </c>
      <c r="Q2388">
        <v>2</v>
      </c>
      <c r="R2388" t="s">
        <v>12</v>
      </c>
      <c r="S2388">
        <v>13.066685676574707</v>
      </c>
      <c r="T2388" s="6">
        <f>tbSilv[[#This Row],[qtdRecurso]]*tbSilv[[#This Row],[areaOcupacao]]/10000</f>
        <v>0.1008</v>
      </c>
      <c r="U2388" s="1">
        <f>tbSilv[[#This Row],[qtdRecEspFaixa]]*tbSilv[[#This Row],[Preco]]</f>
        <v>1.3171219161987304</v>
      </c>
    </row>
    <row r="2389" spans="1:21" hidden="1" x14ac:dyDescent="0.3">
      <c r="A2389">
        <v>11817</v>
      </c>
      <c r="B2389" t="s">
        <v>57</v>
      </c>
      <c r="C2389" t="s">
        <v>1</v>
      </c>
      <c r="D2389" t="s">
        <v>2</v>
      </c>
      <c r="E2389" t="s">
        <v>3</v>
      </c>
      <c r="F2389" t="s">
        <v>306</v>
      </c>
      <c r="G2389" t="s">
        <v>4</v>
      </c>
      <c r="H2389" t="s">
        <v>52</v>
      </c>
      <c r="I2389">
        <v>504</v>
      </c>
      <c r="J2389">
        <v>56</v>
      </c>
      <c r="K2389" t="s">
        <v>316</v>
      </c>
      <c r="L2389" t="s">
        <v>7</v>
      </c>
      <c r="M2389" t="s">
        <v>28</v>
      </c>
      <c r="N2389">
        <v>22</v>
      </c>
      <c r="O2389" t="s">
        <v>36</v>
      </c>
      <c r="P2389" t="s">
        <v>13</v>
      </c>
      <c r="Q2389">
        <v>1</v>
      </c>
      <c r="R2389" t="s">
        <v>12</v>
      </c>
      <c r="S2389">
        <v>13.066685676574707</v>
      </c>
      <c r="T2389" s="6">
        <f>tbSilv[[#This Row],[qtdRecurso]]*tbSilv[[#This Row],[areaOcupacao]]/10000</f>
        <v>5.04E-2</v>
      </c>
      <c r="U2389" s="1">
        <f>tbSilv[[#This Row],[qtdRecEspFaixa]]*tbSilv[[#This Row],[Preco]]</f>
        <v>0.65856095809936521</v>
      </c>
    </row>
    <row r="2390" spans="1:21" hidden="1" x14ac:dyDescent="0.3">
      <c r="A2390">
        <v>11817</v>
      </c>
      <c r="B2390" t="s">
        <v>57</v>
      </c>
      <c r="C2390" t="s">
        <v>1</v>
      </c>
      <c r="D2390" t="s">
        <v>2</v>
      </c>
      <c r="E2390" t="s">
        <v>3</v>
      </c>
      <c r="F2390" t="s">
        <v>306</v>
      </c>
      <c r="G2390" t="s">
        <v>4</v>
      </c>
      <c r="H2390" t="s">
        <v>52</v>
      </c>
      <c r="I2390">
        <v>504</v>
      </c>
      <c r="J2390">
        <v>56</v>
      </c>
      <c r="K2390" t="s">
        <v>316</v>
      </c>
      <c r="L2390" t="s">
        <v>7</v>
      </c>
      <c r="M2390" t="s">
        <v>28</v>
      </c>
      <c r="N2390">
        <v>23</v>
      </c>
      <c r="O2390" t="s">
        <v>33</v>
      </c>
      <c r="P2390" t="s">
        <v>34</v>
      </c>
      <c r="Q2390">
        <v>2</v>
      </c>
      <c r="R2390" t="s">
        <v>12</v>
      </c>
      <c r="S2390">
        <v>9.9000000000000005E-2</v>
      </c>
      <c r="T2390" s="6">
        <f>tbSilv[[#This Row],[qtdRecurso]]*tbSilv[[#This Row],[areaOcupacao]]/10000</f>
        <v>0.1008</v>
      </c>
      <c r="U2390" s="1">
        <f>tbSilv[[#This Row],[qtdRecEspFaixa]]*tbSilv[[#This Row],[Preco]]</f>
        <v>9.9792000000000006E-3</v>
      </c>
    </row>
    <row r="2391" spans="1:21" hidden="1" x14ac:dyDescent="0.3">
      <c r="A2391">
        <v>11817</v>
      </c>
      <c r="B2391" t="s">
        <v>57</v>
      </c>
      <c r="C2391" t="s">
        <v>1</v>
      </c>
      <c r="D2391" t="s">
        <v>2</v>
      </c>
      <c r="E2391" t="s">
        <v>3</v>
      </c>
      <c r="F2391" t="s">
        <v>306</v>
      </c>
      <c r="G2391" t="s">
        <v>4</v>
      </c>
      <c r="H2391" t="s">
        <v>52</v>
      </c>
      <c r="I2391">
        <v>504</v>
      </c>
      <c r="J2391">
        <v>56</v>
      </c>
      <c r="K2391" t="s">
        <v>316</v>
      </c>
      <c r="L2391" t="s">
        <v>7</v>
      </c>
      <c r="M2391" t="s">
        <v>28</v>
      </c>
      <c r="N2391">
        <v>23</v>
      </c>
      <c r="O2391" t="s">
        <v>33</v>
      </c>
      <c r="P2391" t="s">
        <v>35</v>
      </c>
      <c r="Q2391">
        <v>2</v>
      </c>
      <c r="R2391" t="s">
        <v>22</v>
      </c>
      <c r="S2391">
        <v>16.239999771118164</v>
      </c>
      <c r="T2391" s="6">
        <f>tbSilv[[#This Row],[qtdRecurso]]*tbSilv[[#This Row],[areaOcupacao]]/10000</f>
        <v>0.1008</v>
      </c>
      <c r="U2391" s="1">
        <f>tbSilv[[#This Row],[qtdRecEspFaixa]]*tbSilv[[#This Row],[Preco]]</f>
        <v>1.6369919769287109</v>
      </c>
    </row>
    <row r="2392" spans="1:21" hidden="1" x14ac:dyDescent="0.3">
      <c r="A2392">
        <v>11817</v>
      </c>
      <c r="B2392" t="s">
        <v>57</v>
      </c>
      <c r="C2392" t="s">
        <v>1</v>
      </c>
      <c r="D2392" t="s">
        <v>2</v>
      </c>
      <c r="E2392" t="s">
        <v>3</v>
      </c>
      <c r="F2392" t="s">
        <v>306</v>
      </c>
      <c r="G2392" t="s">
        <v>4</v>
      </c>
      <c r="H2392" t="s">
        <v>52</v>
      </c>
      <c r="I2392">
        <v>504</v>
      </c>
      <c r="J2392">
        <v>56</v>
      </c>
      <c r="K2392" t="s">
        <v>316</v>
      </c>
      <c r="L2392" t="s">
        <v>7</v>
      </c>
      <c r="M2392" t="s">
        <v>28</v>
      </c>
      <c r="N2392">
        <v>23</v>
      </c>
      <c r="O2392" t="s">
        <v>33</v>
      </c>
      <c r="P2392" t="s">
        <v>13</v>
      </c>
      <c r="Q2392">
        <v>2</v>
      </c>
      <c r="R2392" t="s">
        <v>12</v>
      </c>
      <c r="S2392">
        <v>13.066685676574707</v>
      </c>
      <c r="T2392" s="6">
        <f>tbSilv[[#This Row],[qtdRecurso]]*tbSilv[[#This Row],[areaOcupacao]]/10000</f>
        <v>0.1008</v>
      </c>
      <c r="U2392" s="1">
        <f>tbSilv[[#This Row],[qtdRecEspFaixa]]*tbSilv[[#This Row],[Preco]]</f>
        <v>1.3171219161987304</v>
      </c>
    </row>
    <row r="2393" spans="1:21" hidden="1" x14ac:dyDescent="0.3">
      <c r="A2393">
        <v>11817</v>
      </c>
      <c r="B2393" t="s">
        <v>57</v>
      </c>
      <c r="C2393" t="s">
        <v>1</v>
      </c>
      <c r="D2393" t="s">
        <v>2</v>
      </c>
      <c r="E2393" t="s">
        <v>3</v>
      </c>
      <c r="F2393" t="s">
        <v>306</v>
      </c>
      <c r="G2393" t="s">
        <v>4</v>
      </c>
      <c r="H2393" t="s">
        <v>52</v>
      </c>
      <c r="I2393">
        <v>504</v>
      </c>
      <c r="J2393">
        <v>56</v>
      </c>
      <c r="K2393" t="s">
        <v>316</v>
      </c>
      <c r="L2393" t="s">
        <v>7</v>
      </c>
      <c r="M2393" t="s">
        <v>28</v>
      </c>
      <c r="N2393">
        <v>23</v>
      </c>
      <c r="O2393" t="s">
        <v>36</v>
      </c>
      <c r="P2393" t="s">
        <v>13</v>
      </c>
      <c r="Q2393">
        <v>1</v>
      </c>
      <c r="R2393" t="s">
        <v>12</v>
      </c>
      <c r="S2393">
        <v>13.066685676574707</v>
      </c>
      <c r="T2393" s="6">
        <f>tbSilv[[#This Row],[qtdRecurso]]*tbSilv[[#This Row],[areaOcupacao]]/10000</f>
        <v>5.04E-2</v>
      </c>
      <c r="U2393" s="1">
        <f>tbSilv[[#This Row],[qtdRecEspFaixa]]*tbSilv[[#This Row],[Preco]]</f>
        <v>0.65856095809936521</v>
      </c>
    </row>
    <row r="2394" spans="1:21" hidden="1" x14ac:dyDescent="0.3">
      <c r="A2394">
        <v>11817</v>
      </c>
      <c r="B2394" t="s">
        <v>57</v>
      </c>
      <c r="C2394" t="s">
        <v>1</v>
      </c>
      <c r="D2394" t="s">
        <v>2</v>
      </c>
      <c r="E2394" t="s">
        <v>3</v>
      </c>
      <c r="F2394" t="s">
        <v>306</v>
      </c>
      <c r="G2394" t="s">
        <v>4</v>
      </c>
      <c r="H2394" t="s">
        <v>52</v>
      </c>
      <c r="I2394">
        <v>504</v>
      </c>
      <c r="J2394">
        <v>56</v>
      </c>
      <c r="K2394" t="s">
        <v>316</v>
      </c>
      <c r="L2394" t="s">
        <v>7</v>
      </c>
      <c r="M2394" t="s">
        <v>28</v>
      </c>
      <c r="N2394">
        <v>24</v>
      </c>
      <c r="O2394" t="s">
        <v>33</v>
      </c>
      <c r="P2394" t="s">
        <v>34</v>
      </c>
      <c r="Q2394">
        <v>2</v>
      </c>
      <c r="R2394" t="s">
        <v>12</v>
      </c>
      <c r="S2394">
        <v>9.9000000000000005E-2</v>
      </c>
      <c r="T2394" s="6">
        <f>tbSilv[[#This Row],[qtdRecurso]]*tbSilv[[#This Row],[areaOcupacao]]/10000</f>
        <v>0.1008</v>
      </c>
      <c r="U2394" s="1">
        <f>tbSilv[[#This Row],[qtdRecEspFaixa]]*tbSilv[[#This Row],[Preco]]</f>
        <v>9.9792000000000006E-3</v>
      </c>
    </row>
    <row r="2395" spans="1:21" hidden="1" x14ac:dyDescent="0.3">
      <c r="A2395">
        <v>11817</v>
      </c>
      <c r="B2395" t="s">
        <v>57</v>
      </c>
      <c r="C2395" t="s">
        <v>1</v>
      </c>
      <c r="D2395" t="s">
        <v>2</v>
      </c>
      <c r="E2395" t="s">
        <v>3</v>
      </c>
      <c r="F2395" t="s">
        <v>306</v>
      </c>
      <c r="G2395" t="s">
        <v>4</v>
      </c>
      <c r="H2395" t="s">
        <v>52</v>
      </c>
      <c r="I2395">
        <v>504</v>
      </c>
      <c r="J2395">
        <v>56</v>
      </c>
      <c r="K2395" t="s">
        <v>316</v>
      </c>
      <c r="L2395" t="s">
        <v>7</v>
      </c>
      <c r="M2395" t="s">
        <v>28</v>
      </c>
      <c r="N2395">
        <v>24</v>
      </c>
      <c r="O2395" t="s">
        <v>33</v>
      </c>
      <c r="P2395" t="s">
        <v>35</v>
      </c>
      <c r="Q2395">
        <v>2</v>
      </c>
      <c r="R2395" t="s">
        <v>22</v>
      </c>
      <c r="S2395">
        <v>16.239999771118164</v>
      </c>
      <c r="T2395" s="6">
        <f>tbSilv[[#This Row],[qtdRecurso]]*tbSilv[[#This Row],[areaOcupacao]]/10000</f>
        <v>0.1008</v>
      </c>
      <c r="U2395" s="1">
        <f>tbSilv[[#This Row],[qtdRecEspFaixa]]*tbSilv[[#This Row],[Preco]]</f>
        <v>1.6369919769287109</v>
      </c>
    </row>
    <row r="2396" spans="1:21" hidden="1" x14ac:dyDescent="0.3">
      <c r="A2396">
        <v>11817</v>
      </c>
      <c r="B2396" t="s">
        <v>57</v>
      </c>
      <c r="C2396" t="s">
        <v>1</v>
      </c>
      <c r="D2396" t="s">
        <v>2</v>
      </c>
      <c r="E2396" t="s">
        <v>3</v>
      </c>
      <c r="F2396" t="s">
        <v>306</v>
      </c>
      <c r="G2396" t="s">
        <v>4</v>
      </c>
      <c r="H2396" t="s">
        <v>52</v>
      </c>
      <c r="I2396">
        <v>504</v>
      </c>
      <c r="J2396">
        <v>56</v>
      </c>
      <c r="K2396" t="s">
        <v>316</v>
      </c>
      <c r="L2396" t="s">
        <v>7</v>
      </c>
      <c r="M2396" t="s">
        <v>28</v>
      </c>
      <c r="N2396">
        <v>24</v>
      </c>
      <c r="O2396" t="s">
        <v>33</v>
      </c>
      <c r="P2396" t="s">
        <v>13</v>
      </c>
      <c r="Q2396">
        <v>2</v>
      </c>
      <c r="R2396" t="s">
        <v>12</v>
      </c>
      <c r="S2396">
        <v>13.066685676574707</v>
      </c>
      <c r="T2396" s="6">
        <f>tbSilv[[#This Row],[qtdRecurso]]*tbSilv[[#This Row],[areaOcupacao]]/10000</f>
        <v>0.1008</v>
      </c>
      <c r="U2396" s="1">
        <f>tbSilv[[#This Row],[qtdRecEspFaixa]]*tbSilv[[#This Row],[Preco]]</f>
        <v>1.3171219161987304</v>
      </c>
    </row>
    <row r="2397" spans="1:21" hidden="1" x14ac:dyDescent="0.3">
      <c r="A2397">
        <v>11817</v>
      </c>
      <c r="B2397" t="s">
        <v>57</v>
      </c>
      <c r="C2397" t="s">
        <v>1</v>
      </c>
      <c r="D2397" t="s">
        <v>2</v>
      </c>
      <c r="E2397" t="s">
        <v>3</v>
      </c>
      <c r="F2397" t="s">
        <v>306</v>
      </c>
      <c r="G2397" t="s">
        <v>4</v>
      </c>
      <c r="H2397" t="s">
        <v>52</v>
      </c>
      <c r="I2397">
        <v>504</v>
      </c>
      <c r="J2397">
        <v>56</v>
      </c>
      <c r="K2397" t="s">
        <v>316</v>
      </c>
      <c r="L2397" t="s">
        <v>7</v>
      </c>
      <c r="M2397" t="s">
        <v>28</v>
      </c>
      <c r="N2397">
        <v>24</v>
      </c>
      <c r="O2397" t="s">
        <v>36</v>
      </c>
      <c r="P2397" t="s">
        <v>13</v>
      </c>
      <c r="Q2397">
        <v>1</v>
      </c>
      <c r="R2397" t="s">
        <v>12</v>
      </c>
      <c r="S2397">
        <v>13.066685676574707</v>
      </c>
      <c r="T2397" s="6">
        <f>tbSilv[[#This Row],[qtdRecurso]]*tbSilv[[#This Row],[areaOcupacao]]/10000</f>
        <v>5.04E-2</v>
      </c>
      <c r="U2397" s="1">
        <f>tbSilv[[#This Row],[qtdRecEspFaixa]]*tbSilv[[#This Row],[Preco]]</f>
        <v>0.65856095809936521</v>
      </c>
    </row>
    <row r="2398" spans="1:21" hidden="1" x14ac:dyDescent="0.3">
      <c r="A2398">
        <v>11817</v>
      </c>
      <c r="B2398" t="s">
        <v>57</v>
      </c>
      <c r="C2398" t="s">
        <v>1</v>
      </c>
      <c r="D2398" t="s">
        <v>2</v>
      </c>
      <c r="E2398" t="s">
        <v>3</v>
      </c>
      <c r="F2398" t="s">
        <v>306</v>
      </c>
      <c r="G2398" t="s">
        <v>4</v>
      </c>
      <c r="H2398" t="s">
        <v>52</v>
      </c>
      <c r="I2398">
        <v>504</v>
      </c>
      <c r="J2398">
        <v>56</v>
      </c>
      <c r="K2398" t="s">
        <v>316</v>
      </c>
      <c r="L2398" t="s">
        <v>7</v>
      </c>
      <c r="M2398" t="s">
        <v>28</v>
      </c>
      <c r="N2398">
        <v>25</v>
      </c>
      <c r="O2398" t="s">
        <v>33</v>
      </c>
      <c r="P2398" t="s">
        <v>34</v>
      </c>
      <c r="Q2398">
        <v>2</v>
      </c>
      <c r="R2398" t="s">
        <v>12</v>
      </c>
      <c r="S2398">
        <v>9.9000000000000005E-2</v>
      </c>
      <c r="T2398" s="6">
        <f>tbSilv[[#This Row],[qtdRecurso]]*tbSilv[[#This Row],[areaOcupacao]]/10000</f>
        <v>0.1008</v>
      </c>
      <c r="U2398" s="1">
        <f>tbSilv[[#This Row],[qtdRecEspFaixa]]*tbSilv[[#This Row],[Preco]]</f>
        <v>9.9792000000000006E-3</v>
      </c>
    </row>
    <row r="2399" spans="1:21" hidden="1" x14ac:dyDescent="0.3">
      <c r="A2399">
        <v>11817</v>
      </c>
      <c r="B2399" t="s">
        <v>57</v>
      </c>
      <c r="C2399" t="s">
        <v>1</v>
      </c>
      <c r="D2399" t="s">
        <v>2</v>
      </c>
      <c r="E2399" t="s">
        <v>3</v>
      </c>
      <c r="F2399" t="s">
        <v>306</v>
      </c>
      <c r="G2399" t="s">
        <v>4</v>
      </c>
      <c r="H2399" t="s">
        <v>52</v>
      </c>
      <c r="I2399">
        <v>504</v>
      </c>
      <c r="J2399">
        <v>56</v>
      </c>
      <c r="K2399" t="s">
        <v>316</v>
      </c>
      <c r="L2399" t="s">
        <v>7</v>
      </c>
      <c r="M2399" t="s">
        <v>28</v>
      </c>
      <c r="N2399">
        <v>25</v>
      </c>
      <c r="O2399" t="s">
        <v>33</v>
      </c>
      <c r="P2399" t="s">
        <v>35</v>
      </c>
      <c r="Q2399">
        <v>2</v>
      </c>
      <c r="R2399" t="s">
        <v>22</v>
      </c>
      <c r="S2399">
        <v>16.239999771118164</v>
      </c>
      <c r="T2399" s="6">
        <f>tbSilv[[#This Row],[qtdRecurso]]*tbSilv[[#This Row],[areaOcupacao]]/10000</f>
        <v>0.1008</v>
      </c>
      <c r="U2399" s="1">
        <f>tbSilv[[#This Row],[qtdRecEspFaixa]]*tbSilv[[#This Row],[Preco]]</f>
        <v>1.6369919769287109</v>
      </c>
    </row>
    <row r="2400" spans="1:21" hidden="1" x14ac:dyDescent="0.3">
      <c r="A2400">
        <v>11817</v>
      </c>
      <c r="B2400" t="s">
        <v>57</v>
      </c>
      <c r="C2400" t="s">
        <v>1</v>
      </c>
      <c r="D2400" t="s">
        <v>2</v>
      </c>
      <c r="E2400" t="s">
        <v>3</v>
      </c>
      <c r="F2400" t="s">
        <v>306</v>
      </c>
      <c r="G2400" t="s">
        <v>4</v>
      </c>
      <c r="H2400" t="s">
        <v>52</v>
      </c>
      <c r="I2400">
        <v>504</v>
      </c>
      <c r="J2400">
        <v>56</v>
      </c>
      <c r="K2400" t="s">
        <v>316</v>
      </c>
      <c r="L2400" t="s">
        <v>7</v>
      </c>
      <c r="M2400" t="s">
        <v>28</v>
      </c>
      <c r="N2400">
        <v>25</v>
      </c>
      <c r="O2400" t="s">
        <v>33</v>
      </c>
      <c r="P2400" t="s">
        <v>13</v>
      </c>
      <c r="Q2400">
        <v>2</v>
      </c>
      <c r="R2400" t="s">
        <v>12</v>
      </c>
      <c r="S2400">
        <v>13.066685676574707</v>
      </c>
      <c r="T2400" s="6">
        <f>tbSilv[[#This Row],[qtdRecurso]]*tbSilv[[#This Row],[areaOcupacao]]/10000</f>
        <v>0.1008</v>
      </c>
      <c r="U2400" s="1">
        <f>tbSilv[[#This Row],[qtdRecEspFaixa]]*tbSilv[[#This Row],[Preco]]</f>
        <v>1.3171219161987304</v>
      </c>
    </row>
    <row r="2401" spans="1:21" hidden="1" x14ac:dyDescent="0.3">
      <c r="A2401">
        <v>11817</v>
      </c>
      <c r="B2401" t="s">
        <v>57</v>
      </c>
      <c r="C2401" t="s">
        <v>1</v>
      </c>
      <c r="D2401" t="s">
        <v>2</v>
      </c>
      <c r="E2401" t="s">
        <v>3</v>
      </c>
      <c r="F2401" t="s">
        <v>306</v>
      </c>
      <c r="G2401" t="s">
        <v>4</v>
      </c>
      <c r="H2401" t="s">
        <v>52</v>
      </c>
      <c r="I2401">
        <v>504</v>
      </c>
      <c r="J2401">
        <v>56</v>
      </c>
      <c r="K2401" t="s">
        <v>316</v>
      </c>
      <c r="L2401" t="s">
        <v>7</v>
      </c>
      <c r="M2401" t="s">
        <v>28</v>
      </c>
      <c r="N2401">
        <v>25</v>
      </c>
      <c r="O2401" t="s">
        <v>36</v>
      </c>
      <c r="P2401" t="s">
        <v>13</v>
      </c>
      <c r="Q2401">
        <v>1</v>
      </c>
      <c r="R2401" t="s">
        <v>12</v>
      </c>
      <c r="S2401">
        <v>13.066685676574707</v>
      </c>
      <c r="T2401" s="6">
        <f>tbSilv[[#This Row],[qtdRecurso]]*tbSilv[[#This Row],[areaOcupacao]]/10000</f>
        <v>5.04E-2</v>
      </c>
      <c r="U2401" s="1">
        <f>tbSilv[[#This Row],[qtdRecEspFaixa]]*tbSilv[[#This Row],[Preco]]</f>
        <v>0.65856095809936521</v>
      </c>
    </row>
    <row r="2402" spans="1:21" hidden="1" x14ac:dyDescent="0.3">
      <c r="A2402">
        <v>11817</v>
      </c>
      <c r="B2402" t="s">
        <v>57</v>
      </c>
      <c r="C2402" t="s">
        <v>1</v>
      </c>
      <c r="D2402" t="s">
        <v>2</v>
      </c>
      <c r="E2402" t="s">
        <v>3</v>
      </c>
      <c r="F2402" t="s">
        <v>306</v>
      </c>
      <c r="G2402" t="s">
        <v>4</v>
      </c>
      <c r="H2402" t="s">
        <v>52</v>
      </c>
      <c r="I2402">
        <v>504</v>
      </c>
      <c r="J2402">
        <v>56</v>
      </c>
      <c r="K2402" t="s">
        <v>316</v>
      </c>
      <c r="L2402" t="s">
        <v>7</v>
      </c>
      <c r="M2402" t="s">
        <v>28</v>
      </c>
      <c r="N2402">
        <v>26</v>
      </c>
      <c r="O2402" t="s">
        <v>33</v>
      </c>
      <c r="P2402" t="s">
        <v>34</v>
      </c>
      <c r="Q2402">
        <v>2</v>
      </c>
      <c r="R2402" t="s">
        <v>12</v>
      </c>
      <c r="S2402">
        <v>9.9000000000000005E-2</v>
      </c>
      <c r="T2402" s="6">
        <f>tbSilv[[#This Row],[qtdRecurso]]*tbSilv[[#This Row],[areaOcupacao]]/10000</f>
        <v>0.1008</v>
      </c>
      <c r="U2402" s="1">
        <f>tbSilv[[#This Row],[qtdRecEspFaixa]]*tbSilv[[#This Row],[Preco]]</f>
        <v>9.9792000000000006E-3</v>
      </c>
    </row>
    <row r="2403" spans="1:21" hidden="1" x14ac:dyDescent="0.3">
      <c r="A2403">
        <v>11817</v>
      </c>
      <c r="B2403" t="s">
        <v>57</v>
      </c>
      <c r="C2403" t="s">
        <v>1</v>
      </c>
      <c r="D2403" t="s">
        <v>2</v>
      </c>
      <c r="E2403" t="s">
        <v>3</v>
      </c>
      <c r="F2403" t="s">
        <v>306</v>
      </c>
      <c r="G2403" t="s">
        <v>4</v>
      </c>
      <c r="H2403" t="s">
        <v>52</v>
      </c>
      <c r="I2403">
        <v>504</v>
      </c>
      <c r="J2403">
        <v>56</v>
      </c>
      <c r="K2403" t="s">
        <v>316</v>
      </c>
      <c r="L2403" t="s">
        <v>7</v>
      </c>
      <c r="M2403" t="s">
        <v>28</v>
      </c>
      <c r="N2403">
        <v>26</v>
      </c>
      <c r="O2403" t="s">
        <v>33</v>
      </c>
      <c r="P2403" t="s">
        <v>35</v>
      </c>
      <c r="Q2403">
        <v>2</v>
      </c>
      <c r="R2403" t="s">
        <v>22</v>
      </c>
      <c r="S2403">
        <v>16.239999771118164</v>
      </c>
      <c r="T2403" s="6">
        <f>tbSilv[[#This Row],[qtdRecurso]]*tbSilv[[#This Row],[areaOcupacao]]/10000</f>
        <v>0.1008</v>
      </c>
      <c r="U2403" s="1">
        <f>tbSilv[[#This Row],[qtdRecEspFaixa]]*tbSilv[[#This Row],[Preco]]</f>
        <v>1.6369919769287109</v>
      </c>
    </row>
    <row r="2404" spans="1:21" hidden="1" x14ac:dyDescent="0.3">
      <c r="A2404">
        <v>11817</v>
      </c>
      <c r="B2404" t="s">
        <v>57</v>
      </c>
      <c r="C2404" t="s">
        <v>1</v>
      </c>
      <c r="D2404" t="s">
        <v>2</v>
      </c>
      <c r="E2404" t="s">
        <v>3</v>
      </c>
      <c r="F2404" t="s">
        <v>306</v>
      </c>
      <c r="G2404" t="s">
        <v>4</v>
      </c>
      <c r="H2404" t="s">
        <v>52</v>
      </c>
      <c r="I2404">
        <v>504</v>
      </c>
      <c r="J2404">
        <v>56</v>
      </c>
      <c r="K2404" t="s">
        <v>316</v>
      </c>
      <c r="L2404" t="s">
        <v>7</v>
      </c>
      <c r="M2404" t="s">
        <v>28</v>
      </c>
      <c r="N2404">
        <v>26</v>
      </c>
      <c r="O2404" t="s">
        <v>33</v>
      </c>
      <c r="P2404" t="s">
        <v>13</v>
      </c>
      <c r="Q2404">
        <v>2</v>
      </c>
      <c r="R2404" t="s">
        <v>12</v>
      </c>
      <c r="S2404">
        <v>13.066685676574707</v>
      </c>
      <c r="T2404" s="6">
        <f>tbSilv[[#This Row],[qtdRecurso]]*tbSilv[[#This Row],[areaOcupacao]]/10000</f>
        <v>0.1008</v>
      </c>
      <c r="U2404" s="1">
        <f>tbSilv[[#This Row],[qtdRecEspFaixa]]*tbSilv[[#This Row],[Preco]]</f>
        <v>1.3171219161987304</v>
      </c>
    </row>
    <row r="2405" spans="1:21" hidden="1" x14ac:dyDescent="0.3">
      <c r="A2405">
        <v>11817</v>
      </c>
      <c r="B2405" t="s">
        <v>57</v>
      </c>
      <c r="C2405" t="s">
        <v>1</v>
      </c>
      <c r="D2405" t="s">
        <v>2</v>
      </c>
      <c r="E2405" t="s">
        <v>3</v>
      </c>
      <c r="F2405" t="s">
        <v>306</v>
      </c>
      <c r="G2405" t="s">
        <v>4</v>
      </c>
      <c r="H2405" t="s">
        <v>52</v>
      </c>
      <c r="I2405">
        <v>504</v>
      </c>
      <c r="J2405">
        <v>56</v>
      </c>
      <c r="K2405" t="s">
        <v>316</v>
      </c>
      <c r="L2405" t="s">
        <v>7</v>
      </c>
      <c r="M2405" t="s">
        <v>28</v>
      </c>
      <c r="N2405">
        <v>26</v>
      </c>
      <c r="O2405" t="s">
        <v>36</v>
      </c>
      <c r="P2405" t="s">
        <v>13</v>
      </c>
      <c r="Q2405">
        <v>1</v>
      </c>
      <c r="R2405" t="s">
        <v>12</v>
      </c>
      <c r="S2405">
        <v>13.066685676574707</v>
      </c>
      <c r="T2405" s="6">
        <f>tbSilv[[#This Row],[qtdRecurso]]*tbSilv[[#This Row],[areaOcupacao]]/10000</f>
        <v>5.04E-2</v>
      </c>
      <c r="U2405" s="1">
        <f>tbSilv[[#This Row],[qtdRecEspFaixa]]*tbSilv[[#This Row],[Preco]]</f>
        <v>0.65856095809936521</v>
      </c>
    </row>
    <row r="2406" spans="1:21" hidden="1" x14ac:dyDescent="0.3">
      <c r="A2406">
        <v>11817</v>
      </c>
      <c r="B2406" t="s">
        <v>57</v>
      </c>
      <c r="C2406" t="s">
        <v>1</v>
      </c>
      <c r="D2406" t="s">
        <v>2</v>
      </c>
      <c r="E2406" t="s">
        <v>3</v>
      </c>
      <c r="F2406" t="s">
        <v>306</v>
      </c>
      <c r="G2406" t="s">
        <v>4</v>
      </c>
      <c r="H2406" t="s">
        <v>52</v>
      </c>
      <c r="I2406">
        <v>504</v>
      </c>
      <c r="J2406">
        <v>56</v>
      </c>
      <c r="K2406" t="s">
        <v>316</v>
      </c>
      <c r="L2406" t="s">
        <v>7</v>
      </c>
      <c r="M2406" t="s">
        <v>28</v>
      </c>
      <c r="N2406">
        <v>27</v>
      </c>
      <c r="O2406" t="s">
        <v>33</v>
      </c>
      <c r="P2406" t="s">
        <v>34</v>
      </c>
      <c r="Q2406">
        <v>2</v>
      </c>
      <c r="R2406" t="s">
        <v>12</v>
      </c>
      <c r="S2406">
        <v>9.9000000000000005E-2</v>
      </c>
      <c r="T2406" s="6">
        <f>tbSilv[[#This Row],[qtdRecurso]]*tbSilv[[#This Row],[areaOcupacao]]/10000</f>
        <v>0.1008</v>
      </c>
      <c r="U2406" s="1">
        <f>tbSilv[[#This Row],[qtdRecEspFaixa]]*tbSilv[[#This Row],[Preco]]</f>
        <v>9.9792000000000006E-3</v>
      </c>
    </row>
    <row r="2407" spans="1:21" hidden="1" x14ac:dyDescent="0.3">
      <c r="A2407">
        <v>11817</v>
      </c>
      <c r="B2407" t="s">
        <v>57</v>
      </c>
      <c r="C2407" t="s">
        <v>1</v>
      </c>
      <c r="D2407" t="s">
        <v>2</v>
      </c>
      <c r="E2407" t="s">
        <v>3</v>
      </c>
      <c r="F2407" t="s">
        <v>306</v>
      </c>
      <c r="G2407" t="s">
        <v>4</v>
      </c>
      <c r="H2407" t="s">
        <v>52</v>
      </c>
      <c r="I2407">
        <v>504</v>
      </c>
      <c r="J2407">
        <v>56</v>
      </c>
      <c r="K2407" t="s">
        <v>316</v>
      </c>
      <c r="L2407" t="s">
        <v>7</v>
      </c>
      <c r="M2407" t="s">
        <v>28</v>
      </c>
      <c r="N2407">
        <v>27</v>
      </c>
      <c r="O2407" t="s">
        <v>33</v>
      </c>
      <c r="P2407" t="s">
        <v>35</v>
      </c>
      <c r="Q2407">
        <v>2</v>
      </c>
      <c r="R2407" t="s">
        <v>22</v>
      </c>
      <c r="S2407">
        <v>16.239999771118164</v>
      </c>
      <c r="T2407" s="6">
        <f>tbSilv[[#This Row],[qtdRecurso]]*tbSilv[[#This Row],[areaOcupacao]]/10000</f>
        <v>0.1008</v>
      </c>
      <c r="U2407" s="1">
        <f>tbSilv[[#This Row],[qtdRecEspFaixa]]*tbSilv[[#This Row],[Preco]]</f>
        <v>1.6369919769287109</v>
      </c>
    </row>
    <row r="2408" spans="1:21" hidden="1" x14ac:dyDescent="0.3">
      <c r="A2408">
        <v>11817</v>
      </c>
      <c r="B2408" t="s">
        <v>57</v>
      </c>
      <c r="C2408" t="s">
        <v>1</v>
      </c>
      <c r="D2408" t="s">
        <v>2</v>
      </c>
      <c r="E2408" t="s">
        <v>3</v>
      </c>
      <c r="F2408" t="s">
        <v>306</v>
      </c>
      <c r="G2408" t="s">
        <v>4</v>
      </c>
      <c r="H2408" t="s">
        <v>52</v>
      </c>
      <c r="I2408">
        <v>504</v>
      </c>
      <c r="J2408">
        <v>56</v>
      </c>
      <c r="K2408" t="s">
        <v>316</v>
      </c>
      <c r="L2408" t="s">
        <v>7</v>
      </c>
      <c r="M2408" t="s">
        <v>28</v>
      </c>
      <c r="N2408">
        <v>27</v>
      </c>
      <c r="O2408" t="s">
        <v>33</v>
      </c>
      <c r="P2408" t="s">
        <v>13</v>
      </c>
      <c r="Q2408">
        <v>2</v>
      </c>
      <c r="R2408" t="s">
        <v>12</v>
      </c>
      <c r="S2408">
        <v>13.066685676574707</v>
      </c>
      <c r="T2408" s="6">
        <f>tbSilv[[#This Row],[qtdRecurso]]*tbSilv[[#This Row],[areaOcupacao]]/10000</f>
        <v>0.1008</v>
      </c>
      <c r="U2408" s="1">
        <f>tbSilv[[#This Row],[qtdRecEspFaixa]]*tbSilv[[#This Row],[Preco]]</f>
        <v>1.3171219161987304</v>
      </c>
    </row>
    <row r="2409" spans="1:21" hidden="1" x14ac:dyDescent="0.3">
      <c r="A2409">
        <v>11817</v>
      </c>
      <c r="B2409" t="s">
        <v>57</v>
      </c>
      <c r="C2409" t="s">
        <v>1</v>
      </c>
      <c r="D2409" t="s">
        <v>2</v>
      </c>
      <c r="E2409" t="s">
        <v>3</v>
      </c>
      <c r="F2409" t="s">
        <v>306</v>
      </c>
      <c r="G2409" t="s">
        <v>4</v>
      </c>
      <c r="H2409" t="s">
        <v>52</v>
      </c>
      <c r="I2409">
        <v>504</v>
      </c>
      <c r="J2409">
        <v>56</v>
      </c>
      <c r="K2409" t="s">
        <v>316</v>
      </c>
      <c r="L2409" t="s">
        <v>7</v>
      </c>
      <c r="M2409" t="s">
        <v>28</v>
      </c>
      <c r="N2409">
        <v>27</v>
      </c>
      <c r="O2409" t="s">
        <v>36</v>
      </c>
      <c r="P2409" t="s">
        <v>13</v>
      </c>
      <c r="Q2409">
        <v>1</v>
      </c>
      <c r="R2409" t="s">
        <v>12</v>
      </c>
      <c r="S2409">
        <v>13.066685676574707</v>
      </c>
      <c r="T2409" s="6">
        <f>tbSilv[[#This Row],[qtdRecurso]]*tbSilv[[#This Row],[areaOcupacao]]/10000</f>
        <v>5.04E-2</v>
      </c>
      <c r="U2409" s="1">
        <f>tbSilv[[#This Row],[qtdRecEspFaixa]]*tbSilv[[#This Row],[Preco]]</f>
        <v>0.65856095809936521</v>
      </c>
    </row>
    <row r="2410" spans="1:21" hidden="1" x14ac:dyDescent="0.3">
      <c r="A2410">
        <v>11817</v>
      </c>
      <c r="B2410" t="s">
        <v>57</v>
      </c>
      <c r="C2410" t="s">
        <v>1</v>
      </c>
      <c r="D2410" t="s">
        <v>2</v>
      </c>
      <c r="E2410" t="s">
        <v>3</v>
      </c>
      <c r="F2410" t="s">
        <v>306</v>
      </c>
      <c r="G2410" t="s">
        <v>4</v>
      </c>
      <c r="H2410" t="s">
        <v>52</v>
      </c>
      <c r="I2410">
        <v>504</v>
      </c>
      <c r="J2410">
        <v>56</v>
      </c>
      <c r="K2410" t="s">
        <v>316</v>
      </c>
      <c r="L2410" t="s">
        <v>7</v>
      </c>
      <c r="M2410" t="s">
        <v>28</v>
      </c>
      <c r="N2410">
        <v>28</v>
      </c>
      <c r="O2410" t="s">
        <v>33</v>
      </c>
      <c r="P2410" t="s">
        <v>34</v>
      </c>
      <c r="Q2410">
        <v>2</v>
      </c>
      <c r="R2410" t="s">
        <v>12</v>
      </c>
      <c r="S2410">
        <v>9.9000000000000005E-2</v>
      </c>
      <c r="T2410" s="6">
        <f>tbSilv[[#This Row],[qtdRecurso]]*tbSilv[[#This Row],[areaOcupacao]]/10000</f>
        <v>0.1008</v>
      </c>
      <c r="U2410" s="1">
        <f>tbSilv[[#This Row],[qtdRecEspFaixa]]*tbSilv[[#This Row],[Preco]]</f>
        <v>9.9792000000000006E-3</v>
      </c>
    </row>
    <row r="2411" spans="1:21" hidden="1" x14ac:dyDescent="0.3">
      <c r="A2411">
        <v>11817</v>
      </c>
      <c r="B2411" t="s">
        <v>57</v>
      </c>
      <c r="C2411" t="s">
        <v>1</v>
      </c>
      <c r="D2411" t="s">
        <v>2</v>
      </c>
      <c r="E2411" t="s">
        <v>3</v>
      </c>
      <c r="F2411" t="s">
        <v>306</v>
      </c>
      <c r="G2411" t="s">
        <v>4</v>
      </c>
      <c r="H2411" t="s">
        <v>52</v>
      </c>
      <c r="I2411">
        <v>504</v>
      </c>
      <c r="J2411">
        <v>56</v>
      </c>
      <c r="K2411" t="s">
        <v>316</v>
      </c>
      <c r="L2411" t="s">
        <v>7</v>
      </c>
      <c r="M2411" t="s">
        <v>28</v>
      </c>
      <c r="N2411">
        <v>28</v>
      </c>
      <c r="O2411" t="s">
        <v>33</v>
      </c>
      <c r="P2411" t="s">
        <v>35</v>
      </c>
      <c r="Q2411">
        <v>2</v>
      </c>
      <c r="R2411" t="s">
        <v>22</v>
      </c>
      <c r="S2411">
        <v>16.239999771118164</v>
      </c>
      <c r="T2411" s="6">
        <f>tbSilv[[#This Row],[qtdRecurso]]*tbSilv[[#This Row],[areaOcupacao]]/10000</f>
        <v>0.1008</v>
      </c>
      <c r="U2411" s="1">
        <f>tbSilv[[#This Row],[qtdRecEspFaixa]]*tbSilv[[#This Row],[Preco]]</f>
        <v>1.6369919769287109</v>
      </c>
    </row>
    <row r="2412" spans="1:21" hidden="1" x14ac:dyDescent="0.3">
      <c r="A2412">
        <v>11817</v>
      </c>
      <c r="B2412" t="s">
        <v>57</v>
      </c>
      <c r="C2412" t="s">
        <v>1</v>
      </c>
      <c r="D2412" t="s">
        <v>2</v>
      </c>
      <c r="E2412" t="s">
        <v>3</v>
      </c>
      <c r="F2412" t="s">
        <v>306</v>
      </c>
      <c r="G2412" t="s">
        <v>4</v>
      </c>
      <c r="H2412" t="s">
        <v>52</v>
      </c>
      <c r="I2412">
        <v>504</v>
      </c>
      <c r="J2412">
        <v>56</v>
      </c>
      <c r="K2412" t="s">
        <v>316</v>
      </c>
      <c r="L2412" t="s">
        <v>7</v>
      </c>
      <c r="M2412" t="s">
        <v>28</v>
      </c>
      <c r="N2412">
        <v>28</v>
      </c>
      <c r="O2412" t="s">
        <v>33</v>
      </c>
      <c r="P2412" t="s">
        <v>13</v>
      </c>
      <c r="Q2412">
        <v>2</v>
      </c>
      <c r="R2412" t="s">
        <v>12</v>
      </c>
      <c r="S2412">
        <v>13.066685676574707</v>
      </c>
      <c r="T2412" s="6">
        <f>tbSilv[[#This Row],[qtdRecurso]]*tbSilv[[#This Row],[areaOcupacao]]/10000</f>
        <v>0.1008</v>
      </c>
      <c r="U2412" s="1">
        <f>tbSilv[[#This Row],[qtdRecEspFaixa]]*tbSilv[[#This Row],[Preco]]</f>
        <v>1.3171219161987304</v>
      </c>
    </row>
    <row r="2413" spans="1:21" hidden="1" x14ac:dyDescent="0.3">
      <c r="A2413">
        <v>11817</v>
      </c>
      <c r="B2413" t="s">
        <v>57</v>
      </c>
      <c r="C2413" t="s">
        <v>1</v>
      </c>
      <c r="D2413" t="s">
        <v>2</v>
      </c>
      <c r="E2413" t="s">
        <v>3</v>
      </c>
      <c r="F2413" t="s">
        <v>306</v>
      </c>
      <c r="G2413" t="s">
        <v>4</v>
      </c>
      <c r="H2413" t="s">
        <v>52</v>
      </c>
      <c r="I2413">
        <v>504</v>
      </c>
      <c r="J2413">
        <v>56</v>
      </c>
      <c r="K2413" t="s">
        <v>316</v>
      </c>
      <c r="L2413" t="s">
        <v>7</v>
      </c>
      <c r="M2413" t="s">
        <v>28</v>
      </c>
      <c r="N2413">
        <v>28</v>
      </c>
      <c r="O2413" t="s">
        <v>36</v>
      </c>
      <c r="P2413" t="s">
        <v>13</v>
      </c>
      <c r="Q2413">
        <v>1</v>
      </c>
      <c r="R2413" t="s">
        <v>12</v>
      </c>
      <c r="S2413">
        <v>13.066685676574707</v>
      </c>
      <c r="T2413" s="6">
        <f>tbSilv[[#This Row],[qtdRecurso]]*tbSilv[[#This Row],[areaOcupacao]]/10000</f>
        <v>5.04E-2</v>
      </c>
      <c r="U2413" s="1">
        <f>tbSilv[[#This Row],[qtdRecEspFaixa]]*tbSilv[[#This Row],[Preco]]</f>
        <v>0.65856095809936521</v>
      </c>
    </row>
    <row r="2414" spans="1:21" hidden="1" x14ac:dyDescent="0.3">
      <c r="A2414">
        <v>11817</v>
      </c>
      <c r="B2414" t="s">
        <v>57</v>
      </c>
      <c r="C2414" t="s">
        <v>1</v>
      </c>
      <c r="D2414" t="s">
        <v>2</v>
      </c>
      <c r="E2414" t="s">
        <v>3</v>
      </c>
      <c r="F2414" t="s">
        <v>306</v>
      </c>
      <c r="G2414" t="s">
        <v>4</v>
      </c>
      <c r="H2414" t="s">
        <v>52</v>
      </c>
      <c r="I2414">
        <v>504</v>
      </c>
      <c r="J2414">
        <v>56</v>
      </c>
      <c r="K2414" t="s">
        <v>316</v>
      </c>
      <c r="L2414" t="s">
        <v>7</v>
      </c>
      <c r="M2414" t="s">
        <v>28</v>
      </c>
      <c r="N2414">
        <v>29</v>
      </c>
      <c r="O2414" t="s">
        <v>33</v>
      </c>
      <c r="P2414" t="s">
        <v>34</v>
      </c>
      <c r="Q2414">
        <v>2</v>
      </c>
      <c r="R2414" t="s">
        <v>12</v>
      </c>
      <c r="S2414">
        <v>9.9000000000000005E-2</v>
      </c>
      <c r="T2414" s="6">
        <f>tbSilv[[#This Row],[qtdRecurso]]*tbSilv[[#This Row],[areaOcupacao]]/10000</f>
        <v>0.1008</v>
      </c>
      <c r="U2414" s="1">
        <f>tbSilv[[#This Row],[qtdRecEspFaixa]]*tbSilv[[#This Row],[Preco]]</f>
        <v>9.9792000000000006E-3</v>
      </c>
    </row>
    <row r="2415" spans="1:21" hidden="1" x14ac:dyDescent="0.3">
      <c r="A2415">
        <v>11817</v>
      </c>
      <c r="B2415" t="s">
        <v>57</v>
      </c>
      <c r="C2415" t="s">
        <v>1</v>
      </c>
      <c r="D2415" t="s">
        <v>2</v>
      </c>
      <c r="E2415" t="s">
        <v>3</v>
      </c>
      <c r="F2415" t="s">
        <v>306</v>
      </c>
      <c r="G2415" t="s">
        <v>4</v>
      </c>
      <c r="H2415" t="s">
        <v>52</v>
      </c>
      <c r="I2415">
        <v>504</v>
      </c>
      <c r="J2415">
        <v>56</v>
      </c>
      <c r="K2415" t="s">
        <v>316</v>
      </c>
      <c r="L2415" t="s">
        <v>7</v>
      </c>
      <c r="M2415" t="s">
        <v>28</v>
      </c>
      <c r="N2415">
        <v>29</v>
      </c>
      <c r="O2415" t="s">
        <v>33</v>
      </c>
      <c r="P2415" t="s">
        <v>35</v>
      </c>
      <c r="Q2415">
        <v>2</v>
      </c>
      <c r="R2415" t="s">
        <v>22</v>
      </c>
      <c r="S2415">
        <v>16.239999771118164</v>
      </c>
      <c r="T2415" s="6">
        <f>tbSilv[[#This Row],[qtdRecurso]]*tbSilv[[#This Row],[areaOcupacao]]/10000</f>
        <v>0.1008</v>
      </c>
      <c r="U2415" s="1">
        <f>tbSilv[[#This Row],[qtdRecEspFaixa]]*tbSilv[[#This Row],[Preco]]</f>
        <v>1.6369919769287109</v>
      </c>
    </row>
    <row r="2416" spans="1:21" hidden="1" x14ac:dyDescent="0.3">
      <c r="A2416">
        <v>11817</v>
      </c>
      <c r="B2416" t="s">
        <v>57</v>
      </c>
      <c r="C2416" t="s">
        <v>1</v>
      </c>
      <c r="D2416" t="s">
        <v>2</v>
      </c>
      <c r="E2416" t="s">
        <v>3</v>
      </c>
      <c r="F2416" t="s">
        <v>306</v>
      </c>
      <c r="G2416" t="s">
        <v>4</v>
      </c>
      <c r="H2416" t="s">
        <v>52</v>
      </c>
      <c r="I2416">
        <v>504</v>
      </c>
      <c r="J2416">
        <v>56</v>
      </c>
      <c r="K2416" t="s">
        <v>316</v>
      </c>
      <c r="L2416" t="s">
        <v>7</v>
      </c>
      <c r="M2416" t="s">
        <v>28</v>
      </c>
      <c r="N2416">
        <v>29</v>
      </c>
      <c r="O2416" t="s">
        <v>33</v>
      </c>
      <c r="P2416" t="s">
        <v>13</v>
      </c>
      <c r="Q2416">
        <v>2</v>
      </c>
      <c r="R2416" t="s">
        <v>12</v>
      </c>
      <c r="S2416">
        <v>13.066685676574707</v>
      </c>
      <c r="T2416" s="6">
        <f>tbSilv[[#This Row],[qtdRecurso]]*tbSilv[[#This Row],[areaOcupacao]]/10000</f>
        <v>0.1008</v>
      </c>
      <c r="U2416" s="1">
        <f>tbSilv[[#This Row],[qtdRecEspFaixa]]*tbSilv[[#This Row],[Preco]]</f>
        <v>1.3171219161987304</v>
      </c>
    </row>
    <row r="2417" spans="1:21" hidden="1" x14ac:dyDescent="0.3">
      <c r="A2417">
        <v>11817</v>
      </c>
      <c r="B2417" t="s">
        <v>57</v>
      </c>
      <c r="C2417" t="s">
        <v>1</v>
      </c>
      <c r="D2417" t="s">
        <v>2</v>
      </c>
      <c r="E2417" t="s">
        <v>3</v>
      </c>
      <c r="F2417" t="s">
        <v>306</v>
      </c>
      <c r="G2417" t="s">
        <v>4</v>
      </c>
      <c r="H2417" t="s">
        <v>52</v>
      </c>
      <c r="I2417">
        <v>504</v>
      </c>
      <c r="J2417">
        <v>56</v>
      </c>
      <c r="K2417" t="s">
        <v>316</v>
      </c>
      <c r="L2417" t="s">
        <v>7</v>
      </c>
      <c r="M2417" t="s">
        <v>28</v>
      </c>
      <c r="N2417">
        <v>29</v>
      </c>
      <c r="O2417" t="s">
        <v>36</v>
      </c>
      <c r="P2417" t="s">
        <v>13</v>
      </c>
      <c r="Q2417">
        <v>1</v>
      </c>
      <c r="R2417" t="s">
        <v>12</v>
      </c>
      <c r="S2417">
        <v>13.066685676574707</v>
      </c>
      <c r="T2417" s="6">
        <f>tbSilv[[#This Row],[qtdRecurso]]*tbSilv[[#This Row],[areaOcupacao]]/10000</f>
        <v>5.04E-2</v>
      </c>
      <c r="U2417" s="1">
        <f>tbSilv[[#This Row],[qtdRecEspFaixa]]*tbSilv[[#This Row],[Preco]]</f>
        <v>0.65856095809936521</v>
      </c>
    </row>
    <row r="2418" spans="1:21" hidden="1" x14ac:dyDescent="0.3">
      <c r="A2418">
        <v>11817</v>
      </c>
      <c r="B2418" t="s">
        <v>57</v>
      </c>
      <c r="C2418" t="s">
        <v>1</v>
      </c>
      <c r="D2418" t="s">
        <v>2</v>
      </c>
      <c r="E2418" t="s">
        <v>3</v>
      </c>
      <c r="F2418" t="s">
        <v>306</v>
      </c>
      <c r="G2418" t="s">
        <v>4</v>
      </c>
      <c r="H2418" t="s">
        <v>52</v>
      </c>
      <c r="I2418">
        <v>504</v>
      </c>
      <c r="J2418">
        <v>56</v>
      </c>
      <c r="K2418" t="s">
        <v>316</v>
      </c>
      <c r="L2418" t="s">
        <v>7</v>
      </c>
      <c r="M2418" t="s">
        <v>28</v>
      </c>
      <c r="N2418">
        <v>30</v>
      </c>
      <c r="O2418" t="s">
        <v>33</v>
      </c>
      <c r="P2418" t="s">
        <v>34</v>
      </c>
      <c r="Q2418">
        <v>2</v>
      </c>
      <c r="R2418" t="s">
        <v>12</v>
      </c>
      <c r="S2418">
        <v>9.9000000000000005E-2</v>
      </c>
      <c r="T2418" s="6">
        <f>tbSilv[[#This Row],[qtdRecurso]]*tbSilv[[#This Row],[areaOcupacao]]/10000</f>
        <v>0.1008</v>
      </c>
      <c r="U2418" s="1">
        <f>tbSilv[[#This Row],[qtdRecEspFaixa]]*tbSilv[[#This Row],[Preco]]</f>
        <v>9.9792000000000006E-3</v>
      </c>
    </row>
    <row r="2419" spans="1:21" hidden="1" x14ac:dyDescent="0.3">
      <c r="A2419">
        <v>11817</v>
      </c>
      <c r="B2419" t="s">
        <v>57</v>
      </c>
      <c r="C2419" t="s">
        <v>1</v>
      </c>
      <c r="D2419" t="s">
        <v>2</v>
      </c>
      <c r="E2419" t="s">
        <v>3</v>
      </c>
      <c r="F2419" t="s">
        <v>306</v>
      </c>
      <c r="G2419" t="s">
        <v>4</v>
      </c>
      <c r="H2419" t="s">
        <v>52</v>
      </c>
      <c r="I2419">
        <v>504</v>
      </c>
      <c r="J2419">
        <v>56</v>
      </c>
      <c r="K2419" t="s">
        <v>316</v>
      </c>
      <c r="L2419" t="s">
        <v>7</v>
      </c>
      <c r="M2419" t="s">
        <v>28</v>
      </c>
      <c r="N2419">
        <v>30</v>
      </c>
      <c r="O2419" t="s">
        <v>33</v>
      </c>
      <c r="P2419" t="s">
        <v>35</v>
      </c>
      <c r="Q2419">
        <v>2</v>
      </c>
      <c r="R2419" t="s">
        <v>22</v>
      </c>
      <c r="S2419">
        <v>16.239999771118164</v>
      </c>
      <c r="T2419" s="6">
        <f>tbSilv[[#This Row],[qtdRecurso]]*tbSilv[[#This Row],[areaOcupacao]]/10000</f>
        <v>0.1008</v>
      </c>
      <c r="U2419" s="1">
        <f>tbSilv[[#This Row],[qtdRecEspFaixa]]*tbSilv[[#This Row],[Preco]]</f>
        <v>1.6369919769287109</v>
      </c>
    </row>
    <row r="2420" spans="1:21" hidden="1" x14ac:dyDescent="0.3">
      <c r="A2420">
        <v>11817</v>
      </c>
      <c r="B2420" t="s">
        <v>57</v>
      </c>
      <c r="C2420" t="s">
        <v>1</v>
      </c>
      <c r="D2420" t="s">
        <v>2</v>
      </c>
      <c r="E2420" t="s">
        <v>3</v>
      </c>
      <c r="F2420" t="s">
        <v>306</v>
      </c>
      <c r="G2420" t="s">
        <v>4</v>
      </c>
      <c r="H2420" t="s">
        <v>52</v>
      </c>
      <c r="I2420">
        <v>504</v>
      </c>
      <c r="J2420">
        <v>56</v>
      </c>
      <c r="K2420" t="s">
        <v>316</v>
      </c>
      <c r="L2420" t="s">
        <v>7</v>
      </c>
      <c r="M2420" t="s">
        <v>28</v>
      </c>
      <c r="N2420">
        <v>30</v>
      </c>
      <c r="O2420" t="s">
        <v>33</v>
      </c>
      <c r="P2420" t="s">
        <v>13</v>
      </c>
      <c r="Q2420">
        <v>2</v>
      </c>
      <c r="R2420" t="s">
        <v>12</v>
      </c>
      <c r="S2420">
        <v>13.066685676574707</v>
      </c>
      <c r="T2420" s="6">
        <f>tbSilv[[#This Row],[qtdRecurso]]*tbSilv[[#This Row],[areaOcupacao]]/10000</f>
        <v>0.1008</v>
      </c>
      <c r="U2420" s="1">
        <f>tbSilv[[#This Row],[qtdRecEspFaixa]]*tbSilv[[#This Row],[Preco]]</f>
        <v>1.3171219161987304</v>
      </c>
    </row>
    <row r="2421" spans="1:21" hidden="1" x14ac:dyDescent="0.3">
      <c r="A2421">
        <v>11817</v>
      </c>
      <c r="B2421" t="s">
        <v>57</v>
      </c>
      <c r="C2421" t="s">
        <v>1</v>
      </c>
      <c r="D2421" t="s">
        <v>2</v>
      </c>
      <c r="E2421" t="s">
        <v>3</v>
      </c>
      <c r="F2421" t="s">
        <v>306</v>
      </c>
      <c r="G2421" t="s">
        <v>4</v>
      </c>
      <c r="H2421" t="s">
        <v>52</v>
      </c>
      <c r="I2421">
        <v>504</v>
      </c>
      <c r="J2421">
        <v>56</v>
      </c>
      <c r="K2421" t="s">
        <v>316</v>
      </c>
      <c r="L2421" t="s">
        <v>7</v>
      </c>
      <c r="M2421" t="s">
        <v>28</v>
      </c>
      <c r="N2421">
        <v>30</v>
      </c>
      <c r="O2421" t="s">
        <v>36</v>
      </c>
      <c r="P2421" t="s">
        <v>13</v>
      </c>
      <c r="Q2421">
        <v>1</v>
      </c>
      <c r="R2421" t="s">
        <v>12</v>
      </c>
      <c r="S2421">
        <v>13.066685676574707</v>
      </c>
      <c r="T2421" s="6">
        <f>tbSilv[[#This Row],[qtdRecurso]]*tbSilv[[#This Row],[areaOcupacao]]/10000</f>
        <v>5.04E-2</v>
      </c>
      <c r="U2421" s="1">
        <f>tbSilv[[#This Row],[qtdRecEspFaixa]]*tbSilv[[#This Row],[Preco]]</f>
        <v>0.65856095809936521</v>
      </c>
    </row>
    <row r="2422" spans="1:21" hidden="1" x14ac:dyDescent="0.3">
      <c r="A2422">
        <v>11817</v>
      </c>
      <c r="B2422" t="s">
        <v>57</v>
      </c>
      <c r="C2422" t="s">
        <v>1</v>
      </c>
      <c r="D2422" t="s">
        <v>2</v>
      </c>
      <c r="E2422" t="s">
        <v>3</v>
      </c>
      <c r="F2422" t="s">
        <v>306</v>
      </c>
      <c r="G2422" t="s">
        <v>4</v>
      </c>
      <c r="H2422" t="s">
        <v>52</v>
      </c>
      <c r="I2422">
        <v>504</v>
      </c>
      <c r="J2422">
        <v>56</v>
      </c>
      <c r="K2422" t="s">
        <v>316</v>
      </c>
      <c r="L2422" t="s">
        <v>7</v>
      </c>
      <c r="M2422" t="s">
        <v>42</v>
      </c>
      <c r="N2422">
        <v>1</v>
      </c>
      <c r="O2422" t="s">
        <v>31</v>
      </c>
      <c r="P2422" t="s">
        <v>32</v>
      </c>
      <c r="Q2422">
        <v>32.700000000000003</v>
      </c>
      <c r="R2422" t="s">
        <v>12</v>
      </c>
      <c r="S2422">
        <v>1.6E-2</v>
      </c>
      <c r="T2422" s="6">
        <f>tbSilv[[#This Row],[qtdRecurso]]*tbSilv[[#This Row],[areaOcupacao]]/10000</f>
        <v>1.6480800000000002</v>
      </c>
      <c r="U2422" s="1">
        <f>tbSilv[[#This Row],[qtdRecEspFaixa]]*tbSilv[[#This Row],[Preco]]</f>
        <v>2.6369280000000005E-2</v>
      </c>
    </row>
    <row r="2423" spans="1:21" hidden="1" x14ac:dyDescent="0.3">
      <c r="A2423">
        <v>11817</v>
      </c>
      <c r="B2423" t="s">
        <v>57</v>
      </c>
      <c r="C2423" t="s">
        <v>1</v>
      </c>
      <c r="D2423" t="s">
        <v>2</v>
      </c>
      <c r="E2423" t="s">
        <v>3</v>
      </c>
      <c r="F2423" t="s">
        <v>306</v>
      </c>
      <c r="G2423" t="s">
        <v>4</v>
      </c>
      <c r="H2423" t="s">
        <v>52</v>
      </c>
      <c r="I2423">
        <v>504</v>
      </c>
      <c r="J2423">
        <v>56</v>
      </c>
      <c r="K2423" t="s">
        <v>316</v>
      </c>
      <c r="L2423" t="s">
        <v>7</v>
      </c>
      <c r="M2423" t="s">
        <v>42</v>
      </c>
      <c r="N2423">
        <v>1</v>
      </c>
      <c r="O2423" t="s">
        <v>31</v>
      </c>
      <c r="P2423" t="s">
        <v>13</v>
      </c>
      <c r="Q2423">
        <v>32.700000000000003</v>
      </c>
      <c r="R2423" t="s">
        <v>12</v>
      </c>
      <c r="S2423">
        <v>13.066685676574707</v>
      </c>
      <c r="T2423" s="6">
        <f>tbSilv[[#This Row],[qtdRecurso]]*tbSilv[[#This Row],[areaOcupacao]]/10000</f>
        <v>1.6480800000000002</v>
      </c>
      <c r="U2423" s="1">
        <f>tbSilv[[#This Row],[qtdRecEspFaixa]]*tbSilv[[#This Row],[Preco]]</f>
        <v>21.534943329849245</v>
      </c>
    </row>
    <row r="2424" spans="1:21" hidden="1" x14ac:dyDescent="0.3">
      <c r="A2424">
        <v>11817</v>
      </c>
      <c r="B2424" t="s">
        <v>57</v>
      </c>
      <c r="C2424" t="s">
        <v>1</v>
      </c>
      <c r="D2424" t="s">
        <v>2</v>
      </c>
      <c r="E2424" t="s">
        <v>3</v>
      </c>
      <c r="F2424" t="s">
        <v>306</v>
      </c>
      <c r="G2424" t="s">
        <v>4</v>
      </c>
      <c r="H2424" t="s">
        <v>52</v>
      </c>
      <c r="I2424">
        <v>504</v>
      </c>
      <c r="J2424">
        <v>56</v>
      </c>
      <c r="K2424" t="s">
        <v>316</v>
      </c>
      <c r="L2424" t="s">
        <v>7</v>
      </c>
      <c r="M2424" t="s">
        <v>42</v>
      </c>
      <c r="N2424">
        <v>1</v>
      </c>
      <c r="O2424" t="s">
        <v>33</v>
      </c>
      <c r="P2424" t="s">
        <v>34</v>
      </c>
      <c r="Q2424">
        <v>2</v>
      </c>
      <c r="R2424" t="s">
        <v>12</v>
      </c>
      <c r="S2424">
        <v>9.9000000000000005E-2</v>
      </c>
      <c r="T2424" s="6">
        <f>tbSilv[[#This Row],[qtdRecurso]]*tbSilv[[#This Row],[areaOcupacao]]/10000</f>
        <v>0.1008</v>
      </c>
      <c r="U2424" s="1">
        <f>tbSilv[[#This Row],[qtdRecEspFaixa]]*tbSilv[[#This Row],[Preco]]</f>
        <v>9.9792000000000006E-3</v>
      </c>
    </row>
    <row r="2425" spans="1:21" hidden="1" x14ac:dyDescent="0.3">
      <c r="A2425">
        <v>11817</v>
      </c>
      <c r="B2425" t="s">
        <v>57</v>
      </c>
      <c r="C2425" t="s">
        <v>1</v>
      </c>
      <c r="D2425" t="s">
        <v>2</v>
      </c>
      <c r="E2425" t="s">
        <v>3</v>
      </c>
      <c r="F2425" t="s">
        <v>306</v>
      </c>
      <c r="G2425" t="s">
        <v>4</v>
      </c>
      <c r="H2425" t="s">
        <v>52</v>
      </c>
      <c r="I2425">
        <v>504</v>
      </c>
      <c r="J2425">
        <v>56</v>
      </c>
      <c r="K2425" t="s">
        <v>316</v>
      </c>
      <c r="L2425" t="s">
        <v>7</v>
      </c>
      <c r="M2425" t="s">
        <v>42</v>
      </c>
      <c r="N2425">
        <v>1</v>
      </c>
      <c r="O2425" t="s">
        <v>33</v>
      </c>
      <c r="P2425" t="s">
        <v>35</v>
      </c>
      <c r="Q2425">
        <v>2</v>
      </c>
      <c r="R2425" t="s">
        <v>22</v>
      </c>
      <c r="S2425">
        <v>16.239999771118164</v>
      </c>
      <c r="T2425" s="6">
        <f>tbSilv[[#This Row],[qtdRecurso]]*tbSilv[[#This Row],[areaOcupacao]]/10000</f>
        <v>0.1008</v>
      </c>
      <c r="U2425" s="1">
        <f>tbSilv[[#This Row],[qtdRecEspFaixa]]*tbSilv[[#This Row],[Preco]]</f>
        <v>1.6369919769287109</v>
      </c>
    </row>
    <row r="2426" spans="1:21" hidden="1" x14ac:dyDescent="0.3">
      <c r="A2426">
        <v>11817</v>
      </c>
      <c r="B2426" t="s">
        <v>57</v>
      </c>
      <c r="C2426" t="s">
        <v>1</v>
      </c>
      <c r="D2426" t="s">
        <v>2</v>
      </c>
      <c r="E2426" t="s">
        <v>3</v>
      </c>
      <c r="F2426" t="s">
        <v>306</v>
      </c>
      <c r="G2426" t="s">
        <v>4</v>
      </c>
      <c r="H2426" t="s">
        <v>52</v>
      </c>
      <c r="I2426">
        <v>504</v>
      </c>
      <c r="J2426">
        <v>56</v>
      </c>
      <c r="K2426" t="s">
        <v>316</v>
      </c>
      <c r="L2426" t="s">
        <v>7</v>
      </c>
      <c r="M2426" t="s">
        <v>42</v>
      </c>
      <c r="N2426">
        <v>1</v>
      </c>
      <c r="O2426" t="s">
        <v>33</v>
      </c>
      <c r="P2426" t="s">
        <v>13</v>
      </c>
      <c r="Q2426">
        <v>2</v>
      </c>
      <c r="R2426" t="s">
        <v>12</v>
      </c>
      <c r="S2426">
        <v>13.066685676574707</v>
      </c>
      <c r="T2426" s="6">
        <f>tbSilv[[#This Row],[qtdRecurso]]*tbSilv[[#This Row],[areaOcupacao]]/10000</f>
        <v>0.1008</v>
      </c>
      <c r="U2426" s="1">
        <f>tbSilv[[#This Row],[qtdRecEspFaixa]]*tbSilv[[#This Row],[Preco]]</f>
        <v>1.3171219161987304</v>
      </c>
    </row>
    <row r="2427" spans="1:21" hidden="1" x14ac:dyDescent="0.3">
      <c r="A2427">
        <v>11817</v>
      </c>
      <c r="B2427" t="s">
        <v>57</v>
      </c>
      <c r="C2427" t="s">
        <v>1</v>
      </c>
      <c r="D2427" t="s">
        <v>2</v>
      </c>
      <c r="E2427" t="s">
        <v>3</v>
      </c>
      <c r="F2427" t="s">
        <v>306</v>
      </c>
      <c r="G2427" t="s">
        <v>4</v>
      </c>
      <c r="H2427" t="s">
        <v>52</v>
      </c>
      <c r="I2427">
        <v>504</v>
      </c>
      <c r="J2427">
        <v>56</v>
      </c>
      <c r="K2427" t="s">
        <v>316</v>
      </c>
      <c r="L2427" t="s">
        <v>7</v>
      </c>
      <c r="M2427" t="s">
        <v>42</v>
      </c>
      <c r="N2427">
        <v>1</v>
      </c>
      <c r="O2427" t="s">
        <v>36</v>
      </c>
      <c r="P2427" t="s">
        <v>13</v>
      </c>
      <c r="Q2427">
        <v>1</v>
      </c>
      <c r="R2427" t="s">
        <v>12</v>
      </c>
      <c r="S2427">
        <v>13.066685676574707</v>
      </c>
      <c r="T2427" s="6">
        <f>tbSilv[[#This Row],[qtdRecurso]]*tbSilv[[#This Row],[areaOcupacao]]/10000</f>
        <v>5.04E-2</v>
      </c>
      <c r="U2427" s="1">
        <f>tbSilv[[#This Row],[qtdRecEspFaixa]]*tbSilv[[#This Row],[Preco]]</f>
        <v>0.65856095809936521</v>
      </c>
    </row>
    <row r="2428" spans="1:21" hidden="1" x14ac:dyDescent="0.3">
      <c r="A2428">
        <v>11817</v>
      </c>
      <c r="B2428" t="s">
        <v>57</v>
      </c>
      <c r="C2428" t="s">
        <v>1</v>
      </c>
      <c r="D2428" t="s">
        <v>2</v>
      </c>
      <c r="E2428" t="s">
        <v>3</v>
      </c>
      <c r="F2428" t="s">
        <v>306</v>
      </c>
      <c r="G2428" t="s">
        <v>4</v>
      </c>
      <c r="H2428" t="s">
        <v>52</v>
      </c>
      <c r="I2428">
        <v>504</v>
      </c>
      <c r="J2428">
        <v>56</v>
      </c>
      <c r="K2428" t="s">
        <v>316</v>
      </c>
      <c r="L2428" t="s">
        <v>7</v>
      </c>
      <c r="M2428" t="s">
        <v>43</v>
      </c>
      <c r="N2428">
        <v>1</v>
      </c>
      <c r="O2428" t="s">
        <v>9</v>
      </c>
      <c r="P2428" t="s">
        <v>16</v>
      </c>
      <c r="Q2428">
        <v>1.75</v>
      </c>
      <c r="R2428" t="s">
        <v>17</v>
      </c>
      <c r="S2428">
        <v>149.07000732421875</v>
      </c>
      <c r="T2428" s="6">
        <f>tbSilv[[#This Row],[qtdRecurso]]*tbSilv[[#This Row],[areaOcupacao]]/10000</f>
        <v>8.8200000000000001E-2</v>
      </c>
      <c r="U2428" s="1">
        <f>tbSilv[[#This Row],[qtdRecEspFaixa]]*tbSilv[[#This Row],[Preco]]</f>
        <v>13.147974645996094</v>
      </c>
    </row>
    <row r="2429" spans="1:21" hidden="1" x14ac:dyDescent="0.3">
      <c r="A2429">
        <v>11817</v>
      </c>
      <c r="B2429" t="s">
        <v>57</v>
      </c>
      <c r="C2429" t="s">
        <v>1</v>
      </c>
      <c r="D2429" t="s">
        <v>2</v>
      </c>
      <c r="E2429" t="s">
        <v>3</v>
      </c>
      <c r="F2429" t="s">
        <v>306</v>
      </c>
      <c r="G2429" t="s">
        <v>4</v>
      </c>
      <c r="H2429" t="s">
        <v>52</v>
      </c>
      <c r="I2429">
        <v>504</v>
      </c>
      <c r="J2429">
        <v>56</v>
      </c>
      <c r="K2429" t="s">
        <v>316</v>
      </c>
      <c r="L2429" t="s">
        <v>7</v>
      </c>
      <c r="M2429" t="s">
        <v>43</v>
      </c>
      <c r="N2429">
        <v>1</v>
      </c>
      <c r="O2429" t="s">
        <v>44</v>
      </c>
      <c r="P2429" t="s">
        <v>45</v>
      </c>
      <c r="Q2429">
        <v>24</v>
      </c>
      <c r="R2429" t="s">
        <v>12</v>
      </c>
      <c r="S2429">
        <v>1.0999999999999999E-2</v>
      </c>
      <c r="T2429" s="6">
        <f>tbSilv[[#This Row],[qtdRecurso]]*tbSilv[[#This Row],[areaOcupacao]]/10000</f>
        <v>1.2096</v>
      </c>
      <c r="U2429" s="1">
        <f>tbSilv[[#This Row],[qtdRecEspFaixa]]*tbSilv[[#This Row],[Preco]]</f>
        <v>1.3305599999999999E-2</v>
      </c>
    </row>
    <row r="2430" spans="1:21" hidden="1" x14ac:dyDescent="0.3">
      <c r="A2430">
        <v>11817</v>
      </c>
      <c r="B2430" t="s">
        <v>57</v>
      </c>
      <c r="C2430" t="s">
        <v>1</v>
      </c>
      <c r="D2430" t="s">
        <v>2</v>
      </c>
      <c r="E2430" t="s">
        <v>3</v>
      </c>
      <c r="F2430" t="s">
        <v>306</v>
      </c>
      <c r="G2430" t="s">
        <v>4</v>
      </c>
      <c r="H2430" t="s">
        <v>52</v>
      </c>
      <c r="I2430">
        <v>504</v>
      </c>
      <c r="J2430">
        <v>56</v>
      </c>
      <c r="K2430" t="s">
        <v>316</v>
      </c>
      <c r="L2430" t="s">
        <v>7</v>
      </c>
      <c r="M2430" t="s">
        <v>43</v>
      </c>
      <c r="N2430">
        <v>1</v>
      </c>
      <c r="O2430" t="s">
        <v>44</v>
      </c>
      <c r="P2430" t="s">
        <v>13</v>
      </c>
      <c r="Q2430">
        <v>24</v>
      </c>
      <c r="R2430" t="s">
        <v>12</v>
      </c>
      <c r="S2430">
        <v>13.066685676574707</v>
      </c>
      <c r="T2430" s="6">
        <f>tbSilv[[#This Row],[qtdRecurso]]*tbSilv[[#This Row],[areaOcupacao]]/10000</f>
        <v>1.2096</v>
      </c>
      <c r="U2430" s="1">
        <f>tbSilv[[#This Row],[qtdRecEspFaixa]]*tbSilv[[#This Row],[Preco]]</f>
        <v>15.805462994384765</v>
      </c>
    </row>
    <row r="2431" spans="1:21" hidden="1" x14ac:dyDescent="0.3">
      <c r="A2431">
        <v>11817</v>
      </c>
      <c r="B2431" t="s">
        <v>57</v>
      </c>
      <c r="C2431" t="s">
        <v>1</v>
      </c>
      <c r="D2431" t="s">
        <v>2</v>
      </c>
      <c r="E2431" t="s">
        <v>3</v>
      </c>
      <c r="F2431" t="s">
        <v>306</v>
      </c>
      <c r="G2431" t="s">
        <v>4</v>
      </c>
      <c r="H2431" t="s">
        <v>52</v>
      </c>
      <c r="I2431">
        <v>504</v>
      </c>
      <c r="J2431">
        <v>56</v>
      </c>
      <c r="K2431" t="s">
        <v>316</v>
      </c>
      <c r="L2431" t="s">
        <v>7</v>
      </c>
      <c r="M2431" t="s">
        <v>43</v>
      </c>
      <c r="N2431">
        <v>1</v>
      </c>
      <c r="O2431" t="s">
        <v>46</v>
      </c>
      <c r="P2431" t="s">
        <v>47</v>
      </c>
      <c r="Q2431">
        <v>0.5</v>
      </c>
      <c r="R2431" t="s">
        <v>48</v>
      </c>
      <c r="S2431">
        <v>206.16999816894531</v>
      </c>
      <c r="T2431" s="6">
        <f>tbSilv[[#This Row],[qtdRecurso]]*tbSilv[[#This Row],[areaOcupacao]]/10000</f>
        <v>2.52E-2</v>
      </c>
      <c r="U2431" s="1">
        <f>tbSilv[[#This Row],[qtdRecEspFaixa]]*tbSilv[[#This Row],[Preco]]</f>
        <v>5.1954839538574218</v>
      </c>
    </row>
    <row r="2432" spans="1:21" hidden="1" x14ac:dyDescent="0.3">
      <c r="A2432">
        <v>11817</v>
      </c>
      <c r="B2432" t="s">
        <v>57</v>
      </c>
      <c r="C2432" t="s">
        <v>1</v>
      </c>
      <c r="D2432" t="s">
        <v>2</v>
      </c>
      <c r="E2432" t="s">
        <v>3</v>
      </c>
      <c r="F2432" t="s">
        <v>306</v>
      </c>
      <c r="G2432" t="s">
        <v>4</v>
      </c>
      <c r="H2432" t="s">
        <v>52</v>
      </c>
      <c r="I2432">
        <v>504</v>
      </c>
      <c r="J2432">
        <v>56</v>
      </c>
      <c r="K2432" t="s">
        <v>316</v>
      </c>
      <c r="L2432" t="s">
        <v>7</v>
      </c>
      <c r="M2432" t="s">
        <v>43</v>
      </c>
      <c r="N2432">
        <v>1</v>
      </c>
      <c r="O2432" t="s">
        <v>46</v>
      </c>
      <c r="P2432" t="s">
        <v>13</v>
      </c>
      <c r="Q2432">
        <v>10</v>
      </c>
      <c r="R2432" t="s">
        <v>12</v>
      </c>
      <c r="S2432">
        <v>13.066685676574707</v>
      </c>
      <c r="T2432" s="6">
        <f>tbSilv[[#This Row],[qtdRecurso]]*tbSilv[[#This Row],[areaOcupacao]]/10000</f>
        <v>0.504</v>
      </c>
      <c r="U2432" s="1">
        <f>tbSilv[[#This Row],[qtdRecEspFaixa]]*tbSilv[[#This Row],[Preco]]</f>
        <v>6.5856095809936521</v>
      </c>
    </row>
    <row r="2433" spans="1:21" hidden="1" x14ac:dyDescent="0.3">
      <c r="A2433">
        <v>11817</v>
      </c>
      <c r="B2433" t="s">
        <v>57</v>
      </c>
      <c r="C2433" t="s">
        <v>1</v>
      </c>
      <c r="D2433" t="s">
        <v>2</v>
      </c>
      <c r="E2433" t="s">
        <v>3</v>
      </c>
      <c r="F2433" t="s">
        <v>306</v>
      </c>
      <c r="G2433" t="s">
        <v>4</v>
      </c>
      <c r="H2433" t="s">
        <v>52</v>
      </c>
      <c r="I2433">
        <v>504</v>
      </c>
      <c r="J2433">
        <v>56</v>
      </c>
      <c r="K2433" t="s">
        <v>316</v>
      </c>
      <c r="L2433" t="s">
        <v>7</v>
      </c>
      <c r="M2433" t="s">
        <v>43</v>
      </c>
      <c r="N2433">
        <v>1</v>
      </c>
      <c r="O2433" t="s">
        <v>46</v>
      </c>
      <c r="P2433" t="s">
        <v>16</v>
      </c>
      <c r="Q2433">
        <v>1.65</v>
      </c>
      <c r="R2433" t="s">
        <v>17</v>
      </c>
      <c r="S2433">
        <v>149.07000732421875</v>
      </c>
      <c r="T2433" s="6">
        <f>tbSilv[[#This Row],[qtdRecurso]]*tbSilv[[#This Row],[areaOcupacao]]/10000</f>
        <v>8.3159999999999998E-2</v>
      </c>
      <c r="U2433" s="1">
        <f>tbSilv[[#This Row],[qtdRecEspFaixa]]*tbSilv[[#This Row],[Preco]]</f>
        <v>12.396661809082032</v>
      </c>
    </row>
    <row r="2434" spans="1:21" hidden="1" x14ac:dyDescent="0.3">
      <c r="A2434">
        <v>11817</v>
      </c>
      <c r="B2434" t="s">
        <v>57</v>
      </c>
      <c r="C2434" t="s">
        <v>1</v>
      </c>
      <c r="D2434" t="s">
        <v>2</v>
      </c>
      <c r="E2434" t="s">
        <v>3</v>
      </c>
      <c r="F2434" t="s">
        <v>306</v>
      </c>
      <c r="G2434" t="s">
        <v>4</v>
      </c>
      <c r="H2434" t="s">
        <v>52</v>
      </c>
      <c r="I2434">
        <v>504</v>
      </c>
      <c r="J2434">
        <v>56</v>
      </c>
      <c r="K2434" t="s">
        <v>316</v>
      </c>
      <c r="L2434" t="s">
        <v>7</v>
      </c>
      <c r="M2434" t="s">
        <v>43</v>
      </c>
      <c r="N2434">
        <v>1</v>
      </c>
      <c r="O2434" t="s">
        <v>33</v>
      </c>
      <c r="P2434" t="s">
        <v>34</v>
      </c>
      <c r="Q2434">
        <v>4</v>
      </c>
      <c r="R2434" t="s">
        <v>12</v>
      </c>
      <c r="S2434">
        <v>9.9000000000000005E-2</v>
      </c>
      <c r="T2434" s="6">
        <f>tbSilv[[#This Row],[qtdRecurso]]*tbSilv[[#This Row],[areaOcupacao]]/10000</f>
        <v>0.2016</v>
      </c>
      <c r="U2434" s="1">
        <f>tbSilv[[#This Row],[qtdRecEspFaixa]]*tbSilv[[#This Row],[Preco]]</f>
        <v>1.9958400000000001E-2</v>
      </c>
    </row>
    <row r="2435" spans="1:21" hidden="1" x14ac:dyDescent="0.3">
      <c r="A2435">
        <v>11817</v>
      </c>
      <c r="B2435" t="s">
        <v>57</v>
      </c>
      <c r="C2435" t="s">
        <v>1</v>
      </c>
      <c r="D2435" t="s">
        <v>2</v>
      </c>
      <c r="E2435" t="s">
        <v>3</v>
      </c>
      <c r="F2435" t="s">
        <v>306</v>
      </c>
      <c r="G2435" t="s">
        <v>4</v>
      </c>
      <c r="H2435" t="s">
        <v>52</v>
      </c>
      <c r="I2435">
        <v>504</v>
      </c>
      <c r="J2435">
        <v>56</v>
      </c>
      <c r="K2435" t="s">
        <v>316</v>
      </c>
      <c r="L2435" t="s">
        <v>7</v>
      </c>
      <c r="M2435" t="s">
        <v>43</v>
      </c>
      <c r="N2435">
        <v>1</v>
      </c>
      <c r="O2435" t="s">
        <v>33</v>
      </c>
      <c r="P2435" t="s">
        <v>35</v>
      </c>
      <c r="Q2435">
        <v>3.5</v>
      </c>
      <c r="R2435" t="s">
        <v>22</v>
      </c>
      <c r="S2435">
        <v>16.239999771118164</v>
      </c>
      <c r="T2435" s="6">
        <f>tbSilv[[#This Row],[qtdRecurso]]*tbSilv[[#This Row],[areaOcupacao]]/10000</f>
        <v>0.1764</v>
      </c>
      <c r="U2435" s="1">
        <f>tbSilv[[#This Row],[qtdRecEspFaixa]]*tbSilv[[#This Row],[Preco]]</f>
        <v>2.8647359596252442</v>
      </c>
    </row>
    <row r="2436" spans="1:21" hidden="1" x14ac:dyDescent="0.3">
      <c r="A2436">
        <v>11817</v>
      </c>
      <c r="B2436" t="s">
        <v>57</v>
      </c>
      <c r="C2436" t="s">
        <v>1</v>
      </c>
      <c r="D2436" t="s">
        <v>2</v>
      </c>
      <c r="E2436" t="s">
        <v>3</v>
      </c>
      <c r="F2436" t="s">
        <v>306</v>
      </c>
      <c r="G2436" t="s">
        <v>4</v>
      </c>
      <c r="H2436" t="s">
        <v>52</v>
      </c>
      <c r="I2436">
        <v>504</v>
      </c>
      <c r="J2436">
        <v>56</v>
      </c>
      <c r="K2436" t="s">
        <v>316</v>
      </c>
      <c r="L2436" t="s">
        <v>7</v>
      </c>
      <c r="M2436" t="s">
        <v>43</v>
      </c>
      <c r="N2436">
        <v>1</v>
      </c>
      <c r="O2436" t="s">
        <v>33</v>
      </c>
      <c r="P2436" t="s">
        <v>13</v>
      </c>
      <c r="Q2436">
        <v>4</v>
      </c>
      <c r="R2436" t="s">
        <v>12</v>
      </c>
      <c r="S2436">
        <v>13.066685676574707</v>
      </c>
      <c r="T2436" s="6">
        <f>tbSilv[[#This Row],[qtdRecurso]]*tbSilv[[#This Row],[areaOcupacao]]/10000</f>
        <v>0.2016</v>
      </c>
      <c r="U2436" s="1">
        <f>tbSilv[[#This Row],[qtdRecEspFaixa]]*tbSilv[[#This Row],[Preco]]</f>
        <v>2.6342438323974608</v>
      </c>
    </row>
    <row r="2437" spans="1:21" hidden="1" x14ac:dyDescent="0.3">
      <c r="A2437">
        <v>11817</v>
      </c>
      <c r="B2437" t="s">
        <v>57</v>
      </c>
      <c r="C2437" t="s">
        <v>1</v>
      </c>
      <c r="D2437" t="s">
        <v>2</v>
      </c>
      <c r="E2437" t="s">
        <v>3</v>
      </c>
      <c r="F2437" t="s">
        <v>306</v>
      </c>
      <c r="G2437" t="s">
        <v>4</v>
      </c>
      <c r="H2437" t="s">
        <v>52</v>
      </c>
      <c r="I2437">
        <v>504</v>
      </c>
      <c r="J2437">
        <v>56</v>
      </c>
      <c r="K2437" t="s">
        <v>316</v>
      </c>
      <c r="L2437" t="s">
        <v>7</v>
      </c>
      <c r="M2437" t="s">
        <v>43</v>
      </c>
      <c r="N2437">
        <v>1</v>
      </c>
      <c r="O2437" t="s">
        <v>49</v>
      </c>
      <c r="P2437" t="s">
        <v>50</v>
      </c>
      <c r="Q2437">
        <v>24</v>
      </c>
      <c r="R2437" t="s">
        <v>12</v>
      </c>
      <c r="S2437">
        <v>6.0519999999999996</v>
      </c>
      <c r="T2437" s="6">
        <f>tbSilv[[#This Row],[qtdRecurso]]*tbSilv[[#This Row],[areaOcupacao]]/10000</f>
        <v>1.2096</v>
      </c>
      <c r="U2437" s="1">
        <f>tbSilv[[#This Row],[qtdRecEspFaixa]]*tbSilv[[#This Row],[Preco]]</f>
        <v>7.3204991999999995</v>
      </c>
    </row>
    <row r="2438" spans="1:21" hidden="1" x14ac:dyDescent="0.3">
      <c r="A2438">
        <v>11817</v>
      </c>
      <c r="B2438" t="s">
        <v>57</v>
      </c>
      <c r="C2438" t="s">
        <v>1</v>
      </c>
      <c r="D2438" t="s">
        <v>2</v>
      </c>
      <c r="E2438" t="s">
        <v>3</v>
      </c>
      <c r="F2438" t="s">
        <v>306</v>
      </c>
      <c r="G2438" t="s">
        <v>4</v>
      </c>
      <c r="H2438" t="s">
        <v>52</v>
      </c>
      <c r="I2438">
        <v>504</v>
      </c>
      <c r="J2438">
        <v>56</v>
      </c>
      <c r="K2438" t="s">
        <v>316</v>
      </c>
      <c r="L2438" t="s">
        <v>7</v>
      </c>
      <c r="M2438" t="s">
        <v>43</v>
      </c>
      <c r="N2438">
        <v>1</v>
      </c>
      <c r="O2438" t="s">
        <v>49</v>
      </c>
      <c r="P2438" t="s">
        <v>13</v>
      </c>
      <c r="Q2438">
        <v>24</v>
      </c>
      <c r="R2438" t="s">
        <v>12</v>
      </c>
      <c r="S2438">
        <v>13.066685676574707</v>
      </c>
      <c r="T2438" s="6">
        <f>tbSilv[[#This Row],[qtdRecurso]]*tbSilv[[#This Row],[areaOcupacao]]/10000</f>
        <v>1.2096</v>
      </c>
      <c r="U2438" s="1">
        <f>tbSilv[[#This Row],[qtdRecEspFaixa]]*tbSilv[[#This Row],[Preco]]</f>
        <v>15.805462994384765</v>
      </c>
    </row>
    <row r="2439" spans="1:21" hidden="1" x14ac:dyDescent="0.3">
      <c r="A2439">
        <v>11817</v>
      </c>
      <c r="B2439" t="s">
        <v>57</v>
      </c>
      <c r="C2439" t="s">
        <v>1</v>
      </c>
      <c r="D2439" t="s">
        <v>2</v>
      </c>
      <c r="E2439" t="s">
        <v>3</v>
      </c>
      <c r="F2439" t="s">
        <v>306</v>
      </c>
      <c r="G2439" t="s">
        <v>4</v>
      </c>
      <c r="H2439" t="s">
        <v>52</v>
      </c>
      <c r="I2439">
        <v>504</v>
      </c>
      <c r="J2439">
        <v>56</v>
      </c>
      <c r="K2439" t="s">
        <v>316</v>
      </c>
      <c r="L2439" t="s">
        <v>7</v>
      </c>
      <c r="M2439" t="s">
        <v>43</v>
      </c>
      <c r="N2439">
        <v>1</v>
      </c>
      <c r="O2439" t="s">
        <v>51</v>
      </c>
      <c r="P2439" t="s">
        <v>38</v>
      </c>
      <c r="Q2439">
        <v>20</v>
      </c>
      <c r="R2439" t="s">
        <v>12</v>
      </c>
      <c r="S2439">
        <v>6.4109999999999996</v>
      </c>
      <c r="T2439" s="6">
        <f>tbSilv[[#This Row],[qtdRecurso]]*tbSilv[[#This Row],[areaOcupacao]]/10000</f>
        <v>1.008</v>
      </c>
      <c r="U2439" s="1">
        <f>tbSilv[[#This Row],[qtdRecEspFaixa]]*tbSilv[[#This Row],[Preco]]</f>
        <v>6.462288</v>
      </c>
    </row>
    <row r="2440" spans="1:21" hidden="1" x14ac:dyDescent="0.3">
      <c r="A2440">
        <v>11817</v>
      </c>
      <c r="B2440" t="s">
        <v>57</v>
      </c>
      <c r="C2440" t="s">
        <v>1</v>
      </c>
      <c r="D2440" t="s">
        <v>2</v>
      </c>
      <c r="E2440" t="s">
        <v>3</v>
      </c>
      <c r="F2440" t="s">
        <v>306</v>
      </c>
      <c r="G2440" t="s">
        <v>4</v>
      </c>
      <c r="H2440" t="s">
        <v>52</v>
      </c>
      <c r="I2440">
        <v>504</v>
      </c>
      <c r="J2440">
        <v>56</v>
      </c>
      <c r="K2440" t="s">
        <v>316</v>
      </c>
      <c r="L2440" t="s">
        <v>7</v>
      </c>
      <c r="M2440" t="s">
        <v>43</v>
      </c>
      <c r="N2440">
        <v>1</v>
      </c>
      <c r="O2440" t="s">
        <v>51</v>
      </c>
      <c r="P2440" t="s">
        <v>13</v>
      </c>
      <c r="Q2440">
        <v>20</v>
      </c>
      <c r="R2440" t="s">
        <v>12</v>
      </c>
      <c r="S2440">
        <v>13.066685676574707</v>
      </c>
      <c r="T2440" s="6">
        <f>tbSilv[[#This Row],[qtdRecurso]]*tbSilv[[#This Row],[areaOcupacao]]/10000</f>
        <v>1.008</v>
      </c>
      <c r="U2440" s="1">
        <f>tbSilv[[#This Row],[qtdRecEspFaixa]]*tbSilv[[#This Row],[Preco]]</f>
        <v>13.171219161987304</v>
      </c>
    </row>
    <row r="2441" spans="1:21" x14ac:dyDescent="0.3">
      <c r="A2441">
        <v>11817</v>
      </c>
      <c r="B2441" t="s">
        <v>57</v>
      </c>
      <c r="C2441" t="s">
        <v>1</v>
      </c>
      <c r="D2441" t="s">
        <v>2</v>
      </c>
      <c r="E2441" t="s">
        <v>3</v>
      </c>
      <c r="F2441" t="s">
        <v>306</v>
      </c>
      <c r="G2441" t="s">
        <v>4</v>
      </c>
      <c r="H2441" t="s">
        <v>54</v>
      </c>
      <c r="I2441">
        <v>504</v>
      </c>
      <c r="J2441">
        <v>56</v>
      </c>
      <c r="K2441" t="s">
        <v>316</v>
      </c>
      <c r="L2441" t="s">
        <v>317</v>
      </c>
      <c r="M2441" t="s">
        <v>309</v>
      </c>
      <c r="N2441">
        <v>2</v>
      </c>
      <c r="O2441" t="s">
        <v>310</v>
      </c>
      <c r="P2441" t="s">
        <v>311</v>
      </c>
      <c r="Q2441">
        <v>145.19999999999999</v>
      </c>
      <c r="R2441" t="s">
        <v>12</v>
      </c>
      <c r="S2441">
        <v>1.0999999999999999E-2</v>
      </c>
      <c r="T2441" s="6">
        <f>tbSilv[[#This Row],[qtdRecurso]]*tbSilv[[#This Row],[areaOcupacao]]/10000</f>
        <v>7.3180799999999993</v>
      </c>
      <c r="U2441" s="1">
        <f>tbSilv[[#This Row],[qtdRecEspFaixa]]*tbSilv[[#This Row],[Preco]]</f>
        <v>8.0498879999999981E-2</v>
      </c>
    </row>
    <row r="2442" spans="1:21" x14ac:dyDescent="0.3">
      <c r="A2442">
        <v>11817</v>
      </c>
      <c r="B2442" t="s">
        <v>57</v>
      </c>
      <c r="C2442" t="s">
        <v>1</v>
      </c>
      <c r="D2442" t="s">
        <v>2</v>
      </c>
      <c r="E2442" t="s">
        <v>3</v>
      </c>
      <c r="F2442" t="s">
        <v>306</v>
      </c>
      <c r="G2442" t="s">
        <v>4</v>
      </c>
      <c r="H2442" t="s">
        <v>54</v>
      </c>
      <c r="I2442">
        <v>504</v>
      </c>
      <c r="J2442">
        <v>56</v>
      </c>
      <c r="K2442" t="s">
        <v>316</v>
      </c>
      <c r="L2442" t="s">
        <v>317</v>
      </c>
      <c r="M2442" t="s">
        <v>309</v>
      </c>
      <c r="N2442">
        <v>2</v>
      </c>
      <c r="O2442" t="s">
        <v>310</v>
      </c>
      <c r="P2442" t="s">
        <v>13</v>
      </c>
      <c r="Q2442">
        <v>145.19999999999999</v>
      </c>
      <c r="R2442" t="s">
        <v>12</v>
      </c>
      <c r="S2442">
        <v>13.066685676574707</v>
      </c>
      <c r="T2442" s="6">
        <f>tbSilv[[#This Row],[qtdRecurso]]*tbSilv[[#This Row],[areaOcupacao]]/10000</f>
        <v>7.3180799999999993</v>
      </c>
      <c r="U2442" s="1">
        <f>tbSilv[[#This Row],[qtdRecEspFaixa]]*tbSilv[[#This Row],[Preco]]</f>
        <v>95.623051116027824</v>
      </c>
    </row>
    <row r="2443" spans="1:21" x14ac:dyDescent="0.3">
      <c r="A2443">
        <v>11817</v>
      </c>
      <c r="B2443" t="s">
        <v>57</v>
      </c>
      <c r="C2443" t="s">
        <v>1</v>
      </c>
      <c r="D2443" t="s">
        <v>2</v>
      </c>
      <c r="E2443" t="s">
        <v>3</v>
      </c>
      <c r="F2443" t="s">
        <v>306</v>
      </c>
      <c r="G2443" t="s">
        <v>4</v>
      </c>
      <c r="H2443" t="s">
        <v>54</v>
      </c>
      <c r="I2443">
        <v>504</v>
      </c>
      <c r="J2443">
        <v>56</v>
      </c>
      <c r="K2443" t="s">
        <v>316</v>
      </c>
      <c r="L2443" t="s">
        <v>317</v>
      </c>
      <c r="M2443" t="s">
        <v>309</v>
      </c>
      <c r="N2443">
        <v>2</v>
      </c>
      <c r="O2443" t="s">
        <v>312</v>
      </c>
      <c r="P2443" t="s">
        <v>13</v>
      </c>
      <c r="Q2443">
        <v>18.149999999999999</v>
      </c>
      <c r="R2443" t="s">
        <v>12</v>
      </c>
      <c r="S2443">
        <v>13.066685676574707</v>
      </c>
      <c r="T2443" s="6">
        <f>tbSilv[[#This Row],[qtdRecurso]]*tbSilv[[#This Row],[areaOcupacao]]/10000</f>
        <v>0.91475999999999991</v>
      </c>
      <c r="U2443" s="1">
        <f>tbSilv[[#This Row],[qtdRecEspFaixa]]*tbSilv[[#This Row],[Preco]]</f>
        <v>11.952881389503478</v>
      </c>
    </row>
    <row r="2444" spans="1:21" x14ac:dyDescent="0.3">
      <c r="A2444">
        <v>11817</v>
      </c>
      <c r="B2444" t="s">
        <v>57</v>
      </c>
      <c r="C2444" t="s">
        <v>1</v>
      </c>
      <c r="D2444" t="s">
        <v>2</v>
      </c>
      <c r="E2444" t="s">
        <v>3</v>
      </c>
      <c r="F2444" t="s">
        <v>306</v>
      </c>
      <c r="G2444" t="s">
        <v>4</v>
      </c>
      <c r="H2444" t="s">
        <v>54</v>
      </c>
      <c r="I2444">
        <v>504</v>
      </c>
      <c r="J2444">
        <v>56</v>
      </c>
      <c r="K2444" t="s">
        <v>316</v>
      </c>
      <c r="L2444" t="s">
        <v>317</v>
      </c>
      <c r="M2444" t="s">
        <v>309</v>
      </c>
      <c r="N2444">
        <v>2</v>
      </c>
      <c r="O2444" t="s">
        <v>313</v>
      </c>
      <c r="P2444" t="s">
        <v>16</v>
      </c>
      <c r="Q2444">
        <v>0.73</v>
      </c>
      <c r="R2444" t="s">
        <v>17</v>
      </c>
      <c r="S2444">
        <v>149.07000732421875</v>
      </c>
      <c r="T2444" s="6">
        <f>tbSilv[[#This Row],[qtdRecurso]]*tbSilv[[#This Row],[areaOcupacao]]/10000</f>
        <v>3.6791999999999998E-2</v>
      </c>
      <c r="U2444" s="1">
        <f>tbSilv[[#This Row],[qtdRecEspFaixa]]*tbSilv[[#This Row],[Preco]]</f>
        <v>5.4845837094726564</v>
      </c>
    </row>
    <row r="2445" spans="1:21" hidden="1" x14ac:dyDescent="0.3">
      <c r="A2445">
        <v>11817</v>
      </c>
      <c r="B2445" t="s">
        <v>57</v>
      </c>
      <c r="C2445" t="s">
        <v>1</v>
      </c>
      <c r="D2445" t="s">
        <v>2</v>
      </c>
      <c r="E2445" t="s">
        <v>3</v>
      </c>
      <c r="F2445" t="s">
        <v>306</v>
      </c>
      <c r="G2445" t="s">
        <v>4</v>
      </c>
      <c r="H2445" t="s">
        <v>54</v>
      </c>
      <c r="I2445">
        <v>504</v>
      </c>
      <c r="J2445">
        <v>56</v>
      </c>
      <c r="K2445" t="s">
        <v>316</v>
      </c>
      <c r="L2445" t="s">
        <v>317</v>
      </c>
      <c r="M2445" t="s">
        <v>309</v>
      </c>
      <c r="N2445">
        <v>3</v>
      </c>
      <c r="O2445" t="s">
        <v>310</v>
      </c>
      <c r="P2445" t="s">
        <v>311</v>
      </c>
      <c r="Q2445">
        <v>145.19999999999999</v>
      </c>
      <c r="R2445" t="s">
        <v>12</v>
      </c>
      <c r="S2445">
        <v>1.0999999999999999E-2</v>
      </c>
      <c r="T2445" s="6">
        <f>tbSilv[[#This Row],[qtdRecurso]]*tbSilv[[#This Row],[areaOcupacao]]/10000</f>
        <v>7.3180799999999993</v>
      </c>
      <c r="U2445" s="1">
        <f>tbSilv[[#This Row],[qtdRecEspFaixa]]*tbSilv[[#This Row],[Preco]]</f>
        <v>8.0498879999999981E-2</v>
      </c>
    </row>
    <row r="2446" spans="1:21" hidden="1" x14ac:dyDescent="0.3">
      <c r="A2446">
        <v>11817</v>
      </c>
      <c r="B2446" t="s">
        <v>57</v>
      </c>
      <c r="C2446" t="s">
        <v>1</v>
      </c>
      <c r="D2446" t="s">
        <v>2</v>
      </c>
      <c r="E2446" t="s">
        <v>3</v>
      </c>
      <c r="F2446" t="s">
        <v>306</v>
      </c>
      <c r="G2446" t="s">
        <v>4</v>
      </c>
      <c r="H2446" t="s">
        <v>54</v>
      </c>
      <c r="I2446">
        <v>504</v>
      </c>
      <c r="J2446">
        <v>56</v>
      </c>
      <c r="K2446" t="s">
        <v>316</v>
      </c>
      <c r="L2446" t="s">
        <v>317</v>
      </c>
      <c r="M2446" t="s">
        <v>309</v>
      </c>
      <c r="N2446">
        <v>3</v>
      </c>
      <c r="O2446" t="s">
        <v>310</v>
      </c>
      <c r="P2446" t="s">
        <v>13</v>
      </c>
      <c r="Q2446">
        <v>145.19999999999999</v>
      </c>
      <c r="R2446" t="s">
        <v>12</v>
      </c>
      <c r="S2446">
        <v>13.066685676574707</v>
      </c>
      <c r="T2446" s="6">
        <f>tbSilv[[#This Row],[qtdRecurso]]*tbSilv[[#This Row],[areaOcupacao]]/10000</f>
        <v>7.3180799999999993</v>
      </c>
      <c r="U2446" s="1">
        <f>tbSilv[[#This Row],[qtdRecEspFaixa]]*tbSilv[[#This Row],[Preco]]</f>
        <v>95.623051116027824</v>
      </c>
    </row>
    <row r="2447" spans="1:21" hidden="1" x14ac:dyDescent="0.3">
      <c r="A2447">
        <v>11817</v>
      </c>
      <c r="B2447" t="s">
        <v>57</v>
      </c>
      <c r="C2447" t="s">
        <v>1</v>
      </c>
      <c r="D2447" t="s">
        <v>2</v>
      </c>
      <c r="E2447" t="s">
        <v>3</v>
      </c>
      <c r="F2447" t="s">
        <v>306</v>
      </c>
      <c r="G2447" t="s">
        <v>4</v>
      </c>
      <c r="H2447" t="s">
        <v>54</v>
      </c>
      <c r="I2447">
        <v>504</v>
      </c>
      <c r="J2447">
        <v>56</v>
      </c>
      <c r="K2447" t="s">
        <v>316</v>
      </c>
      <c r="L2447" t="s">
        <v>317</v>
      </c>
      <c r="M2447" t="s">
        <v>309</v>
      </c>
      <c r="N2447">
        <v>3</v>
      </c>
      <c r="O2447" t="s">
        <v>312</v>
      </c>
      <c r="P2447" t="s">
        <v>13</v>
      </c>
      <c r="Q2447">
        <v>18.149999999999999</v>
      </c>
      <c r="R2447" t="s">
        <v>12</v>
      </c>
      <c r="S2447">
        <v>13.066685676574707</v>
      </c>
      <c r="T2447" s="6">
        <f>tbSilv[[#This Row],[qtdRecurso]]*tbSilv[[#This Row],[areaOcupacao]]/10000</f>
        <v>0.91475999999999991</v>
      </c>
      <c r="U2447" s="1">
        <f>tbSilv[[#This Row],[qtdRecEspFaixa]]*tbSilv[[#This Row],[Preco]]</f>
        <v>11.952881389503478</v>
      </c>
    </row>
    <row r="2448" spans="1:21" hidden="1" x14ac:dyDescent="0.3">
      <c r="A2448">
        <v>11817</v>
      </c>
      <c r="B2448" t="s">
        <v>57</v>
      </c>
      <c r="C2448" t="s">
        <v>1</v>
      </c>
      <c r="D2448" t="s">
        <v>2</v>
      </c>
      <c r="E2448" t="s">
        <v>3</v>
      </c>
      <c r="F2448" t="s">
        <v>306</v>
      </c>
      <c r="G2448" t="s">
        <v>4</v>
      </c>
      <c r="H2448" t="s">
        <v>54</v>
      </c>
      <c r="I2448">
        <v>504</v>
      </c>
      <c r="J2448">
        <v>56</v>
      </c>
      <c r="K2448" t="s">
        <v>316</v>
      </c>
      <c r="L2448" t="s">
        <v>317</v>
      </c>
      <c r="M2448" t="s">
        <v>309</v>
      </c>
      <c r="N2448">
        <v>3</v>
      </c>
      <c r="O2448" t="s">
        <v>313</v>
      </c>
      <c r="P2448" t="s">
        <v>16</v>
      </c>
      <c r="Q2448">
        <v>0.73</v>
      </c>
      <c r="R2448" t="s">
        <v>17</v>
      </c>
      <c r="S2448">
        <v>149.07000732421875</v>
      </c>
      <c r="T2448" s="6">
        <f>tbSilv[[#This Row],[qtdRecurso]]*tbSilv[[#This Row],[areaOcupacao]]/10000</f>
        <v>3.6791999999999998E-2</v>
      </c>
      <c r="U2448" s="1">
        <f>tbSilv[[#This Row],[qtdRecEspFaixa]]*tbSilv[[#This Row],[Preco]]</f>
        <v>5.4845837094726564</v>
      </c>
    </row>
    <row r="2449" spans="1:21" hidden="1" x14ac:dyDescent="0.3">
      <c r="A2449">
        <v>11817</v>
      </c>
      <c r="B2449" t="s">
        <v>57</v>
      </c>
      <c r="C2449" t="s">
        <v>1</v>
      </c>
      <c r="D2449" t="s">
        <v>2</v>
      </c>
      <c r="E2449" t="s">
        <v>3</v>
      </c>
      <c r="F2449" t="s">
        <v>306</v>
      </c>
      <c r="G2449" t="s">
        <v>4</v>
      </c>
      <c r="H2449" t="s">
        <v>54</v>
      </c>
      <c r="I2449">
        <v>504</v>
      </c>
      <c r="J2449">
        <v>56</v>
      </c>
      <c r="K2449" t="s">
        <v>316</v>
      </c>
      <c r="L2449" t="s">
        <v>317</v>
      </c>
      <c r="M2449" t="s">
        <v>309</v>
      </c>
      <c r="N2449">
        <v>4</v>
      </c>
      <c r="O2449" t="s">
        <v>310</v>
      </c>
      <c r="P2449" t="s">
        <v>311</v>
      </c>
      <c r="Q2449">
        <v>145.19999999999999</v>
      </c>
      <c r="R2449" t="s">
        <v>12</v>
      </c>
      <c r="S2449">
        <v>1.0999999999999999E-2</v>
      </c>
      <c r="T2449" s="6">
        <f>tbSilv[[#This Row],[qtdRecurso]]*tbSilv[[#This Row],[areaOcupacao]]/10000</f>
        <v>7.3180799999999993</v>
      </c>
      <c r="U2449" s="1">
        <f>tbSilv[[#This Row],[qtdRecEspFaixa]]*tbSilv[[#This Row],[Preco]]</f>
        <v>8.0498879999999981E-2</v>
      </c>
    </row>
    <row r="2450" spans="1:21" hidden="1" x14ac:dyDescent="0.3">
      <c r="A2450">
        <v>11817</v>
      </c>
      <c r="B2450" t="s">
        <v>57</v>
      </c>
      <c r="C2450" t="s">
        <v>1</v>
      </c>
      <c r="D2450" t="s">
        <v>2</v>
      </c>
      <c r="E2450" t="s">
        <v>3</v>
      </c>
      <c r="F2450" t="s">
        <v>306</v>
      </c>
      <c r="G2450" t="s">
        <v>4</v>
      </c>
      <c r="H2450" t="s">
        <v>54</v>
      </c>
      <c r="I2450">
        <v>504</v>
      </c>
      <c r="J2450">
        <v>56</v>
      </c>
      <c r="K2450" t="s">
        <v>316</v>
      </c>
      <c r="L2450" t="s">
        <v>317</v>
      </c>
      <c r="M2450" t="s">
        <v>309</v>
      </c>
      <c r="N2450">
        <v>4</v>
      </c>
      <c r="O2450" t="s">
        <v>310</v>
      </c>
      <c r="P2450" t="s">
        <v>13</v>
      </c>
      <c r="Q2450">
        <v>145.19999999999999</v>
      </c>
      <c r="R2450" t="s">
        <v>12</v>
      </c>
      <c r="S2450">
        <v>13.066685676574707</v>
      </c>
      <c r="T2450" s="6">
        <f>tbSilv[[#This Row],[qtdRecurso]]*tbSilv[[#This Row],[areaOcupacao]]/10000</f>
        <v>7.3180799999999993</v>
      </c>
      <c r="U2450" s="1">
        <f>tbSilv[[#This Row],[qtdRecEspFaixa]]*tbSilv[[#This Row],[Preco]]</f>
        <v>95.623051116027824</v>
      </c>
    </row>
    <row r="2451" spans="1:21" hidden="1" x14ac:dyDescent="0.3">
      <c r="A2451">
        <v>11817</v>
      </c>
      <c r="B2451" t="s">
        <v>57</v>
      </c>
      <c r="C2451" t="s">
        <v>1</v>
      </c>
      <c r="D2451" t="s">
        <v>2</v>
      </c>
      <c r="E2451" t="s">
        <v>3</v>
      </c>
      <c r="F2451" t="s">
        <v>306</v>
      </c>
      <c r="G2451" t="s">
        <v>4</v>
      </c>
      <c r="H2451" t="s">
        <v>54</v>
      </c>
      <c r="I2451">
        <v>504</v>
      </c>
      <c r="J2451">
        <v>56</v>
      </c>
      <c r="K2451" t="s">
        <v>316</v>
      </c>
      <c r="L2451" t="s">
        <v>317</v>
      </c>
      <c r="M2451" t="s">
        <v>309</v>
      </c>
      <c r="N2451">
        <v>4</v>
      </c>
      <c r="O2451" t="s">
        <v>312</v>
      </c>
      <c r="P2451" t="s">
        <v>13</v>
      </c>
      <c r="Q2451">
        <v>18.149999999999999</v>
      </c>
      <c r="R2451" t="s">
        <v>12</v>
      </c>
      <c r="S2451">
        <v>13.066685676574707</v>
      </c>
      <c r="T2451" s="6">
        <f>tbSilv[[#This Row],[qtdRecurso]]*tbSilv[[#This Row],[areaOcupacao]]/10000</f>
        <v>0.91475999999999991</v>
      </c>
      <c r="U2451" s="1">
        <f>tbSilv[[#This Row],[qtdRecEspFaixa]]*tbSilv[[#This Row],[Preco]]</f>
        <v>11.952881389503478</v>
      </c>
    </row>
    <row r="2452" spans="1:21" hidden="1" x14ac:dyDescent="0.3">
      <c r="A2452">
        <v>11817</v>
      </c>
      <c r="B2452" t="s">
        <v>57</v>
      </c>
      <c r="C2452" t="s">
        <v>1</v>
      </c>
      <c r="D2452" t="s">
        <v>2</v>
      </c>
      <c r="E2452" t="s">
        <v>3</v>
      </c>
      <c r="F2452" t="s">
        <v>306</v>
      </c>
      <c r="G2452" t="s">
        <v>4</v>
      </c>
      <c r="H2452" t="s">
        <v>54</v>
      </c>
      <c r="I2452">
        <v>504</v>
      </c>
      <c r="J2452">
        <v>56</v>
      </c>
      <c r="K2452" t="s">
        <v>316</v>
      </c>
      <c r="L2452" t="s">
        <v>317</v>
      </c>
      <c r="M2452" t="s">
        <v>309</v>
      </c>
      <c r="N2452">
        <v>4</v>
      </c>
      <c r="O2452" t="s">
        <v>313</v>
      </c>
      <c r="P2452" t="s">
        <v>16</v>
      </c>
      <c r="Q2452">
        <v>0.73</v>
      </c>
      <c r="R2452" t="s">
        <v>17</v>
      </c>
      <c r="S2452">
        <v>149.07000732421875</v>
      </c>
      <c r="T2452" s="6">
        <f>tbSilv[[#This Row],[qtdRecurso]]*tbSilv[[#This Row],[areaOcupacao]]/10000</f>
        <v>3.6791999999999998E-2</v>
      </c>
      <c r="U2452" s="1">
        <f>tbSilv[[#This Row],[qtdRecEspFaixa]]*tbSilv[[#This Row],[Preco]]</f>
        <v>5.4845837094726564</v>
      </c>
    </row>
    <row r="2453" spans="1:21" hidden="1" x14ac:dyDescent="0.3">
      <c r="A2453">
        <v>11817</v>
      </c>
      <c r="B2453" t="s">
        <v>57</v>
      </c>
      <c r="C2453" t="s">
        <v>1</v>
      </c>
      <c r="D2453" t="s">
        <v>2</v>
      </c>
      <c r="E2453" t="s">
        <v>3</v>
      </c>
      <c r="F2453" t="s">
        <v>306</v>
      </c>
      <c r="G2453" t="s">
        <v>4</v>
      </c>
      <c r="H2453" t="s">
        <v>54</v>
      </c>
      <c r="I2453">
        <v>504</v>
      </c>
      <c r="J2453">
        <v>56</v>
      </c>
      <c r="K2453" t="s">
        <v>316</v>
      </c>
      <c r="L2453" t="s">
        <v>317</v>
      </c>
      <c r="M2453" t="s">
        <v>309</v>
      </c>
      <c r="N2453">
        <v>5</v>
      </c>
      <c r="O2453" t="s">
        <v>310</v>
      </c>
      <c r="P2453" t="s">
        <v>311</v>
      </c>
      <c r="Q2453">
        <v>145.19999999999999</v>
      </c>
      <c r="R2453" t="s">
        <v>12</v>
      </c>
      <c r="S2453">
        <v>1.0999999999999999E-2</v>
      </c>
      <c r="T2453" s="6">
        <f>tbSilv[[#This Row],[qtdRecurso]]*tbSilv[[#This Row],[areaOcupacao]]/10000</f>
        <v>7.3180799999999993</v>
      </c>
      <c r="U2453" s="1">
        <f>tbSilv[[#This Row],[qtdRecEspFaixa]]*tbSilv[[#This Row],[Preco]]</f>
        <v>8.0498879999999981E-2</v>
      </c>
    </row>
    <row r="2454" spans="1:21" hidden="1" x14ac:dyDescent="0.3">
      <c r="A2454">
        <v>11817</v>
      </c>
      <c r="B2454" t="s">
        <v>57</v>
      </c>
      <c r="C2454" t="s">
        <v>1</v>
      </c>
      <c r="D2454" t="s">
        <v>2</v>
      </c>
      <c r="E2454" t="s">
        <v>3</v>
      </c>
      <c r="F2454" t="s">
        <v>306</v>
      </c>
      <c r="G2454" t="s">
        <v>4</v>
      </c>
      <c r="H2454" t="s">
        <v>54</v>
      </c>
      <c r="I2454">
        <v>504</v>
      </c>
      <c r="J2454">
        <v>56</v>
      </c>
      <c r="K2454" t="s">
        <v>316</v>
      </c>
      <c r="L2454" t="s">
        <v>317</v>
      </c>
      <c r="M2454" t="s">
        <v>309</v>
      </c>
      <c r="N2454">
        <v>5</v>
      </c>
      <c r="O2454" t="s">
        <v>310</v>
      </c>
      <c r="P2454" t="s">
        <v>13</v>
      </c>
      <c r="Q2454">
        <v>145.19999999999999</v>
      </c>
      <c r="R2454" t="s">
        <v>12</v>
      </c>
      <c r="S2454">
        <v>13.066685676574707</v>
      </c>
      <c r="T2454" s="6">
        <f>tbSilv[[#This Row],[qtdRecurso]]*tbSilv[[#This Row],[areaOcupacao]]/10000</f>
        <v>7.3180799999999993</v>
      </c>
      <c r="U2454" s="1">
        <f>tbSilv[[#This Row],[qtdRecEspFaixa]]*tbSilv[[#This Row],[Preco]]</f>
        <v>95.623051116027824</v>
      </c>
    </row>
    <row r="2455" spans="1:21" hidden="1" x14ac:dyDescent="0.3">
      <c r="A2455">
        <v>11817</v>
      </c>
      <c r="B2455" t="s">
        <v>57</v>
      </c>
      <c r="C2455" t="s">
        <v>1</v>
      </c>
      <c r="D2455" t="s">
        <v>2</v>
      </c>
      <c r="E2455" t="s">
        <v>3</v>
      </c>
      <c r="F2455" t="s">
        <v>306</v>
      </c>
      <c r="G2455" t="s">
        <v>4</v>
      </c>
      <c r="H2455" t="s">
        <v>54</v>
      </c>
      <c r="I2455">
        <v>504</v>
      </c>
      <c r="J2455">
        <v>56</v>
      </c>
      <c r="K2455" t="s">
        <v>316</v>
      </c>
      <c r="L2455" t="s">
        <v>317</v>
      </c>
      <c r="M2455" t="s">
        <v>309</v>
      </c>
      <c r="N2455">
        <v>5</v>
      </c>
      <c r="O2455" t="s">
        <v>312</v>
      </c>
      <c r="P2455" t="s">
        <v>13</v>
      </c>
      <c r="Q2455">
        <v>18.149999999999999</v>
      </c>
      <c r="R2455" t="s">
        <v>12</v>
      </c>
      <c r="S2455">
        <v>13.066685676574707</v>
      </c>
      <c r="T2455" s="6">
        <f>tbSilv[[#This Row],[qtdRecurso]]*tbSilv[[#This Row],[areaOcupacao]]/10000</f>
        <v>0.91475999999999991</v>
      </c>
      <c r="U2455" s="1">
        <f>tbSilv[[#This Row],[qtdRecEspFaixa]]*tbSilv[[#This Row],[Preco]]</f>
        <v>11.952881389503478</v>
      </c>
    </row>
    <row r="2456" spans="1:21" hidden="1" x14ac:dyDescent="0.3">
      <c r="A2456">
        <v>11817</v>
      </c>
      <c r="B2456" t="s">
        <v>57</v>
      </c>
      <c r="C2456" t="s">
        <v>1</v>
      </c>
      <c r="D2456" t="s">
        <v>2</v>
      </c>
      <c r="E2456" t="s">
        <v>3</v>
      </c>
      <c r="F2456" t="s">
        <v>306</v>
      </c>
      <c r="G2456" t="s">
        <v>4</v>
      </c>
      <c r="H2456" t="s">
        <v>54</v>
      </c>
      <c r="I2456">
        <v>504</v>
      </c>
      <c r="J2456">
        <v>56</v>
      </c>
      <c r="K2456" t="s">
        <v>316</v>
      </c>
      <c r="L2456" t="s">
        <v>317</v>
      </c>
      <c r="M2456" t="s">
        <v>309</v>
      </c>
      <c r="N2456">
        <v>5</v>
      </c>
      <c r="O2456" t="s">
        <v>313</v>
      </c>
      <c r="P2456" t="s">
        <v>16</v>
      </c>
      <c r="Q2456">
        <v>0.73</v>
      </c>
      <c r="R2456" t="s">
        <v>17</v>
      </c>
      <c r="S2456">
        <v>149.07000732421875</v>
      </c>
      <c r="T2456" s="6">
        <f>tbSilv[[#This Row],[qtdRecurso]]*tbSilv[[#This Row],[areaOcupacao]]/10000</f>
        <v>3.6791999999999998E-2</v>
      </c>
      <c r="U2456" s="1">
        <f>tbSilv[[#This Row],[qtdRecEspFaixa]]*tbSilv[[#This Row],[Preco]]</f>
        <v>5.4845837094726564</v>
      </c>
    </row>
    <row r="2457" spans="1:21" hidden="1" x14ac:dyDescent="0.3">
      <c r="A2457">
        <v>11817</v>
      </c>
      <c r="B2457" t="s">
        <v>57</v>
      </c>
      <c r="C2457" t="s">
        <v>1</v>
      </c>
      <c r="D2457" t="s">
        <v>2</v>
      </c>
      <c r="E2457" t="s">
        <v>3</v>
      </c>
      <c r="F2457" t="s">
        <v>306</v>
      </c>
      <c r="G2457" t="s">
        <v>4</v>
      </c>
      <c r="H2457" t="s">
        <v>54</v>
      </c>
      <c r="I2457">
        <v>504</v>
      </c>
      <c r="J2457">
        <v>56</v>
      </c>
      <c r="K2457" t="s">
        <v>316</v>
      </c>
      <c r="L2457" t="s">
        <v>317</v>
      </c>
      <c r="M2457" t="s">
        <v>309</v>
      </c>
      <c r="N2457">
        <v>6</v>
      </c>
      <c r="O2457" t="s">
        <v>310</v>
      </c>
      <c r="P2457" t="s">
        <v>311</v>
      </c>
      <c r="Q2457">
        <v>145.19999999999999</v>
      </c>
      <c r="R2457" t="s">
        <v>12</v>
      </c>
      <c r="S2457">
        <v>1.0999999999999999E-2</v>
      </c>
      <c r="T2457" s="6">
        <f>tbSilv[[#This Row],[qtdRecurso]]*tbSilv[[#This Row],[areaOcupacao]]/10000</f>
        <v>7.3180799999999993</v>
      </c>
      <c r="U2457" s="1">
        <f>tbSilv[[#This Row],[qtdRecEspFaixa]]*tbSilv[[#This Row],[Preco]]</f>
        <v>8.0498879999999981E-2</v>
      </c>
    </row>
    <row r="2458" spans="1:21" hidden="1" x14ac:dyDescent="0.3">
      <c r="A2458">
        <v>11817</v>
      </c>
      <c r="B2458" t="s">
        <v>57</v>
      </c>
      <c r="C2458" t="s">
        <v>1</v>
      </c>
      <c r="D2458" t="s">
        <v>2</v>
      </c>
      <c r="E2458" t="s">
        <v>3</v>
      </c>
      <c r="F2458" t="s">
        <v>306</v>
      </c>
      <c r="G2458" t="s">
        <v>4</v>
      </c>
      <c r="H2458" t="s">
        <v>54</v>
      </c>
      <c r="I2458">
        <v>504</v>
      </c>
      <c r="J2458">
        <v>56</v>
      </c>
      <c r="K2458" t="s">
        <v>316</v>
      </c>
      <c r="L2458" t="s">
        <v>317</v>
      </c>
      <c r="M2458" t="s">
        <v>309</v>
      </c>
      <c r="N2458">
        <v>6</v>
      </c>
      <c r="O2458" t="s">
        <v>310</v>
      </c>
      <c r="P2458" t="s">
        <v>13</v>
      </c>
      <c r="Q2458">
        <v>145.19999999999999</v>
      </c>
      <c r="R2458" t="s">
        <v>12</v>
      </c>
      <c r="S2458">
        <v>13.066685676574707</v>
      </c>
      <c r="T2458" s="6">
        <f>tbSilv[[#This Row],[qtdRecurso]]*tbSilv[[#This Row],[areaOcupacao]]/10000</f>
        <v>7.3180799999999993</v>
      </c>
      <c r="U2458" s="1">
        <f>tbSilv[[#This Row],[qtdRecEspFaixa]]*tbSilv[[#This Row],[Preco]]</f>
        <v>95.623051116027824</v>
      </c>
    </row>
    <row r="2459" spans="1:21" hidden="1" x14ac:dyDescent="0.3">
      <c r="A2459">
        <v>11817</v>
      </c>
      <c r="B2459" t="s">
        <v>57</v>
      </c>
      <c r="C2459" t="s">
        <v>1</v>
      </c>
      <c r="D2459" t="s">
        <v>2</v>
      </c>
      <c r="E2459" t="s">
        <v>3</v>
      </c>
      <c r="F2459" t="s">
        <v>306</v>
      </c>
      <c r="G2459" t="s">
        <v>4</v>
      </c>
      <c r="H2459" t="s">
        <v>54</v>
      </c>
      <c r="I2459">
        <v>504</v>
      </c>
      <c r="J2459">
        <v>56</v>
      </c>
      <c r="K2459" t="s">
        <v>316</v>
      </c>
      <c r="L2459" t="s">
        <v>317</v>
      </c>
      <c r="M2459" t="s">
        <v>309</v>
      </c>
      <c r="N2459">
        <v>6</v>
      </c>
      <c r="O2459" t="s">
        <v>312</v>
      </c>
      <c r="P2459" t="s">
        <v>13</v>
      </c>
      <c r="Q2459">
        <v>18.149999999999999</v>
      </c>
      <c r="R2459" t="s">
        <v>12</v>
      </c>
      <c r="S2459">
        <v>13.066685676574707</v>
      </c>
      <c r="T2459" s="6">
        <f>tbSilv[[#This Row],[qtdRecurso]]*tbSilv[[#This Row],[areaOcupacao]]/10000</f>
        <v>0.91475999999999991</v>
      </c>
      <c r="U2459" s="1">
        <f>tbSilv[[#This Row],[qtdRecEspFaixa]]*tbSilv[[#This Row],[Preco]]</f>
        <v>11.952881389503478</v>
      </c>
    </row>
    <row r="2460" spans="1:21" hidden="1" x14ac:dyDescent="0.3">
      <c r="A2460">
        <v>11817</v>
      </c>
      <c r="B2460" t="s">
        <v>57</v>
      </c>
      <c r="C2460" t="s">
        <v>1</v>
      </c>
      <c r="D2460" t="s">
        <v>2</v>
      </c>
      <c r="E2460" t="s">
        <v>3</v>
      </c>
      <c r="F2460" t="s">
        <v>306</v>
      </c>
      <c r="G2460" t="s">
        <v>4</v>
      </c>
      <c r="H2460" t="s">
        <v>54</v>
      </c>
      <c r="I2460">
        <v>504</v>
      </c>
      <c r="J2460">
        <v>56</v>
      </c>
      <c r="K2460" t="s">
        <v>316</v>
      </c>
      <c r="L2460" t="s">
        <v>317</v>
      </c>
      <c r="M2460" t="s">
        <v>309</v>
      </c>
      <c r="N2460">
        <v>6</v>
      </c>
      <c r="O2460" t="s">
        <v>313</v>
      </c>
      <c r="P2460" t="s">
        <v>16</v>
      </c>
      <c r="Q2460">
        <v>0.73</v>
      </c>
      <c r="R2460" t="s">
        <v>17</v>
      </c>
      <c r="S2460">
        <v>149.07000732421875</v>
      </c>
      <c r="T2460" s="6">
        <f>tbSilv[[#This Row],[qtdRecurso]]*tbSilv[[#This Row],[areaOcupacao]]/10000</f>
        <v>3.6791999999999998E-2</v>
      </c>
      <c r="U2460" s="1">
        <f>tbSilv[[#This Row],[qtdRecEspFaixa]]*tbSilv[[#This Row],[Preco]]</f>
        <v>5.4845837094726564</v>
      </c>
    </row>
    <row r="2461" spans="1:21" hidden="1" x14ac:dyDescent="0.3">
      <c r="A2461">
        <v>11817</v>
      </c>
      <c r="B2461" t="s">
        <v>57</v>
      </c>
      <c r="C2461" t="s">
        <v>1</v>
      </c>
      <c r="D2461" t="s">
        <v>2</v>
      </c>
      <c r="E2461" t="s">
        <v>3</v>
      </c>
      <c r="F2461" t="s">
        <v>306</v>
      </c>
      <c r="G2461" t="s">
        <v>4</v>
      </c>
      <c r="H2461" t="s">
        <v>54</v>
      </c>
      <c r="I2461">
        <v>504</v>
      </c>
      <c r="J2461">
        <v>56</v>
      </c>
      <c r="K2461" t="s">
        <v>316</v>
      </c>
      <c r="L2461" t="s">
        <v>317</v>
      </c>
      <c r="M2461" t="s">
        <v>309</v>
      </c>
      <c r="N2461">
        <v>7</v>
      </c>
      <c r="O2461" t="s">
        <v>310</v>
      </c>
      <c r="P2461" t="s">
        <v>311</v>
      </c>
      <c r="Q2461">
        <v>145.19999999999999</v>
      </c>
      <c r="R2461" t="s">
        <v>12</v>
      </c>
      <c r="S2461">
        <v>1.0999999999999999E-2</v>
      </c>
      <c r="T2461" s="6">
        <f>tbSilv[[#This Row],[qtdRecurso]]*tbSilv[[#This Row],[areaOcupacao]]/10000</f>
        <v>7.3180799999999993</v>
      </c>
      <c r="U2461" s="1">
        <f>tbSilv[[#This Row],[qtdRecEspFaixa]]*tbSilv[[#This Row],[Preco]]</f>
        <v>8.0498879999999981E-2</v>
      </c>
    </row>
    <row r="2462" spans="1:21" hidden="1" x14ac:dyDescent="0.3">
      <c r="A2462">
        <v>11817</v>
      </c>
      <c r="B2462" t="s">
        <v>57</v>
      </c>
      <c r="C2462" t="s">
        <v>1</v>
      </c>
      <c r="D2462" t="s">
        <v>2</v>
      </c>
      <c r="E2462" t="s">
        <v>3</v>
      </c>
      <c r="F2462" t="s">
        <v>306</v>
      </c>
      <c r="G2462" t="s">
        <v>4</v>
      </c>
      <c r="H2462" t="s">
        <v>54</v>
      </c>
      <c r="I2462">
        <v>504</v>
      </c>
      <c r="J2462">
        <v>56</v>
      </c>
      <c r="K2462" t="s">
        <v>316</v>
      </c>
      <c r="L2462" t="s">
        <v>317</v>
      </c>
      <c r="M2462" t="s">
        <v>309</v>
      </c>
      <c r="N2462">
        <v>7</v>
      </c>
      <c r="O2462" t="s">
        <v>310</v>
      </c>
      <c r="P2462" t="s">
        <v>13</v>
      </c>
      <c r="Q2462">
        <v>145.19999999999999</v>
      </c>
      <c r="R2462" t="s">
        <v>12</v>
      </c>
      <c r="S2462">
        <v>13.066685676574707</v>
      </c>
      <c r="T2462" s="6">
        <f>tbSilv[[#This Row],[qtdRecurso]]*tbSilv[[#This Row],[areaOcupacao]]/10000</f>
        <v>7.3180799999999993</v>
      </c>
      <c r="U2462" s="1">
        <f>tbSilv[[#This Row],[qtdRecEspFaixa]]*tbSilv[[#This Row],[Preco]]</f>
        <v>95.623051116027824</v>
      </c>
    </row>
    <row r="2463" spans="1:21" hidden="1" x14ac:dyDescent="0.3">
      <c r="A2463">
        <v>11817</v>
      </c>
      <c r="B2463" t="s">
        <v>57</v>
      </c>
      <c r="C2463" t="s">
        <v>1</v>
      </c>
      <c r="D2463" t="s">
        <v>2</v>
      </c>
      <c r="E2463" t="s">
        <v>3</v>
      </c>
      <c r="F2463" t="s">
        <v>306</v>
      </c>
      <c r="G2463" t="s">
        <v>4</v>
      </c>
      <c r="H2463" t="s">
        <v>54</v>
      </c>
      <c r="I2463">
        <v>504</v>
      </c>
      <c r="J2463">
        <v>56</v>
      </c>
      <c r="K2463" t="s">
        <v>316</v>
      </c>
      <c r="L2463" t="s">
        <v>317</v>
      </c>
      <c r="M2463" t="s">
        <v>309</v>
      </c>
      <c r="N2463">
        <v>7</v>
      </c>
      <c r="O2463" t="s">
        <v>312</v>
      </c>
      <c r="P2463" t="s">
        <v>13</v>
      </c>
      <c r="Q2463">
        <v>18.149999999999999</v>
      </c>
      <c r="R2463" t="s">
        <v>12</v>
      </c>
      <c r="S2463">
        <v>13.066685676574707</v>
      </c>
      <c r="T2463" s="6">
        <f>tbSilv[[#This Row],[qtdRecurso]]*tbSilv[[#This Row],[areaOcupacao]]/10000</f>
        <v>0.91475999999999991</v>
      </c>
      <c r="U2463" s="1">
        <f>tbSilv[[#This Row],[qtdRecEspFaixa]]*tbSilv[[#This Row],[Preco]]</f>
        <v>11.952881389503478</v>
      </c>
    </row>
    <row r="2464" spans="1:21" hidden="1" x14ac:dyDescent="0.3">
      <c r="A2464">
        <v>11817</v>
      </c>
      <c r="B2464" t="s">
        <v>57</v>
      </c>
      <c r="C2464" t="s">
        <v>1</v>
      </c>
      <c r="D2464" t="s">
        <v>2</v>
      </c>
      <c r="E2464" t="s">
        <v>3</v>
      </c>
      <c r="F2464" t="s">
        <v>306</v>
      </c>
      <c r="G2464" t="s">
        <v>4</v>
      </c>
      <c r="H2464" t="s">
        <v>54</v>
      </c>
      <c r="I2464">
        <v>504</v>
      </c>
      <c r="J2464">
        <v>56</v>
      </c>
      <c r="K2464" t="s">
        <v>316</v>
      </c>
      <c r="L2464" t="s">
        <v>317</v>
      </c>
      <c r="M2464" t="s">
        <v>309</v>
      </c>
      <c r="N2464">
        <v>7</v>
      </c>
      <c r="O2464" t="s">
        <v>313</v>
      </c>
      <c r="P2464" t="s">
        <v>16</v>
      </c>
      <c r="Q2464">
        <v>0.73</v>
      </c>
      <c r="R2464" t="s">
        <v>17</v>
      </c>
      <c r="S2464">
        <v>149.07000732421875</v>
      </c>
      <c r="T2464" s="6">
        <f>tbSilv[[#This Row],[qtdRecurso]]*tbSilv[[#This Row],[areaOcupacao]]/10000</f>
        <v>3.6791999999999998E-2</v>
      </c>
      <c r="U2464" s="1">
        <f>tbSilv[[#This Row],[qtdRecEspFaixa]]*tbSilv[[#This Row],[Preco]]</f>
        <v>5.4845837094726564</v>
      </c>
    </row>
    <row r="2465" spans="1:21" hidden="1" x14ac:dyDescent="0.3">
      <c r="A2465">
        <v>11817</v>
      </c>
      <c r="B2465" t="s">
        <v>57</v>
      </c>
      <c r="C2465" t="s">
        <v>1</v>
      </c>
      <c r="D2465" t="s">
        <v>2</v>
      </c>
      <c r="E2465" t="s">
        <v>3</v>
      </c>
      <c r="F2465" t="s">
        <v>306</v>
      </c>
      <c r="G2465" t="s">
        <v>4</v>
      </c>
      <c r="H2465" t="s">
        <v>54</v>
      </c>
      <c r="I2465">
        <v>504</v>
      </c>
      <c r="J2465">
        <v>56</v>
      </c>
      <c r="K2465" t="s">
        <v>316</v>
      </c>
      <c r="L2465" t="s">
        <v>317</v>
      </c>
      <c r="M2465" t="s">
        <v>309</v>
      </c>
      <c r="N2465">
        <v>8</v>
      </c>
      <c r="O2465" t="s">
        <v>310</v>
      </c>
      <c r="P2465" t="s">
        <v>311</v>
      </c>
      <c r="Q2465">
        <v>145.19999999999999</v>
      </c>
      <c r="R2465" t="s">
        <v>12</v>
      </c>
      <c r="S2465">
        <v>1.0999999999999999E-2</v>
      </c>
      <c r="T2465" s="6">
        <f>tbSilv[[#This Row],[qtdRecurso]]*tbSilv[[#This Row],[areaOcupacao]]/10000</f>
        <v>7.3180799999999993</v>
      </c>
      <c r="U2465" s="1">
        <f>tbSilv[[#This Row],[qtdRecEspFaixa]]*tbSilv[[#This Row],[Preco]]</f>
        <v>8.0498879999999981E-2</v>
      </c>
    </row>
    <row r="2466" spans="1:21" hidden="1" x14ac:dyDescent="0.3">
      <c r="A2466">
        <v>11817</v>
      </c>
      <c r="B2466" t="s">
        <v>57</v>
      </c>
      <c r="C2466" t="s">
        <v>1</v>
      </c>
      <c r="D2466" t="s">
        <v>2</v>
      </c>
      <c r="E2466" t="s">
        <v>3</v>
      </c>
      <c r="F2466" t="s">
        <v>306</v>
      </c>
      <c r="G2466" t="s">
        <v>4</v>
      </c>
      <c r="H2466" t="s">
        <v>54</v>
      </c>
      <c r="I2466">
        <v>504</v>
      </c>
      <c r="J2466">
        <v>56</v>
      </c>
      <c r="K2466" t="s">
        <v>316</v>
      </c>
      <c r="L2466" t="s">
        <v>317</v>
      </c>
      <c r="M2466" t="s">
        <v>309</v>
      </c>
      <c r="N2466">
        <v>8</v>
      </c>
      <c r="O2466" t="s">
        <v>310</v>
      </c>
      <c r="P2466" t="s">
        <v>13</v>
      </c>
      <c r="Q2466">
        <v>145.19999999999999</v>
      </c>
      <c r="R2466" t="s">
        <v>12</v>
      </c>
      <c r="S2466">
        <v>13.066685676574707</v>
      </c>
      <c r="T2466" s="6">
        <f>tbSilv[[#This Row],[qtdRecurso]]*tbSilv[[#This Row],[areaOcupacao]]/10000</f>
        <v>7.3180799999999993</v>
      </c>
      <c r="U2466" s="1">
        <f>tbSilv[[#This Row],[qtdRecEspFaixa]]*tbSilv[[#This Row],[Preco]]</f>
        <v>95.623051116027824</v>
      </c>
    </row>
    <row r="2467" spans="1:21" hidden="1" x14ac:dyDescent="0.3">
      <c r="A2467">
        <v>11817</v>
      </c>
      <c r="B2467" t="s">
        <v>57</v>
      </c>
      <c r="C2467" t="s">
        <v>1</v>
      </c>
      <c r="D2467" t="s">
        <v>2</v>
      </c>
      <c r="E2467" t="s">
        <v>3</v>
      </c>
      <c r="F2467" t="s">
        <v>306</v>
      </c>
      <c r="G2467" t="s">
        <v>4</v>
      </c>
      <c r="H2467" t="s">
        <v>54</v>
      </c>
      <c r="I2467">
        <v>504</v>
      </c>
      <c r="J2467">
        <v>56</v>
      </c>
      <c r="K2467" t="s">
        <v>316</v>
      </c>
      <c r="L2467" t="s">
        <v>317</v>
      </c>
      <c r="M2467" t="s">
        <v>309</v>
      </c>
      <c r="N2467">
        <v>8</v>
      </c>
      <c r="O2467" t="s">
        <v>312</v>
      </c>
      <c r="P2467" t="s">
        <v>13</v>
      </c>
      <c r="Q2467">
        <v>18.149999999999999</v>
      </c>
      <c r="R2467" t="s">
        <v>12</v>
      </c>
      <c r="S2467">
        <v>13.066685676574707</v>
      </c>
      <c r="T2467" s="6">
        <f>tbSilv[[#This Row],[qtdRecurso]]*tbSilv[[#This Row],[areaOcupacao]]/10000</f>
        <v>0.91475999999999991</v>
      </c>
      <c r="U2467" s="1">
        <f>tbSilv[[#This Row],[qtdRecEspFaixa]]*tbSilv[[#This Row],[Preco]]</f>
        <v>11.952881389503478</v>
      </c>
    </row>
    <row r="2468" spans="1:21" hidden="1" x14ac:dyDescent="0.3">
      <c r="A2468">
        <v>11817</v>
      </c>
      <c r="B2468" t="s">
        <v>57</v>
      </c>
      <c r="C2468" t="s">
        <v>1</v>
      </c>
      <c r="D2468" t="s">
        <v>2</v>
      </c>
      <c r="E2468" t="s">
        <v>3</v>
      </c>
      <c r="F2468" t="s">
        <v>306</v>
      </c>
      <c r="G2468" t="s">
        <v>4</v>
      </c>
      <c r="H2468" t="s">
        <v>54</v>
      </c>
      <c r="I2468">
        <v>504</v>
      </c>
      <c r="J2468">
        <v>56</v>
      </c>
      <c r="K2468" t="s">
        <v>316</v>
      </c>
      <c r="L2468" t="s">
        <v>317</v>
      </c>
      <c r="M2468" t="s">
        <v>309</v>
      </c>
      <c r="N2468">
        <v>8</v>
      </c>
      <c r="O2468" t="s">
        <v>313</v>
      </c>
      <c r="P2468" t="s">
        <v>16</v>
      </c>
      <c r="Q2468">
        <v>0.73</v>
      </c>
      <c r="R2468" t="s">
        <v>17</v>
      </c>
      <c r="S2468">
        <v>149.07000732421875</v>
      </c>
      <c r="T2468" s="6">
        <f>tbSilv[[#This Row],[qtdRecurso]]*tbSilv[[#This Row],[areaOcupacao]]/10000</f>
        <v>3.6791999999999998E-2</v>
      </c>
      <c r="U2468" s="1">
        <f>tbSilv[[#This Row],[qtdRecEspFaixa]]*tbSilv[[#This Row],[Preco]]</f>
        <v>5.4845837094726564</v>
      </c>
    </row>
    <row r="2469" spans="1:21" hidden="1" x14ac:dyDescent="0.3">
      <c r="A2469">
        <v>11817</v>
      </c>
      <c r="B2469" t="s">
        <v>57</v>
      </c>
      <c r="C2469" t="s">
        <v>1</v>
      </c>
      <c r="D2469" t="s">
        <v>2</v>
      </c>
      <c r="E2469" t="s">
        <v>3</v>
      </c>
      <c r="F2469" t="s">
        <v>306</v>
      </c>
      <c r="G2469" t="s">
        <v>4</v>
      </c>
      <c r="H2469" t="s">
        <v>54</v>
      </c>
      <c r="I2469">
        <v>504</v>
      </c>
      <c r="J2469">
        <v>56</v>
      </c>
      <c r="K2469" t="s">
        <v>316</v>
      </c>
      <c r="L2469" t="s">
        <v>317</v>
      </c>
      <c r="M2469" t="s">
        <v>309</v>
      </c>
      <c r="N2469">
        <v>9</v>
      </c>
      <c r="O2469" t="s">
        <v>310</v>
      </c>
      <c r="P2469" t="s">
        <v>311</v>
      </c>
      <c r="Q2469">
        <v>145.19999999999999</v>
      </c>
      <c r="R2469" t="s">
        <v>12</v>
      </c>
      <c r="S2469">
        <v>1.0999999999999999E-2</v>
      </c>
      <c r="T2469" s="6">
        <f>tbSilv[[#This Row],[qtdRecurso]]*tbSilv[[#This Row],[areaOcupacao]]/10000</f>
        <v>7.3180799999999993</v>
      </c>
      <c r="U2469" s="1">
        <f>tbSilv[[#This Row],[qtdRecEspFaixa]]*tbSilv[[#This Row],[Preco]]</f>
        <v>8.0498879999999981E-2</v>
      </c>
    </row>
    <row r="2470" spans="1:21" hidden="1" x14ac:dyDescent="0.3">
      <c r="A2470">
        <v>11817</v>
      </c>
      <c r="B2470" t="s">
        <v>57</v>
      </c>
      <c r="C2470" t="s">
        <v>1</v>
      </c>
      <c r="D2470" t="s">
        <v>2</v>
      </c>
      <c r="E2470" t="s">
        <v>3</v>
      </c>
      <c r="F2470" t="s">
        <v>306</v>
      </c>
      <c r="G2470" t="s">
        <v>4</v>
      </c>
      <c r="H2470" t="s">
        <v>54</v>
      </c>
      <c r="I2470">
        <v>504</v>
      </c>
      <c r="J2470">
        <v>56</v>
      </c>
      <c r="K2470" t="s">
        <v>316</v>
      </c>
      <c r="L2470" t="s">
        <v>317</v>
      </c>
      <c r="M2470" t="s">
        <v>309</v>
      </c>
      <c r="N2470">
        <v>9</v>
      </c>
      <c r="O2470" t="s">
        <v>310</v>
      </c>
      <c r="P2470" t="s">
        <v>13</v>
      </c>
      <c r="Q2470">
        <v>145.19999999999999</v>
      </c>
      <c r="R2470" t="s">
        <v>12</v>
      </c>
      <c r="S2470">
        <v>13.066685676574707</v>
      </c>
      <c r="T2470" s="6">
        <f>tbSilv[[#This Row],[qtdRecurso]]*tbSilv[[#This Row],[areaOcupacao]]/10000</f>
        <v>7.3180799999999993</v>
      </c>
      <c r="U2470" s="1">
        <f>tbSilv[[#This Row],[qtdRecEspFaixa]]*tbSilv[[#This Row],[Preco]]</f>
        <v>95.623051116027824</v>
      </c>
    </row>
    <row r="2471" spans="1:21" hidden="1" x14ac:dyDescent="0.3">
      <c r="A2471">
        <v>11817</v>
      </c>
      <c r="B2471" t="s">
        <v>57</v>
      </c>
      <c r="C2471" t="s">
        <v>1</v>
      </c>
      <c r="D2471" t="s">
        <v>2</v>
      </c>
      <c r="E2471" t="s">
        <v>3</v>
      </c>
      <c r="F2471" t="s">
        <v>306</v>
      </c>
      <c r="G2471" t="s">
        <v>4</v>
      </c>
      <c r="H2471" t="s">
        <v>54</v>
      </c>
      <c r="I2471">
        <v>504</v>
      </c>
      <c r="J2471">
        <v>56</v>
      </c>
      <c r="K2471" t="s">
        <v>316</v>
      </c>
      <c r="L2471" t="s">
        <v>317</v>
      </c>
      <c r="M2471" t="s">
        <v>309</v>
      </c>
      <c r="N2471">
        <v>9</v>
      </c>
      <c r="O2471" t="s">
        <v>312</v>
      </c>
      <c r="P2471" t="s">
        <v>13</v>
      </c>
      <c r="Q2471">
        <v>18.149999999999999</v>
      </c>
      <c r="R2471" t="s">
        <v>12</v>
      </c>
      <c r="S2471">
        <v>13.066685676574707</v>
      </c>
      <c r="T2471" s="6">
        <f>tbSilv[[#This Row],[qtdRecurso]]*tbSilv[[#This Row],[areaOcupacao]]/10000</f>
        <v>0.91475999999999991</v>
      </c>
      <c r="U2471" s="1">
        <f>tbSilv[[#This Row],[qtdRecEspFaixa]]*tbSilv[[#This Row],[Preco]]</f>
        <v>11.952881389503478</v>
      </c>
    </row>
    <row r="2472" spans="1:21" hidden="1" x14ac:dyDescent="0.3">
      <c r="A2472">
        <v>11817</v>
      </c>
      <c r="B2472" t="s">
        <v>57</v>
      </c>
      <c r="C2472" t="s">
        <v>1</v>
      </c>
      <c r="D2472" t="s">
        <v>2</v>
      </c>
      <c r="E2472" t="s">
        <v>3</v>
      </c>
      <c r="F2472" t="s">
        <v>306</v>
      </c>
      <c r="G2472" t="s">
        <v>4</v>
      </c>
      <c r="H2472" t="s">
        <v>54</v>
      </c>
      <c r="I2472">
        <v>504</v>
      </c>
      <c r="J2472">
        <v>56</v>
      </c>
      <c r="K2472" t="s">
        <v>316</v>
      </c>
      <c r="L2472" t="s">
        <v>317</v>
      </c>
      <c r="M2472" t="s">
        <v>309</v>
      </c>
      <c r="N2472">
        <v>9</v>
      </c>
      <c r="O2472" t="s">
        <v>313</v>
      </c>
      <c r="P2472" t="s">
        <v>16</v>
      </c>
      <c r="Q2472">
        <v>0.73</v>
      </c>
      <c r="R2472" t="s">
        <v>17</v>
      </c>
      <c r="S2472">
        <v>149.07000732421875</v>
      </c>
      <c r="T2472" s="6">
        <f>tbSilv[[#This Row],[qtdRecurso]]*tbSilv[[#This Row],[areaOcupacao]]/10000</f>
        <v>3.6791999999999998E-2</v>
      </c>
      <c r="U2472" s="1">
        <f>tbSilv[[#This Row],[qtdRecEspFaixa]]*tbSilv[[#This Row],[Preco]]</f>
        <v>5.4845837094726564</v>
      </c>
    </row>
    <row r="2473" spans="1:21" hidden="1" x14ac:dyDescent="0.3">
      <c r="A2473">
        <v>11817</v>
      </c>
      <c r="B2473" t="s">
        <v>57</v>
      </c>
      <c r="C2473" t="s">
        <v>1</v>
      </c>
      <c r="D2473" t="s">
        <v>2</v>
      </c>
      <c r="E2473" t="s">
        <v>3</v>
      </c>
      <c r="F2473" t="s">
        <v>306</v>
      </c>
      <c r="G2473" t="s">
        <v>4</v>
      </c>
      <c r="H2473" t="s">
        <v>54</v>
      </c>
      <c r="I2473">
        <v>504</v>
      </c>
      <c r="J2473">
        <v>56</v>
      </c>
      <c r="K2473" t="s">
        <v>316</v>
      </c>
      <c r="L2473" t="s">
        <v>317</v>
      </c>
      <c r="M2473" t="s">
        <v>309</v>
      </c>
      <c r="N2473">
        <v>10</v>
      </c>
      <c r="O2473" t="s">
        <v>310</v>
      </c>
      <c r="P2473" t="s">
        <v>311</v>
      </c>
      <c r="Q2473">
        <v>145.19999999999999</v>
      </c>
      <c r="R2473" t="s">
        <v>12</v>
      </c>
      <c r="S2473">
        <v>1.0999999999999999E-2</v>
      </c>
      <c r="T2473" s="6">
        <f>tbSilv[[#This Row],[qtdRecurso]]*tbSilv[[#This Row],[areaOcupacao]]/10000</f>
        <v>7.3180799999999993</v>
      </c>
      <c r="U2473" s="1">
        <f>tbSilv[[#This Row],[qtdRecEspFaixa]]*tbSilv[[#This Row],[Preco]]</f>
        <v>8.0498879999999981E-2</v>
      </c>
    </row>
    <row r="2474" spans="1:21" hidden="1" x14ac:dyDescent="0.3">
      <c r="A2474">
        <v>11817</v>
      </c>
      <c r="B2474" t="s">
        <v>57</v>
      </c>
      <c r="C2474" t="s">
        <v>1</v>
      </c>
      <c r="D2474" t="s">
        <v>2</v>
      </c>
      <c r="E2474" t="s">
        <v>3</v>
      </c>
      <c r="F2474" t="s">
        <v>306</v>
      </c>
      <c r="G2474" t="s">
        <v>4</v>
      </c>
      <c r="H2474" t="s">
        <v>54</v>
      </c>
      <c r="I2474">
        <v>504</v>
      </c>
      <c r="J2474">
        <v>56</v>
      </c>
      <c r="K2474" t="s">
        <v>316</v>
      </c>
      <c r="L2474" t="s">
        <v>317</v>
      </c>
      <c r="M2474" t="s">
        <v>309</v>
      </c>
      <c r="N2474">
        <v>10</v>
      </c>
      <c r="O2474" t="s">
        <v>310</v>
      </c>
      <c r="P2474" t="s">
        <v>13</v>
      </c>
      <c r="Q2474">
        <v>145.19999999999999</v>
      </c>
      <c r="R2474" t="s">
        <v>12</v>
      </c>
      <c r="S2474">
        <v>13.066685676574707</v>
      </c>
      <c r="T2474" s="6">
        <f>tbSilv[[#This Row],[qtdRecurso]]*tbSilv[[#This Row],[areaOcupacao]]/10000</f>
        <v>7.3180799999999993</v>
      </c>
      <c r="U2474" s="1">
        <f>tbSilv[[#This Row],[qtdRecEspFaixa]]*tbSilv[[#This Row],[Preco]]</f>
        <v>95.623051116027824</v>
      </c>
    </row>
    <row r="2475" spans="1:21" hidden="1" x14ac:dyDescent="0.3">
      <c r="A2475">
        <v>11817</v>
      </c>
      <c r="B2475" t="s">
        <v>57</v>
      </c>
      <c r="C2475" t="s">
        <v>1</v>
      </c>
      <c r="D2475" t="s">
        <v>2</v>
      </c>
      <c r="E2475" t="s">
        <v>3</v>
      </c>
      <c r="F2475" t="s">
        <v>306</v>
      </c>
      <c r="G2475" t="s">
        <v>4</v>
      </c>
      <c r="H2475" t="s">
        <v>54</v>
      </c>
      <c r="I2475">
        <v>504</v>
      </c>
      <c r="J2475">
        <v>56</v>
      </c>
      <c r="K2475" t="s">
        <v>316</v>
      </c>
      <c r="L2475" t="s">
        <v>317</v>
      </c>
      <c r="M2475" t="s">
        <v>309</v>
      </c>
      <c r="N2475">
        <v>10</v>
      </c>
      <c r="O2475" t="s">
        <v>312</v>
      </c>
      <c r="P2475" t="s">
        <v>13</v>
      </c>
      <c r="Q2475">
        <v>18.149999999999999</v>
      </c>
      <c r="R2475" t="s">
        <v>12</v>
      </c>
      <c r="S2475">
        <v>13.066685676574707</v>
      </c>
      <c r="T2475" s="6">
        <f>tbSilv[[#This Row],[qtdRecurso]]*tbSilv[[#This Row],[areaOcupacao]]/10000</f>
        <v>0.91475999999999991</v>
      </c>
      <c r="U2475" s="1">
        <f>tbSilv[[#This Row],[qtdRecEspFaixa]]*tbSilv[[#This Row],[Preco]]</f>
        <v>11.952881389503478</v>
      </c>
    </row>
    <row r="2476" spans="1:21" hidden="1" x14ac:dyDescent="0.3">
      <c r="A2476">
        <v>11817</v>
      </c>
      <c r="B2476" t="s">
        <v>57</v>
      </c>
      <c r="C2476" t="s">
        <v>1</v>
      </c>
      <c r="D2476" t="s">
        <v>2</v>
      </c>
      <c r="E2476" t="s">
        <v>3</v>
      </c>
      <c r="F2476" t="s">
        <v>306</v>
      </c>
      <c r="G2476" t="s">
        <v>4</v>
      </c>
      <c r="H2476" t="s">
        <v>54</v>
      </c>
      <c r="I2476">
        <v>504</v>
      </c>
      <c r="J2476">
        <v>56</v>
      </c>
      <c r="K2476" t="s">
        <v>316</v>
      </c>
      <c r="L2476" t="s">
        <v>317</v>
      </c>
      <c r="M2476" t="s">
        <v>309</v>
      </c>
      <c r="N2476">
        <v>10</v>
      </c>
      <c r="O2476" t="s">
        <v>313</v>
      </c>
      <c r="P2476" t="s">
        <v>16</v>
      </c>
      <c r="Q2476">
        <v>0.73</v>
      </c>
      <c r="R2476" t="s">
        <v>17</v>
      </c>
      <c r="S2476">
        <v>149.07000732421875</v>
      </c>
      <c r="T2476" s="6">
        <f>tbSilv[[#This Row],[qtdRecurso]]*tbSilv[[#This Row],[areaOcupacao]]/10000</f>
        <v>3.6791999999999998E-2</v>
      </c>
      <c r="U2476" s="1">
        <f>tbSilv[[#This Row],[qtdRecEspFaixa]]*tbSilv[[#This Row],[Preco]]</f>
        <v>5.4845837094726564</v>
      </c>
    </row>
    <row r="2477" spans="1:21" hidden="1" x14ac:dyDescent="0.3">
      <c r="A2477">
        <v>11817</v>
      </c>
      <c r="B2477" t="s">
        <v>57</v>
      </c>
      <c r="C2477" t="s">
        <v>1</v>
      </c>
      <c r="D2477" t="s">
        <v>2</v>
      </c>
      <c r="E2477" t="s">
        <v>3</v>
      </c>
      <c r="F2477" t="s">
        <v>306</v>
      </c>
      <c r="G2477" t="s">
        <v>4</v>
      </c>
      <c r="H2477" t="s">
        <v>54</v>
      </c>
      <c r="I2477">
        <v>504</v>
      </c>
      <c r="J2477">
        <v>56</v>
      </c>
      <c r="K2477" t="s">
        <v>316</v>
      </c>
      <c r="L2477" t="s">
        <v>317</v>
      </c>
      <c r="M2477" t="s">
        <v>309</v>
      </c>
      <c r="N2477">
        <v>11</v>
      </c>
      <c r="O2477" t="s">
        <v>310</v>
      </c>
      <c r="P2477" t="s">
        <v>311</v>
      </c>
      <c r="Q2477">
        <v>145.19999999999999</v>
      </c>
      <c r="R2477" t="s">
        <v>12</v>
      </c>
      <c r="S2477">
        <v>1.0999999999999999E-2</v>
      </c>
      <c r="T2477" s="6">
        <f>tbSilv[[#This Row],[qtdRecurso]]*tbSilv[[#This Row],[areaOcupacao]]/10000</f>
        <v>7.3180799999999993</v>
      </c>
      <c r="U2477" s="1">
        <f>tbSilv[[#This Row],[qtdRecEspFaixa]]*tbSilv[[#This Row],[Preco]]</f>
        <v>8.0498879999999981E-2</v>
      </c>
    </row>
    <row r="2478" spans="1:21" hidden="1" x14ac:dyDescent="0.3">
      <c r="A2478">
        <v>11817</v>
      </c>
      <c r="B2478" t="s">
        <v>57</v>
      </c>
      <c r="C2478" t="s">
        <v>1</v>
      </c>
      <c r="D2478" t="s">
        <v>2</v>
      </c>
      <c r="E2478" t="s">
        <v>3</v>
      </c>
      <c r="F2478" t="s">
        <v>306</v>
      </c>
      <c r="G2478" t="s">
        <v>4</v>
      </c>
      <c r="H2478" t="s">
        <v>54</v>
      </c>
      <c r="I2478">
        <v>504</v>
      </c>
      <c r="J2478">
        <v>56</v>
      </c>
      <c r="K2478" t="s">
        <v>316</v>
      </c>
      <c r="L2478" t="s">
        <v>317</v>
      </c>
      <c r="M2478" t="s">
        <v>309</v>
      </c>
      <c r="N2478">
        <v>11</v>
      </c>
      <c r="O2478" t="s">
        <v>310</v>
      </c>
      <c r="P2478" t="s">
        <v>13</v>
      </c>
      <c r="Q2478">
        <v>145.19999999999999</v>
      </c>
      <c r="R2478" t="s">
        <v>12</v>
      </c>
      <c r="S2478">
        <v>13.066685676574707</v>
      </c>
      <c r="T2478" s="6">
        <f>tbSilv[[#This Row],[qtdRecurso]]*tbSilv[[#This Row],[areaOcupacao]]/10000</f>
        <v>7.3180799999999993</v>
      </c>
      <c r="U2478" s="1">
        <f>tbSilv[[#This Row],[qtdRecEspFaixa]]*tbSilv[[#This Row],[Preco]]</f>
        <v>95.623051116027824</v>
      </c>
    </row>
    <row r="2479" spans="1:21" hidden="1" x14ac:dyDescent="0.3">
      <c r="A2479">
        <v>11817</v>
      </c>
      <c r="B2479" t="s">
        <v>57</v>
      </c>
      <c r="C2479" t="s">
        <v>1</v>
      </c>
      <c r="D2479" t="s">
        <v>2</v>
      </c>
      <c r="E2479" t="s">
        <v>3</v>
      </c>
      <c r="F2479" t="s">
        <v>306</v>
      </c>
      <c r="G2479" t="s">
        <v>4</v>
      </c>
      <c r="H2479" t="s">
        <v>54</v>
      </c>
      <c r="I2479">
        <v>504</v>
      </c>
      <c r="J2479">
        <v>56</v>
      </c>
      <c r="K2479" t="s">
        <v>316</v>
      </c>
      <c r="L2479" t="s">
        <v>317</v>
      </c>
      <c r="M2479" t="s">
        <v>309</v>
      </c>
      <c r="N2479">
        <v>11</v>
      </c>
      <c r="O2479" t="s">
        <v>312</v>
      </c>
      <c r="P2479" t="s">
        <v>13</v>
      </c>
      <c r="Q2479">
        <v>18.149999999999999</v>
      </c>
      <c r="R2479" t="s">
        <v>12</v>
      </c>
      <c r="S2479">
        <v>13.066685676574707</v>
      </c>
      <c r="T2479" s="6">
        <f>tbSilv[[#This Row],[qtdRecurso]]*tbSilv[[#This Row],[areaOcupacao]]/10000</f>
        <v>0.91475999999999991</v>
      </c>
      <c r="U2479" s="1">
        <f>tbSilv[[#This Row],[qtdRecEspFaixa]]*tbSilv[[#This Row],[Preco]]</f>
        <v>11.952881389503478</v>
      </c>
    </row>
    <row r="2480" spans="1:21" hidden="1" x14ac:dyDescent="0.3">
      <c r="A2480">
        <v>11817</v>
      </c>
      <c r="B2480" t="s">
        <v>57</v>
      </c>
      <c r="C2480" t="s">
        <v>1</v>
      </c>
      <c r="D2480" t="s">
        <v>2</v>
      </c>
      <c r="E2480" t="s">
        <v>3</v>
      </c>
      <c r="F2480" t="s">
        <v>306</v>
      </c>
      <c r="G2480" t="s">
        <v>4</v>
      </c>
      <c r="H2480" t="s">
        <v>54</v>
      </c>
      <c r="I2480">
        <v>504</v>
      </c>
      <c r="J2480">
        <v>56</v>
      </c>
      <c r="K2480" t="s">
        <v>316</v>
      </c>
      <c r="L2480" t="s">
        <v>317</v>
      </c>
      <c r="M2480" t="s">
        <v>309</v>
      </c>
      <c r="N2480">
        <v>11</v>
      </c>
      <c r="O2480" t="s">
        <v>313</v>
      </c>
      <c r="P2480" t="s">
        <v>16</v>
      </c>
      <c r="Q2480">
        <v>0.73</v>
      </c>
      <c r="R2480" t="s">
        <v>17</v>
      </c>
      <c r="S2480">
        <v>149.07000732421875</v>
      </c>
      <c r="T2480" s="6">
        <f>tbSilv[[#This Row],[qtdRecurso]]*tbSilv[[#This Row],[areaOcupacao]]/10000</f>
        <v>3.6791999999999998E-2</v>
      </c>
      <c r="U2480" s="1">
        <f>tbSilv[[#This Row],[qtdRecEspFaixa]]*tbSilv[[#This Row],[Preco]]</f>
        <v>5.4845837094726564</v>
      </c>
    </row>
    <row r="2481" spans="1:21" hidden="1" x14ac:dyDescent="0.3">
      <c r="A2481">
        <v>11817</v>
      </c>
      <c r="B2481" t="s">
        <v>57</v>
      </c>
      <c r="C2481" t="s">
        <v>1</v>
      </c>
      <c r="D2481" t="s">
        <v>2</v>
      </c>
      <c r="E2481" t="s">
        <v>3</v>
      </c>
      <c r="F2481" t="s">
        <v>306</v>
      </c>
      <c r="G2481" t="s">
        <v>4</v>
      </c>
      <c r="H2481" t="s">
        <v>54</v>
      </c>
      <c r="I2481">
        <v>504</v>
      </c>
      <c r="J2481">
        <v>56</v>
      </c>
      <c r="K2481" t="s">
        <v>316</v>
      </c>
      <c r="L2481" t="s">
        <v>317</v>
      </c>
      <c r="M2481" t="s">
        <v>309</v>
      </c>
      <c r="N2481">
        <v>12</v>
      </c>
      <c r="O2481" t="s">
        <v>310</v>
      </c>
      <c r="P2481" t="s">
        <v>311</v>
      </c>
      <c r="Q2481">
        <v>145.19999999999999</v>
      </c>
      <c r="R2481" t="s">
        <v>12</v>
      </c>
      <c r="S2481">
        <v>1.0999999999999999E-2</v>
      </c>
      <c r="T2481" s="6">
        <f>tbSilv[[#This Row],[qtdRecurso]]*tbSilv[[#This Row],[areaOcupacao]]/10000</f>
        <v>7.3180799999999993</v>
      </c>
      <c r="U2481" s="1">
        <f>tbSilv[[#This Row],[qtdRecEspFaixa]]*tbSilv[[#This Row],[Preco]]</f>
        <v>8.0498879999999981E-2</v>
      </c>
    </row>
    <row r="2482" spans="1:21" hidden="1" x14ac:dyDescent="0.3">
      <c r="A2482">
        <v>11817</v>
      </c>
      <c r="B2482" t="s">
        <v>57</v>
      </c>
      <c r="C2482" t="s">
        <v>1</v>
      </c>
      <c r="D2482" t="s">
        <v>2</v>
      </c>
      <c r="E2482" t="s">
        <v>3</v>
      </c>
      <c r="F2482" t="s">
        <v>306</v>
      </c>
      <c r="G2482" t="s">
        <v>4</v>
      </c>
      <c r="H2482" t="s">
        <v>54</v>
      </c>
      <c r="I2482">
        <v>504</v>
      </c>
      <c r="J2482">
        <v>56</v>
      </c>
      <c r="K2482" t="s">
        <v>316</v>
      </c>
      <c r="L2482" t="s">
        <v>317</v>
      </c>
      <c r="M2482" t="s">
        <v>309</v>
      </c>
      <c r="N2482">
        <v>12</v>
      </c>
      <c r="O2482" t="s">
        <v>310</v>
      </c>
      <c r="P2482" t="s">
        <v>13</v>
      </c>
      <c r="Q2482">
        <v>145.19999999999999</v>
      </c>
      <c r="R2482" t="s">
        <v>12</v>
      </c>
      <c r="S2482">
        <v>13.066685676574707</v>
      </c>
      <c r="T2482" s="6">
        <f>tbSilv[[#This Row],[qtdRecurso]]*tbSilv[[#This Row],[areaOcupacao]]/10000</f>
        <v>7.3180799999999993</v>
      </c>
      <c r="U2482" s="1">
        <f>tbSilv[[#This Row],[qtdRecEspFaixa]]*tbSilv[[#This Row],[Preco]]</f>
        <v>95.623051116027824</v>
      </c>
    </row>
    <row r="2483" spans="1:21" hidden="1" x14ac:dyDescent="0.3">
      <c r="A2483">
        <v>11817</v>
      </c>
      <c r="B2483" t="s">
        <v>57</v>
      </c>
      <c r="C2483" t="s">
        <v>1</v>
      </c>
      <c r="D2483" t="s">
        <v>2</v>
      </c>
      <c r="E2483" t="s">
        <v>3</v>
      </c>
      <c r="F2483" t="s">
        <v>306</v>
      </c>
      <c r="G2483" t="s">
        <v>4</v>
      </c>
      <c r="H2483" t="s">
        <v>54</v>
      </c>
      <c r="I2483">
        <v>504</v>
      </c>
      <c r="J2483">
        <v>56</v>
      </c>
      <c r="K2483" t="s">
        <v>316</v>
      </c>
      <c r="L2483" t="s">
        <v>317</v>
      </c>
      <c r="M2483" t="s">
        <v>309</v>
      </c>
      <c r="N2483">
        <v>12</v>
      </c>
      <c r="O2483" t="s">
        <v>312</v>
      </c>
      <c r="P2483" t="s">
        <v>13</v>
      </c>
      <c r="Q2483">
        <v>18.149999999999999</v>
      </c>
      <c r="R2483" t="s">
        <v>12</v>
      </c>
      <c r="S2483">
        <v>13.066685676574707</v>
      </c>
      <c r="T2483" s="6">
        <f>tbSilv[[#This Row],[qtdRecurso]]*tbSilv[[#This Row],[areaOcupacao]]/10000</f>
        <v>0.91475999999999991</v>
      </c>
      <c r="U2483" s="1">
        <f>tbSilv[[#This Row],[qtdRecEspFaixa]]*tbSilv[[#This Row],[Preco]]</f>
        <v>11.952881389503478</v>
      </c>
    </row>
    <row r="2484" spans="1:21" hidden="1" x14ac:dyDescent="0.3">
      <c r="A2484">
        <v>11817</v>
      </c>
      <c r="B2484" t="s">
        <v>57</v>
      </c>
      <c r="C2484" t="s">
        <v>1</v>
      </c>
      <c r="D2484" t="s">
        <v>2</v>
      </c>
      <c r="E2484" t="s">
        <v>3</v>
      </c>
      <c r="F2484" t="s">
        <v>306</v>
      </c>
      <c r="G2484" t="s">
        <v>4</v>
      </c>
      <c r="H2484" t="s">
        <v>54</v>
      </c>
      <c r="I2484">
        <v>504</v>
      </c>
      <c r="J2484">
        <v>56</v>
      </c>
      <c r="K2484" t="s">
        <v>316</v>
      </c>
      <c r="L2484" t="s">
        <v>317</v>
      </c>
      <c r="M2484" t="s">
        <v>309</v>
      </c>
      <c r="N2484">
        <v>12</v>
      </c>
      <c r="O2484" t="s">
        <v>313</v>
      </c>
      <c r="P2484" t="s">
        <v>16</v>
      </c>
      <c r="Q2484">
        <v>0.73</v>
      </c>
      <c r="R2484" t="s">
        <v>17</v>
      </c>
      <c r="S2484">
        <v>149.07000732421875</v>
      </c>
      <c r="T2484" s="6">
        <f>tbSilv[[#This Row],[qtdRecurso]]*tbSilv[[#This Row],[areaOcupacao]]/10000</f>
        <v>3.6791999999999998E-2</v>
      </c>
      <c r="U2484" s="1">
        <f>tbSilv[[#This Row],[qtdRecEspFaixa]]*tbSilv[[#This Row],[Preco]]</f>
        <v>5.4845837094726564</v>
      </c>
    </row>
    <row r="2485" spans="1:21" hidden="1" x14ac:dyDescent="0.3">
      <c r="A2485">
        <v>11817</v>
      </c>
      <c r="B2485" t="s">
        <v>57</v>
      </c>
      <c r="C2485" t="s">
        <v>1</v>
      </c>
      <c r="D2485" t="s">
        <v>2</v>
      </c>
      <c r="E2485" t="s">
        <v>3</v>
      </c>
      <c r="F2485" t="s">
        <v>306</v>
      </c>
      <c r="G2485" t="s">
        <v>4</v>
      </c>
      <c r="H2485" t="s">
        <v>54</v>
      </c>
      <c r="I2485">
        <v>504</v>
      </c>
      <c r="J2485">
        <v>56</v>
      </c>
      <c r="K2485" t="s">
        <v>316</v>
      </c>
      <c r="L2485" t="s">
        <v>317</v>
      </c>
      <c r="M2485" t="s">
        <v>309</v>
      </c>
      <c r="N2485">
        <v>13</v>
      </c>
      <c r="O2485" t="s">
        <v>310</v>
      </c>
      <c r="P2485" t="s">
        <v>311</v>
      </c>
      <c r="Q2485">
        <v>145.19999999999999</v>
      </c>
      <c r="R2485" t="s">
        <v>12</v>
      </c>
      <c r="S2485">
        <v>1.0999999999999999E-2</v>
      </c>
      <c r="T2485" s="6">
        <f>tbSilv[[#This Row],[qtdRecurso]]*tbSilv[[#This Row],[areaOcupacao]]/10000</f>
        <v>7.3180799999999993</v>
      </c>
      <c r="U2485" s="1">
        <f>tbSilv[[#This Row],[qtdRecEspFaixa]]*tbSilv[[#This Row],[Preco]]</f>
        <v>8.0498879999999981E-2</v>
      </c>
    </row>
    <row r="2486" spans="1:21" hidden="1" x14ac:dyDescent="0.3">
      <c r="A2486">
        <v>11817</v>
      </c>
      <c r="B2486" t="s">
        <v>57</v>
      </c>
      <c r="C2486" t="s">
        <v>1</v>
      </c>
      <c r="D2486" t="s">
        <v>2</v>
      </c>
      <c r="E2486" t="s">
        <v>3</v>
      </c>
      <c r="F2486" t="s">
        <v>306</v>
      </c>
      <c r="G2486" t="s">
        <v>4</v>
      </c>
      <c r="H2486" t="s">
        <v>54</v>
      </c>
      <c r="I2486">
        <v>504</v>
      </c>
      <c r="J2486">
        <v>56</v>
      </c>
      <c r="K2486" t="s">
        <v>316</v>
      </c>
      <c r="L2486" t="s">
        <v>317</v>
      </c>
      <c r="M2486" t="s">
        <v>309</v>
      </c>
      <c r="N2486">
        <v>13</v>
      </c>
      <c r="O2486" t="s">
        <v>310</v>
      </c>
      <c r="P2486" t="s">
        <v>13</v>
      </c>
      <c r="Q2486">
        <v>145.19999999999999</v>
      </c>
      <c r="R2486" t="s">
        <v>12</v>
      </c>
      <c r="S2486">
        <v>13.066685676574707</v>
      </c>
      <c r="T2486" s="6">
        <f>tbSilv[[#This Row],[qtdRecurso]]*tbSilv[[#This Row],[areaOcupacao]]/10000</f>
        <v>7.3180799999999993</v>
      </c>
      <c r="U2486" s="1">
        <f>tbSilv[[#This Row],[qtdRecEspFaixa]]*tbSilv[[#This Row],[Preco]]</f>
        <v>95.623051116027824</v>
      </c>
    </row>
    <row r="2487" spans="1:21" hidden="1" x14ac:dyDescent="0.3">
      <c r="A2487">
        <v>11817</v>
      </c>
      <c r="B2487" t="s">
        <v>57</v>
      </c>
      <c r="C2487" t="s">
        <v>1</v>
      </c>
      <c r="D2487" t="s">
        <v>2</v>
      </c>
      <c r="E2487" t="s">
        <v>3</v>
      </c>
      <c r="F2487" t="s">
        <v>306</v>
      </c>
      <c r="G2487" t="s">
        <v>4</v>
      </c>
      <c r="H2487" t="s">
        <v>54</v>
      </c>
      <c r="I2487">
        <v>504</v>
      </c>
      <c r="J2487">
        <v>56</v>
      </c>
      <c r="K2487" t="s">
        <v>316</v>
      </c>
      <c r="L2487" t="s">
        <v>317</v>
      </c>
      <c r="M2487" t="s">
        <v>309</v>
      </c>
      <c r="N2487">
        <v>13</v>
      </c>
      <c r="O2487" t="s">
        <v>312</v>
      </c>
      <c r="P2487" t="s">
        <v>13</v>
      </c>
      <c r="Q2487">
        <v>18.149999999999999</v>
      </c>
      <c r="R2487" t="s">
        <v>12</v>
      </c>
      <c r="S2487">
        <v>13.066685676574707</v>
      </c>
      <c r="T2487" s="6">
        <f>tbSilv[[#This Row],[qtdRecurso]]*tbSilv[[#This Row],[areaOcupacao]]/10000</f>
        <v>0.91475999999999991</v>
      </c>
      <c r="U2487" s="1">
        <f>tbSilv[[#This Row],[qtdRecEspFaixa]]*tbSilv[[#This Row],[Preco]]</f>
        <v>11.952881389503478</v>
      </c>
    </row>
    <row r="2488" spans="1:21" hidden="1" x14ac:dyDescent="0.3">
      <c r="A2488">
        <v>11817</v>
      </c>
      <c r="B2488" t="s">
        <v>57</v>
      </c>
      <c r="C2488" t="s">
        <v>1</v>
      </c>
      <c r="D2488" t="s">
        <v>2</v>
      </c>
      <c r="E2488" t="s">
        <v>3</v>
      </c>
      <c r="F2488" t="s">
        <v>306</v>
      </c>
      <c r="G2488" t="s">
        <v>4</v>
      </c>
      <c r="H2488" t="s">
        <v>54</v>
      </c>
      <c r="I2488">
        <v>504</v>
      </c>
      <c r="J2488">
        <v>56</v>
      </c>
      <c r="K2488" t="s">
        <v>316</v>
      </c>
      <c r="L2488" t="s">
        <v>317</v>
      </c>
      <c r="M2488" t="s">
        <v>309</v>
      </c>
      <c r="N2488">
        <v>13</v>
      </c>
      <c r="O2488" t="s">
        <v>313</v>
      </c>
      <c r="P2488" t="s">
        <v>16</v>
      </c>
      <c r="Q2488">
        <v>0.73</v>
      </c>
      <c r="R2488" t="s">
        <v>17</v>
      </c>
      <c r="S2488">
        <v>149.07000732421875</v>
      </c>
      <c r="T2488" s="6">
        <f>tbSilv[[#This Row],[qtdRecurso]]*tbSilv[[#This Row],[areaOcupacao]]/10000</f>
        <v>3.6791999999999998E-2</v>
      </c>
      <c r="U2488" s="1">
        <f>tbSilv[[#This Row],[qtdRecEspFaixa]]*tbSilv[[#This Row],[Preco]]</f>
        <v>5.4845837094726564</v>
      </c>
    </row>
    <row r="2489" spans="1:21" hidden="1" x14ac:dyDescent="0.3">
      <c r="A2489">
        <v>11817</v>
      </c>
      <c r="B2489" t="s">
        <v>57</v>
      </c>
      <c r="C2489" t="s">
        <v>1</v>
      </c>
      <c r="D2489" t="s">
        <v>2</v>
      </c>
      <c r="E2489" t="s">
        <v>3</v>
      </c>
      <c r="F2489" t="s">
        <v>306</v>
      </c>
      <c r="G2489" t="s">
        <v>4</v>
      </c>
      <c r="H2489" t="s">
        <v>54</v>
      </c>
      <c r="I2489">
        <v>504</v>
      </c>
      <c r="J2489">
        <v>56</v>
      </c>
      <c r="K2489" t="s">
        <v>316</v>
      </c>
      <c r="L2489" t="s">
        <v>317</v>
      </c>
      <c r="M2489" t="s">
        <v>309</v>
      </c>
      <c r="N2489">
        <v>14</v>
      </c>
      <c r="O2489" t="s">
        <v>310</v>
      </c>
      <c r="P2489" t="s">
        <v>311</v>
      </c>
      <c r="Q2489">
        <v>145.19999999999999</v>
      </c>
      <c r="R2489" t="s">
        <v>12</v>
      </c>
      <c r="S2489">
        <v>1.0999999999999999E-2</v>
      </c>
      <c r="T2489" s="6">
        <f>tbSilv[[#This Row],[qtdRecurso]]*tbSilv[[#This Row],[areaOcupacao]]/10000</f>
        <v>7.3180799999999993</v>
      </c>
      <c r="U2489" s="1">
        <f>tbSilv[[#This Row],[qtdRecEspFaixa]]*tbSilv[[#This Row],[Preco]]</f>
        <v>8.0498879999999981E-2</v>
      </c>
    </row>
    <row r="2490" spans="1:21" hidden="1" x14ac:dyDescent="0.3">
      <c r="A2490">
        <v>11817</v>
      </c>
      <c r="B2490" t="s">
        <v>57</v>
      </c>
      <c r="C2490" t="s">
        <v>1</v>
      </c>
      <c r="D2490" t="s">
        <v>2</v>
      </c>
      <c r="E2490" t="s">
        <v>3</v>
      </c>
      <c r="F2490" t="s">
        <v>306</v>
      </c>
      <c r="G2490" t="s">
        <v>4</v>
      </c>
      <c r="H2490" t="s">
        <v>54</v>
      </c>
      <c r="I2490">
        <v>504</v>
      </c>
      <c r="J2490">
        <v>56</v>
      </c>
      <c r="K2490" t="s">
        <v>316</v>
      </c>
      <c r="L2490" t="s">
        <v>317</v>
      </c>
      <c r="M2490" t="s">
        <v>309</v>
      </c>
      <c r="N2490">
        <v>14</v>
      </c>
      <c r="O2490" t="s">
        <v>310</v>
      </c>
      <c r="P2490" t="s">
        <v>13</v>
      </c>
      <c r="Q2490">
        <v>145.19999999999999</v>
      </c>
      <c r="R2490" t="s">
        <v>12</v>
      </c>
      <c r="S2490">
        <v>13.066685676574707</v>
      </c>
      <c r="T2490" s="6">
        <f>tbSilv[[#This Row],[qtdRecurso]]*tbSilv[[#This Row],[areaOcupacao]]/10000</f>
        <v>7.3180799999999993</v>
      </c>
      <c r="U2490" s="1">
        <f>tbSilv[[#This Row],[qtdRecEspFaixa]]*tbSilv[[#This Row],[Preco]]</f>
        <v>95.623051116027824</v>
      </c>
    </row>
    <row r="2491" spans="1:21" hidden="1" x14ac:dyDescent="0.3">
      <c r="A2491">
        <v>11817</v>
      </c>
      <c r="B2491" t="s">
        <v>57</v>
      </c>
      <c r="C2491" t="s">
        <v>1</v>
      </c>
      <c r="D2491" t="s">
        <v>2</v>
      </c>
      <c r="E2491" t="s">
        <v>3</v>
      </c>
      <c r="F2491" t="s">
        <v>306</v>
      </c>
      <c r="G2491" t="s">
        <v>4</v>
      </c>
      <c r="H2491" t="s">
        <v>54</v>
      </c>
      <c r="I2491">
        <v>504</v>
      </c>
      <c r="J2491">
        <v>56</v>
      </c>
      <c r="K2491" t="s">
        <v>316</v>
      </c>
      <c r="L2491" t="s">
        <v>317</v>
      </c>
      <c r="M2491" t="s">
        <v>309</v>
      </c>
      <c r="N2491">
        <v>14</v>
      </c>
      <c r="O2491" t="s">
        <v>312</v>
      </c>
      <c r="P2491" t="s">
        <v>13</v>
      </c>
      <c r="Q2491">
        <v>18.149999999999999</v>
      </c>
      <c r="R2491" t="s">
        <v>12</v>
      </c>
      <c r="S2491">
        <v>13.066685676574707</v>
      </c>
      <c r="T2491" s="6">
        <f>tbSilv[[#This Row],[qtdRecurso]]*tbSilv[[#This Row],[areaOcupacao]]/10000</f>
        <v>0.91475999999999991</v>
      </c>
      <c r="U2491" s="1">
        <f>tbSilv[[#This Row],[qtdRecEspFaixa]]*tbSilv[[#This Row],[Preco]]</f>
        <v>11.952881389503478</v>
      </c>
    </row>
    <row r="2492" spans="1:21" hidden="1" x14ac:dyDescent="0.3">
      <c r="A2492">
        <v>11817</v>
      </c>
      <c r="B2492" t="s">
        <v>57</v>
      </c>
      <c r="C2492" t="s">
        <v>1</v>
      </c>
      <c r="D2492" t="s">
        <v>2</v>
      </c>
      <c r="E2492" t="s">
        <v>3</v>
      </c>
      <c r="F2492" t="s">
        <v>306</v>
      </c>
      <c r="G2492" t="s">
        <v>4</v>
      </c>
      <c r="H2492" t="s">
        <v>54</v>
      </c>
      <c r="I2492">
        <v>504</v>
      </c>
      <c r="J2492">
        <v>56</v>
      </c>
      <c r="K2492" t="s">
        <v>316</v>
      </c>
      <c r="L2492" t="s">
        <v>317</v>
      </c>
      <c r="M2492" t="s">
        <v>309</v>
      </c>
      <c r="N2492">
        <v>14</v>
      </c>
      <c r="O2492" t="s">
        <v>313</v>
      </c>
      <c r="P2492" t="s">
        <v>16</v>
      </c>
      <c r="Q2492">
        <v>0.73</v>
      </c>
      <c r="R2492" t="s">
        <v>17</v>
      </c>
      <c r="S2492">
        <v>149.07000732421875</v>
      </c>
      <c r="T2492" s="6">
        <f>tbSilv[[#This Row],[qtdRecurso]]*tbSilv[[#This Row],[areaOcupacao]]/10000</f>
        <v>3.6791999999999998E-2</v>
      </c>
      <c r="U2492" s="1">
        <f>tbSilv[[#This Row],[qtdRecEspFaixa]]*tbSilv[[#This Row],[Preco]]</f>
        <v>5.4845837094726564</v>
      </c>
    </row>
    <row r="2493" spans="1:21" hidden="1" x14ac:dyDescent="0.3">
      <c r="A2493">
        <v>11817</v>
      </c>
      <c r="B2493" t="s">
        <v>57</v>
      </c>
      <c r="C2493" t="s">
        <v>1</v>
      </c>
      <c r="D2493" t="s">
        <v>2</v>
      </c>
      <c r="E2493" t="s">
        <v>3</v>
      </c>
      <c r="F2493" t="s">
        <v>306</v>
      </c>
      <c r="G2493" t="s">
        <v>4</v>
      </c>
      <c r="H2493" t="s">
        <v>54</v>
      </c>
      <c r="I2493">
        <v>504</v>
      </c>
      <c r="J2493">
        <v>56</v>
      </c>
      <c r="K2493" t="s">
        <v>316</v>
      </c>
      <c r="L2493" t="s">
        <v>317</v>
      </c>
      <c r="M2493" t="s">
        <v>309</v>
      </c>
      <c r="N2493">
        <v>15</v>
      </c>
      <c r="O2493" t="s">
        <v>310</v>
      </c>
      <c r="P2493" t="s">
        <v>311</v>
      </c>
      <c r="Q2493">
        <v>145.19999999999999</v>
      </c>
      <c r="R2493" t="s">
        <v>12</v>
      </c>
      <c r="S2493">
        <v>1.0999999999999999E-2</v>
      </c>
      <c r="T2493" s="6">
        <f>tbSilv[[#This Row],[qtdRecurso]]*tbSilv[[#This Row],[areaOcupacao]]/10000</f>
        <v>7.3180799999999993</v>
      </c>
      <c r="U2493" s="1">
        <f>tbSilv[[#This Row],[qtdRecEspFaixa]]*tbSilv[[#This Row],[Preco]]</f>
        <v>8.0498879999999981E-2</v>
      </c>
    </row>
    <row r="2494" spans="1:21" hidden="1" x14ac:dyDescent="0.3">
      <c r="A2494">
        <v>11817</v>
      </c>
      <c r="B2494" t="s">
        <v>57</v>
      </c>
      <c r="C2494" t="s">
        <v>1</v>
      </c>
      <c r="D2494" t="s">
        <v>2</v>
      </c>
      <c r="E2494" t="s">
        <v>3</v>
      </c>
      <c r="F2494" t="s">
        <v>306</v>
      </c>
      <c r="G2494" t="s">
        <v>4</v>
      </c>
      <c r="H2494" t="s">
        <v>54</v>
      </c>
      <c r="I2494">
        <v>504</v>
      </c>
      <c r="J2494">
        <v>56</v>
      </c>
      <c r="K2494" t="s">
        <v>316</v>
      </c>
      <c r="L2494" t="s">
        <v>317</v>
      </c>
      <c r="M2494" t="s">
        <v>309</v>
      </c>
      <c r="N2494">
        <v>15</v>
      </c>
      <c r="O2494" t="s">
        <v>310</v>
      </c>
      <c r="P2494" t="s">
        <v>13</v>
      </c>
      <c r="Q2494">
        <v>145.19999999999999</v>
      </c>
      <c r="R2494" t="s">
        <v>12</v>
      </c>
      <c r="S2494">
        <v>13.066685676574707</v>
      </c>
      <c r="T2494" s="6">
        <f>tbSilv[[#This Row],[qtdRecurso]]*tbSilv[[#This Row],[areaOcupacao]]/10000</f>
        <v>7.3180799999999993</v>
      </c>
      <c r="U2494" s="1">
        <f>tbSilv[[#This Row],[qtdRecEspFaixa]]*tbSilv[[#This Row],[Preco]]</f>
        <v>95.623051116027824</v>
      </c>
    </row>
    <row r="2495" spans="1:21" hidden="1" x14ac:dyDescent="0.3">
      <c r="A2495">
        <v>11817</v>
      </c>
      <c r="B2495" t="s">
        <v>57</v>
      </c>
      <c r="C2495" t="s">
        <v>1</v>
      </c>
      <c r="D2495" t="s">
        <v>2</v>
      </c>
      <c r="E2495" t="s">
        <v>3</v>
      </c>
      <c r="F2495" t="s">
        <v>306</v>
      </c>
      <c r="G2495" t="s">
        <v>4</v>
      </c>
      <c r="H2495" t="s">
        <v>54</v>
      </c>
      <c r="I2495">
        <v>504</v>
      </c>
      <c r="J2495">
        <v>56</v>
      </c>
      <c r="K2495" t="s">
        <v>316</v>
      </c>
      <c r="L2495" t="s">
        <v>317</v>
      </c>
      <c r="M2495" t="s">
        <v>309</v>
      </c>
      <c r="N2495">
        <v>15</v>
      </c>
      <c r="O2495" t="s">
        <v>312</v>
      </c>
      <c r="P2495" t="s">
        <v>13</v>
      </c>
      <c r="Q2495">
        <v>18.149999999999999</v>
      </c>
      <c r="R2495" t="s">
        <v>12</v>
      </c>
      <c r="S2495">
        <v>13.066685676574707</v>
      </c>
      <c r="T2495" s="6">
        <f>tbSilv[[#This Row],[qtdRecurso]]*tbSilv[[#This Row],[areaOcupacao]]/10000</f>
        <v>0.91475999999999991</v>
      </c>
      <c r="U2495" s="1">
        <f>tbSilv[[#This Row],[qtdRecEspFaixa]]*tbSilv[[#This Row],[Preco]]</f>
        <v>11.952881389503478</v>
      </c>
    </row>
    <row r="2496" spans="1:21" hidden="1" x14ac:dyDescent="0.3">
      <c r="A2496">
        <v>11817</v>
      </c>
      <c r="B2496" t="s">
        <v>57</v>
      </c>
      <c r="C2496" t="s">
        <v>1</v>
      </c>
      <c r="D2496" t="s">
        <v>2</v>
      </c>
      <c r="E2496" t="s">
        <v>3</v>
      </c>
      <c r="F2496" t="s">
        <v>306</v>
      </c>
      <c r="G2496" t="s">
        <v>4</v>
      </c>
      <c r="H2496" t="s">
        <v>54</v>
      </c>
      <c r="I2496">
        <v>504</v>
      </c>
      <c r="J2496">
        <v>56</v>
      </c>
      <c r="K2496" t="s">
        <v>316</v>
      </c>
      <c r="L2496" t="s">
        <v>317</v>
      </c>
      <c r="M2496" t="s">
        <v>309</v>
      </c>
      <c r="N2496">
        <v>15</v>
      </c>
      <c r="O2496" t="s">
        <v>313</v>
      </c>
      <c r="P2496" t="s">
        <v>16</v>
      </c>
      <c r="Q2496">
        <v>0.73</v>
      </c>
      <c r="R2496" t="s">
        <v>17</v>
      </c>
      <c r="S2496">
        <v>149.07000732421875</v>
      </c>
      <c r="T2496" s="6">
        <f>tbSilv[[#This Row],[qtdRecurso]]*tbSilv[[#This Row],[areaOcupacao]]/10000</f>
        <v>3.6791999999999998E-2</v>
      </c>
      <c r="U2496" s="1">
        <f>tbSilv[[#This Row],[qtdRecEspFaixa]]*tbSilv[[#This Row],[Preco]]</f>
        <v>5.4845837094726564</v>
      </c>
    </row>
    <row r="2497" spans="1:21" hidden="1" x14ac:dyDescent="0.3">
      <c r="A2497">
        <v>11817</v>
      </c>
      <c r="B2497" t="s">
        <v>57</v>
      </c>
      <c r="C2497" t="s">
        <v>1</v>
      </c>
      <c r="D2497" t="s">
        <v>2</v>
      </c>
      <c r="E2497" t="s">
        <v>3</v>
      </c>
      <c r="F2497" t="s">
        <v>306</v>
      </c>
      <c r="G2497" t="s">
        <v>4</v>
      </c>
      <c r="H2497" t="s">
        <v>54</v>
      </c>
      <c r="I2497">
        <v>504</v>
      </c>
      <c r="J2497">
        <v>56</v>
      </c>
      <c r="K2497" t="s">
        <v>316</v>
      </c>
      <c r="L2497" t="s">
        <v>317</v>
      </c>
      <c r="M2497" t="s">
        <v>309</v>
      </c>
      <c r="N2497">
        <v>16</v>
      </c>
      <c r="O2497" t="s">
        <v>310</v>
      </c>
      <c r="P2497" t="s">
        <v>311</v>
      </c>
      <c r="Q2497">
        <v>145.19999999999999</v>
      </c>
      <c r="R2497" t="s">
        <v>12</v>
      </c>
      <c r="S2497">
        <v>1.0999999999999999E-2</v>
      </c>
      <c r="T2497" s="6">
        <f>tbSilv[[#This Row],[qtdRecurso]]*tbSilv[[#This Row],[areaOcupacao]]/10000</f>
        <v>7.3180799999999993</v>
      </c>
      <c r="U2497" s="1">
        <f>tbSilv[[#This Row],[qtdRecEspFaixa]]*tbSilv[[#This Row],[Preco]]</f>
        <v>8.0498879999999981E-2</v>
      </c>
    </row>
    <row r="2498" spans="1:21" hidden="1" x14ac:dyDescent="0.3">
      <c r="A2498">
        <v>11817</v>
      </c>
      <c r="B2498" t="s">
        <v>57</v>
      </c>
      <c r="C2498" t="s">
        <v>1</v>
      </c>
      <c r="D2498" t="s">
        <v>2</v>
      </c>
      <c r="E2498" t="s">
        <v>3</v>
      </c>
      <c r="F2498" t="s">
        <v>306</v>
      </c>
      <c r="G2498" t="s">
        <v>4</v>
      </c>
      <c r="H2498" t="s">
        <v>54</v>
      </c>
      <c r="I2498">
        <v>504</v>
      </c>
      <c r="J2498">
        <v>56</v>
      </c>
      <c r="K2498" t="s">
        <v>316</v>
      </c>
      <c r="L2498" t="s">
        <v>317</v>
      </c>
      <c r="M2498" t="s">
        <v>309</v>
      </c>
      <c r="N2498">
        <v>16</v>
      </c>
      <c r="O2498" t="s">
        <v>310</v>
      </c>
      <c r="P2498" t="s">
        <v>13</v>
      </c>
      <c r="Q2498">
        <v>145.19999999999999</v>
      </c>
      <c r="R2498" t="s">
        <v>12</v>
      </c>
      <c r="S2498">
        <v>13.066685676574707</v>
      </c>
      <c r="T2498" s="6">
        <f>tbSilv[[#This Row],[qtdRecurso]]*tbSilv[[#This Row],[areaOcupacao]]/10000</f>
        <v>7.3180799999999993</v>
      </c>
      <c r="U2498" s="1">
        <f>tbSilv[[#This Row],[qtdRecEspFaixa]]*tbSilv[[#This Row],[Preco]]</f>
        <v>95.623051116027824</v>
      </c>
    </row>
    <row r="2499" spans="1:21" hidden="1" x14ac:dyDescent="0.3">
      <c r="A2499">
        <v>11817</v>
      </c>
      <c r="B2499" t="s">
        <v>57</v>
      </c>
      <c r="C2499" t="s">
        <v>1</v>
      </c>
      <c r="D2499" t="s">
        <v>2</v>
      </c>
      <c r="E2499" t="s">
        <v>3</v>
      </c>
      <c r="F2499" t="s">
        <v>306</v>
      </c>
      <c r="G2499" t="s">
        <v>4</v>
      </c>
      <c r="H2499" t="s">
        <v>54</v>
      </c>
      <c r="I2499">
        <v>504</v>
      </c>
      <c r="J2499">
        <v>56</v>
      </c>
      <c r="K2499" t="s">
        <v>316</v>
      </c>
      <c r="L2499" t="s">
        <v>317</v>
      </c>
      <c r="M2499" t="s">
        <v>309</v>
      </c>
      <c r="N2499">
        <v>16</v>
      </c>
      <c r="O2499" t="s">
        <v>312</v>
      </c>
      <c r="P2499" t="s">
        <v>13</v>
      </c>
      <c r="Q2499">
        <v>18.149999999999999</v>
      </c>
      <c r="R2499" t="s">
        <v>12</v>
      </c>
      <c r="S2499">
        <v>13.066685676574707</v>
      </c>
      <c r="T2499" s="6">
        <f>tbSilv[[#This Row],[qtdRecurso]]*tbSilv[[#This Row],[areaOcupacao]]/10000</f>
        <v>0.91475999999999991</v>
      </c>
      <c r="U2499" s="1">
        <f>tbSilv[[#This Row],[qtdRecEspFaixa]]*tbSilv[[#This Row],[Preco]]</f>
        <v>11.952881389503478</v>
      </c>
    </row>
    <row r="2500" spans="1:21" hidden="1" x14ac:dyDescent="0.3">
      <c r="A2500">
        <v>11817</v>
      </c>
      <c r="B2500" t="s">
        <v>57</v>
      </c>
      <c r="C2500" t="s">
        <v>1</v>
      </c>
      <c r="D2500" t="s">
        <v>2</v>
      </c>
      <c r="E2500" t="s">
        <v>3</v>
      </c>
      <c r="F2500" t="s">
        <v>306</v>
      </c>
      <c r="G2500" t="s">
        <v>4</v>
      </c>
      <c r="H2500" t="s">
        <v>54</v>
      </c>
      <c r="I2500">
        <v>504</v>
      </c>
      <c r="J2500">
        <v>56</v>
      </c>
      <c r="K2500" t="s">
        <v>316</v>
      </c>
      <c r="L2500" t="s">
        <v>317</v>
      </c>
      <c r="M2500" t="s">
        <v>309</v>
      </c>
      <c r="N2500">
        <v>16</v>
      </c>
      <c r="O2500" t="s">
        <v>313</v>
      </c>
      <c r="P2500" t="s">
        <v>16</v>
      </c>
      <c r="Q2500">
        <v>0.73</v>
      </c>
      <c r="R2500" t="s">
        <v>17</v>
      </c>
      <c r="S2500">
        <v>149.07000732421875</v>
      </c>
      <c r="T2500" s="6">
        <f>tbSilv[[#This Row],[qtdRecurso]]*tbSilv[[#This Row],[areaOcupacao]]/10000</f>
        <v>3.6791999999999998E-2</v>
      </c>
      <c r="U2500" s="1">
        <f>tbSilv[[#This Row],[qtdRecEspFaixa]]*tbSilv[[#This Row],[Preco]]</f>
        <v>5.4845837094726564</v>
      </c>
    </row>
    <row r="2501" spans="1:21" hidden="1" x14ac:dyDescent="0.3">
      <c r="A2501">
        <v>11817</v>
      </c>
      <c r="B2501" t="s">
        <v>57</v>
      </c>
      <c r="C2501" t="s">
        <v>1</v>
      </c>
      <c r="D2501" t="s">
        <v>2</v>
      </c>
      <c r="E2501" t="s">
        <v>3</v>
      </c>
      <c r="F2501" t="s">
        <v>306</v>
      </c>
      <c r="G2501" t="s">
        <v>4</v>
      </c>
      <c r="H2501" t="s">
        <v>54</v>
      </c>
      <c r="I2501">
        <v>504</v>
      </c>
      <c r="J2501">
        <v>56</v>
      </c>
      <c r="K2501" t="s">
        <v>316</v>
      </c>
      <c r="L2501" t="s">
        <v>317</v>
      </c>
      <c r="M2501" t="s">
        <v>309</v>
      </c>
      <c r="N2501">
        <v>17</v>
      </c>
      <c r="O2501" t="s">
        <v>310</v>
      </c>
      <c r="P2501" t="s">
        <v>311</v>
      </c>
      <c r="Q2501">
        <v>145.19999999999999</v>
      </c>
      <c r="R2501" t="s">
        <v>12</v>
      </c>
      <c r="S2501">
        <v>1.0999999999999999E-2</v>
      </c>
      <c r="T2501" s="6">
        <f>tbSilv[[#This Row],[qtdRecurso]]*tbSilv[[#This Row],[areaOcupacao]]/10000</f>
        <v>7.3180799999999993</v>
      </c>
      <c r="U2501" s="1">
        <f>tbSilv[[#This Row],[qtdRecEspFaixa]]*tbSilv[[#This Row],[Preco]]</f>
        <v>8.0498879999999981E-2</v>
      </c>
    </row>
    <row r="2502" spans="1:21" hidden="1" x14ac:dyDescent="0.3">
      <c r="A2502">
        <v>11817</v>
      </c>
      <c r="B2502" t="s">
        <v>57</v>
      </c>
      <c r="C2502" t="s">
        <v>1</v>
      </c>
      <c r="D2502" t="s">
        <v>2</v>
      </c>
      <c r="E2502" t="s">
        <v>3</v>
      </c>
      <c r="F2502" t="s">
        <v>306</v>
      </c>
      <c r="G2502" t="s">
        <v>4</v>
      </c>
      <c r="H2502" t="s">
        <v>54</v>
      </c>
      <c r="I2502">
        <v>504</v>
      </c>
      <c r="J2502">
        <v>56</v>
      </c>
      <c r="K2502" t="s">
        <v>316</v>
      </c>
      <c r="L2502" t="s">
        <v>317</v>
      </c>
      <c r="M2502" t="s">
        <v>309</v>
      </c>
      <c r="N2502">
        <v>17</v>
      </c>
      <c r="O2502" t="s">
        <v>310</v>
      </c>
      <c r="P2502" t="s">
        <v>13</v>
      </c>
      <c r="Q2502">
        <v>145.19999999999999</v>
      </c>
      <c r="R2502" t="s">
        <v>12</v>
      </c>
      <c r="S2502">
        <v>13.066685676574707</v>
      </c>
      <c r="T2502" s="6">
        <f>tbSilv[[#This Row],[qtdRecurso]]*tbSilv[[#This Row],[areaOcupacao]]/10000</f>
        <v>7.3180799999999993</v>
      </c>
      <c r="U2502" s="1">
        <f>tbSilv[[#This Row],[qtdRecEspFaixa]]*tbSilv[[#This Row],[Preco]]</f>
        <v>95.623051116027824</v>
      </c>
    </row>
    <row r="2503" spans="1:21" hidden="1" x14ac:dyDescent="0.3">
      <c r="A2503">
        <v>11817</v>
      </c>
      <c r="B2503" t="s">
        <v>57</v>
      </c>
      <c r="C2503" t="s">
        <v>1</v>
      </c>
      <c r="D2503" t="s">
        <v>2</v>
      </c>
      <c r="E2503" t="s">
        <v>3</v>
      </c>
      <c r="F2503" t="s">
        <v>306</v>
      </c>
      <c r="G2503" t="s">
        <v>4</v>
      </c>
      <c r="H2503" t="s">
        <v>54</v>
      </c>
      <c r="I2503">
        <v>504</v>
      </c>
      <c r="J2503">
        <v>56</v>
      </c>
      <c r="K2503" t="s">
        <v>316</v>
      </c>
      <c r="L2503" t="s">
        <v>317</v>
      </c>
      <c r="M2503" t="s">
        <v>309</v>
      </c>
      <c r="N2503">
        <v>17</v>
      </c>
      <c r="O2503" t="s">
        <v>312</v>
      </c>
      <c r="P2503" t="s">
        <v>13</v>
      </c>
      <c r="Q2503">
        <v>18.149999999999999</v>
      </c>
      <c r="R2503" t="s">
        <v>12</v>
      </c>
      <c r="S2503">
        <v>13.066685676574707</v>
      </c>
      <c r="T2503" s="6">
        <f>tbSilv[[#This Row],[qtdRecurso]]*tbSilv[[#This Row],[areaOcupacao]]/10000</f>
        <v>0.91475999999999991</v>
      </c>
      <c r="U2503" s="1">
        <f>tbSilv[[#This Row],[qtdRecEspFaixa]]*tbSilv[[#This Row],[Preco]]</f>
        <v>11.952881389503478</v>
      </c>
    </row>
    <row r="2504" spans="1:21" hidden="1" x14ac:dyDescent="0.3">
      <c r="A2504">
        <v>11817</v>
      </c>
      <c r="B2504" t="s">
        <v>57</v>
      </c>
      <c r="C2504" t="s">
        <v>1</v>
      </c>
      <c r="D2504" t="s">
        <v>2</v>
      </c>
      <c r="E2504" t="s">
        <v>3</v>
      </c>
      <c r="F2504" t="s">
        <v>306</v>
      </c>
      <c r="G2504" t="s">
        <v>4</v>
      </c>
      <c r="H2504" t="s">
        <v>54</v>
      </c>
      <c r="I2504">
        <v>504</v>
      </c>
      <c r="J2504">
        <v>56</v>
      </c>
      <c r="K2504" t="s">
        <v>316</v>
      </c>
      <c r="L2504" t="s">
        <v>317</v>
      </c>
      <c r="M2504" t="s">
        <v>309</v>
      </c>
      <c r="N2504">
        <v>17</v>
      </c>
      <c r="O2504" t="s">
        <v>313</v>
      </c>
      <c r="P2504" t="s">
        <v>16</v>
      </c>
      <c r="Q2504">
        <v>0.73</v>
      </c>
      <c r="R2504" t="s">
        <v>17</v>
      </c>
      <c r="S2504">
        <v>149.07000732421875</v>
      </c>
      <c r="T2504" s="6">
        <f>tbSilv[[#This Row],[qtdRecurso]]*tbSilv[[#This Row],[areaOcupacao]]/10000</f>
        <v>3.6791999999999998E-2</v>
      </c>
      <c r="U2504" s="1">
        <f>tbSilv[[#This Row],[qtdRecEspFaixa]]*tbSilv[[#This Row],[Preco]]</f>
        <v>5.4845837094726564</v>
      </c>
    </row>
    <row r="2505" spans="1:21" hidden="1" x14ac:dyDescent="0.3">
      <c r="A2505">
        <v>11817</v>
      </c>
      <c r="B2505" t="s">
        <v>57</v>
      </c>
      <c r="C2505" t="s">
        <v>1</v>
      </c>
      <c r="D2505" t="s">
        <v>2</v>
      </c>
      <c r="E2505" t="s">
        <v>3</v>
      </c>
      <c r="F2505" t="s">
        <v>306</v>
      </c>
      <c r="G2505" t="s">
        <v>4</v>
      </c>
      <c r="H2505" t="s">
        <v>54</v>
      </c>
      <c r="I2505">
        <v>504</v>
      </c>
      <c r="J2505">
        <v>56</v>
      </c>
      <c r="K2505" t="s">
        <v>316</v>
      </c>
      <c r="L2505" t="s">
        <v>317</v>
      </c>
      <c r="M2505" t="s">
        <v>309</v>
      </c>
      <c r="N2505">
        <v>18</v>
      </c>
      <c r="O2505" t="s">
        <v>310</v>
      </c>
      <c r="P2505" t="s">
        <v>311</v>
      </c>
      <c r="Q2505">
        <v>145.19999999999999</v>
      </c>
      <c r="R2505" t="s">
        <v>12</v>
      </c>
      <c r="S2505">
        <v>1.0999999999999999E-2</v>
      </c>
      <c r="T2505" s="6">
        <f>tbSilv[[#This Row],[qtdRecurso]]*tbSilv[[#This Row],[areaOcupacao]]/10000</f>
        <v>7.3180799999999993</v>
      </c>
      <c r="U2505" s="1">
        <f>tbSilv[[#This Row],[qtdRecEspFaixa]]*tbSilv[[#This Row],[Preco]]</f>
        <v>8.0498879999999981E-2</v>
      </c>
    </row>
    <row r="2506" spans="1:21" hidden="1" x14ac:dyDescent="0.3">
      <c r="A2506">
        <v>11817</v>
      </c>
      <c r="B2506" t="s">
        <v>57</v>
      </c>
      <c r="C2506" t="s">
        <v>1</v>
      </c>
      <c r="D2506" t="s">
        <v>2</v>
      </c>
      <c r="E2506" t="s">
        <v>3</v>
      </c>
      <c r="F2506" t="s">
        <v>306</v>
      </c>
      <c r="G2506" t="s">
        <v>4</v>
      </c>
      <c r="H2506" t="s">
        <v>54</v>
      </c>
      <c r="I2506">
        <v>504</v>
      </c>
      <c r="J2506">
        <v>56</v>
      </c>
      <c r="K2506" t="s">
        <v>316</v>
      </c>
      <c r="L2506" t="s">
        <v>317</v>
      </c>
      <c r="M2506" t="s">
        <v>309</v>
      </c>
      <c r="N2506">
        <v>18</v>
      </c>
      <c r="O2506" t="s">
        <v>310</v>
      </c>
      <c r="P2506" t="s">
        <v>13</v>
      </c>
      <c r="Q2506">
        <v>145.19999999999999</v>
      </c>
      <c r="R2506" t="s">
        <v>12</v>
      </c>
      <c r="S2506">
        <v>13.066685676574707</v>
      </c>
      <c r="T2506" s="6">
        <f>tbSilv[[#This Row],[qtdRecurso]]*tbSilv[[#This Row],[areaOcupacao]]/10000</f>
        <v>7.3180799999999993</v>
      </c>
      <c r="U2506" s="1">
        <f>tbSilv[[#This Row],[qtdRecEspFaixa]]*tbSilv[[#This Row],[Preco]]</f>
        <v>95.623051116027824</v>
      </c>
    </row>
    <row r="2507" spans="1:21" hidden="1" x14ac:dyDescent="0.3">
      <c r="A2507">
        <v>11817</v>
      </c>
      <c r="B2507" t="s">
        <v>57</v>
      </c>
      <c r="C2507" t="s">
        <v>1</v>
      </c>
      <c r="D2507" t="s">
        <v>2</v>
      </c>
      <c r="E2507" t="s">
        <v>3</v>
      </c>
      <c r="F2507" t="s">
        <v>306</v>
      </c>
      <c r="G2507" t="s">
        <v>4</v>
      </c>
      <c r="H2507" t="s">
        <v>54</v>
      </c>
      <c r="I2507">
        <v>504</v>
      </c>
      <c r="J2507">
        <v>56</v>
      </c>
      <c r="K2507" t="s">
        <v>316</v>
      </c>
      <c r="L2507" t="s">
        <v>317</v>
      </c>
      <c r="M2507" t="s">
        <v>309</v>
      </c>
      <c r="N2507">
        <v>18</v>
      </c>
      <c r="O2507" t="s">
        <v>312</v>
      </c>
      <c r="P2507" t="s">
        <v>13</v>
      </c>
      <c r="Q2507">
        <v>18.149999999999999</v>
      </c>
      <c r="R2507" t="s">
        <v>12</v>
      </c>
      <c r="S2507">
        <v>13.066685676574707</v>
      </c>
      <c r="T2507" s="6">
        <f>tbSilv[[#This Row],[qtdRecurso]]*tbSilv[[#This Row],[areaOcupacao]]/10000</f>
        <v>0.91475999999999991</v>
      </c>
      <c r="U2507" s="1">
        <f>tbSilv[[#This Row],[qtdRecEspFaixa]]*tbSilv[[#This Row],[Preco]]</f>
        <v>11.952881389503478</v>
      </c>
    </row>
    <row r="2508" spans="1:21" hidden="1" x14ac:dyDescent="0.3">
      <c r="A2508">
        <v>11817</v>
      </c>
      <c r="B2508" t="s">
        <v>57</v>
      </c>
      <c r="C2508" t="s">
        <v>1</v>
      </c>
      <c r="D2508" t="s">
        <v>2</v>
      </c>
      <c r="E2508" t="s">
        <v>3</v>
      </c>
      <c r="F2508" t="s">
        <v>306</v>
      </c>
      <c r="G2508" t="s">
        <v>4</v>
      </c>
      <c r="H2508" t="s">
        <v>54</v>
      </c>
      <c r="I2508">
        <v>504</v>
      </c>
      <c r="J2508">
        <v>56</v>
      </c>
      <c r="K2508" t="s">
        <v>316</v>
      </c>
      <c r="L2508" t="s">
        <v>317</v>
      </c>
      <c r="M2508" t="s">
        <v>309</v>
      </c>
      <c r="N2508">
        <v>18</v>
      </c>
      <c r="O2508" t="s">
        <v>313</v>
      </c>
      <c r="P2508" t="s">
        <v>16</v>
      </c>
      <c r="Q2508">
        <v>0.73</v>
      </c>
      <c r="R2508" t="s">
        <v>17</v>
      </c>
      <c r="S2508">
        <v>149.07000732421875</v>
      </c>
      <c r="T2508" s="6">
        <f>tbSilv[[#This Row],[qtdRecurso]]*tbSilv[[#This Row],[areaOcupacao]]/10000</f>
        <v>3.6791999999999998E-2</v>
      </c>
      <c r="U2508" s="1">
        <f>tbSilv[[#This Row],[qtdRecEspFaixa]]*tbSilv[[#This Row],[Preco]]</f>
        <v>5.4845837094726564</v>
      </c>
    </row>
    <row r="2509" spans="1:21" hidden="1" x14ac:dyDescent="0.3">
      <c r="A2509">
        <v>11817</v>
      </c>
      <c r="B2509" t="s">
        <v>57</v>
      </c>
      <c r="C2509" t="s">
        <v>1</v>
      </c>
      <c r="D2509" t="s">
        <v>2</v>
      </c>
      <c r="E2509" t="s">
        <v>3</v>
      </c>
      <c r="F2509" t="s">
        <v>306</v>
      </c>
      <c r="G2509" t="s">
        <v>4</v>
      </c>
      <c r="H2509" t="s">
        <v>54</v>
      </c>
      <c r="I2509">
        <v>504</v>
      </c>
      <c r="J2509">
        <v>56</v>
      </c>
      <c r="K2509" t="s">
        <v>316</v>
      </c>
      <c r="L2509" t="s">
        <v>317</v>
      </c>
      <c r="M2509" t="s">
        <v>309</v>
      </c>
      <c r="N2509">
        <v>19</v>
      </c>
      <c r="O2509" t="s">
        <v>310</v>
      </c>
      <c r="P2509" t="s">
        <v>311</v>
      </c>
      <c r="Q2509">
        <v>145.19999999999999</v>
      </c>
      <c r="R2509" t="s">
        <v>12</v>
      </c>
      <c r="S2509">
        <v>1.0999999999999999E-2</v>
      </c>
      <c r="T2509" s="6">
        <f>tbSilv[[#This Row],[qtdRecurso]]*tbSilv[[#This Row],[areaOcupacao]]/10000</f>
        <v>7.3180799999999993</v>
      </c>
      <c r="U2509" s="1">
        <f>tbSilv[[#This Row],[qtdRecEspFaixa]]*tbSilv[[#This Row],[Preco]]</f>
        <v>8.0498879999999981E-2</v>
      </c>
    </row>
    <row r="2510" spans="1:21" hidden="1" x14ac:dyDescent="0.3">
      <c r="A2510">
        <v>11817</v>
      </c>
      <c r="B2510" t="s">
        <v>57</v>
      </c>
      <c r="C2510" t="s">
        <v>1</v>
      </c>
      <c r="D2510" t="s">
        <v>2</v>
      </c>
      <c r="E2510" t="s">
        <v>3</v>
      </c>
      <c r="F2510" t="s">
        <v>306</v>
      </c>
      <c r="G2510" t="s">
        <v>4</v>
      </c>
      <c r="H2510" t="s">
        <v>54</v>
      </c>
      <c r="I2510">
        <v>504</v>
      </c>
      <c r="J2510">
        <v>56</v>
      </c>
      <c r="K2510" t="s">
        <v>316</v>
      </c>
      <c r="L2510" t="s">
        <v>317</v>
      </c>
      <c r="M2510" t="s">
        <v>309</v>
      </c>
      <c r="N2510">
        <v>19</v>
      </c>
      <c r="O2510" t="s">
        <v>310</v>
      </c>
      <c r="P2510" t="s">
        <v>13</v>
      </c>
      <c r="Q2510">
        <v>145.19999999999999</v>
      </c>
      <c r="R2510" t="s">
        <v>12</v>
      </c>
      <c r="S2510">
        <v>13.066685676574707</v>
      </c>
      <c r="T2510" s="6">
        <f>tbSilv[[#This Row],[qtdRecurso]]*tbSilv[[#This Row],[areaOcupacao]]/10000</f>
        <v>7.3180799999999993</v>
      </c>
      <c r="U2510" s="1">
        <f>tbSilv[[#This Row],[qtdRecEspFaixa]]*tbSilv[[#This Row],[Preco]]</f>
        <v>95.623051116027824</v>
      </c>
    </row>
    <row r="2511" spans="1:21" hidden="1" x14ac:dyDescent="0.3">
      <c r="A2511">
        <v>11817</v>
      </c>
      <c r="B2511" t="s">
        <v>57</v>
      </c>
      <c r="C2511" t="s">
        <v>1</v>
      </c>
      <c r="D2511" t="s">
        <v>2</v>
      </c>
      <c r="E2511" t="s">
        <v>3</v>
      </c>
      <c r="F2511" t="s">
        <v>306</v>
      </c>
      <c r="G2511" t="s">
        <v>4</v>
      </c>
      <c r="H2511" t="s">
        <v>54</v>
      </c>
      <c r="I2511">
        <v>504</v>
      </c>
      <c r="J2511">
        <v>56</v>
      </c>
      <c r="K2511" t="s">
        <v>316</v>
      </c>
      <c r="L2511" t="s">
        <v>317</v>
      </c>
      <c r="M2511" t="s">
        <v>309</v>
      </c>
      <c r="N2511">
        <v>19</v>
      </c>
      <c r="O2511" t="s">
        <v>312</v>
      </c>
      <c r="P2511" t="s">
        <v>13</v>
      </c>
      <c r="Q2511">
        <v>18.149999999999999</v>
      </c>
      <c r="R2511" t="s">
        <v>12</v>
      </c>
      <c r="S2511">
        <v>13.066685676574707</v>
      </c>
      <c r="T2511" s="6">
        <f>tbSilv[[#This Row],[qtdRecurso]]*tbSilv[[#This Row],[areaOcupacao]]/10000</f>
        <v>0.91475999999999991</v>
      </c>
      <c r="U2511" s="1">
        <f>tbSilv[[#This Row],[qtdRecEspFaixa]]*tbSilv[[#This Row],[Preco]]</f>
        <v>11.952881389503478</v>
      </c>
    </row>
    <row r="2512" spans="1:21" hidden="1" x14ac:dyDescent="0.3">
      <c r="A2512">
        <v>11817</v>
      </c>
      <c r="B2512" t="s">
        <v>57</v>
      </c>
      <c r="C2512" t="s">
        <v>1</v>
      </c>
      <c r="D2512" t="s">
        <v>2</v>
      </c>
      <c r="E2512" t="s">
        <v>3</v>
      </c>
      <c r="F2512" t="s">
        <v>306</v>
      </c>
      <c r="G2512" t="s">
        <v>4</v>
      </c>
      <c r="H2512" t="s">
        <v>54</v>
      </c>
      <c r="I2512">
        <v>504</v>
      </c>
      <c r="J2512">
        <v>56</v>
      </c>
      <c r="K2512" t="s">
        <v>316</v>
      </c>
      <c r="L2512" t="s">
        <v>317</v>
      </c>
      <c r="M2512" t="s">
        <v>309</v>
      </c>
      <c r="N2512">
        <v>19</v>
      </c>
      <c r="O2512" t="s">
        <v>313</v>
      </c>
      <c r="P2512" t="s">
        <v>16</v>
      </c>
      <c r="Q2512">
        <v>0.73</v>
      </c>
      <c r="R2512" t="s">
        <v>17</v>
      </c>
      <c r="S2512">
        <v>149.07000732421875</v>
      </c>
      <c r="T2512" s="6">
        <f>tbSilv[[#This Row],[qtdRecurso]]*tbSilv[[#This Row],[areaOcupacao]]/10000</f>
        <v>3.6791999999999998E-2</v>
      </c>
      <c r="U2512" s="1">
        <f>tbSilv[[#This Row],[qtdRecEspFaixa]]*tbSilv[[#This Row],[Preco]]</f>
        <v>5.4845837094726564</v>
      </c>
    </row>
    <row r="2513" spans="1:21" hidden="1" x14ac:dyDescent="0.3">
      <c r="A2513">
        <v>11817</v>
      </c>
      <c r="B2513" t="s">
        <v>57</v>
      </c>
      <c r="C2513" t="s">
        <v>1</v>
      </c>
      <c r="D2513" t="s">
        <v>2</v>
      </c>
      <c r="E2513" t="s">
        <v>3</v>
      </c>
      <c r="F2513" t="s">
        <v>306</v>
      </c>
      <c r="G2513" t="s">
        <v>4</v>
      </c>
      <c r="H2513" t="s">
        <v>54</v>
      </c>
      <c r="I2513">
        <v>504</v>
      </c>
      <c r="J2513">
        <v>56</v>
      </c>
      <c r="K2513" t="s">
        <v>316</v>
      </c>
      <c r="L2513" t="s">
        <v>317</v>
      </c>
      <c r="M2513" t="s">
        <v>309</v>
      </c>
      <c r="N2513">
        <v>20</v>
      </c>
      <c r="O2513" t="s">
        <v>310</v>
      </c>
      <c r="P2513" t="s">
        <v>311</v>
      </c>
      <c r="Q2513">
        <v>145.19999999999999</v>
      </c>
      <c r="R2513" t="s">
        <v>12</v>
      </c>
      <c r="S2513">
        <v>1.0999999999999999E-2</v>
      </c>
      <c r="T2513" s="6">
        <f>tbSilv[[#This Row],[qtdRecurso]]*tbSilv[[#This Row],[areaOcupacao]]/10000</f>
        <v>7.3180799999999993</v>
      </c>
      <c r="U2513" s="1">
        <f>tbSilv[[#This Row],[qtdRecEspFaixa]]*tbSilv[[#This Row],[Preco]]</f>
        <v>8.0498879999999981E-2</v>
      </c>
    </row>
    <row r="2514" spans="1:21" hidden="1" x14ac:dyDescent="0.3">
      <c r="A2514">
        <v>11817</v>
      </c>
      <c r="B2514" t="s">
        <v>57</v>
      </c>
      <c r="C2514" t="s">
        <v>1</v>
      </c>
      <c r="D2514" t="s">
        <v>2</v>
      </c>
      <c r="E2514" t="s">
        <v>3</v>
      </c>
      <c r="F2514" t="s">
        <v>306</v>
      </c>
      <c r="G2514" t="s">
        <v>4</v>
      </c>
      <c r="H2514" t="s">
        <v>54</v>
      </c>
      <c r="I2514">
        <v>504</v>
      </c>
      <c r="J2514">
        <v>56</v>
      </c>
      <c r="K2514" t="s">
        <v>316</v>
      </c>
      <c r="L2514" t="s">
        <v>317</v>
      </c>
      <c r="M2514" t="s">
        <v>309</v>
      </c>
      <c r="N2514">
        <v>20</v>
      </c>
      <c r="O2514" t="s">
        <v>310</v>
      </c>
      <c r="P2514" t="s">
        <v>13</v>
      </c>
      <c r="Q2514">
        <v>145.19999999999999</v>
      </c>
      <c r="R2514" t="s">
        <v>12</v>
      </c>
      <c r="S2514">
        <v>13.066685676574707</v>
      </c>
      <c r="T2514" s="6">
        <f>tbSilv[[#This Row],[qtdRecurso]]*tbSilv[[#This Row],[areaOcupacao]]/10000</f>
        <v>7.3180799999999993</v>
      </c>
      <c r="U2514" s="1">
        <f>tbSilv[[#This Row],[qtdRecEspFaixa]]*tbSilv[[#This Row],[Preco]]</f>
        <v>95.623051116027824</v>
      </c>
    </row>
    <row r="2515" spans="1:21" hidden="1" x14ac:dyDescent="0.3">
      <c r="A2515">
        <v>11817</v>
      </c>
      <c r="B2515" t="s">
        <v>57</v>
      </c>
      <c r="C2515" t="s">
        <v>1</v>
      </c>
      <c r="D2515" t="s">
        <v>2</v>
      </c>
      <c r="E2515" t="s">
        <v>3</v>
      </c>
      <c r="F2515" t="s">
        <v>306</v>
      </c>
      <c r="G2515" t="s">
        <v>4</v>
      </c>
      <c r="H2515" t="s">
        <v>54</v>
      </c>
      <c r="I2515">
        <v>504</v>
      </c>
      <c r="J2515">
        <v>56</v>
      </c>
      <c r="K2515" t="s">
        <v>316</v>
      </c>
      <c r="L2515" t="s">
        <v>317</v>
      </c>
      <c r="M2515" t="s">
        <v>309</v>
      </c>
      <c r="N2515">
        <v>20</v>
      </c>
      <c r="O2515" t="s">
        <v>312</v>
      </c>
      <c r="P2515" t="s">
        <v>13</v>
      </c>
      <c r="Q2515">
        <v>18.149999999999999</v>
      </c>
      <c r="R2515" t="s">
        <v>12</v>
      </c>
      <c r="S2515">
        <v>13.066685676574707</v>
      </c>
      <c r="T2515" s="6">
        <f>tbSilv[[#This Row],[qtdRecurso]]*tbSilv[[#This Row],[areaOcupacao]]/10000</f>
        <v>0.91475999999999991</v>
      </c>
      <c r="U2515" s="1">
        <f>tbSilv[[#This Row],[qtdRecEspFaixa]]*tbSilv[[#This Row],[Preco]]</f>
        <v>11.952881389503478</v>
      </c>
    </row>
    <row r="2516" spans="1:21" hidden="1" x14ac:dyDescent="0.3">
      <c r="A2516">
        <v>11817</v>
      </c>
      <c r="B2516" t="s">
        <v>57</v>
      </c>
      <c r="C2516" t="s">
        <v>1</v>
      </c>
      <c r="D2516" t="s">
        <v>2</v>
      </c>
      <c r="E2516" t="s">
        <v>3</v>
      </c>
      <c r="F2516" t="s">
        <v>306</v>
      </c>
      <c r="G2516" t="s">
        <v>4</v>
      </c>
      <c r="H2516" t="s">
        <v>54</v>
      </c>
      <c r="I2516">
        <v>504</v>
      </c>
      <c r="J2516">
        <v>56</v>
      </c>
      <c r="K2516" t="s">
        <v>316</v>
      </c>
      <c r="L2516" t="s">
        <v>317</v>
      </c>
      <c r="M2516" t="s">
        <v>309</v>
      </c>
      <c r="N2516">
        <v>20</v>
      </c>
      <c r="O2516" t="s">
        <v>313</v>
      </c>
      <c r="P2516" t="s">
        <v>16</v>
      </c>
      <c r="Q2516">
        <v>0.73</v>
      </c>
      <c r="R2516" t="s">
        <v>17</v>
      </c>
      <c r="S2516">
        <v>149.07000732421875</v>
      </c>
      <c r="T2516" s="6">
        <f>tbSilv[[#This Row],[qtdRecurso]]*tbSilv[[#This Row],[areaOcupacao]]/10000</f>
        <v>3.6791999999999998E-2</v>
      </c>
      <c r="U2516" s="1">
        <f>tbSilv[[#This Row],[qtdRecEspFaixa]]*tbSilv[[#This Row],[Preco]]</f>
        <v>5.4845837094726564</v>
      </c>
    </row>
    <row r="2517" spans="1:21" hidden="1" x14ac:dyDescent="0.3">
      <c r="A2517">
        <v>11817</v>
      </c>
      <c r="B2517" t="s">
        <v>57</v>
      </c>
      <c r="C2517" t="s">
        <v>1</v>
      </c>
      <c r="D2517" t="s">
        <v>2</v>
      </c>
      <c r="E2517" t="s">
        <v>3</v>
      </c>
      <c r="F2517" t="s">
        <v>306</v>
      </c>
      <c r="G2517" t="s">
        <v>4</v>
      </c>
      <c r="H2517" t="s">
        <v>54</v>
      </c>
      <c r="I2517">
        <v>504</v>
      </c>
      <c r="J2517">
        <v>56</v>
      </c>
      <c r="K2517" t="s">
        <v>316</v>
      </c>
      <c r="L2517" t="s">
        <v>317</v>
      </c>
      <c r="M2517" t="s">
        <v>309</v>
      </c>
      <c r="N2517">
        <v>21</v>
      </c>
      <c r="O2517" t="s">
        <v>310</v>
      </c>
      <c r="P2517" t="s">
        <v>311</v>
      </c>
      <c r="Q2517">
        <v>145.19999999999999</v>
      </c>
      <c r="R2517" t="s">
        <v>12</v>
      </c>
      <c r="S2517">
        <v>1.0999999999999999E-2</v>
      </c>
      <c r="T2517" s="6">
        <f>tbSilv[[#This Row],[qtdRecurso]]*tbSilv[[#This Row],[areaOcupacao]]/10000</f>
        <v>7.3180799999999993</v>
      </c>
      <c r="U2517" s="1">
        <f>tbSilv[[#This Row],[qtdRecEspFaixa]]*tbSilv[[#This Row],[Preco]]</f>
        <v>8.0498879999999981E-2</v>
      </c>
    </row>
    <row r="2518" spans="1:21" hidden="1" x14ac:dyDescent="0.3">
      <c r="A2518">
        <v>11817</v>
      </c>
      <c r="B2518" t="s">
        <v>57</v>
      </c>
      <c r="C2518" t="s">
        <v>1</v>
      </c>
      <c r="D2518" t="s">
        <v>2</v>
      </c>
      <c r="E2518" t="s">
        <v>3</v>
      </c>
      <c r="F2518" t="s">
        <v>306</v>
      </c>
      <c r="G2518" t="s">
        <v>4</v>
      </c>
      <c r="H2518" t="s">
        <v>54</v>
      </c>
      <c r="I2518">
        <v>504</v>
      </c>
      <c r="J2518">
        <v>56</v>
      </c>
      <c r="K2518" t="s">
        <v>316</v>
      </c>
      <c r="L2518" t="s">
        <v>317</v>
      </c>
      <c r="M2518" t="s">
        <v>309</v>
      </c>
      <c r="N2518">
        <v>21</v>
      </c>
      <c r="O2518" t="s">
        <v>310</v>
      </c>
      <c r="P2518" t="s">
        <v>13</v>
      </c>
      <c r="Q2518">
        <v>145.19999999999999</v>
      </c>
      <c r="R2518" t="s">
        <v>12</v>
      </c>
      <c r="S2518">
        <v>13.066685676574707</v>
      </c>
      <c r="T2518" s="6">
        <f>tbSilv[[#This Row],[qtdRecurso]]*tbSilv[[#This Row],[areaOcupacao]]/10000</f>
        <v>7.3180799999999993</v>
      </c>
      <c r="U2518" s="1">
        <f>tbSilv[[#This Row],[qtdRecEspFaixa]]*tbSilv[[#This Row],[Preco]]</f>
        <v>95.623051116027824</v>
      </c>
    </row>
    <row r="2519" spans="1:21" hidden="1" x14ac:dyDescent="0.3">
      <c r="A2519">
        <v>11817</v>
      </c>
      <c r="B2519" t="s">
        <v>57</v>
      </c>
      <c r="C2519" t="s">
        <v>1</v>
      </c>
      <c r="D2519" t="s">
        <v>2</v>
      </c>
      <c r="E2519" t="s">
        <v>3</v>
      </c>
      <c r="F2519" t="s">
        <v>306</v>
      </c>
      <c r="G2519" t="s">
        <v>4</v>
      </c>
      <c r="H2519" t="s">
        <v>54</v>
      </c>
      <c r="I2519">
        <v>504</v>
      </c>
      <c r="J2519">
        <v>56</v>
      </c>
      <c r="K2519" t="s">
        <v>316</v>
      </c>
      <c r="L2519" t="s">
        <v>317</v>
      </c>
      <c r="M2519" t="s">
        <v>309</v>
      </c>
      <c r="N2519">
        <v>21</v>
      </c>
      <c r="O2519" t="s">
        <v>312</v>
      </c>
      <c r="P2519" t="s">
        <v>13</v>
      </c>
      <c r="Q2519">
        <v>18.149999999999999</v>
      </c>
      <c r="R2519" t="s">
        <v>12</v>
      </c>
      <c r="S2519">
        <v>13.066685676574707</v>
      </c>
      <c r="T2519" s="6">
        <f>tbSilv[[#This Row],[qtdRecurso]]*tbSilv[[#This Row],[areaOcupacao]]/10000</f>
        <v>0.91475999999999991</v>
      </c>
      <c r="U2519" s="1">
        <f>tbSilv[[#This Row],[qtdRecEspFaixa]]*tbSilv[[#This Row],[Preco]]</f>
        <v>11.952881389503478</v>
      </c>
    </row>
    <row r="2520" spans="1:21" hidden="1" x14ac:dyDescent="0.3">
      <c r="A2520">
        <v>11817</v>
      </c>
      <c r="B2520" t="s">
        <v>57</v>
      </c>
      <c r="C2520" t="s">
        <v>1</v>
      </c>
      <c r="D2520" t="s">
        <v>2</v>
      </c>
      <c r="E2520" t="s">
        <v>3</v>
      </c>
      <c r="F2520" t="s">
        <v>306</v>
      </c>
      <c r="G2520" t="s">
        <v>4</v>
      </c>
      <c r="H2520" t="s">
        <v>54</v>
      </c>
      <c r="I2520">
        <v>504</v>
      </c>
      <c r="J2520">
        <v>56</v>
      </c>
      <c r="K2520" t="s">
        <v>316</v>
      </c>
      <c r="L2520" t="s">
        <v>317</v>
      </c>
      <c r="M2520" t="s">
        <v>309</v>
      </c>
      <c r="N2520">
        <v>21</v>
      </c>
      <c r="O2520" t="s">
        <v>313</v>
      </c>
      <c r="P2520" t="s">
        <v>16</v>
      </c>
      <c r="Q2520">
        <v>0.73</v>
      </c>
      <c r="R2520" t="s">
        <v>17</v>
      </c>
      <c r="S2520">
        <v>149.07000732421875</v>
      </c>
      <c r="T2520" s="6">
        <f>tbSilv[[#This Row],[qtdRecurso]]*tbSilv[[#This Row],[areaOcupacao]]/10000</f>
        <v>3.6791999999999998E-2</v>
      </c>
      <c r="U2520" s="1">
        <f>tbSilv[[#This Row],[qtdRecEspFaixa]]*tbSilv[[#This Row],[Preco]]</f>
        <v>5.4845837094726564</v>
      </c>
    </row>
    <row r="2521" spans="1:21" hidden="1" x14ac:dyDescent="0.3">
      <c r="A2521">
        <v>11817</v>
      </c>
      <c r="B2521" t="s">
        <v>57</v>
      </c>
      <c r="C2521" t="s">
        <v>1</v>
      </c>
      <c r="D2521" t="s">
        <v>2</v>
      </c>
      <c r="E2521" t="s">
        <v>3</v>
      </c>
      <c r="F2521" t="s">
        <v>306</v>
      </c>
      <c r="G2521" t="s">
        <v>4</v>
      </c>
      <c r="H2521" t="s">
        <v>54</v>
      </c>
      <c r="I2521">
        <v>504</v>
      </c>
      <c r="J2521">
        <v>56</v>
      </c>
      <c r="K2521" t="s">
        <v>316</v>
      </c>
      <c r="L2521" t="s">
        <v>317</v>
      </c>
      <c r="M2521" t="s">
        <v>309</v>
      </c>
      <c r="N2521">
        <v>22</v>
      </c>
      <c r="O2521" t="s">
        <v>310</v>
      </c>
      <c r="P2521" t="s">
        <v>311</v>
      </c>
      <c r="Q2521">
        <v>145.19999999999999</v>
      </c>
      <c r="R2521" t="s">
        <v>12</v>
      </c>
      <c r="S2521">
        <v>1.0999999999999999E-2</v>
      </c>
      <c r="T2521" s="6">
        <f>tbSilv[[#This Row],[qtdRecurso]]*tbSilv[[#This Row],[areaOcupacao]]/10000</f>
        <v>7.3180799999999993</v>
      </c>
      <c r="U2521" s="1">
        <f>tbSilv[[#This Row],[qtdRecEspFaixa]]*tbSilv[[#This Row],[Preco]]</f>
        <v>8.0498879999999981E-2</v>
      </c>
    </row>
    <row r="2522" spans="1:21" hidden="1" x14ac:dyDescent="0.3">
      <c r="A2522">
        <v>11817</v>
      </c>
      <c r="B2522" t="s">
        <v>57</v>
      </c>
      <c r="C2522" t="s">
        <v>1</v>
      </c>
      <c r="D2522" t="s">
        <v>2</v>
      </c>
      <c r="E2522" t="s">
        <v>3</v>
      </c>
      <c r="F2522" t="s">
        <v>306</v>
      </c>
      <c r="G2522" t="s">
        <v>4</v>
      </c>
      <c r="H2522" t="s">
        <v>54</v>
      </c>
      <c r="I2522">
        <v>504</v>
      </c>
      <c r="J2522">
        <v>56</v>
      </c>
      <c r="K2522" t="s">
        <v>316</v>
      </c>
      <c r="L2522" t="s">
        <v>317</v>
      </c>
      <c r="M2522" t="s">
        <v>309</v>
      </c>
      <c r="N2522">
        <v>22</v>
      </c>
      <c r="O2522" t="s">
        <v>310</v>
      </c>
      <c r="P2522" t="s">
        <v>13</v>
      </c>
      <c r="Q2522">
        <v>145.19999999999999</v>
      </c>
      <c r="R2522" t="s">
        <v>12</v>
      </c>
      <c r="S2522">
        <v>13.066685676574707</v>
      </c>
      <c r="T2522" s="6">
        <f>tbSilv[[#This Row],[qtdRecurso]]*tbSilv[[#This Row],[areaOcupacao]]/10000</f>
        <v>7.3180799999999993</v>
      </c>
      <c r="U2522" s="1">
        <f>tbSilv[[#This Row],[qtdRecEspFaixa]]*tbSilv[[#This Row],[Preco]]</f>
        <v>95.623051116027824</v>
      </c>
    </row>
    <row r="2523" spans="1:21" hidden="1" x14ac:dyDescent="0.3">
      <c r="A2523">
        <v>11817</v>
      </c>
      <c r="B2523" t="s">
        <v>57</v>
      </c>
      <c r="C2523" t="s">
        <v>1</v>
      </c>
      <c r="D2523" t="s">
        <v>2</v>
      </c>
      <c r="E2523" t="s">
        <v>3</v>
      </c>
      <c r="F2523" t="s">
        <v>306</v>
      </c>
      <c r="G2523" t="s">
        <v>4</v>
      </c>
      <c r="H2523" t="s">
        <v>54</v>
      </c>
      <c r="I2523">
        <v>504</v>
      </c>
      <c r="J2523">
        <v>56</v>
      </c>
      <c r="K2523" t="s">
        <v>316</v>
      </c>
      <c r="L2523" t="s">
        <v>317</v>
      </c>
      <c r="M2523" t="s">
        <v>309</v>
      </c>
      <c r="N2523">
        <v>22</v>
      </c>
      <c r="O2523" t="s">
        <v>312</v>
      </c>
      <c r="P2523" t="s">
        <v>13</v>
      </c>
      <c r="Q2523">
        <v>18.149999999999999</v>
      </c>
      <c r="R2523" t="s">
        <v>12</v>
      </c>
      <c r="S2523">
        <v>13.066685676574707</v>
      </c>
      <c r="T2523" s="6">
        <f>tbSilv[[#This Row],[qtdRecurso]]*tbSilv[[#This Row],[areaOcupacao]]/10000</f>
        <v>0.91475999999999991</v>
      </c>
      <c r="U2523" s="1">
        <f>tbSilv[[#This Row],[qtdRecEspFaixa]]*tbSilv[[#This Row],[Preco]]</f>
        <v>11.952881389503478</v>
      </c>
    </row>
    <row r="2524" spans="1:21" hidden="1" x14ac:dyDescent="0.3">
      <c r="A2524">
        <v>11817</v>
      </c>
      <c r="B2524" t="s">
        <v>57</v>
      </c>
      <c r="C2524" t="s">
        <v>1</v>
      </c>
      <c r="D2524" t="s">
        <v>2</v>
      </c>
      <c r="E2524" t="s">
        <v>3</v>
      </c>
      <c r="F2524" t="s">
        <v>306</v>
      </c>
      <c r="G2524" t="s">
        <v>4</v>
      </c>
      <c r="H2524" t="s">
        <v>54</v>
      </c>
      <c r="I2524">
        <v>504</v>
      </c>
      <c r="J2524">
        <v>56</v>
      </c>
      <c r="K2524" t="s">
        <v>316</v>
      </c>
      <c r="L2524" t="s">
        <v>317</v>
      </c>
      <c r="M2524" t="s">
        <v>309</v>
      </c>
      <c r="N2524">
        <v>22</v>
      </c>
      <c r="O2524" t="s">
        <v>313</v>
      </c>
      <c r="P2524" t="s">
        <v>16</v>
      </c>
      <c r="Q2524">
        <v>0.73</v>
      </c>
      <c r="R2524" t="s">
        <v>17</v>
      </c>
      <c r="S2524">
        <v>149.07000732421875</v>
      </c>
      <c r="T2524" s="6">
        <f>tbSilv[[#This Row],[qtdRecurso]]*tbSilv[[#This Row],[areaOcupacao]]/10000</f>
        <v>3.6791999999999998E-2</v>
      </c>
      <c r="U2524" s="1">
        <f>tbSilv[[#This Row],[qtdRecEspFaixa]]*tbSilv[[#This Row],[Preco]]</f>
        <v>5.4845837094726564</v>
      </c>
    </row>
    <row r="2525" spans="1:21" hidden="1" x14ac:dyDescent="0.3">
      <c r="A2525">
        <v>11817</v>
      </c>
      <c r="B2525" t="s">
        <v>57</v>
      </c>
      <c r="C2525" t="s">
        <v>1</v>
      </c>
      <c r="D2525" t="s">
        <v>2</v>
      </c>
      <c r="E2525" t="s">
        <v>3</v>
      </c>
      <c r="F2525" t="s">
        <v>306</v>
      </c>
      <c r="G2525" t="s">
        <v>4</v>
      </c>
      <c r="H2525" t="s">
        <v>54</v>
      </c>
      <c r="I2525">
        <v>504</v>
      </c>
      <c r="J2525">
        <v>56</v>
      </c>
      <c r="K2525" t="s">
        <v>316</v>
      </c>
      <c r="L2525" t="s">
        <v>317</v>
      </c>
      <c r="M2525" t="s">
        <v>309</v>
      </c>
      <c r="N2525">
        <v>23</v>
      </c>
      <c r="O2525" t="s">
        <v>310</v>
      </c>
      <c r="P2525" t="s">
        <v>311</v>
      </c>
      <c r="Q2525">
        <v>145.19999999999999</v>
      </c>
      <c r="R2525" t="s">
        <v>12</v>
      </c>
      <c r="S2525">
        <v>1.0999999999999999E-2</v>
      </c>
      <c r="T2525" s="6">
        <f>tbSilv[[#This Row],[qtdRecurso]]*tbSilv[[#This Row],[areaOcupacao]]/10000</f>
        <v>7.3180799999999993</v>
      </c>
      <c r="U2525" s="1">
        <f>tbSilv[[#This Row],[qtdRecEspFaixa]]*tbSilv[[#This Row],[Preco]]</f>
        <v>8.0498879999999981E-2</v>
      </c>
    </row>
    <row r="2526" spans="1:21" hidden="1" x14ac:dyDescent="0.3">
      <c r="A2526">
        <v>11817</v>
      </c>
      <c r="B2526" t="s">
        <v>57</v>
      </c>
      <c r="C2526" t="s">
        <v>1</v>
      </c>
      <c r="D2526" t="s">
        <v>2</v>
      </c>
      <c r="E2526" t="s">
        <v>3</v>
      </c>
      <c r="F2526" t="s">
        <v>306</v>
      </c>
      <c r="G2526" t="s">
        <v>4</v>
      </c>
      <c r="H2526" t="s">
        <v>54</v>
      </c>
      <c r="I2526">
        <v>504</v>
      </c>
      <c r="J2526">
        <v>56</v>
      </c>
      <c r="K2526" t="s">
        <v>316</v>
      </c>
      <c r="L2526" t="s">
        <v>317</v>
      </c>
      <c r="M2526" t="s">
        <v>309</v>
      </c>
      <c r="N2526">
        <v>23</v>
      </c>
      <c r="O2526" t="s">
        <v>310</v>
      </c>
      <c r="P2526" t="s">
        <v>13</v>
      </c>
      <c r="Q2526">
        <v>145.19999999999999</v>
      </c>
      <c r="R2526" t="s">
        <v>12</v>
      </c>
      <c r="S2526">
        <v>13.066685676574707</v>
      </c>
      <c r="T2526" s="6">
        <f>tbSilv[[#This Row],[qtdRecurso]]*tbSilv[[#This Row],[areaOcupacao]]/10000</f>
        <v>7.3180799999999993</v>
      </c>
      <c r="U2526" s="1">
        <f>tbSilv[[#This Row],[qtdRecEspFaixa]]*tbSilv[[#This Row],[Preco]]</f>
        <v>95.623051116027824</v>
      </c>
    </row>
    <row r="2527" spans="1:21" hidden="1" x14ac:dyDescent="0.3">
      <c r="A2527">
        <v>11817</v>
      </c>
      <c r="B2527" t="s">
        <v>57</v>
      </c>
      <c r="C2527" t="s">
        <v>1</v>
      </c>
      <c r="D2527" t="s">
        <v>2</v>
      </c>
      <c r="E2527" t="s">
        <v>3</v>
      </c>
      <c r="F2527" t="s">
        <v>306</v>
      </c>
      <c r="G2527" t="s">
        <v>4</v>
      </c>
      <c r="H2527" t="s">
        <v>54</v>
      </c>
      <c r="I2527">
        <v>504</v>
      </c>
      <c r="J2527">
        <v>56</v>
      </c>
      <c r="K2527" t="s">
        <v>316</v>
      </c>
      <c r="L2527" t="s">
        <v>317</v>
      </c>
      <c r="M2527" t="s">
        <v>309</v>
      </c>
      <c r="N2527">
        <v>23</v>
      </c>
      <c r="O2527" t="s">
        <v>312</v>
      </c>
      <c r="P2527" t="s">
        <v>13</v>
      </c>
      <c r="Q2527">
        <v>18.149999999999999</v>
      </c>
      <c r="R2527" t="s">
        <v>12</v>
      </c>
      <c r="S2527">
        <v>13.066685676574707</v>
      </c>
      <c r="T2527" s="6">
        <f>tbSilv[[#This Row],[qtdRecurso]]*tbSilv[[#This Row],[areaOcupacao]]/10000</f>
        <v>0.91475999999999991</v>
      </c>
      <c r="U2527" s="1">
        <f>tbSilv[[#This Row],[qtdRecEspFaixa]]*tbSilv[[#This Row],[Preco]]</f>
        <v>11.952881389503478</v>
      </c>
    </row>
    <row r="2528" spans="1:21" hidden="1" x14ac:dyDescent="0.3">
      <c r="A2528">
        <v>11817</v>
      </c>
      <c r="B2528" t="s">
        <v>57</v>
      </c>
      <c r="C2528" t="s">
        <v>1</v>
      </c>
      <c r="D2528" t="s">
        <v>2</v>
      </c>
      <c r="E2528" t="s">
        <v>3</v>
      </c>
      <c r="F2528" t="s">
        <v>306</v>
      </c>
      <c r="G2528" t="s">
        <v>4</v>
      </c>
      <c r="H2528" t="s">
        <v>54</v>
      </c>
      <c r="I2528">
        <v>504</v>
      </c>
      <c r="J2528">
        <v>56</v>
      </c>
      <c r="K2528" t="s">
        <v>316</v>
      </c>
      <c r="L2528" t="s">
        <v>317</v>
      </c>
      <c r="M2528" t="s">
        <v>309</v>
      </c>
      <c r="N2528">
        <v>23</v>
      </c>
      <c r="O2528" t="s">
        <v>313</v>
      </c>
      <c r="P2528" t="s">
        <v>16</v>
      </c>
      <c r="Q2528">
        <v>0.73</v>
      </c>
      <c r="R2528" t="s">
        <v>17</v>
      </c>
      <c r="S2528">
        <v>149.07000732421875</v>
      </c>
      <c r="T2528" s="6">
        <f>tbSilv[[#This Row],[qtdRecurso]]*tbSilv[[#This Row],[areaOcupacao]]/10000</f>
        <v>3.6791999999999998E-2</v>
      </c>
      <c r="U2528" s="1">
        <f>tbSilv[[#This Row],[qtdRecEspFaixa]]*tbSilv[[#This Row],[Preco]]</f>
        <v>5.4845837094726564</v>
      </c>
    </row>
    <row r="2529" spans="1:21" hidden="1" x14ac:dyDescent="0.3">
      <c r="A2529">
        <v>11817</v>
      </c>
      <c r="B2529" t="s">
        <v>57</v>
      </c>
      <c r="C2529" t="s">
        <v>1</v>
      </c>
      <c r="D2529" t="s">
        <v>2</v>
      </c>
      <c r="E2529" t="s">
        <v>3</v>
      </c>
      <c r="F2529" t="s">
        <v>306</v>
      </c>
      <c r="G2529" t="s">
        <v>4</v>
      </c>
      <c r="H2529" t="s">
        <v>54</v>
      </c>
      <c r="I2529">
        <v>504</v>
      </c>
      <c r="J2529">
        <v>56</v>
      </c>
      <c r="K2529" t="s">
        <v>316</v>
      </c>
      <c r="L2529" t="s">
        <v>317</v>
      </c>
      <c r="M2529" t="s">
        <v>309</v>
      </c>
      <c r="N2529">
        <v>24</v>
      </c>
      <c r="O2529" t="s">
        <v>310</v>
      </c>
      <c r="P2529" t="s">
        <v>311</v>
      </c>
      <c r="Q2529">
        <v>145.19999999999999</v>
      </c>
      <c r="R2529" t="s">
        <v>12</v>
      </c>
      <c r="S2529">
        <v>1.0999999999999999E-2</v>
      </c>
      <c r="T2529" s="6">
        <f>tbSilv[[#This Row],[qtdRecurso]]*tbSilv[[#This Row],[areaOcupacao]]/10000</f>
        <v>7.3180799999999993</v>
      </c>
      <c r="U2529" s="1">
        <f>tbSilv[[#This Row],[qtdRecEspFaixa]]*tbSilv[[#This Row],[Preco]]</f>
        <v>8.0498879999999981E-2</v>
      </c>
    </row>
    <row r="2530" spans="1:21" hidden="1" x14ac:dyDescent="0.3">
      <c r="A2530">
        <v>11817</v>
      </c>
      <c r="B2530" t="s">
        <v>57</v>
      </c>
      <c r="C2530" t="s">
        <v>1</v>
      </c>
      <c r="D2530" t="s">
        <v>2</v>
      </c>
      <c r="E2530" t="s">
        <v>3</v>
      </c>
      <c r="F2530" t="s">
        <v>306</v>
      </c>
      <c r="G2530" t="s">
        <v>4</v>
      </c>
      <c r="H2530" t="s">
        <v>54</v>
      </c>
      <c r="I2530">
        <v>504</v>
      </c>
      <c r="J2530">
        <v>56</v>
      </c>
      <c r="K2530" t="s">
        <v>316</v>
      </c>
      <c r="L2530" t="s">
        <v>317</v>
      </c>
      <c r="M2530" t="s">
        <v>309</v>
      </c>
      <c r="N2530">
        <v>24</v>
      </c>
      <c r="O2530" t="s">
        <v>310</v>
      </c>
      <c r="P2530" t="s">
        <v>13</v>
      </c>
      <c r="Q2530">
        <v>145.19999999999999</v>
      </c>
      <c r="R2530" t="s">
        <v>12</v>
      </c>
      <c r="S2530">
        <v>13.066685676574707</v>
      </c>
      <c r="T2530" s="6">
        <f>tbSilv[[#This Row],[qtdRecurso]]*tbSilv[[#This Row],[areaOcupacao]]/10000</f>
        <v>7.3180799999999993</v>
      </c>
      <c r="U2530" s="1">
        <f>tbSilv[[#This Row],[qtdRecEspFaixa]]*tbSilv[[#This Row],[Preco]]</f>
        <v>95.623051116027824</v>
      </c>
    </row>
    <row r="2531" spans="1:21" hidden="1" x14ac:dyDescent="0.3">
      <c r="A2531">
        <v>11817</v>
      </c>
      <c r="B2531" t="s">
        <v>57</v>
      </c>
      <c r="C2531" t="s">
        <v>1</v>
      </c>
      <c r="D2531" t="s">
        <v>2</v>
      </c>
      <c r="E2531" t="s">
        <v>3</v>
      </c>
      <c r="F2531" t="s">
        <v>306</v>
      </c>
      <c r="G2531" t="s">
        <v>4</v>
      </c>
      <c r="H2531" t="s">
        <v>54</v>
      </c>
      <c r="I2531">
        <v>504</v>
      </c>
      <c r="J2531">
        <v>56</v>
      </c>
      <c r="K2531" t="s">
        <v>316</v>
      </c>
      <c r="L2531" t="s">
        <v>317</v>
      </c>
      <c r="M2531" t="s">
        <v>309</v>
      </c>
      <c r="N2531">
        <v>24</v>
      </c>
      <c r="O2531" t="s">
        <v>312</v>
      </c>
      <c r="P2531" t="s">
        <v>13</v>
      </c>
      <c r="Q2531">
        <v>18.149999999999999</v>
      </c>
      <c r="R2531" t="s">
        <v>12</v>
      </c>
      <c r="S2531">
        <v>13.066685676574707</v>
      </c>
      <c r="T2531" s="6">
        <f>tbSilv[[#This Row],[qtdRecurso]]*tbSilv[[#This Row],[areaOcupacao]]/10000</f>
        <v>0.91475999999999991</v>
      </c>
      <c r="U2531" s="1">
        <f>tbSilv[[#This Row],[qtdRecEspFaixa]]*tbSilv[[#This Row],[Preco]]</f>
        <v>11.952881389503478</v>
      </c>
    </row>
    <row r="2532" spans="1:21" hidden="1" x14ac:dyDescent="0.3">
      <c r="A2532">
        <v>11817</v>
      </c>
      <c r="B2532" t="s">
        <v>57</v>
      </c>
      <c r="C2532" t="s">
        <v>1</v>
      </c>
      <c r="D2532" t="s">
        <v>2</v>
      </c>
      <c r="E2532" t="s">
        <v>3</v>
      </c>
      <c r="F2532" t="s">
        <v>306</v>
      </c>
      <c r="G2532" t="s">
        <v>4</v>
      </c>
      <c r="H2532" t="s">
        <v>54</v>
      </c>
      <c r="I2532">
        <v>504</v>
      </c>
      <c r="J2532">
        <v>56</v>
      </c>
      <c r="K2532" t="s">
        <v>316</v>
      </c>
      <c r="L2532" t="s">
        <v>317</v>
      </c>
      <c r="M2532" t="s">
        <v>309</v>
      </c>
      <c r="N2532">
        <v>24</v>
      </c>
      <c r="O2532" t="s">
        <v>313</v>
      </c>
      <c r="P2532" t="s">
        <v>16</v>
      </c>
      <c r="Q2532">
        <v>0.73</v>
      </c>
      <c r="R2532" t="s">
        <v>17</v>
      </c>
      <c r="S2532">
        <v>149.07000732421875</v>
      </c>
      <c r="T2532" s="6">
        <f>tbSilv[[#This Row],[qtdRecurso]]*tbSilv[[#This Row],[areaOcupacao]]/10000</f>
        <v>3.6791999999999998E-2</v>
      </c>
      <c r="U2532" s="1">
        <f>tbSilv[[#This Row],[qtdRecEspFaixa]]*tbSilv[[#This Row],[Preco]]</f>
        <v>5.4845837094726564</v>
      </c>
    </row>
    <row r="2533" spans="1:21" hidden="1" x14ac:dyDescent="0.3">
      <c r="A2533">
        <v>11817</v>
      </c>
      <c r="B2533" t="s">
        <v>57</v>
      </c>
      <c r="C2533" t="s">
        <v>1</v>
      </c>
      <c r="D2533" t="s">
        <v>2</v>
      </c>
      <c r="E2533" t="s">
        <v>3</v>
      </c>
      <c r="F2533" t="s">
        <v>306</v>
      </c>
      <c r="G2533" t="s">
        <v>4</v>
      </c>
      <c r="H2533" t="s">
        <v>54</v>
      </c>
      <c r="I2533">
        <v>504</v>
      </c>
      <c r="J2533">
        <v>56</v>
      </c>
      <c r="K2533" t="s">
        <v>316</v>
      </c>
      <c r="L2533" t="s">
        <v>317</v>
      </c>
      <c r="M2533" t="s">
        <v>309</v>
      </c>
      <c r="N2533">
        <v>25</v>
      </c>
      <c r="O2533" t="s">
        <v>310</v>
      </c>
      <c r="P2533" t="s">
        <v>311</v>
      </c>
      <c r="Q2533">
        <v>145.19999999999999</v>
      </c>
      <c r="R2533" t="s">
        <v>12</v>
      </c>
      <c r="S2533">
        <v>1.0999999999999999E-2</v>
      </c>
      <c r="T2533" s="6">
        <f>tbSilv[[#This Row],[qtdRecurso]]*tbSilv[[#This Row],[areaOcupacao]]/10000</f>
        <v>7.3180799999999993</v>
      </c>
      <c r="U2533" s="1">
        <f>tbSilv[[#This Row],[qtdRecEspFaixa]]*tbSilv[[#This Row],[Preco]]</f>
        <v>8.0498879999999981E-2</v>
      </c>
    </row>
    <row r="2534" spans="1:21" hidden="1" x14ac:dyDescent="0.3">
      <c r="A2534">
        <v>11817</v>
      </c>
      <c r="B2534" t="s">
        <v>57</v>
      </c>
      <c r="C2534" t="s">
        <v>1</v>
      </c>
      <c r="D2534" t="s">
        <v>2</v>
      </c>
      <c r="E2534" t="s">
        <v>3</v>
      </c>
      <c r="F2534" t="s">
        <v>306</v>
      </c>
      <c r="G2534" t="s">
        <v>4</v>
      </c>
      <c r="H2534" t="s">
        <v>54</v>
      </c>
      <c r="I2534">
        <v>504</v>
      </c>
      <c r="J2534">
        <v>56</v>
      </c>
      <c r="K2534" t="s">
        <v>316</v>
      </c>
      <c r="L2534" t="s">
        <v>317</v>
      </c>
      <c r="M2534" t="s">
        <v>309</v>
      </c>
      <c r="N2534">
        <v>25</v>
      </c>
      <c r="O2534" t="s">
        <v>310</v>
      </c>
      <c r="P2534" t="s">
        <v>13</v>
      </c>
      <c r="Q2534">
        <v>145.19999999999999</v>
      </c>
      <c r="R2534" t="s">
        <v>12</v>
      </c>
      <c r="S2534">
        <v>13.066685676574707</v>
      </c>
      <c r="T2534" s="6">
        <f>tbSilv[[#This Row],[qtdRecurso]]*tbSilv[[#This Row],[areaOcupacao]]/10000</f>
        <v>7.3180799999999993</v>
      </c>
      <c r="U2534" s="1">
        <f>tbSilv[[#This Row],[qtdRecEspFaixa]]*tbSilv[[#This Row],[Preco]]</f>
        <v>95.623051116027824</v>
      </c>
    </row>
    <row r="2535" spans="1:21" hidden="1" x14ac:dyDescent="0.3">
      <c r="A2535">
        <v>11817</v>
      </c>
      <c r="B2535" t="s">
        <v>57</v>
      </c>
      <c r="C2535" t="s">
        <v>1</v>
      </c>
      <c r="D2535" t="s">
        <v>2</v>
      </c>
      <c r="E2535" t="s">
        <v>3</v>
      </c>
      <c r="F2535" t="s">
        <v>306</v>
      </c>
      <c r="G2535" t="s">
        <v>4</v>
      </c>
      <c r="H2535" t="s">
        <v>54</v>
      </c>
      <c r="I2535">
        <v>504</v>
      </c>
      <c r="J2535">
        <v>56</v>
      </c>
      <c r="K2535" t="s">
        <v>316</v>
      </c>
      <c r="L2535" t="s">
        <v>317</v>
      </c>
      <c r="M2535" t="s">
        <v>309</v>
      </c>
      <c r="N2535">
        <v>25</v>
      </c>
      <c r="O2535" t="s">
        <v>312</v>
      </c>
      <c r="P2535" t="s">
        <v>13</v>
      </c>
      <c r="Q2535">
        <v>18.149999999999999</v>
      </c>
      <c r="R2535" t="s">
        <v>12</v>
      </c>
      <c r="S2535">
        <v>13.066685676574707</v>
      </c>
      <c r="T2535" s="6">
        <f>tbSilv[[#This Row],[qtdRecurso]]*tbSilv[[#This Row],[areaOcupacao]]/10000</f>
        <v>0.91475999999999991</v>
      </c>
      <c r="U2535" s="1">
        <f>tbSilv[[#This Row],[qtdRecEspFaixa]]*tbSilv[[#This Row],[Preco]]</f>
        <v>11.952881389503478</v>
      </c>
    </row>
    <row r="2536" spans="1:21" hidden="1" x14ac:dyDescent="0.3">
      <c r="A2536">
        <v>11817</v>
      </c>
      <c r="B2536" t="s">
        <v>57</v>
      </c>
      <c r="C2536" t="s">
        <v>1</v>
      </c>
      <c r="D2536" t="s">
        <v>2</v>
      </c>
      <c r="E2536" t="s">
        <v>3</v>
      </c>
      <c r="F2536" t="s">
        <v>306</v>
      </c>
      <c r="G2536" t="s">
        <v>4</v>
      </c>
      <c r="H2536" t="s">
        <v>54</v>
      </c>
      <c r="I2536">
        <v>504</v>
      </c>
      <c r="J2536">
        <v>56</v>
      </c>
      <c r="K2536" t="s">
        <v>316</v>
      </c>
      <c r="L2536" t="s">
        <v>317</v>
      </c>
      <c r="M2536" t="s">
        <v>309</v>
      </c>
      <c r="N2536">
        <v>25</v>
      </c>
      <c r="O2536" t="s">
        <v>313</v>
      </c>
      <c r="P2536" t="s">
        <v>16</v>
      </c>
      <c r="Q2536">
        <v>0.73</v>
      </c>
      <c r="R2536" t="s">
        <v>17</v>
      </c>
      <c r="S2536">
        <v>149.07000732421875</v>
      </c>
      <c r="T2536" s="6">
        <f>tbSilv[[#This Row],[qtdRecurso]]*tbSilv[[#This Row],[areaOcupacao]]/10000</f>
        <v>3.6791999999999998E-2</v>
      </c>
      <c r="U2536" s="1">
        <f>tbSilv[[#This Row],[qtdRecEspFaixa]]*tbSilv[[#This Row],[Preco]]</f>
        <v>5.4845837094726564</v>
      </c>
    </row>
    <row r="2537" spans="1:21" hidden="1" x14ac:dyDescent="0.3">
      <c r="A2537">
        <v>11817</v>
      </c>
      <c r="B2537" t="s">
        <v>57</v>
      </c>
      <c r="C2537" t="s">
        <v>1</v>
      </c>
      <c r="D2537" t="s">
        <v>2</v>
      </c>
      <c r="E2537" t="s">
        <v>3</v>
      </c>
      <c r="F2537" t="s">
        <v>306</v>
      </c>
      <c r="G2537" t="s">
        <v>4</v>
      </c>
      <c r="H2537" t="s">
        <v>54</v>
      </c>
      <c r="I2537">
        <v>504</v>
      </c>
      <c r="J2537">
        <v>56</v>
      </c>
      <c r="K2537" t="s">
        <v>316</v>
      </c>
      <c r="L2537" t="s">
        <v>317</v>
      </c>
      <c r="M2537" t="s">
        <v>309</v>
      </c>
      <c r="N2537">
        <v>26</v>
      </c>
      <c r="O2537" t="s">
        <v>310</v>
      </c>
      <c r="P2537" t="s">
        <v>311</v>
      </c>
      <c r="Q2537">
        <v>145.19999999999999</v>
      </c>
      <c r="R2537" t="s">
        <v>12</v>
      </c>
      <c r="S2537">
        <v>1.0999999999999999E-2</v>
      </c>
      <c r="T2537" s="6">
        <f>tbSilv[[#This Row],[qtdRecurso]]*tbSilv[[#This Row],[areaOcupacao]]/10000</f>
        <v>7.3180799999999993</v>
      </c>
      <c r="U2537" s="1">
        <f>tbSilv[[#This Row],[qtdRecEspFaixa]]*tbSilv[[#This Row],[Preco]]</f>
        <v>8.0498879999999981E-2</v>
      </c>
    </row>
    <row r="2538" spans="1:21" hidden="1" x14ac:dyDescent="0.3">
      <c r="A2538">
        <v>11817</v>
      </c>
      <c r="B2538" t="s">
        <v>57</v>
      </c>
      <c r="C2538" t="s">
        <v>1</v>
      </c>
      <c r="D2538" t="s">
        <v>2</v>
      </c>
      <c r="E2538" t="s">
        <v>3</v>
      </c>
      <c r="F2538" t="s">
        <v>306</v>
      </c>
      <c r="G2538" t="s">
        <v>4</v>
      </c>
      <c r="H2538" t="s">
        <v>54</v>
      </c>
      <c r="I2538">
        <v>504</v>
      </c>
      <c r="J2538">
        <v>56</v>
      </c>
      <c r="K2538" t="s">
        <v>316</v>
      </c>
      <c r="L2538" t="s">
        <v>317</v>
      </c>
      <c r="M2538" t="s">
        <v>309</v>
      </c>
      <c r="N2538">
        <v>26</v>
      </c>
      <c r="O2538" t="s">
        <v>310</v>
      </c>
      <c r="P2538" t="s">
        <v>13</v>
      </c>
      <c r="Q2538">
        <v>145.19999999999999</v>
      </c>
      <c r="R2538" t="s">
        <v>12</v>
      </c>
      <c r="S2538">
        <v>13.066685676574707</v>
      </c>
      <c r="T2538" s="6">
        <f>tbSilv[[#This Row],[qtdRecurso]]*tbSilv[[#This Row],[areaOcupacao]]/10000</f>
        <v>7.3180799999999993</v>
      </c>
      <c r="U2538" s="1">
        <f>tbSilv[[#This Row],[qtdRecEspFaixa]]*tbSilv[[#This Row],[Preco]]</f>
        <v>95.623051116027824</v>
      </c>
    </row>
    <row r="2539" spans="1:21" hidden="1" x14ac:dyDescent="0.3">
      <c r="A2539">
        <v>11817</v>
      </c>
      <c r="B2539" t="s">
        <v>57</v>
      </c>
      <c r="C2539" t="s">
        <v>1</v>
      </c>
      <c r="D2539" t="s">
        <v>2</v>
      </c>
      <c r="E2539" t="s">
        <v>3</v>
      </c>
      <c r="F2539" t="s">
        <v>306</v>
      </c>
      <c r="G2539" t="s">
        <v>4</v>
      </c>
      <c r="H2539" t="s">
        <v>54</v>
      </c>
      <c r="I2539">
        <v>504</v>
      </c>
      <c r="J2539">
        <v>56</v>
      </c>
      <c r="K2539" t="s">
        <v>316</v>
      </c>
      <c r="L2539" t="s">
        <v>317</v>
      </c>
      <c r="M2539" t="s">
        <v>309</v>
      </c>
      <c r="N2539">
        <v>26</v>
      </c>
      <c r="O2539" t="s">
        <v>312</v>
      </c>
      <c r="P2539" t="s">
        <v>13</v>
      </c>
      <c r="Q2539">
        <v>18.149999999999999</v>
      </c>
      <c r="R2539" t="s">
        <v>12</v>
      </c>
      <c r="S2539">
        <v>13.066685676574707</v>
      </c>
      <c r="T2539" s="6">
        <f>tbSilv[[#This Row],[qtdRecurso]]*tbSilv[[#This Row],[areaOcupacao]]/10000</f>
        <v>0.91475999999999991</v>
      </c>
      <c r="U2539" s="1">
        <f>tbSilv[[#This Row],[qtdRecEspFaixa]]*tbSilv[[#This Row],[Preco]]</f>
        <v>11.952881389503478</v>
      </c>
    </row>
    <row r="2540" spans="1:21" hidden="1" x14ac:dyDescent="0.3">
      <c r="A2540">
        <v>11817</v>
      </c>
      <c r="B2540" t="s">
        <v>57</v>
      </c>
      <c r="C2540" t="s">
        <v>1</v>
      </c>
      <c r="D2540" t="s">
        <v>2</v>
      </c>
      <c r="E2540" t="s">
        <v>3</v>
      </c>
      <c r="F2540" t="s">
        <v>306</v>
      </c>
      <c r="G2540" t="s">
        <v>4</v>
      </c>
      <c r="H2540" t="s">
        <v>54</v>
      </c>
      <c r="I2540">
        <v>504</v>
      </c>
      <c r="J2540">
        <v>56</v>
      </c>
      <c r="K2540" t="s">
        <v>316</v>
      </c>
      <c r="L2540" t="s">
        <v>317</v>
      </c>
      <c r="M2540" t="s">
        <v>309</v>
      </c>
      <c r="N2540">
        <v>26</v>
      </c>
      <c r="O2540" t="s">
        <v>313</v>
      </c>
      <c r="P2540" t="s">
        <v>16</v>
      </c>
      <c r="Q2540">
        <v>0.73</v>
      </c>
      <c r="R2540" t="s">
        <v>17</v>
      </c>
      <c r="S2540">
        <v>149.07000732421875</v>
      </c>
      <c r="T2540" s="6">
        <f>tbSilv[[#This Row],[qtdRecurso]]*tbSilv[[#This Row],[areaOcupacao]]/10000</f>
        <v>3.6791999999999998E-2</v>
      </c>
      <c r="U2540" s="1">
        <f>tbSilv[[#This Row],[qtdRecEspFaixa]]*tbSilv[[#This Row],[Preco]]</f>
        <v>5.4845837094726564</v>
      </c>
    </row>
    <row r="2541" spans="1:21" hidden="1" x14ac:dyDescent="0.3">
      <c r="A2541">
        <v>11817</v>
      </c>
      <c r="B2541" t="s">
        <v>57</v>
      </c>
      <c r="C2541" t="s">
        <v>1</v>
      </c>
      <c r="D2541" t="s">
        <v>2</v>
      </c>
      <c r="E2541" t="s">
        <v>3</v>
      </c>
      <c r="F2541" t="s">
        <v>306</v>
      </c>
      <c r="G2541" t="s">
        <v>4</v>
      </c>
      <c r="H2541" t="s">
        <v>54</v>
      </c>
      <c r="I2541">
        <v>504</v>
      </c>
      <c r="J2541">
        <v>56</v>
      </c>
      <c r="K2541" t="s">
        <v>316</v>
      </c>
      <c r="L2541" t="s">
        <v>317</v>
      </c>
      <c r="M2541" t="s">
        <v>309</v>
      </c>
      <c r="N2541">
        <v>27</v>
      </c>
      <c r="O2541" t="s">
        <v>310</v>
      </c>
      <c r="P2541" t="s">
        <v>311</v>
      </c>
      <c r="Q2541">
        <v>145.19999999999999</v>
      </c>
      <c r="R2541" t="s">
        <v>12</v>
      </c>
      <c r="S2541">
        <v>1.0999999999999999E-2</v>
      </c>
      <c r="T2541" s="6">
        <f>tbSilv[[#This Row],[qtdRecurso]]*tbSilv[[#This Row],[areaOcupacao]]/10000</f>
        <v>7.3180799999999993</v>
      </c>
      <c r="U2541" s="1">
        <f>tbSilv[[#This Row],[qtdRecEspFaixa]]*tbSilv[[#This Row],[Preco]]</f>
        <v>8.0498879999999981E-2</v>
      </c>
    </row>
    <row r="2542" spans="1:21" hidden="1" x14ac:dyDescent="0.3">
      <c r="A2542">
        <v>11817</v>
      </c>
      <c r="B2542" t="s">
        <v>57</v>
      </c>
      <c r="C2542" t="s">
        <v>1</v>
      </c>
      <c r="D2542" t="s">
        <v>2</v>
      </c>
      <c r="E2542" t="s">
        <v>3</v>
      </c>
      <c r="F2542" t="s">
        <v>306</v>
      </c>
      <c r="G2542" t="s">
        <v>4</v>
      </c>
      <c r="H2542" t="s">
        <v>54</v>
      </c>
      <c r="I2542">
        <v>504</v>
      </c>
      <c r="J2542">
        <v>56</v>
      </c>
      <c r="K2542" t="s">
        <v>316</v>
      </c>
      <c r="L2542" t="s">
        <v>317</v>
      </c>
      <c r="M2542" t="s">
        <v>309</v>
      </c>
      <c r="N2542">
        <v>27</v>
      </c>
      <c r="O2542" t="s">
        <v>310</v>
      </c>
      <c r="P2542" t="s">
        <v>13</v>
      </c>
      <c r="Q2542">
        <v>145.19999999999999</v>
      </c>
      <c r="R2542" t="s">
        <v>12</v>
      </c>
      <c r="S2542">
        <v>13.066685676574707</v>
      </c>
      <c r="T2542" s="6">
        <f>tbSilv[[#This Row],[qtdRecurso]]*tbSilv[[#This Row],[areaOcupacao]]/10000</f>
        <v>7.3180799999999993</v>
      </c>
      <c r="U2542" s="1">
        <f>tbSilv[[#This Row],[qtdRecEspFaixa]]*tbSilv[[#This Row],[Preco]]</f>
        <v>95.623051116027824</v>
      </c>
    </row>
    <row r="2543" spans="1:21" hidden="1" x14ac:dyDescent="0.3">
      <c r="A2543">
        <v>11817</v>
      </c>
      <c r="B2543" t="s">
        <v>57</v>
      </c>
      <c r="C2543" t="s">
        <v>1</v>
      </c>
      <c r="D2543" t="s">
        <v>2</v>
      </c>
      <c r="E2543" t="s">
        <v>3</v>
      </c>
      <c r="F2543" t="s">
        <v>306</v>
      </c>
      <c r="G2543" t="s">
        <v>4</v>
      </c>
      <c r="H2543" t="s">
        <v>54</v>
      </c>
      <c r="I2543">
        <v>504</v>
      </c>
      <c r="J2543">
        <v>56</v>
      </c>
      <c r="K2543" t="s">
        <v>316</v>
      </c>
      <c r="L2543" t="s">
        <v>317</v>
      </c>
      <c r="M2543" t="s">
        <v>309</v>
      </c>
      <c r="N2543">
        <v>27</v>
      </c>
      <c r="O2543" t="s">
        <v>312</v>
      </c>
      <c r="P2543" t="s">
        <v>13</v>
      </c>
      <c r="Q2543">
        <v>18.149999999999999</v>
      </c>
      <c r="R2543" t="s">
        <v>12</v>
      </c>
      <c r="S2543">
        <v>13.066685676574707</v>
      </c>
      <c r="T2543" s="6">
        <f>tbSilv[[#This Row],[qtdRecurso]]*tbSilv[[#This Row],[areaOcupacao]]/10000</f>
        <v>0.91475999999999991</v>
      </c>
      <c r="U2543" s="1">
        <f>tbSilv[[#This Row],[qtdRecEspFaixa]]*tbSilv[[#This Row],[Preco]]</f>
        <v>11.952881389503478</v>
      </c>
    </row>
    <row r="2544" spans="1:21" hidden="1" x14ac:dyDescent="0.3">
      <c r="A2544">
        <v>11817</v>
      </c>
      <c r="B2544" t="s">
        <v>57</v>
      </c>
      <c r="C2544" t="s">
        <v>1</v>
      </c>
      <c r="D2544" t="s">
        <v>2</v>
      </c>
      <c r="E2544" t="s">
        <v>3</v>
      </c>
      <c r="F2544" t="s">
        <v>306</v>
      </c>
      <c r="G2544" t="s">
        <v>4</v>
      </c>
      <c r="H2544" t="s">
        <v>54</v>
      </c>
      <c r="I2544">
        <v>504</v>
      </c>
      <c r="J2544">
        <v>56</v>
      </c>
      <c r="K2544" t="s">
        <v>316</v>
      </c>
      <c r="L2544" t="s">
        <v>317</v>
      </c>
      <c r="M2544" t="s">
        <v>309</v>
      </c>
      <c r="N2544">
        <v>27</v>
      </c>
      <c r="O2544" t="s">
        <v>313</v>
      </c>
      <c r="P2544" t="s">
        <v>16</v>
      </c>
      <c r="Q2544">
        <v>0.73</v>
      </c>
      <c r="R2544" t="s">
        <v>17</v>
      </c>
      <c r="S2544">
        <v>149.07000732421875</v>
      </c>
      <c r="T2544" s="6">
        <f>tbSilv[[#This Row],[qtdRecurso]]*tbSilv[[#This Row],[areaOcupacao]]/10000</f>
        <v>3.6791999999999998E-2</v>
      </c>
      <c r="U2544" s="1">
        <f>tbSilv[[#This Row],[qtdRecEspFaixa]]*tbSilv[[#This Row],[Preco]]</f>
        <v>5.4845837094726564</v>
      </c>
    </row>
    <row r="2545" spans="1:21" hidden="1" x14ac:dyDescent="0.3">
      <c r="A2545">
        <v>11817</v>
      </c>
      <c r="B2545" t="s">
        <v>57</v>
      </c>
      <c r="C2545" t="s">
        <v>1</v>
      </c>
      <c r="D2545" t="s">
        <v>2</v>
      </c>
      <c r="E2545" t="s">
        <v>3</v>
      </c>
      <c r="F2545" t="s">
        <v>306</v>
      </c>
      <c r="G2545" t="s">
        <v>4</v>
      </c>
      <c r="H2545" t="s">
        <v>54</v>
      </c>
      <c r="I2545">
        <v>504</v>
      </c>
      <c r="J2545">
        <v>56</v>
      </c>
      <c r="K2545" t="s">
        <v>316</v>
      </c>
      <c r="L2545" t="s">
        <v>317</v>
      </c>
      <c r="M2545" t="s">
        <v>309</v>
      </c>
      <c r="N2545">
        <v>28</v>
      </c>
      <c r="O2545" t="s">
        <v>310</v>
      </c>
      <c r="P2545" t="s">
        <v>311</v>
      </c>
      <c r="Q2545">
        <v>145.19999999999999</v>
      </c>
      <c r="R2545" t="s">
        <v>12</v>
      </c>
      <c r="S2545">
        <v>1.0999999999999999E-2</v>
      </c>
      <c r="T2545" s="6">
        <f>tbSilv[[#This Row],[qtdRecurso]]*tbSilv[[#This Row],[areaOcupacao]]/10000</f>
        <v>7.3180799999999993</v>
      </c>
      <c r="U2545" s="1">
        <f>tbSilv[[#This Row],[qtdRecEspFaixa]]*tbSilv[[#This Row],[Preco]]</f>
        <v>8.0498879999999981E-2</v>
      </c>
    </row>
    <row r="2546" spans="1:21" hidden="1" x14ac:dyDescent="0.3">
      <c r="A2546">
        <v>11817</v>
      </c>
      <c r="B2546" t="s">
        <v>57</v>
      </c>
      <c r="C2546" t="s">
        <v>1</v>
      </c>
      <c r="D2546" t="s">
        <v>2</v>
      </c>
      <c r="E2546" t="s">
        <v>3</v>
      </c>
      <c r="F2546" t="s">
        <v>306</v>
      </c>
      <c r="G2546" t="s">
        <v>4</v>
      </c>
      <c r="H2546" t="s">
        <v>54</v>
      </c>
      <c r="I2546">
        <v>504</v>
      </c>
      <c r="J2546">
        <v>56</v>
      </c>
      <c r="K2546" t="s">
        <v>316</v>
      </c>
      <c r="L2546" t="s">
        <v>317</v>
      </c>
      <c r="M2546" t="s">
        <v>309</v>
      </c>
      <c r="N2546">
        <v>28</v>
      </c>
      <c r="O2546" t="s">
        <v>310</v>
      </c>
      <c r="P2546" t="s">
        <v>13</v>
      </c>
      <c r="Q2546">
        <v>145.19999999999999</v>
      </c>
      <c r="R2546" t="s">
        <v>12</v>
      </c>
      <c r="S2546">
        <v>13.066685676574707</v>
      </c>
      <c r="T2546" s="6">
        <f>tbSilv[[#This Row],[qtdRecurso]]*tbSilv[[#This Row],[areaOcupacao]]/10000</f>
        <v>7.3180799999999993</v>
      </c>
      <c r="U2546" s="1">
        <f>tbSilv[[#This Row],[qtdRecEspFaixa]]*tbSilv[[#This Row],[Preco]]</f>
        <v>95.623051116027824</v>
      </c>
    </row>
    <row r="2547" spans="1:21" hidden="1" x14ac:dyDescent="0.3">
      <c r="A2547">
        <v>11817</v>
      </c>
      <c r="B2547" t="s">
        <v>57</v>
      </c>
      <c r="C2547" t="s">
        <v>1</v>
      </c>
      <c r="D2547" t="s">
        <v>2</v>
      </c>
      <c r="E2547" t="s">
        <v>3</v>
      </c>
      <c r="F2547" t="s">
        <v>306</v>
      </c>
      <c r="G2547" t="s">
        <v>4</v>
      </c>
      <c r="H2547" t="s">
        <v>54</v>
      </c>
      <c r="I2547">
        <v>504</v>
      </c>
      <c r="J2547">
        <v>56</v>
      </c>
      <c r="K2547" t="s">
        <v>316</v>
      </c>
      <c r="L2547" t="s">
        <v>317</v>
      </c>
      <c r="M2547" t="s">
        <v>309</v>
      </c>
      <c r="N2547">
        <v>28</v>
      </c>
      <c r="O2547" t="s">
        <v>312</v>
      </c>
      <c r="P2547" t="s">
        <v>13</v>
      </c>
      <c r="Q2547">
        <v>18.149999999999999</v>
      </c>
      <c r="R2547" t="s">
        <v>12</v>
      </c>
      <c r="S2547">
        <v>13.066685676574707</v>
      </c>
      <c r="T2547" s="6">
        <f>tbSilv[[#This Row],[qtdRecurso]]*tbSilv[[#This Row],[areaOcupacao]]/10000</f>
        <v>0.91475999999999991</v>
      </c>
      <c r="U2547" s="1">
        <f>tbSilv[[#This Row],[qtdRecEspFaixa]]*tbSilv[[#This Row],[Preco]]</f>
        <v>11.952881389503478</v>
      </c>
    </row>
    <row r="2548" spans="1:21" hidden="1" x14ac:dyDescent="0.3">
      <c r="A2548">
        <v>11817</v>
      </c>
      <c r="B2548" t="s">
        <v>57</v>
      </c>
      <c r="C2548" t="s">
        <v>1</v>
      </c>
      <c r="D2548" t="s">
        <v>2</v>
      </c>
      <c r="E2548" t="s">
        <v>3</v>
      </c>
      <c r="F2548" t="s">
        <v>306</v>
      </c>
      <c r="G2548" t="s">
        <v>4</v>
      </c>
      <c r="H2548" t="s">
        <v>54</v>
      </c>
      <c r="I2548">
        <v>504</v>
      </c>
      <c r="J2548">
        <v>56</v>
      </c>
      <c r="K2548" t="s">
        <v>316</v>
      </c>
      <c r="L2548" t="s">
        <v>317</v>
      </c>
      <c r="M2548" t="s">
        <v>309</v>
      </c>
      <c r="N2548">
        <v>28</v>
      </c>
      <c r="O2548" t="s">
        <v>313</v>
      </c>
      <c r="P2548" t="s">
        <v>16</v>
      </c>
      <c r="Q2548">
        <v>0.73</v>
      </c>
      <c r="R2548" t="s">
        <v>17</v>
      </c>
      <c r="S2548">
        <v>149.07000732421875</v>
      </c>
      <c r="T2548" s="6">
        <f>tbSilv[[#This Row],[qtdRecurso]]*tbSilv[[#This Row],[areaOcupacao]]/10000</f>
        <v>3.6791999999999998E-2</v>
      </c>
      <c r="U2548" s="1">
        <f>tbSilv[[#This Row],[qtdRecEspFaixa]]*tbSilv[[#This Row],[Preco]]</f>
        <v>5.4845837094726564</v>
      </c>
    </row>
    <row r="2549" spans="1:21" hidden="1" x14ac:dyDescent="0.3">
      <c r="A2549">
        <v>11817</v>
      </c>
      <c r="B2549" t="s">
        <v>57</v>
      </c>
      <c r="C2549" t="s">
        <v>1</v>
      </c>
      <c r="D2549" t="s">
        <v>2</v>
      </c>
      <c r="E2549" t="s">
        <v>3</v>
      </c>
      <c r="F2549" t="s">
        <v>306</v>
      </c>
      <c r="G2549" t="s">
        <v>4</v>
      </c>
      <c r="H2549" t="s">
        <v>54</v>
      </c>
      <c r="I2549">
        <v>504</v>
      </c>
      <c r="J2549">
        <v>56</v>
      </c>
      <c r="K2549" t="s">
        <v>316</v>
      </c>
      <c r="L2549" t="s">
        <v>317</v>
      </c>
      <c r="M2549" t="s">
        <v>309</v>
      </c>
      <c r="N2549">
        <v>29</v>
      </c>
      <c r="O2549" t="s">
        <v>310</v>
      </c>
      <c r="P2549" t="s">
        <v>311</v>
      </c>
      <c r="Q2549">
        <v>145.19999999999999</v>
      </c>
      <c r="R2549" t="s">
        <v>12</v>
      </c>
      <c r="S2549">
        <v>1.0999999999999999E-2</v>
      </c>
      <c r="T2549" s="6">
        <f>tbSilv[[#This Row],[qtdRecurso]]*tbSilv[[#This Row],[areaOcupacao]]/10000</f>
        <v>7.3180799999999993</v>
      </c>
      <c r="U2549" s="1">
        <f>tbSilv[[#This Row],[qtdRecEspFaixa]]*tbSilv[[#This Row],[Preco]]</f>
        <v>8.0498879999999981E-2</v>
      </c>
    </row>
    <row r="2550" spans="1:21" hidden="1" x14ac:dyDescent="0.3">
      <c r="A2550">
        <v>11817</v>
      </c>
      <c r="B2550" t="s">
        <v>57</v>
      </c>
      <c r="C2550" t="s">
        <v>1</v>
      </c>
      <c r="D2550" t="s">
        <v>2</v>
      </c>
      <c r="E2550" t="s">
        <v>3</v>
      </c>
      <c r="F2550" t="s">
        <v>306</v>
      </c>
      <c r="G2550" t="s">
        <v>4</v>
      </c>
      <c r="H2550" t="s">
        <v>54</v>
      </c>
      <c r="I2550">
        <v>504</v>
      </c>
      <c r="J2550">
        <v>56</v>
      </c>
      <c r="K2550" t="s">
        <v>316</v>
      </c>
      <c r="L2550" t="s">
        <v>317</v>
      </c>
      <c r="M2550" t="s">
        <v>309</v>
      </c>
      <c r="N2550">
        <v>29</v>
      </c>
      <c r="O2550" t="s">
        <v>310</v>
      </c>
      <c r="P2550" t="s">
        <v>13</v>
      </c>
      <c r="Q2550">
        <v>145.19999999999999</v>
      </c>
      <c r="R2550" t="s">
        <v>12</v>
      </c>
      <c r="S2550">
        <v>13.066685676574707</v>
      </c>
      <c r="T2550" s="6">
        <f>tbSilv[[#This Row],[qtdRecurso]]*tbSilv[[#This Row],[areaOcupacao]]/10000</f>
        <v>7.3180799999999993</v>
      </c>
      <c r="U2550" s="1">
        <f>tbSilv[[#This Row],[qtdRecEspFaixa]]*tbSilv[[#This Row],[Preco]]</f>
        <v>95.623051116027824</v>
      </c>
    </row>
    <row r="2551" spans="1:21" hidden="1" x14ac:dyDescent="0.3">
      <c r="A2551">
        <v>11817</v>
      </c>
      <c r="B2551" t="s">
        <v>57</v>
      </c>
      <c r="C2551" t="s">
        <v>1</v>
      </c>
      <c r="D2551" t="s">
        <v>2</v>
      </c>
      <c r="E2551" t="s">
        <v>3</v>
      </c>
      <c r="F2551" t="s">
        <v>306</v>
      </c>
      <c r="G2551" t="s">
        <v>4</v>
      </c>
      <c r="H2551" t="s">
        <v>54</v>
      </c>
      <c r="I2551">
        <v>504</v>
      </c>
      <c r="J2551">
        <v>56</v>
      </c>
      <c r="K2551" t="s">
        <v>316</v>
      </c>
      <c r="L2551" t="s">
        <v>317</v>
      </c>
      <c r="M2551" t="s">
        <v>309</v>
      </c>
      <c r="N2551">
        <v>29</v>
      </c>
      <c r="O2551" t="s">
        <v>312</v>
      </c>
      <c r="P2551" t="s">
        <v>13</v>
      </c>
      <c r="Q2551">
        <v>18.149999999999999</v>
      </c>
      <c r="R2551" t="s">
        <v>12</v>
      </c>
      <c r="S2551">
        <v>13.066685676574707</v>
      </c>
      <c r="T2551" s="6">
        <f>tbSilv[[#This Row],[qtdRecurso]]*tbSilv[[#This Row],[areaOcupacao]]/10000</f>
        <v>0.91475999999999991</v>
      </c>
      <c r="U2551" s="1">
        <f>tbSilv[[#This Row],[qtdRecEspFaixa]]*tbSilv[[#This Row],[Preco]]</f>
        <v>11.952881389503478</v>
      </c>
    </row>
    <row r="2552" spans="1:21" hidden="1" x14ac:dyDescent="0.3">
      <c r="A2552">
        <v>11817</v>
      </c>
      <c r="B2552" t="s">
        <v>57</v>
      </c>
      <c r="C2552" t="s">
        <v>1</v>
      </c>
      <c r="D2552" t="s">
        <v>2</v>
      </c>
      <c r="E2552" t="s">
        <v>3</v>
      </c>
      <c r="F2552" t="s">
        <v>306</v>
      </c>
      <c r="G2552" t="s">
        <v>4</v>
      </c>
      <c r="H2552" t="s">
        <v>54</v>
      </c>
      <c r="I2552">
        <v>504</v>
      </c>
      <c r="J2552">
        <v>56</v>
      </c>
      <c r="K2552" t="s">
        <v>316</v>
      </c>
      <c r="L2552" t="s">
        <v>317</v>
      </c>
      <c r="M2552" t="s">
        <v>309</v>
      </c>
      <c r="N2552">
        <v>29</v>
      </c>
      <c r="O2552" t="s">
        <v>313</v>
      </c>
      <c r="P2552" t="s">
        <v>16</v>
      </c>
      <c r="Q2552">
        <v>0.73</v>
      </c>
      <c r="R2552" t="s">
        <v>17</v>
      </c>
      <c r="S2552">
        <v>149.07000732421875</v>
      </c>
      <c r="T2552" s="6">
        <f>tbSilv[[#This Row],[qtdRecurso]]*tbSilv[[#This Row],[areaOcupacao]]/10000</f>
        <v>3.6791999999999998E-2</v>
      </c>
      <c r="U2552" s="1">
        <f>tbSilv[[#This Row],[qtdRecEspFaixa]]*tbSilv[[#This Row],[Preco]]</f>
        <v>5.4845837094726564</v>
      </c>
    </row>
    <row r="2553" spans="1:21" hidden="1" x14ac:dyDescent="0.3">
      <c r="A2553">
        <v>11817</v>
      </c>
      <c r="B2553" t="s">
        <v>57</v>
      </c>
      <c r="C2553" t="s">
        <v>1</v>
      </c>
      <c r="D2553" t="s">
        <v>2</v>
      </c>
      <c r="E2553" t="s">
        <v>3</v>
      </c>
      <c r="F2553" t="s">
        <v>306</v>
      </c>
      <c r="G2553" t="s">
        <v>4</v>
      </c>
      <c r="H2553" t="s">
        <v>54</v>
      </c>
      <c r="I2553">
        <v>504</v>
      </c>
      <c r="J2553">
        <v>56</v>
      </c>
      <c r="K2553" t="s">
        <v>316</v>
      </c>
      <c r="L2553" t="s">
        <v>317</v>
      </c>
      <c r="M2553" t="s">
        <v>309</v>
      </c>
      <c r="N2553">
        <v>30</v>
      </c>
      <c r="O2553" t="s">
        <v>310</v>
      </c>
      <c r="P2553" t="s">
        <v>311</v>
      </c>
      <c r="Q2553">
        <v>145.19999999999999</v>
      </c>
      <c r="R2553" t="s">
        <v>12</v>
      </c>
      <c r="S2553">
        <v>1.0999999999999999E-2</v>
      </c>
      <c r="T2553" s="6">
        <f>tbSilv[[#This Row],[qtdRecurso]]*tbSilv[[#This Row],[areaOcupacao]]/10000</f>
        <v>7.3180799999999993</v>
      </c>
      <c r="U2553" s="1">
        <f>tbSilv[[#This Row],[qtdRecEspFaixa]]*tbSilv[[#This Row],[Preco]]</f>
        <v>8.0498879999999981E-2</v>
      </c>
    </row>
    <row r="2554" spans="1:21" hidden="1" x14ac:dyDescent="0.3">
      <c r="A2554">
        <v>11817</v>
      </c>
      <c r="B2554" t="s">
        <v>57</v>
      </c>
      <c r="C2554" t="s">
        <v>1</v>
      </c>
      <c r="D2554" t="s">
        <v>2</v>
      </c>
      <c r="E2554" t="s">
        <v>3</v>
      </c>
      <c r="F2554" t="s">
        <v>306</v>
      </c>
      <c r="G2554" t="s">
        <v>4</v>
      </c>
      <c r="H2554" t="s">
        <v>54</v>
      </c>
      <c r="I2554">
        <v>504</v>
      </c>
      <c r="J2554">
        <v>56</v>
      </c>
      <c r="K2554" t="s">
        <v>316</v>
      </c>
      <c r="L2554" t="s">
        <v>317</v>
      </c>
      <c r="M2554" t="s">
        <v>309</v>
      </c>
      <c r="N2554">
        <v>30</v>
      </c>
      <c r="O2554" t="s">
        <v>310</v>
      </c>
      <c r="P2554" t="s">
        <v>13</v>
      </c>
      <c r="Q2554">
        <v>145.19999999999999</v>
      </c>
      <c r="R2554" t="s">
        <v>12</v>
      </c>
      <c r="S2554">
        <v>13.066685676574707</v>
      </c>
      <c r="T2554" s="6">
        <f>tbSilv[[#This Row],[qtdRecurso]]*tbSilv[[#This Row],[areaOcupacao]]/10000</f>
        <v>7.3180799999999993</v>
      </c>
      <c r="U2554" s="1">
        <f>tbSilv[[#This Row],[qtdRecEspFaixa]]*tbSilv[[#This Row],[Preco]]</f>
        <v>95.623051116027824</v>
      </c>
    </row>
    <row r="2555" spans="1:21" hidden="1" x14ac:dyDescent="0.3">
      <c r="A2555">
        <v>11817</v>
      </c>
      <c r="B2555" t="s">
        <v>57</v>
      </c>
      <c r="C2555" t="s">
        <v>1</v>
      </c>
      <c r="D2555" t="s">
        <v>2</v>
      </c>
      <c r="E2555" t="s">
        <v>3</v>
      </c>
      <c r="F2555" t="s">
        <v>306</v>
      </c>
      <c r="G2555" t="s">
        <v>4</v>
      </c>
      <c r="H2555" t="s">
        <v>54</v>
      </c>
      <c r="I2555">
        <v>504</v>
      </c>
      <c r="J2555">
        <v>56</v>
      </c>
      <c r="K2555" t="s">
        <v>316</v>
      </c>
      <c r="L2555" t="s">
        <v>317</v>
      </c>
      <c r="M2555" t="s">
        <v>309</v>
      </c>
      <c r="N2555">
        <v>30</v>
      </c>
      <c r="O2555" t="s">
        <v>312</v>
      </c>
      <c r="P2555" t="s">
        <v>13</v>
      </c>
      <c r="Q2555">
        <v>18.149999999999999</v>
      </c>
      <c r="R2555" t="s">
        <v>12</v>
      </c>
      <c r="S2555">
        <v>13.066685676574707</v>
      </c>
      <c r="T2555" s="6">
        <f>tbSilv[[#This Row],[qtdRecurso]]*tbSilv[[#This Row],[areaOcupacao]]/10000</f>
        <v>0.91475999999999991</v>
      </c>
      <c r="U2555" s="1">
        <f>tbSilv[[#This Row],[qtdRecEspFaixa]]*tbSilv[[#This Row],[Preco]]</f>
        <v>11.952881389503478</v>
      </c>
    </row>
    <row r="2556" spans="1:21" hidden="1" x14ac:dyDescent="0.3">
      <c r="A2556">
        <v>11817</v>
      </c>
      <c r="B2556" t="s">
        <v>57</v>
      </c>
      <c r="C2556" t="s">
        <v>1</v>
      </c>
      <c r="D2556" t="s">
        <v>2</v>
      </c>
      <c r="E2556" t="s">
        <v>3</v>
      </c>
      <c r="F2556" t="s">
        <v>306</v>
      </c>
      <c r="G2556" t="s">
        <v>4</v>
      </c>
      <c r="H2556" t="s">
        <v>54</v>
      </c>
      <c r="I2556">
        <v>504</v>
      </c>
      <c r="J2556">
        <v>56</v>
      </c>
      <c r="K2556" t="s">
        <v>316</v>
      </c>
      <c r="L2556" t="s">
        <v>317</v>
      </c>
      <c r="M2556" t="s">
        <v>309</v>
      </c>
      <c r="N2556">
        <v>30</v>
      </c>
      <c r="O2556" t="s">
        <v>313</v>
      </c>
      <c r="P2556" t="s">
        <v>16</v>
      </c>
      <c r="Q2556">
        <v>0.73</v>
      </c>
      <c r="R2556" t="s">
        <v>17</v>
      </c>
      <c r="S2556">
        <v>149.07000732421875</v>
      </c>
      <c r="T2556" s="6">
        <f>tbSilv[[#This Row],[qtdRecurso]]*tbSilv[[#This Row],[areaOcupacao]]/10000</f>
        <v>3.6791999999999998E-2</v>
      </c>
      <c r="U2556" s="1">
        <f>tbSilv[[#This Row],[qtdRecEspFaixa]]*tbSilv[[#This Row],[Preco]]</f>
        <v>5.4845837094726564</v>
      </c>
    </row>
    <row r="2557" spans="1:21" hidden="1" x14ac:dyDescent="0.3">
      <c r="A2557">
        <v>11817</v>
      </c>
      <c r="B2557" t="s">
        <v>57</v>
      </c>
      <c r="C2557" t="s">
        <v>1</v>
      </c>
      <c r="D2557" t="s">
        <v>2</v>
      </c>
      <c r="E2557" t="s">
        <v>3</v>
      </c>
      <c r="F2557" t="s">
        <v>306</v>
      </c>
      <c r="G2557" t="s">
        <v>4</v>
      </c>
      <c r="H2557" t="s">
        <v>54</v>
      </c>
      <c r="I2557">
        <v>504</v>
      </c>
      <c r="J2557">
        <v>56</v>
      </c>
      <c r="K2557" t="s">
        <v>316</v>
      </c>
      <c r="L2557" t="s">
        <v>7</v>
      </c>
      <c r="M2557" t="s">
        <v>8</v>
      </c>
      <c r="N2557">
        <v>1</v>
      </c>
      <c r="O2557" t="s">
        <v>9</v>
      </c>
      <c r="P2557" t="s">
        <v>314</v>
      </c>
      <c r="Q2557">
        <v>3.3</v>
      </c>
      <c r="R2557" t="s">
        <v>10</v>
      </c>
      <c r="S2557">
        <v>273.07998657226563</v>
      </c>
      <c r="T2557" s="6">
        <f>tbSilv[[#This Row],[qtdRecurso]]*tbSilv[[#This Row],[areaOcupacao]]/10000</f>
        <v>0.16632</v>
      </c>
      <c r="U2557" s="1">
        <f>tbSilv[[#This Row],[qtdRecEspFaixa]]*tbSilv[[#This Row],[Preco]]</f>
        <v>45.418663366699221</v>
      </c>
    </row>
    <row r="2558" spans="1:21" hidden="1" x14ac:dyDescent="0.3">
      <c r="A2558">
        <v>11817</v>
      </c>
      <c r="B2558" t="s">
        <v>57</v>
      </c>
      <c r="C2558" t="s">
        <v>1</v>
      </c>
      <c r="D2558" t="s">
        <v>2</v>
      </c>
      <c r="E2558" t="s">
        <v>3</v>
      </c>
      <c r="F2558" t="s">
        <v>306</v>
      </c>
      <c r="G2558" t="s">
        <v>4</v>
      </c>
      <c r="H2558" t="s">
        <v>54</v>
      </c>
      <c r="I2558">
        <v>504</v>
      </c>
      <c r="J2558">
        <v>56</v>
      </c>
      <c r="K2558" t="s">
        <v>316</v>
      </c>
      <c r="L2558" t="s">
        <v>7</v>
      </c>
      <c r="M2558" t="s">
        <v>8</v>
      </c>
      <c r="N2558">
        <v>1</v>
      </c>
      <c r="O2558" t="s">
        <v>9</v>
      </c>
      <c r="P2558" t="s">
        <v>11</v>
      </c>
      <c r="Q2558">
        <v>10.5</v>
      </c>
      <c r="R2558" t="s">
        <v>12</v>
      </c>
      <c r="S2558">
        <v>1.0999999999999999E-2</v>
      </c>
      <c r="T2558" s="6">
        <f>tbSilv[[#This Row],[qtdRecurso]]*tbSilv[[#This Row],[areaOcupacao]]/10000</f>
        <v>0.5292</v>
      </c>
      <c r="U2558" s="1">
        <f>tbSilv[[#This Row],[qtdRecEspFaixa]]*tbSilv[[#This Row],[Preco]]</f>
        <v>5.8211999999999995E-3</v>
      </c>
    </row>
    <row r="2559" spans="1:21" hidden="1" x14ac:dyDescent="0.3">
      <c r="A2559">
        <v>11817</v>
      </c>
      <c r="B2559" t="s">
        <v>57</v>
      </c>
      <c r="C2559" t="s">
        <v>1</v>
      </c>
      <c r="D2559" t="s">
        <v>2</v>
      </c>
      <c r="E2559" t="s">
        <v>3</v>
      </c>
      <c r="F2559" t="s">
        <v>306</v>
      </c>
      <c r="G2559" t="s">
        <v>4</v>
      </c>
      <c r="H2559" t="s">
        <v>54</v>
      </c>
      <c r="I2559">
        <v>504</v>
      </c>
      <c r="J2559">
        <v>56</v>
      </c>
      <c r="K2559" t="s">
        <v>316</v>
      </c>
      <c r="L2559" t="s">
        <v>7</v>
      </c>
      <c r="M2559" t="s">
        <v>8</v>
      </c>
      <c r="N2559">
        <v>1</v>
      </c>
      <c r="O2559" t="s">
        <v>9</v>
      </c>
      <c r="P2559" t="s">
        <v>13</v>
      </c>
      <c r="Q2559">
        <v>10.5</v>
      </c>
      <c r="R2559" t="s">
        <v>12</v>
      </c>
      <c r="S2559">
        <v>13.066685676574707</v>
      </c>
      <c r="T2559" s="6">
        <f>tbSilv[[#This Row],[qtdRecurso]]*tbSilv[[#This Row],[areaOcupacao]]/10000</f>
        <v>0.5292</v>
      </c>
      <c r="U2559" s="1">
        <f>tbSilv[[#This Row],[qtdRecEspFaixa]]*tbSilv[[#This Row],[Preco]]</f>
        <v>6.9148900600433354</v>
      </c>
    </row>
    <row r="2560" spans="1:21" hidden="1" x14ac:dyDescent="0.3">
      <c r="A2560">
        <v>11817</v>
      </c>
      <c r="B2560" t="s">
        <v>57</v>
      </c>
      <c r="C2560" t="s">
        <v>1</v>
      </c>
      <c r="D2560" t="s">
        <v>2</v>
      </c>
      <c r="E2560" t="s">
        <v>3</v>
      </c>
      <c r="F2560" t="s">
        <v>306</v>
      </c>
      <c r="G2560" t="s">
        <v>4</v>
      </c>
      <c r="H2560" t="s">
        <v>54</v>
      </c>
      <c r="I2560">
        <v>504</v>
      </c>
      <c r="J2560">
        <v>56</v>
      </c>
      <c r="K2560" t="s">
        <v>316</v>
      </c>
      <c r="L2560" t="s">
        <v>7</v>
      </c>
      <c r="M2560" t="s">
        <v>8</v>
      </c>
      <c r="N2560">
        <v>1</v>
      </c>
      <c r="O2560" t="s">
        <v>14</v>
      </c>
      <c r="P2560" t="s">
        <v>315</v>
      </c>
      <c r="Q2560">
        <v>3.3</v>
      </c>
      <c r="R2560" t="s">
        <v>10</v>
      </c>
      <c r="S2560">
        <v>200.47999572753906</v>
      </c>
      <c r="T2560" s="6">
        <f>tbSilv[[#This Row],[qtdRecurso]]*tbSilv[[#This Row],[areaOcupacao]]/10000</f>
        <v>0.16632</v>
      </c>
      <c r="U2560" s="1">
        <f>tbSilv[[#This Row],[qtdRecEspFaixa]]*tbSilv[[#This Row],[Preco]]</f>
        <v>33.343832889404297</v>
      </c>
    </row>
    <row r="2561" spans="1:21" hidden="1" x14ac:dyDescent="0.3">
      <c r="A2561">
        <v>11817</v>
      </c>
      <c r="B2561" t="s">
        <v>57</v>
      </c>
      <c r="C2561" t="s">
        <v>1</v>
      </c>
      <c r="D2561" t="s">
        <v>2</v>
      </c>
      <c r="E2561" t="s">
        <v>3</v>
      </c>
      <c r="F2561" t="s">
        <v>306</v>
      </c>
      <c r="G2561" t="s">
        <v>4</v>
      </c>
      <c r="H2561" t="s">
        <v>54</v>
      </c>
      <c r="I2561">
        <v>504</v>
      </c>
      <c r="J2561">
        <v>56</v>
      </c>
      <c r="K2561" t="s">
        <v>316</v>
      </c>
      <c r="L2561" t="s">
        <v>7</v>
      </c>
      <c r="M2561" t="s">
        <v>8</v>
      </c>
      <c r="N2561">
        <v>1</v>
      </c>
      <c r="O2561" t="s">
        <v>14</v>
      </c>
      <c r="P2561" t="s">
        <v>15</v>
      </c>
      <c r="Q2561">
        <v>12</v>
      </c>
      <c r="R2561" t="s">
        <v>12</v>
      </c>
      <c r="S2561">
        <v>7.9000000000000001E-2</v>
      </c>
      <c r="T2561" s="6">
        <f>tbSilv[[#This Row],[qtdRecurso]]*tbSilv[[#This Row],[areaOcupacao]]/10000</f>
        <v>0.6048</v>
      </c>
      <c r="U2561" s="1">
        <f>tbSilv[[#This Row],[qtdRecEspFaixa]]*tbSilv[[#This Row],[Preco]]</f>
        <v>4.7779200000000001E-2</v>
      </c>
    </row>
    <row r="2562" spans="1:21" hidden="1" x14ac:dyDescent="0.3">
      <c r="A2562">
        <v>11817</v>
      </c>
      <c r="B2562" t="s">
        <v>57</v>
      </c>
      <c r="C2562" t="s">
        <v>1</v>
      </c>
      <c r="D2562" t="s">
        <v>2</v>
      </c>
      <c r="E2562" t="s">
        <v>3</v>
      </c>
      <c r="F2562" t="s">
        <v>306</v>
      </c>
      <c r="G2562" t="s">
        <v>4</v>
      </c>
      <c r="H2562" t="s">
        <v>54</v>
      </c>
      <c r="I2562">
        <v>504</v>
      </c>
      <c r="J2562">
        <v>56</v>
      </c>
      <c r="K2562" t="s">
        <v>316</v>
      </c>
      <c r="L2562" t="s">
        <v>7</v>
      </c>
      <c r="M2562" t="s">
        <v>8</v>
      </c>
      <c r="N2562">
        <v>1</v>
      </c>
      <c r="O2562" t="s">
        <v>14</v>
      </c>
      <c r="P2562" t="s">
        <v>13</v>
      </c>
      <c r="Q2562">
        <v>12</v>
      </c>
      <c r="R2562" t="s">
        <v>12</v>
      </c>
      <c r="S2562">
        <v>13.066685676574707</v>
      </c>
      <c r="T2562" s="6">
        <f>tbSilv[[#This Row],[qtdRecurso]]*tbSilv[[#This Row],[areaOcupacao]]/10000</f>
        <v>0.6048</v>
      </c>
      <c r="U2562" s="1">
        <f>tbSilv[[#This Row],[qtdRecEspFaixa]]*tbSilv[[#This Row],[Preco]]</f>
        <v>7.9027314971923825</v>
      </c>
    </row>
    <row r="2563" spans="1:21" hidden="1" x14ac:dyDescent="0.3">
      <c r="A2563">
        <v>11817</v>
      </c>
      <c r="B2563" t="s">
        <v>57</v>
      </c>
      <c r="C2563" t="s">
        <v>1</v>
      </c>
      <c r="D2563" t="s">
        <v>2</v>
      </c>
      <c r="E2563" t="s">
        <v>3</v>
      </c>
      <c r="F2563" t="s">
        <v>306</v>
      </c>
      <c r="G2563" t="s">
        <v>4</v>
      </c>
      <c r="H2563" t="s">
        <v>54</v>
      </c>
      <c r="I2563">
        <v>504</v>
      </c>
      <c r="J2563">
        <v>56</v>
      </c>
      <c r="K2563" t="s">
        <v>316</v>
      </c>
      <c r="L2563" t="s">
        <v>7</v>
      </c>
      <c r="M2563" t="s">
        <v>8</v>
      </c>
      <c r="N2563">
        <v>1</v>
      </c>
      <c r="O2563" t="s">
        <v>14</v>
      </c>
      <c r="P2563" t="s">
        <v>16</v>
      </c>
      <c r="Q2563">
        <v>2</v>
      </c>
      <c r="R2563" t="s">
        <v>17</v>
      </c>
      <c r="S2563">
        <v>149.07000732421875</v>
      </c>
      <c r="T2563" s="6">
        <f>tbSilv[[#This Row],[qtdRecurso]]*tbSilv[[#This Row],[areaOcupacao]]/10000</f>
        <v>0.1008</v>
      </c>
      <c r="U2563" s="1">
        <f>tbSilv[[#This Row],[qtdRecEspFaixa]]*tbSilv[[#This Row],[Preco]]</f>
        <v>15.02625673828125</v>
      </c>
    </row>
    <row r="2564" spans="1:21" hidden="1" x14ac:dyDescent="0.3">
      <c r="A2564">
        <v>11817</v>
      </c>
      <c r="B2564" t="s">
        <v>57</v>
      </c>
      <c r="C2564" t="s">
        <v>1</v>
      </c>
      <c r="D2564" t="s">
        <v>2</v>
      </c>
      <c r="E2564" t="s">
        <v>3</v>
      </c>
      <c r="F2564" t="s">
        <v>306</v>
      </c>
      <c r="G2564" t="s">
        <v>4</v>
      </c>
      <c r="H2564" t="s">
        <v>54</v>
      </c>
      <c r="I2564">
        <v>504</v>
      </c>
      <c r="J2564">
        <v>56</v>
      </c>
      <c r="K2564" t="s">
        <v>316</v>
      </c>
      <c r="L2564" t="s">
        <v>7</v>
      </c>
      <c r="M2564" t="s">
        <v>8</v>
      </c>
      <c r="N2564">
        <v>1</v>
      </c>
      <c r="O2564" t="s">
        <v>18</v>
      </c>
      <c r="P2564" t="s">
        <v>13</v>
      </c>
      <c r="Q2564">
        <v>5</v>
      </c>
      <c r="R2564" t="s">
        <v>12</v>
      </c>
      <c r="S2564">
        <v>13.066685676574707</v>
      </c>
      <c r="T2564" s="6">
        <f>tbSilv[[#This Row],[qtdRecurso]]*tbSilv[[#This Row],[areaOcupacao]]/10000</f>
        <v>0.252</v>
      </c>
      <c r="U2564" s="1">
        <f>tbSilv[[#This Row],[qtdRecEspFaixa]]*tbSilv[[#This Row],[Preco]]</f>
        <v>3.2928047904968261</v>
      </c>
    </row>
    <row r="2565" spans="1:21" hidden="1" x14ac:dyDescent="0.3">
      <c r="A2565">
        <v>11817</v>
      </c>
      <c r="B2565" t="s">
        <v>57</v>
      </c>
      <c r="C2565" t="s">
        <v>1</v>
      </c>
      <c r="D2565" t="s">
        <v>2</v>
      </c>
      <c r="E2565" t="s">
        <v>3</v>
      </c>
      <c r="F2565" t="s">
        <v>306</v>
      </c>
      <c r="G2565" t="s">
        <v>4</v>
      </c>
      <c r="H2565" t="s">
        <v>54</v>
      </c>
      <c r="I2565">
        <v>504</v>
      </c>
      <c r="J2565">
        <v>56</v>
      </c>
      <c r="K2565" t="s">
        <v>316</v>
      </c>
      <c r="L2565" t="s">
        <v>7</v>
      </c>
      <c r="M2565" t="s">
        <v>8</v>
      </c>
      <c r="N2565">
        <v>1</v>
      </c>
      <c r="O2565" t="s">
        <v>18</v>
      </c>
      <c r="P2565" t="s">
        <v>19</v>
      </c>
      <c r="Q2565">
        <v>1</v>
      </c>
      <c r="R2565" t="s">
        <v>17</v>
      </c>
      <c r="S2565">
        <v>157.47999572753906</v>
      </c>
      <c r="T2565" s="6">
        <f>tbSilv[[#This Row],[qtdRecurso]]*tbSilv[[#This Row],[areaOcupacao]]/10000</f>
        <v>5.04E-2</v>
      </c>
      <c r="U2565" s="1">
        <f>tbSilv[[#This Row],[qtdRecEspFaixa]]*tbSilv[[#This Row],[Preco]]</f>
        <v>7.9369917846679687</v>
      </c>
    </row>
    <row r="2566" spans="1:21" hidden="1" x14ac:dyDescent="0.3">
      <c r="A2566">
        <v>11817</v>
      </c>
      <c r="B2566" t="s">
        <v>57</v>
      </c>
      <c r="C2566" t="s">
        <v>1</v>
      </c>
      <c r="D2566" t="s">
        <v>2</v>
      </c>
      <c r="E2566" t="s">
        <v>3</v>
      </c>
      <c r="F2566" t="s">
        <v>306</v>
      </c>
      <c r="G2566" t="s">
        <v>4</v>
      </c>
      <c r="H2566" t="s">
        <v>54</v>
      </c>
      <c r="I2566">
        <v>504</v>
      </c>
      <c r="J2566">
        <v>56</v>
      </c>
      <c r="K2566" t="s">
        <v>316</v>
      </c>
      <c r="L2566" t="s">
        <v>7</v>
      </c>
      <c r="M2566" t="s">
        <v>8</v>
      </c>
      <c r="N2566">
        <v>1</v>
      </c>
      <c r="O2566" t="s">
        <v>20</v>
      </c>
      <c r="P2566" t="s">
        <v>21</v>
      </c>
      <c r="Q2566">
        <v>5</v>
      </c>
      <c r="R2566" t="s">
        <v>22</v>
      </c>
      <c r="S2566">
        <v>25.84</v>
      </c>
      <c r="T2566" s="6">
        <f>tbSilv[[#This Row],[qtdRecurso]]*tbSilv[[#This Row],[areaOcupacao]]/10000</f>
        <v>0.252</v>
      </c>
      <c r="U2566" s="1">
        <f>tbSilv[[#This Row],[qtdRecEspFaixa]]*tbSilv[[#This Row],[Preco]]</f>
        <v>6.5116800000000001</v>
      </c>
    </row>
    <row r="2567" spans="1:21" hidden="1" x14ac:dyDescent="0.3">
      <c r="A2567">
        <v>11817</v>
      </c>
      <c r="B2567" t="s">
        <v>57</v>
      </c>
      <c r="C2567" t="s">
        <v>1</v>
      </c>
      <c r="D2567" t="s">
        <v>2</v>
      </c>
      <c r="E2567" t="s">
        <v>3</v>
      </c>
      <c r="F2567" t="s">
        <v>306</v>
      </c>
      <c r="G2567" t="s">
        <v>4</v>
      </c>
      <c r="H2567" t="s">
        <v>54</v>
      </c>
      <c r="I2567">
        <v>504</v>
      </c>
      <c r="J2567">
        <v>56</v>
      </c>
      <c r="K2567" t="s">
        <v>316</v>
      </c>
      <c r="L2567" t="s">
        <v>7</v>
      </c>
      <c r="M2567" t="s">
        <v>8</v>
      </c>
      <c r="N2567">
        <v>1</v>
      </c>
      <c r="O2567" t="s">
        <v>20</v>
      </c>
      <c r="P2567" t="s">
        <v>13</v>
      </c>
      <c r="Q2567">
        <v>12</v>
      </c>
      <c r="R2567" t="s">
        <v>12</v>
      </c>
      <c r="S2567">
        <v>13.066685676574707</v>
      </c>
      <c r="T2567" s="6">
        <f>tbSilv[[#This Row],[qtdRecurso]]*tbSilv[[#This Row],[areaOcupacao]]/10000</f>
        <v>0.6048</v>
      </c>
      <c r="U2567" s="1">
        <f>tbSilv[[#This Row],[qtdRecEspFaixa]]*tbSilv[[#This Row],[Preco]]</f>
        <v>7.9027314971923825</v>
      </c>
    </row>
    <row r="2568" spans="1:21" hidden="1" x14ac:dyDescent="0.3">
      <c r="A2568">
        <v>11817</v>
      </c>
      <c r="B2568" t="s">
        <v>57</v>
      </c>
      <c r="C2568" t="s">
        <v>1</v>
      </c>
      <c r="D2568" t="s">
        <v>2</v>
      </c>
      <c r="E2568" t="s">
        <v>3</v>
      </c>
      <c r="F2568" t="s">
        <v>306</v>
      </c>
      <c r="G2568" t="s">
        <v>4</v>
      </c>
      <c r="H2568" t="s">
        <v>54</v>
      </c>
      <c r="I2568">
        <v>504</v>
      </c>
      <c r="J2568">
        <v>56</v>
      </c>
      <c r="K2568" t="s">
        <v>316</v>
      </c>
      <c r="L2568" t="s">
        <v>7</v>
      </c>
      <c r="M2568" t="s">
        <v>8</v>
      </c>
      <c r="N2568">
        <v>1</v>
      </c>
      <c r="O2568" t="s">
        <v>20</v>
      </c>
      <c r="P2568" t="s">
        <v>19</v>
      </c>
      <c r="Q2568">
        <v>2</v>
      </c>
      <c r="R2568" t="s">
        <v>17</v>
      </c>
      <c r="S2568">
        <v>157.47999572753906</v>
      </c>
      <c r="T2568" s="6">
        <f>tbSilv[[#This Row],[qtdRecurso]]*tbSilv[[#This Row],[areaOcupacao]]/10000</f>
        <v>0.1008</v>
      </c>
      <c r="U2568" s="1">
        <f>tbSilv[[#This Row],[qtdRecEspFaixa]]*tbSilv[[#This Row],[Preco]]</f>
        <v>15.873983569335937</v>
      </c>
    </row>
    <row r="2569" spans="1:21" hidden="1" x14ac:dyDescent="0.3">
      <c r="A2569">
        <v>11817</v>
      </c>
      <c r="B2569" t="s">
        <v>57</v>
      </c>
      <c r="C2569" t="s">
        <v>1</v>
      </c>
      <c r="D2569" t="s">
        <v>2</v>
      </c>
      <c r="E2569" t="s">
        <v>3</v>
      </c>
      <c r="F2569" t="s">
        <v>306</v>
      </c>
      <c r="G2569" t="s">
        <v>4</v>
      </c>
      <c r="H2569" t="s">
        <v>54</v>
      </c>
      <c r="I2569">
        <v>504</v>
      </c>
      <c r="J2569">
        <v>56</v>
      </c>
      <c r="K2569" t="s">
        <v>316</v>
      </c>
      <c r="L2569" t="s">
        <v>7</v>
      </c>
      <c r="M2569" t="s">
        <v>8</v>
      </c>
      <c r="N2569">
        <v>1</v>
      </c>
      <c r="O2569" t="s">
        <v>23</v>
      </c>
      <c r="P2569" t="s">
        <v>21</v>
      </c>
      <c r="Q2569">
        <v>1</v>
      </c>
      <c r="R2569" t="s">
        <v>22</v>
      </c>
      <c r="S2569">
        <v>25.84</v>
      </c>
      <c r="T2569" s="6">
        <f>tbSilv[[#This Row],[qtdRecurso]]*tbSilv[[#This Row],[areaOcupacao]]/10000</f>
        <v>5.04E-2</v>
      </c>
      <c r="U2569" s="1">
        <f>tbSilv[[#This Row],[qtdRecEspFaixa]]*tbSilv[[#This Row],[Preco]]</f>
        <v>1.3023359999999999</v>
      </c>
    </row>
    <row r="2570" spans="1:21" hidden="1" x14ac:dyDescent="0.3">
      <c r="A2570">
        <v>11817</v>
      </c>
      <c r="B2570" t="s">
        <v>57</v>
      </c>
      <c r="C2570" t="s">
        <v>1</v>
      </c>
      <c r="D2570" t="s">
        <v>2</v>
      </c>
      <c r="E2570" t="s">
        <v>3</v>
      </c>
      <c r="F2570" t="s">
        <v>306</v>
      </c>
      <c r="G2570" t="s">
        <v>4</v>
      </c>
      <c r="H2570" t="s">
        <v>54</v>
      </c>
      <c r="I2570">
        <v>504</v>
      </c>
      <c r="J2570">
        <v>56</v>
      </c>
      <c r="K2570" t="s">
        <v>316</v>
      </c>
      <c r="L2570" t="s">
        <v>7</v>
      </c>
      <c r="M2570" t="s">
        <v>8</v>
      </c>
      <c r="N2570">
        <v>1</v>
      </c>
      <c r="O2570" t="s">
        <v>23</v>
      </c>
      <c r="P2570" t="s">
        <v>24</v>
      </c>
      <c r="Q2570">
        <v>109</v>
      </c>
      <c r="R2570" t="s">
        <v>25</v>
      </c>
      <c r="S2570">
        <v>2</v>
      </c>
      <c r="T2570" s="6">
        <f>tbSilv[[#This Row],[qtdRecurso]]*tbSilv[[#This Row],[areaOcupacao]]/10000</f>
        <v>5.4935999999999998</v>
      </c>
      <c r="U2570" s="1">
        <f>tbSilv[[#This Row],[qtdRecEspFaixa]]*tbSilv[[#This Row],[Preco]]</f>
        <v>10.9872</v>
      </c>
    </row>
    <row r="2571" spans="1:21" hidden="1" x14ac:dyDescent="0.3">
      <c r="A2571">
        <v>11817</v>
      </c>
      <c r="B2571" t="s">
        <v>57</v>
      </c>
      <c r="C2571" t="s">
        <v>1</v>
      </c>
      <c r="D2571" t="s">
        <v>2</v>
      </c>
      <c r="E2571" t="s">
        <v>3</v>
      </c>
      <c r="F2571" t="s">
        <v>306</v>
      </c>
      <c r="G2571" t="s">
        <v>4</v>
      </c>
      <c r="H2571" t="s">
        <v>54</v>
      </c>
      <c r="I2571">
        <v>504</v>
      </c>
      <c r="J2571">
        <v>56</v>
      </c>
      <c r="K2571" t="s">
        <v>316</v>
      </c>
      <c r="L2571" t="s">
        <v>7</v>
      </c>
      <c r="M2571" t="s">
        <v>8</v>
      </c>
      <c r="N2571">
        <v>1</v>
      </c>
      <c r="O2571" t="s">
        <v>23</v>
      </c>
      <c r="P2571" t="s">
        <v>26</v>
      </c>
      <c r="Q2571">
        <v>109</v>
      </c>
      <c r="R2571" t="s">
        <v>25</v>
      </c>
      <c r="S2571">
        <v>10</v>
      </c>
      <c r="T2571" s="6">
        <f>tbSilv[[#This Row],[qtdRecurso]]*tbSilv[[#This Row],[areaOcupacao]]/10000</f>
        <v>5.4935999999999998</v>
      </c>
      <c r="U2571" s="1">
        <f>tbSilv[[#This Row],[qtdRecEspFaixa]]*tbSilv[[#This Row],[Preco]]</f>
        <v>54.936</v>
      </c>
    </row>
    <row r="2572" spans="1:21" hidden="1" x14ac:dyDescent="0.3">
      <c r="A2572">
        <v>11817</v>
      </c>
      <c r="B2572" t="s">
        <v>57</v>
      </c>
      <c r="C2572" t="s">
        <v>1</v>
      </c>
      <c r="D2572" t="s">
        <v>2</v>
      </c>
      <c r="E2572" t="s">
        <v>3</v>
      </c>
      <c r="F2572" t="s">
        <v>306</v>
      </c>
      <c r="G2572" t="s">
        <v>4</v>
      </c>
      <c r="H2572" t="s">
        <v>54</v>
      </c>
      <c r="I2572">
        <v>504</v>
      </c>
      <c r="J2572">
        <v>56</v>
      </c>
      <c r="K2572" t="s">
        <v>316</v>
      </c>
      <c r="L2572" t="s">
        <v>7</v>
      </c>
      <c r="M2572" t="s">
        <v>8</v>
      </c>
      <c r="N2572">
        <v>1</v>
      </c>
      <c r="O2572" t="s">
        <v>23</v>
      </c>
      <c r="P2572" t="s">
        <v>41</v>
      </c>
      <c r="Q2572" s="57">
        <v>3</v>
      </c>
      <c r="R2572" t="s">
        <v>12</v>
      </c>
      <c r="S2572" s="130">
        <v>50</v>
      </c>
      <c r="T2572" s="6">
        <f>tbSilv[[#This Row],[qtdRecurso]]*tbSilv[[#This Row],[areaOcupacao]]/10000</f>
        <v>0.1512</v>
      </c>
      <c r="U2572" s="1">
        <f>tbSilv[[#This Row],[qtdRecEspFaixa]]*tbSilv[[#This Row],[Preco]]</f>
        <v>7.5600000000000005</v>
      </c>
    </row>
    <row r="2573" spans="1:21" hidden="1" x14ac:dyDescent="0.3">
      <c r="A2573">
        <v>11817</v>
      </c>
      <c r="B2573" t="s">
        <v>57</v>
      </c>
      <c r="C2573" t="s">
        <v>1</v>
      </c>
      <c r="D2573" t="s">
        <v>2</v>
      </c>
      <c r="E2573" t="s">
        <v>3</v>
      </c>
      <c r="F2573" t="s">
        <v>306</v>
      </c>
      <c r="G2573" t="s">
        <v>4</v>
      </c>
      <c r="H2573" t="s">
        <v>54</v>
      </c>
      <c r="I2573">
        <v>504</v>
      </c>
      <c r="J2573">
        <v>56</v>
      </c>
      <c r="K2573" t="s">
        <v>316</v>
      </c>
      <c r="L2573" t="s">
        <v>7</v>
      </c>
      <c r="M2573" t="s">
        <v>8</v>
      </c>
      <c r="N2573">
        <v>1</v>
      </c>
      <c r="O2573" t="s">
        <v>23</v>
      </c>
      <c r="P2573" t="s">
        <v>13</v>
      </c>
      <c r="Q2573">
        <v>3.6</v>
      </c>
      <c r="R2573" t="s">
        <v>12</v>
      </c>
      <c r="S2573">
        <v>13.066685676574707</v>
      </c>
      <c r="T2573" s="6">
        <f>tbSilv[[#This Row],[qtdRecurso]]*tbSilv[[#This Row],[areaOcupacao]]/10000</f>
        <v>0.18144000000000002</v>
      </c>
      <c r="U2573" s="1">
        <f>tbSilv[[#This Row],[qtdRecEspFaixa]]*tbSilv[[#This Row],[Preco]]</f>
        <v>2.370819449157715</v>
      </c>
    </row>
    <row r="2574" spans="1:21" hidden="1" x14ac:dyDescent="0.3">
      <c r="A2574">
        <v>11817</v>
      </c>
      <c r="B2574" t="s">
        <v>57</v>
      </c>
      <c r="C2574" t="s">
        <v>1</v>
      </c>
      <c r="D2574" t="s">
        <v>2</v>
      </c>
      <c r="E2574" t="s">
        <v>3</v>
      </c>
      <c r="F2574" t="s">
        <v>306</v>
      </c>
      <c r="G2574" t="s">
        <v>4</v>
      </c>
      <c r="H2574" t="s">
        <v>54</v>
      </c>
      <c r="I2574">
        <v>504</v>
      </c>
      <c r="J2574">
        <v>56</v>
      </c>
      <c r="K2574" t="s">
        <v>316</v>
      </c>
      <c r="L2574" t="s">
        <v>7</v>
      </c>
      <c r="M2574" t="s">
        <v>8</v>
      </c>
      <c r="N2574">
        <v>1</v>
      </c>
      <c r="O2574" t="s">
        <v>27</v>
      </c>
      <c r="P2574" t="s">
        <v>24</v>
      </c>
      <c r="Q2574">
        <v>545</v>
      </c>
      <c r="R2574" t="s">
        <v>25</v>
      </c>
      <c r="S2574">
        <v>2</v>
      </c>
      <c r="T2574" s="6">
        <f>tbSilv[[#This Row],[qtdRecurso]]*tbSilv[[#This Row],[areaOcupacao]]/10000</f>
        <v>27.468</v>
      </c>
      <c r="U2574" s="1">
        <f>tbSilv[[#This Row],[qtdRecEspFaixa]]*tbSilv[[#This Row],[Preco]]</f>
        <v>54.936</v>
      </c>
    </row>
    <row r="2575" spans="1:21" hidden="1" x14ac:dyDescent="0.3">
      <c r="A2575">
        <v>11817</v>
      </c>
      <c r="B2575" t="s">
        <v>57</v>
      </c>
      <c r="C2575" t="s">
        <v>1</v>
      </c>
      <c r="D2575" t="s">
        <v>2</v>
      </c>
      <c r="E2575" t="s">
        <v>3</v>
      </c>
      <c r="F2575" t="s">
        <v>306</v>
      </c>
      <c r="G2575" t="s">
        <v>4</v>
      </c>
      <c r="H2575" t="s">
        <v>54</v>
      </c>
      <c r="I2575">
        <v>504</v>
      </c>
      <c r="J2575">
        <v>56</v>
      </c>
      <c r="K2575" t="s">
        <v>316</v>
      </c>
      <c r="L2575" t="s">
        <v>7</v>
      </c>
      <c r="M2575" t="s">
        <v>8</v>
      </c>
      <c r="N2575">
        <v>1</v>
      </c>
      <c r="O2575" t="s">
        <v>27</v>
      </c>
      <c r="P2575" t="s">
        <v>13</v>
      </c>
      <c r="Q2575">
        <v>9</v>
      </c>
      <c r="R2575" t="s">
        <v>12</v>
      </c>
      <c r="S2575">
        <v>13.066685676574707</v>
      </c>
      <c r="T2575" s="6">
        <f>tbSilv[[#This Row],[qtdRecurso]]*tbSilv[[#This Row],[areaOcupacao]]/10000</f>
        <v>0.4536</v>
      </c>
      <c r="U2575" s="1">
        <f>tbSilv[[#This Row],[qtdRecEspFaixa]]*tbSilv[[#This Row],[Preco]]</f>
        <v>5.9270486228942874</v>
      </c>
    </row>
    <row r="2576" spans="1:21" hidden="1" x14ac:dyDescent="0.3">
      <c r="A2576">
        <v>11817</v>
      </c>
      <c r="B2576" t="s">
        <v>57</v>
      </c>
      <c r="C2576" t="s">
        <v>1</v>
      </c>
      <c r="D2576" t="s">
        <v>2</v>
      </c>
      <c r="E2576" t="s">
        <v>3</v>
      </c>
      <c r="F2576" t="s">
        <v>306</v>
      </c>
      <c r="G2576" t="s">
        <v>4</v>
      </c>
      <c r="H2576" t="s">
        <v>54</v>
      </c>
      <c r="I2576">
        <v>504</v>
      </c>
      <c r="J2576">
        <v>56</v>
      </c>
      <c r="K2576" t="s">
        <v>316</v>
      </c>
      <c r="L2576" t="s">
        <v>7</v>
      </c>
      <c r="M2576" t="s">
        <v>8</v>
      </c>
      <c r="N2576">
        <v>1</v>
      </c>
      <c r="O2576" t="s">
        <v>27</v>
      </c>
      <c r="P2576" t="s">
        <v>16</v>
      </c>
      <c r="Q2576">
        <v>1.5</v>
      </c>
      <c r="R2576" t="s">
        <v>17</v>
      </c>
      <c r="S2576">
        <v>149.07000732421875</v>
      </c>
      <c r="T2576" s="6">
        <f>tbSilv[[#This Row],[qtdRecurso]]*tbSilv[[#This Row],[areaOcupacao]]/10000</f>
        <v>7.5600000000000001E-2</v>
      </c>
      <c r="U2576" s="1">
        <f>tbSilv[[#This Row],[qtdRecEspFaixa]]*tbSilv[[#This Row],[Preco]]</f>
        <v>11.269692553710938</v>
      </c>
    </row>
    <row r="2577" spans="1:21" x14ac:dyDescent="0.3">
      <c r="A2577">
        <v>11817</v>
      </c>
      <c r="B2577" t="s">
        <v>57</v>
      </c>
      <c r="C2577" t="s">
        <v>1</v>
      </c>
      <c r="D2577" t="s">
        <v>2</v>
      </c>
      <c r="E2577" t="s">
        <v>3</v>
      </c>
      <c r="F2577" t="s">
        <v>306</v>
      </c>
      <c r="G2577" t="s">
        <v>4</v>
      </c>
      <c r="H2577" t="s">
        <v>54</v>
      </c>
      <c r="I2577">
        <v>504</v>
      </c>
      <c r="J2577">
        <v>56</v>
      </c>
      <c r="K2577" t="s">
        <v>316</v>
      </c>
      <c r="L2577" t="s">
        <v>7</v>
      </c>
      <c r="M2577" t="s">
        <v>28</v>
      </c>
      <c r="N2577">
        <v>2</v>
      </c>
      <c r="O2577" t="s">
        <v>29</v>
      </c>
      <c r="P2577" t="s">
        <v>30</v>
      </c>
      <c r="Q2577">
        <v>2.6</v>
      </c>
      <c r="R2577" t="s">
        <v>10</v>
      </c>
      <c r="S2577">
        <v>268.25</v>
      </c>
      <c r="T2577" s="6">
        <f>tbSilv[[#This Row],[qtdRecurso]]*tbSilv[[#This Row],[areaOcupacao]]/10000</f>
        <v>0.13104000000000002</v>
      </c>
      <c r="U2577" s="1">
        <f>tbSilv[[#This Row],[qtdRecEspFaixa]]*tbSilv[[#This Row],[Preco]]</f>
        <v>35.151480000000006</v>
      </c>
    </row>
    <row r="2578" spans="1:21" x14ac:dyDescent="0.3">
      <c r="A2578">
        <v>11817</v>
      </c>
      <c r="B2578" t="s">
        <v>57</v>
      </c>
      <c r="C2578" t="s">
        <v>1</v>
      </c>
      <c r="D2578" t="s">
        <v>2</v>
      </c>
      <c r="E2578" t="s">
        <v>3</v>
      </c>
      <c r="F2578" t="s">
        <v>306</v>
      </c>
      <c r="G2578" t="s">
        <v>4</v>
      </c>
      <c r="H2578" t="s">
        <v>54</v>
      </c>
      <c r="I2578">
        <v>504</v>
      </c>
      <c r="J2578">
        <v>56</v>
      </c>
      <c r="K2578" t="s">
        <v>316</v>
      </c>
      <c r="L2578" t="s">
        <v>7</v>
      </c>
      <c r="M2578" t="s">
        <v>28</v>
      </c>
      <c r="N2578">
        <v>2</v>
      </c>
      <c r="O2578" t="s">
        <v>29</v>
      </c>
      <c r="P2578" t="s">
        <v>11</v>
      </c>
      <c r="Q2578">
        <v>8</v>
      </c>
      <c r="R2578" t="s">
        <v>12</v>
      </c>
      <c r="S2578">
        <v>1.0999999999999999E-2</v>
      </c>
      <c r="T2578" s="6">
        <f>tbSilv[[#This Row],[qtdRecurso]]*tbSilv[[#This Row],[areaOcupacao]]/10000</f>
        <v>0.4032</v>
      </c>
      <c r="U2578" s="1">
        <f>tbSilv[[#This Row],[qtdRecEspFaixa]]*tbSilv[[#This Row],[Preco]]</f>
        <v>4.4351999999999994E-3</v>
      </c>
    </row>
    <row r="2579" spans="1:21" x14ac:dyDescent="0.3">
      <c r="A2579">
        <v>11817</v>
      </c>
      <c r="B2579" t="s">
        <v>57</v>
      </c>
      <c r="C2579" t="s">
        <v>1</v>
      </c>
      <c r="D2579" t="s">
        <v>2</v>
      </c>
      <c r="E2579" t="s">
        <v>3</v>
      </c>
      <c r="F2579" t="s">
        <v>306</v>
      </c>
      <c r="G2579" t="s">
        <v>4</v>
      </c>
      <c r="H2579" t="s">
        <v>54</v>
      </c>
      <c r="I2579">
        <v>504</v>
      </c>
      <c r="J2579">
        <v>56</v>
      </c>
      <c r="K2579" t="s">
        <v>316</v>
      </c>
      <c r="L2579" t="s">
        <v>7</v>
      </c>
      <c r="M2579" t="s">
        <v>28</v>
      </c>
      <c r="N2579">
        <v>2</v>
      </c>
      <c r="O2579" t="s">
        <v>29</v>
      </c>
      <c r="P2579" t="s">
        <v>13</v>
      </c>
      <c r="Q2579">
        <v>8</v>
      </c>
      <c r="R2579" t="s">
        <v>12</v>
      </c>
      <c r="S2579">
        <v>13.066685676574707</v>
      </c>
      <c r="T2579" s="6">
        <f>tbSilv[[#This Row],[qtdRecurso]]*tbSilv[[#This Row],[areaOcupacao]]/10000</f>
        <v>0.4032</v>
      </c>
      <c r="U2579" s="1">
        <f>tbSilv[[#This Row],[qtdRecEspFaixa]]*tbSilv[[#This Row],[Preco]]</f>
        <v>5.2684876647949217</v>
      </c>
    </row>
    <row r="2580" spans="1:21" x14ac:dyDescent="0.3">
      <c r="A2580">
        <v>11817</v>
      </c>
      <c r="B2580" t="s">
        <v>57</v>
      </c>
      <c r="C2580" t="s">
        <v>1</v>
      </c>
      <c r="D2580" t="s">
        <v>2</v>
      </c>
      <c r="E2580" t="s">
        <v>3</v>
      </c>
      <c r="F2580" t="s">
        <v>306</v>
      </c>
      <c r="G2580" t="s">
        <v>4</v>
      </c>
      <c r="H2580" t="s">
        <v>54</v>
      </c>
      <c r="I2580">
        <v>504</v>
      </c>
      <c r="J2580">
        <v>56</v>
      </c>
      <c r="K2580" t="s">
        <v>316</v>
      </c>
      <c r="L2580" t="s">
        <v>7</v>
      </c>
      <c r="M2580" t="s">
        <v>28</v>
      </c>
      <c r="N2580">
        <v>2</v>
      </c>
      <c r="O2580" t="s">
        <v>29</v>
      </c>
      <c r="P2580" t="s">
        <v>16</v>
      </c>
      <c r="Q2580">
        <v>1</v>
      </c>
      <c r="R2580" t="s">
        <v>17</v>
      </c>
      <c r="S2580">
        <v>149.07000732421875</v>
      </c>
      <c r="T2580" s="6">
        <f>tbSilv[[#This Row],[qtdRecurso]]*tbSilv[[#This Row],[areaOcupacao]]/10000</f>
        <v>5.04E-2</v>
      </c>
      <c r="U2580" s="1">
        <f>tbSilv[[#This Row],[qtdRecEspFaixa]]*tbSilv[[#This Row],[Preco]]</f>
        <v>7.5131283691406248</v>
      </c>
    </row>
    <row r="2581" spans="1:21" x14ac:dyDescent="0.3">
      <c r="A2581">
        <v>11817</v>
      </c>
      <c r="B2581" t="s">
        <v>57</v>
      </c>
      <c r="C2581" t="s">
        <v>1</v>
      </c>
      <c r="D2581" t="s">
        <v>2</v>
      </c>
      <c r="E2581" t="s">
        <v>3</v>
      </c>
      <c r="F2581" t="s">
        <v>306</v>
      </c>
      <c r="G2581" t="s">
        <v>4</v>
      </c>
      <c r="H2581" t="s">
        <v>54</v>
      </c>
      <c r="I2581">
        <v>504</v>
      </c>
      <c r="J2581">
        <v>56</v>
      </c>
      <c r="K2581" t="s">
        <v>316</v>
      </c>
      <c r="L2581" t="s">
        <v>7</v>
      </c>
      <c r="M2581" t="s">
        <v>28</v>
      </c>
      <c r="N2581">
        <v>2</v>
      </c>
      <c r="O2581" t="s">
        <v>31</v>
      </c>
      <c r="P2581" t="s">
        <v>32</v>
      </c>
      <c r="Q2581">
        <v>32.700000000000003</v>
      </c>
      <c r="R2581" t="s">
        <v>12</v>
      </c>
      <c r="S2581">
        <v>1.6E-2</v>
      </c>
      <c r="T2581" s="6">
        <f>tbSilv[[#This Row],[qtdRecurso]]*tbSilv[[#This Row],[areaOcupacao]]/10000</f>
        <v>1.6480800000000002</v>
      </c>
      <c r="U2581" s="1">
        <f>tbSilv[[#This Row],[qtdRecEspFaixa]]*tbSilv[[#This Row],[Preco]]</f>
        <v>2.6369280000000005E-2</v>
      </c>
    </row>
    <row r="2582" spans="1:21" x14ac:dyDescent="0.3">
      <c r="A2582">
        <v>11817</v>
      </c>
      <c r="B2582" t="s">
        <v>57</v>
      </c>
      <c r="C2582" t="s">
        <v>1</v>
      </c>
      <c r="D2582" t="s">
        <v>2</v>
      </c>
      <c r="E2582" t="s">
        <v>3</v>
      </c>
      <c r="F2582" t="s">
        <v>306</v>
      </c>
      <c r="G2582" t="s">
        <v>4</v>
      </c>
      <c r="H2582" t="s">
        <v>54</v>
      </c>
      <c r="I2582">
        <v>504</v>
      </c>
      <c r="J2582">
        <v>56</v>
      </c>
      <c r="K2582" t="s">
        <v>316</v>
      </c>
      <c r="L2582" t="s">
        <v>7</v>
      </c>
      <c r="M2582" t="s">
        <v>28</v>
      </c>
      <c r="N2582">
        <v>2</v>
      </c>
      <c r="O2582" t="s">
        <v>31</v>
      </c>
      <c r="P2582" t="s">
        <v>13</v>
      </c>
      <c r="Q2582">
        <v>32.700000000000003</v>
      </c>
      <c r="R2582" t="s">
        <v>12</v>
      </c>
      <c r="S2582">
        <v>13.066685676574707</v>
      </c>
      <c r="T2582" s="6">
        <f>tbSilv[[#This Row],[qtdRecurso]]*tbSilv[[#This Row],[areaOcupacao]]/10000</f>
        <v>1.6480800000000002</v>
      </c>
      <c r="U2582" s="1">
        <f>tbSilv[[#This Row],[qtdRecEspFaixa]]*tbSilv[[#This Row],[Preco]]</f>
        <v>21.534943329849245</v>
      </c>
    </row>
    <row r="2583" spans="1:21" x14ac:dyDescent="0.3">
      <c r="A2583">
        <v>11817</v>
      </c>
      <c r="B2583" t="s">
        <v>57</v>
      </c>
      <c r="C2583" t="s">
        <v>1</v>
      </c>
      <c r="D2583" t="s">
        <v>2</v>
      </c>
      <c r="E2583" t="s">
        <v>3</v>
      </c>
      <c r="F2583" t="s">
        <v>306</v>
      </c>
      <c r="G2583" t="s">
        <v>4</v>
      </c>
      <c r="H2583" t="s">
        <v>54</v>
      </c>
      <c r="I2583">
        <v>504</v>
      </c>
      <c r="J2583">
        <v>56</v>
      </c>
      <c r="K2583" t="s">
        <v>316</v>
      </c>
      <c r="L2583" t="s">
        <v>7</v>
      </c>
      <c r="M2583" t="s">
        <v>28</v>
      </c>
      <c r="N2583">
        <v>2</v>
      </c>
      <c r="O2583" t="s">
        <v>33</v>
      </c>
      <c r="P2583" t="s">
        <v>34</v>
      </c>
      <c r="Q2583">
        <v>2</v>
      </c>
      <c r="R2583" t="s">
        <v>12</v>
      </c>
      <c r="S2583">
        <v>9.9000000000000005E-2</v>
      </c>
      <c r="T2583" s="6">
        <f>tbSilv[[#This Row],[qtdRecurso]]*tbSilv[[#This Row],[areaOcupacao]]/10000</f>
        <v>0.1008</v>
      </c>
      <c r="U2583" s="1">
        <f>tbSilv[[#This Row],[qtdRecEspFaixa]]*tbSilv[[#This Row],[Preco]]</f>
        <v>9.9792000000000006E-3</v>
      </c>
    </row>
    <row r="2584" spans="1:21" x14ac:dyDescent="0.3">
      <c r="A2584">
        <v>11817</v>
      </c>
      <c r="B2584" t="s">
        <v>57</v>
      </c>
      <c r="C2584" t="s">
        <v>1</v>
      </c>
      <c r="D2584" t="s">
        <v>2</v>
      </c>
      <c r="E2584" t="s">
        <v>3</v>
      </c>
      <c r="F2584" t="s">
        <v>306</v>
      </c>
      <c r="G2584" t="s">
        <v>4</v>
      </c>
      <c r="H2584" t="s">
        <v>54</v>
      </c>
      <c r="I2584">
        <v>504</v>
      </c>
      <c r="J2584">
        <v>56</v>
      </c>
      <c r="K2584" t="s">
        <v>316</v>
      </c>
      <c r="L2584" t="s">
        <v>7</v>
      </c>
      <c r="M2584" t="s">
        <v>28</v>
      </c>
      <c r="N2584">
        <v>2</v>
      </c>
      <c r="O2584" t="s">
        <v>33</v>
      </c>
      <c r="P2584" t="s">
        <v>35</v>
      </c>
      <c r="Q2584">
        <v>2</v>
      </c>
      <c r="R2584" t="s">
        <v>22</v>
      </c>
      <c r="S2584">
        <v>16.239999771118164</v>
      </c>
      <c r="T2584" s="6">
        <f>tbSilv[[#This Row],[qtdRecurso]]*tbSilv[[#This Row],[areaOcupacao]]/10000</f>
        <v>0.1008</v>
      </c>
      <c r="U2584" s="1">
        <f>tbSilv[[#This Row],[qtdRecEspFaixa]]*tbSilv[[#This Row],[Preco]]</f>
        <v>1.6369919769287109</v>
      </c>
    </row>
    <row r="2585" spans="1:21" x14ac:dyDescent="0.3">
      <c r="A2585">
        <v>11817</v>
      </c>
      <c r="B2585" t="s">
        <v>57</v>
      </c>
      <c r="C2585" t="s">
        <v>1</v>
      </c>
      <c r="D2585" t="s">
        <v>2</v>
      </c>
      <c r="E2585" t="s">
        <v>3</v>
      </c>
      <c r="F2585" t="s">
        <v>306</v>
      </c>
      <c r="G2585" t="s">
        <v>4</v>
      </c>
      <c r="H2585" t="s">
        <v>54</v>
      </c>
      <c r="I2585">
        <v>504</v>
      </c>
      <c r="J2585">
        <v>56</v>
      </c>
      <c r="K2585" t="s">
        <v>316</v>
      </c>
      <c r="L2585" t="s">
        <v>7</v>
      </c>
      <c r="M2585" t="s">
        <v>28</v>
      </c>
      <c r="N2585">
        <v>2</v>
      </c>
      <c r="O2585" t="s">
        <v>33</v>
      </c>
      <c r="P2585" t="s">
        <v>13</v>
      </c>
      <c r="Q2585">
        <v>2</v>
      </c>
      <c r="R2585" t="s">
        <v>12</v>
      </c>
      <c r="S2585">
        <v>13.066685676574707</v>
      </c>
      <c r="T2585" s="6">
        <f>tbSilv[[#This Row],[qtdRecurso]]*tbSilv[[#This Row],[areaOcupacao]]/10000</f>
        <v>0.1008</v>
      </c>
      <c r="U2585" s="1">
        <f>tbSilv[[#This Row],[qtdRecEspFaixa]]*tbSilv[[#This Row],[Preco]]</f>
        <v>1.3171219161987304</v>
      </c>
    </row>
    <row r="2586" spans="1:21" x14ac:dyDescent="0.3">
      <c r="A2586">
        <v>11817</v>
      </c>
      <c r="B2586" t="s">
        <v>57</v>
      </c>
      <c r="C2586" t="s">
        <v>1</v>
      </c>
      <c r="D2586" t="s">
        <v>2</v>
      </c>
      <c r="E2586" t="s">
        <v>3</v>
      </c>
      <c r="F2586" t="s">
        <v>306</v>
      </c>
      <c r="G2586" t="s">
        <v>4</v>
      </c>
      <c r="H2586" t="s">
        <v>54</v>
      </c>
      <c r="I2586">
        <v>504</v>
      </c>
      <c r="J2586">
        <v>56</v>
      </c>
      <c r="K2586" t="s">
        <v>316</v>
      </c>
      <c r="L2586" t="s">
        <v>7</v>
      </c>
      <c r="M2586" t="s">
        <v>28</v>
      </c>
      <c r="N2586">
        <v>2</v>
      </c>
      <c r="O2586" t="s">
        <v>36</v>
      </c>
      <c r="P2586" t="s">
        <v>13</v>
      </c>
      <c r="Q2586">
        <v>1</v>
      </c>
      <c r="R2586" t="s">
        <v>12</v>
      </c>
      <c r="S2586">
        <v>13.066685676574707</v>
      </c>
      <c r="T2586" s="6">
        <f>tbSilv[[#This Row],[qtdRecurso]]*tbSilv[[#This Row],[areaOcupacao]]/10000</f>
        <v>5.04E-2</v>
      </c>
      <c r="U2586" s="1">
        <f>tbSilv[[#This Row],[qtdRecEspFaixa]]*tbSilv[[#This Row],[Preco]]</f>
        <v>0.65856095809936521</v>
      </c>
    </row>
    <row r="2587" spans="1:21" x14ac:dyDescent="0.3">
      <c r="A2587">
        <v>11817</v>
      </c>
      <c r="B2587" t="s">
        <v>57</v>
      </c>
      <c r="C2587" t="s">
        <v>1</v>
      </c>
      <c r="D2587" t="s">
        <v>2</v>
      </c>
      <c r="E2587" t="s">
        <v>3</v>
      </c>
      <c r="F2587" t="s">
        <v>306</v>
      </c>
      <c r="G2587" t="s">
        <v>4</v>
      </c>
      <c r="H2587" t="s">
        <v>54</v>
      </c>
      <c r="I2587">
        <v>504</v>
      </c>
      <c r="J2587">
        <v>56</v>
      </c>
      <c r="K2587" t="s">
        <v>316</v>
      </c>
      <c r="L2587" t="s">
        <v>7</v>
      </c>
      <c r="M2587" t="s">
        <v>28</v>
      </c>
      <c r="N2587">
        <v>2</v>
      </c>
      <c r="O2587" t="s">
        <v>37</v>
      </c>
      <c r="P2587" t="s">
        <v>38</v>
      </c>
      <c r="Q2587">
        <v>12</v>
      </c>
      <c r="R2587" t="s">
        <v>12</v>
      </c>
      <c r="S2587">
        <v>6.4109999999999996</v>
      </c>
      <c r="T2587" s="6">
        <f>tbSilv[[#This Row],[qtdRecurso]]*tbSilv[[#This Row],[areaOcupacao]]/10000</f>
        <v>0.6048</v>
      </c>
      <c r="U2587" s="1">
        <f>tbSilv[[#This Row],[qtdRecEspFaixa]]*tbSilv[[#This Row],[Preco]]</f>
        <v>3.8773727999999998</v>
      </c>
    </row>
    <row r="2588" spans="1:21" x14ac:dyDescent="0.3">
      <c r="A2588">
        <v>11817</v>
      </c>
      <c r="B2588" t="s">
        <v>57</v>
      </c>
      <c r="C2588" t="s">
        <v>1</v>
      </c>
      <c r="D2588" t="s">
        <v>2</v>
      </c>
      <c r="E2588" t="s">
        <v>3</v>
      </c>
      <c r="F2588" t="s">
        <v>306</v>
      </c>
      <c r="G2588" t="s">
        <v>4</v>
      </c>
      <c r="H2588" t="s">
        <v>54</v>
      </c>
      <c r="I2588">
        <v>504</v>
      </c>
      <c r="J2588">
        <v>56</v>
      </c>
      <c r="K2588" t="s">
        <v>316</v>
      </c>
      <c r="L2588" t="s">
        <v>7</v>
      </c>
      <c r="M2588" t="s">
        <v>28</v>
      </c>
      <c r="N2588">
        <v>2</v>
      </c>
      <c r="O2588" t="s">
        <v>37</v>
      </c>
      <c r="P2588" t="s">
        <v>13</v>
      </c>
      <c r="Q2588">
        <v>12</v>
      </c>
      <c r="R2588" t="s">
        <v>12</v>
      </c>
      <c r="S2588">
        <v>13.066685676574707</v>
      </c>
      <c r="T2588" s="6">
        <f>tbSilv[[#This Row],[qtdRecurso]]*tbSilv[[#This Row],[areaOcupacao]]/10000</f>
        <v>0.6048</v>
      </c>
      <c r="U2588" s="1">
        <f>tbSilv[[#This Row],[qtdRecEspFaixa]]*tbSilv[[#This Row],[Preco]]</f>
        <v>7.9027314971923825</v>
      </c>
    </row>
    <row r="2589" spans="1:21" hidden="1" x14ac:dyDescent="0.3">
      <c r="A2589">
        <v>11817</v>
      </c>
      <c r="B2589" t="s">
        <v>57</v>
      </c>
      <c r="C2589" t="s">
        <v>1</v>
      </c>
      <c r="D2589" t="s">
        <v>2</v>
      </c>
      <c r="E2589" t="s">
        <v>3</v>
      </c>
      <c r="F2589" t="s">
        <v>306</v>
      </c>
      <c r="G2589" t="s">
        <v>4</v>
      </c>
      <c r="H2589" t="s">
        <v>54</v>
      </c>
      <c r="I2589">
        <v>504</v>
      </c>
      <c r="J2589">
        <v>56</v>
      </c>
      <c r="K2589" t="s">
        <v>316</v>
      </c>
      <c r="L2589" t="s">
        <v>7</v>
      </c>
      <c r="M2589" t="s">
        <v>28</v>
      </c>
      <c r="N2589">
        <v>3</v>
      </c>
      <c r="O2589" t="s">
        <v>39</v>
      </c>
      <c r="P2589" t="s">
        <v>30</v>
      </c>
      <c r="Q2589">
        <v>2.6</v>
      </c>
      <c r="R2589" t="s">
        <v>10</v>
      </c>
      <c r="S2589">
        <v>268.25</v>
      </c>
      <c r="T2589" s="6">
        <f>tbSilv[[#This Row],[qtdRecurso]]*tbSilv[[#This Row],[areaOcupacao]]/10000</f>
        <v>0.13104000000000002</v>
      </c>
      <c r="U2589" s="1">
        <f>tbSilv[[#This Row],[qtdRecEspFaixa]]*tbSilv[[#This Row],[Preco]]</f>
        <v>35.151480000000006</v>
      </c>
    </row>
    <row r="2590" spans="1:21" hidden="1" x14ac:dyDescent="0.3">
      <c r="A2590">
        <v>11817</v>
      </c>
      <c r="B2590" t="s">
        <v>57</v>
      </c>
      <c r="C2590" t="s">
        <v>1</v>
      </c>
      <c r="D2590" t="s">
        <v>2</v>
      </c>
      <c r="E2590" t="s">
        <v>3</v>
      </c>
      <c r="F2590" t="s">
        <v>306</v>
      </c>
      <c r="G2590" t="s">
        <v>4</v>
      </c>
      <c r="H2590" t="s">
        <v>54</v>
      </c>
      <c r="I2590">
        <v>504</v>
      </c>
      <c r="J2590">
        <v>56</v>
      </c>
      <c r="K2590" t="s">
        <v>316</v>
      </c>
      <c r="L2590" t="s">
        <v>7</v>
      </c>
      <c r="M2590" t="s">
        <v>28</v>
      </c>
      <c r="N2590">
        <v>3</v>
      </c>
      <c r="O2590" t="s">
        <v>39</v>
      </c>
      <c r="P2590" t="s">
        <v>11</v>
      </c>
      <c r="Q2590">
        <v>8</v>
      </c>
      <c r="R2590" t="s">
        <v>12</v>
      </c>
      <c r="S2590">
        <v>1.0999999999999999E-2</v>
      </c>
      <c r="T2590" s="6">
        <f>tbSilv[[#This Row],[qtdRecurso]]*tbSilv[[#This Row],[areaOcupacao]]/10000</f>
        <v>0.4032</v>
      </c>
      <c r="U2590" s="1">
        <f>tbSilv[[#This Row],[qtdRecEspFaixa]]*tbSilv[[#This Row],[Preco]]</f>
        <v>4.4351999999999994E-3</v>
      </c>
    </row>
    <row r="2591" spans="1:21" hidden="1" x14ac:dyDescent="0.3">
      <c r="A2591">
        <v>11817</v>
      </c>
      <c r="B2591" t="s">
        <v>57</v>
      </c>
      <c r="C2591" t="s">
        <v>1</v>
      </c>
      <c r="D2591" t="s">
        <v>2</v>
      </c>
      <c r="E2591" t="s">
        <v>3</v>
      </c>
      <c r="F2591" t="s">
        <v>306</v>
      </c>
      <c r="G2591" t="s">
        <v>4</v>
      </c>
      <c r="H2591" t="s">
        <v>54</v>
      </c>
      <c r="I2591">
        <v>504</v>
      </c>
      <c r="J2591">
        <v>56</v>
      </c>
      <c r="K2591" t="s">
        <v>316</v>
      </c>
      <c r="L2591" t="s">
        <v>7</v>
      </c>
      <c r="M2591" t="s">
        <v>28</v>
      </c>
      <c r="N2591">
        <v>3</v>
      </c>
      <c r="O2591" t="s">
        <v>39</v>
      </c>
      <c r="P2591" t="s">
        <v>13</v>
      </c>
      <c r="Q2591">
        <v>8</v>
      </c>
      <c r="R2591" t="s">
        <v>12</v>
      </c>
      <c r="S2591">
        <v>13.066685676574707</v>
      </c>
      <c r="T2591" s="6">
        <f>tbSilv[[#This Row],[qtdRecurso]]*tbSilv[[#This Row],[areaOcupacao]]/10000</f>
        <v>0.4032</v>
      </c>
      <c r="U2591" s="1">
        <f>tbSilv[[#This Row],[qtdRecEspFaixa]]*tbSilv[[#This Row],[Preco]]</f>
        <v>5.2684876647949217</v>
      </c>
    </row>
    <row r="2592" spans="1:21" hidden="1" x14ac:dyDescent="0.3">
      <c r="A2592">
        <v>11817</v>
      </c>
      <c r="B2592" t="s">
        <v>57</v>
      </c>
      <c r="C2592" t="s">
        <v>1</v>
      </c>
      <c r="D2592" t="s">
        <v>2</v>
      </c>
      <c r="E2592" t="s">
        <v>3</v>
      </c>
      <c r="F2592" t="s">
        <v>306</v>
      </c>
      <c r="G2592" t="s">
        <v>4</v>
      </c>
      <c r="H2592" t="s">
        <v>54</v>
      </c>
      <c r="I2592">
        <v>504</v>
      </c>
      <c r="J2592">
        <v>56</v>
      </c>
      <c r="K2592" t="s">
        <v>316</v>
      </c>
      <c r="L2592" t="s">
        <v>7</v>
      </c>
      <c r="M2592" t="s">
        <v>28</v>
      </c>
      <c r="N2592">
        <v>3</v>
      </c>
      <c r="O2592" t="s">
        <v>39</v>
      </c>
      <c r="P2592" t="s">
        <v>16</v>
      </c>
      <c r="Q2592">
        <v>1</v>
      </c>
      <c r="R2592" t="s">
        <v>17</v>
      </c>
      <c r="S2592">
        <v>149.07000732421875</v>
      </c>
      <c r="T2592" s="6">
        <f>tbSilv[[#This Row],[qtdRecurso]]*tbSilv[[#This Row],[areaOcupacao]]/10000</f>
        <v>5.04E-2</v>
      </c>
      <c r="U2592" s="1">
        <f>tbSilv[[#This Row],[qtdRecEspFaixa]]*tbSilv[[#This Row],[Preco]]</f>
        <v>7.5131283691406248</v>
      </c>
    </row>
    <row r="2593" spans="1:21" hidden="1" x14ac:dyDescent="0.3">
      <c r="A2593">
        <v>11817</v>
      </c>
      <c r="B2593" t="s">
        <v>57</v>
      </c>
      <c r="C2593" t="s">
        <v>1</v>
      </c>
      <c r="D2593" t="s">
        <v>2</v>
      </c>
      <c r="E2593" t="s">
        <v>3</v>
      </c>
      <c r="F2593" t="s">
        <v>306</v>
      </c>
      <c r="G2593" t="s">
        <v>4</v>
      </c>
      <c r="H2593" t="s">
        <v>54</v>
      </c>
      <c r="I2593">
        <v>504</v>
      </c>
      <c r="J2593">
        <v>56</v>
      </c>
      <c r="K2593" t="s">
        <v>316</v>
      </c>
      <c r="L2593" t="s">
        <v>7</v>
      </c>
      <c r="M2593" t="s">
        <v>28</v>
      </c>
      <c r="N2593">
        <v>3</v>
      </c>
      <c r="O2593" t="s">
        <v>33</v>
      </c>
      <c r="P2593" t="s">
        <v>34</v>
      </c>
      <c r="Q2593">
        <v>2</v>
      </c>
      <c r="R2593" t="s">
        <v>12</v>
      </c>
      <c r="S2593">
        <v>9.9000000000000005E-2</v>
      </c>
      <c r="T2593" s="6">
        <f>tbSilv[[#This Row],[qtdRecurso]]*tbSilv[[#This Row],[areaOcupacao]]/10000</f>
        <v>0.1008</v>
      </c>
      <c r="U2593" s="1">
        <f>tbSilv[[#This Row],[qtdRecEspFaixa]]*tbSilv[[#This Row],[Preco]]</f>
        <v>9.9792000000000006E-3</v>
      </c>
    </row>
    <row r="2594" spans="1:21" hidden="1" x14ac:dyDescent="0.3">
      <c r="A2594">
        <v>11817</v>
      </c>
      <c r="B2594" t="s">
        <v>57</v>
      </c>
      <c r="C2594" t="s">
        <v>1</v>
      </c>
      <c r="D2594" t="s">
        <v>2</v>
      </c>
      <c r="E2594" t="s">
        <v>3</v>
      </c>
      <c r="F2594" t="s">
        <v>306</v>
      </c>
      <c r="G2594" t="s">
        <v>4</v>
      </c>
      <c r="H2594" t="s">
        <v>54</v>
      </c>
      <c r="I2594">
        <v>504</v>
      </c>
      <c r="J2594">
        <v>56</v>
      </c>
      <c r="K2594" t="s">
        <v>316</v>
      </c>
      <c r="L2594" t="s">
        <v>7</v>
      </c>
      <c r="M2594" t="s">
        <v>28</v>
      </c>
      <c r="N2594">
        <v>3</v>
      </c>
      <c r="O2594" t="s">
        <v>33</v>
      </c>
      <c r="P2594" t="s">
        <v>35</v>
      </c>
      <c r="Q2594">
        <v>2</v>
      </c>
      <c r="R2594" t="s">
        <v>22</v>
      </c>
      <c r="S2594">
        <v>16.239999771118164</v>
      </c>
      <c r="T2594" s="6">
        <f>tbSilv[[#This Row],[qtdRecurso]]*tbSilv[[#This Row],[areaOcupacao]]/10000</f>
        <v>0.1008</v>
      </c>
      <c r="U2594" s="1">
        <f>tbSilv[[#This Row],[qtdRecEspFaixa]]*tbSilv[[#This Row],[Preco]]</f>
        <v>1.6369919769287109</v>
      </c>
    </row>
    <row r="2595" spans="1:21" hidden="1" x14ac:dyDescent="0.3">
      <c r="A2595">
        <v>11817</v>
      </c>
      <c r="B2595" t="s">
        <v>57</v>
      </c>
      <c r="C2595" t="s">
        <v>1</v>
      </c>
      <c r="D2595" t="s">
        <v>2</v>
      </c>
      <c r="E2595" t="s">
        <v>3</v>
      </c>
      <c r="F2595" t="s">
        <v>306</v>
      </c>
      <c r="G2595" t="s">
        <v>4</v>
      </c>
      <c r="H2595" t="s">
        <v>54</v>
      </c>
      <c r="I2595">
        <v>504</v>
      </c>
      <c r="J2595">
        <v>56</v>
      </c>
      <c r="K2595" t="s">
        <v>316</v>
      </c>
      <c r="L2595" t="s">
        <v>7</v>
      </c>
      <c r="M2595" t="s">
        <v>28</v>
      </c>
      <c r="N2595">
        <v>3</v>
      </c>
      <c r="O2595" t="s">
        <v>33</v>
      </c>
      <c r="P2595" t="s">
        <v>13</v>
      </c>
      <c r="Q2595">
        <v>2</v>
      </c>
      <c r="R2595" t="s">
        <v>12</v>
      </c>
      <c r="S2595">
        <v>13.066685676574707</v>
      </c>
      <c r="T2595" s="6">
        <f>tbSilv[[#This Row],[qtdRecurso]]*tbSilv[[#This Row],[areaOcupacao]]/10000</f>
        <v>0.1008</v>
      </c>
      <c r="U2595" s="1">
        <f>tbSilv[[#This Row],[qtdRecEspFaixa]]*tbSilv[[#This Row],[Preco]]</f>
        <v>1.3171219161987304</v>
      </c>
    </row>
    <row r="2596" spans="1:21" hidden="1" x14ac:dyDescent="0.3">
      <c r="A2596">
        <v>11817</v>
      </c>
      <c r="B2596" t="s">
        <v>57</v>
      </c>
      <c r="C2596" t="s">
        <v>1</v>
      </c>
      <c r="D2596" t="s">
        <v>2</v>
      </c>
      <c r="E2596" t="s">
        <v>3</v>
      </c>
      <c r="F2596" t="s">
        <v>306</v>
      </c>
      <c r="G2596" t="s">
        <v>4</v>
      </c>
      <c r="H2596" t="s">
        <v>54</v>
      </c>
      <c r="I2596">
        <v>504</v>
      </c>
      <c r="J2596">
        <v>56</v>
      </c>
      <c r="K2596" t="s">
        <v>316</v>
      </c>
      <c r="L2596" t="s">
        <v>7</v>
      </c>
      <c r="M2596" t="s">
        <v>28</v>
      </c>
      <c r="N2596">
        <v>3</v>
      </c>
      <c r="O2596" t="s">
        <v>40</v>
      </c>
      <c r="P2596" t="s">
        <v>41</v>
      </c>
      <c r="Q2596">
        <v>20</v>
      </c>
      <c r="R2596" t="s">
        <v>12</v>
      </c>
      <c r="S2596">
        <v>5.920964241027832</v>
      </c>
      <c r="T2596" s="6">
        <f>tbSilv[[#This Row],[qtdRecurso]]*tbSilv[[#This Row],[areaOcupacao]]/10000</f>
        <v>1.008</v>
      </c>
      <c r="U2596" s="1">
        <f>tbSilv[[#This Row],[qtdRecEspFaixa]]*tbSilv[[#This Row],[Preco]]</f>
        <v>5.9683319549560547</v>
      </c>
    </row>
    <row r="2597" spans="1:21" hidden="1" x14ac:dyDescent="0.3">
      <c r="A2597">
        <v>11817</v>
      </c>
      <c r="B2597" t="s">
        <v>57</v>
      </c>
      <c r="C2597" t="s">
        <v>1</v>
      </c>
      <c r="D2597" t="s">
        <v>2</v>
      </c>
      <c r="E2597" t="s">
        <v>3</v>
      </c>
      <c r="F2597" t="s">
        <v>306</v>
      </c>
      <c r="G2597" t="s">
        <v>4</v>
      </c>
      <c r="H2597" t="s">
        <v>54</v>
      </c>
      <c r="I2597">
        <v>504</v>
      </c>
      <c r="J2597">
        <v>56</v>
      </c>
      <c r="K2597" t="s">
        <v>316</v>
      </c>
      <c r="L2597" t="s">
        <v>7</v>
      </c>
      <c r="M2597" t="s">
        <v>28</v>
      </c>
      <c r="N2597">
        <v>3</v>
      </c>
      <c r="O2597" t="s">
        <v>36</v>
      </c>
      <c r="P2597" t="s">
        <v>13</v>
      </c>
      <c r="Q2597">
        <v>1</v>
      </c>
      <c r="R2597" t="s">
        <v>12</v>
      </c>
      <c r="S2597">
        <v>13.066685676574707</v>
      </c>
      <c r="T2597" s="6">
        <f>tbSilv[[#This Row],[qtdRecurso]]*tbSilv[[#This Row],[areaOcupacao]]/10000</f>
        <v>5.04E-2</v>
      </c>
      <c r="U2597" s="1">
        <f>tbSilv[[#This Row],[qtdRecEspFaixa]]*tbSilv[[#This Row],[Preco]]</f>
        <v>0.65856095809936521</v>
      </c>
    </row>
    <row r="2598" spans="1:21" hidden="1" x14ac:dyDescent="0.3">
      <c r="A2598">
        <v>11817</v>
      </c>
      <c r="B2598" t="s">
        <v>57</v>
      </c>
      <c r="C2598" t="s">
        <v>1</v>
      </c>
      <c r="D2598" t="s">
        <v>2</v>
      </c>
      <c r="E2598" t="s">
        <v>3</v>
      </c>
      <c r="F2598" t="s">
        <v>306</v>
      </c>
      <c r="G2598" t="s">
        <v>4</v>
      </c>
      <c r="H2598" t="s">
        <v>54</v>
      </c>
      <c r="I2598">
        <v>504</v>
      </c>
      <c r="J2598">
        <v>56</v>
      </c>
      <c r="K2598" t="s">
        <v>316</v>
      </c>
      <c r="L2598" t="s">
        <v>7</v>
      </c>
      <c r="M2598" t="s">
        <v>28</v>
      </c>
      <c r="N2598">
        <v>4</v>
      </c>
      <c r="O2598" t="s">
        <v>33</v>
      </c>
      <c r="P2598" t="s">
        <v>34</v>
      </c>
      <c r="Q2598">
        <v>2</v>
      </c>
      <c r="R2598" t="s">
        <v>12</v>
      </c>
      <c r="S2598">
        <v>9.9000000000000005E-2</v>
      </c>
      <c r="T2598" s="6">
        <f>tbSilv[[#This Row],[qtdRecurso]]*tbSilv[[#This Row],[areaOcupacao]]/10000</f>
        <v>0.1008</v>
      </c>
      <c r="U2598" s="1">
        <f>tbSilv[[#This Row],[qtdRecEspFaixa]]*tbSilv[[#This Row],[Preco]]</f>
        <v>9.9792000000000006E-3</v>
      </c>
    </row>
    <row r="2599" spans="1:21" hidden="1" x14ac:dyDescent="0.3">
      <c r="A2599">
        <v>11817</v>
      </c>
      <c r="B2599" t="s">
        <v>57</v>
      </c>
      <c r="C2599" t="s">
        <v>1</v>
      </c>
      <c r="D2599" t="s">
        <v>2</v>
      </c>
      <c r="E2599" t="s">
        <v>3</v>
      </c>
      <c r="F2599" t="s">
        <v>306</v>
      </c>
      <c r="G2599" t="s">
        <v>4</v>
      </c>
      <c r="H2599" t="s">
        <v>54</v>
      </c>
      <c r="I2599">
        <v>504</v>
      </c>
      <c r="J2599">
        <v>56</v>
      </c>
      <c r="K2599" t="s">
        <v>316</v>
      </c>
      <c r="L2599" t="s">
        <v>7</v>
      </c>
      <c r="M2599" t="s">
        <v>28</v>
      </c>
      <c r="N2599">
        <v>4</v>
      </c>
      <c r="O2599" t="s">
        <v>33</v>
      </c>
      <c r="P2599" t="s">
        <v>35</v>
      </c>
      <c r="Q2599">
        <v>2</v>
      </c>
      <c r="R2599" t="s">
        <v>22</v>
      </c>
      <c r="S2599">
        <v>16.239999771118164</v>
      </c>
      <c r="T2599" s="6">
        <f>tbSilv[[#This Row],[qtdRecurso]]*tbSilv[[#This Row],[areaOcupacao]]/10000</f>
        <v>0.1008</v>
      </c>
      <c r="U2599" s="1">
        <f>tbSilv[[#This Row],[qtdRecEspFaixa]]*tbSilv[[#This Row],[Preco]]</f>
        <v>1.6369919769287109</v>
      </c>
    </row>
    <row r="2600" spans="1:21" hidden="1" x14ac:dyDescent="0.3">
      <c r="A2600">
        <v>11817</v>
      </c>
      <c r="B2600" t="s">
        <v>57</v>
      </c>
      <c r="C2600" t="s">
        <v>1</v>
      </c>
      <c r="D2600" t="s">
        <v>2</v>
      </c>
      <c r="E2600" t="s">
        <v>3</v>
      </c>
      <c r="F2600" t="s">
        <v>306</v>
      </c>
      <c r="G2600" t="s">
        <v>4</v>
      </c>
      <c r="H2600" t="s">
        <v>54</v>
      </c>
      <c r="I2600">
        <v>504</v>
      </c>
      <c r="J2600">
        <v>56</v>
      </c>
      <c r="K2600" t="s">
        <v>316</v>
      </c>
      <c r="L2600" t="s">
        <v>7</v>
      </c>
      <c r="M2600" t="s">
        <v>28</v>
      </c>
      <c r="N2600">
        <v>4</v>
      </c>
      <c r="O2600" t="s">
        <v>33</v>
      </c>
      <c r="P2600" t="s">
        <v>13</v>
      </c>
      <c r="Q2600">
        <v>2</v>
      </c>
      <c r="R2600" t="s">
        <v>12</v>
      </c>
      <c r="S2600">
        <v>13.066685676574707</v>
      </c>
      <c r="T2600" s="6">
        <f>tbSilv[[#This Row],[qtdRecurso]]*tbSilv[[#This Row],[areaOcupacao]]/10000</f>
        <v>0.1008</v>
      </c>
      <c r="U2600" s="1">
        <f>tbSilv[[#This Row],[qtdRecEspFaixa]]*tbSilv[[#This Row],[Preco]]</f>
        <v>1.3171219161987304</v>
      </c>
    </row>
    <row r="2601" spans="1:21" hidden="1" x14ac:dyDescent="0.3">
      <c r="A2601">
        <v>11817</v>
      </c>
      <c r="B2601" t="s">
        <v>57</v>
      </c>
      <c r="C2601" t="s">
        <v>1</v>
      </c>
      <c r="D2601" t="s">
        <v>2</v>
      </c>
      <c r="E2601" t="s">
        <v>3</v>
      </c>
      <c r="F2601" t="s">
        <v>306</v>
      </c>
      <c r="G2601" t="s">
        <v>4</v>
      </c>
      <c r="H2601" t="s">
        <v>54</v>
      </c>
      <c r="I2601">
        <v>504</v>
      </c>
      <c r="J2601">
        <v>56</v>
      </c>
      <c r="K2601" t="s">
        <v>316</v>
      </c>
      <c r="L2601" t="s">
        <v>7</v>
      </c>
      <c r="M2601" t="s">
        <v>28</v>
      </c>
      <c r="N2601">
        <v>4</v>
      </c>
      <c r="O2601" t="s">
        <v>36</v>
      </c>
      <c r="P2601" t="s">
        <v>13</v>
      </c>
      <c r="Q2601">
        <v>1</v>
      </c>
      <c r="R2601" t="s">
        <v>12</v>
      </c>
      <c r="S2601">
        <v>13.066685676574707</v>
      </c>
      <c r="T2601" s="6">
        <f>tbSilv[[#This Row],[qtdRecurso]]*tbSilv[[#This Row],[areaOcupacao]]/10000</f>
        <v>5.04E-2</v>
      </c>
      <c r="U2601" s="1">
        <f>tbSilv[[#This Row],[qtdRecEspFaixa]]*tbSilv[[#This Row],[Preco]]</f>
        <v>0.65856095809936521</v>
      </c>
    </row>
    <row r="2602" spans="1:21" hidden="1" x14ac:dyDescent="0.3">
      <c r="A2602">
        <v>11817</v>
      </c>
      <c r="B2602" t="s">
        <v>57</v>
      </c>
      <c r="C2602" t="s">
        <v>1</v>
      </c>
      <c r="D2602" t="s">
        <v>2</v>
      </c>
      <c r="E2602" t="s">
        <v>3</v>
      </c>
      <c r="F2602" t="s">
        <v>306</v>
      </c>
      <c r="G2602" t="s">
        <v>4</v>
      </c>
      <c r="H2602" t="s">
        <v>54</v>
      </c>
      <c r="I2602">
        <v>504</v>
      </c>
      <c r="J2602">
        <v>56</v>
      </c>
      <c r="K2602" t="s">
        <v>316</v>
      </c>
      <c r="L2602" t="s">
        <v>7</v>
      </c>
      <c r="M2602" t="s">
        <v>28</v>
      </c>
      <c r="N2602">
        <v>5</v>
      </c>
      <c r="O2602" t="s">
        <v>33</v>
      </c>
      <c r="P2602" t="s">
        <v>34</v>
      </c>
      <c r="Q2602">
        <v>2</v>
      </c>
      <c r="R2602" t="s">
        <v>12</v>
      </c>
      <c r="S2602">
        <v>9.9000000000000005E-2</v>
      </c>
      <c r="T2602" s="6">
        <f>tbSilv[[#This Row],[qtdRecurso]]*tbSilv[[#This Row],[areaOcupacao]]/10000</f>
        <v>0.1008</v>
      </c>
      <c r="U2602" s="1">
        <f>tbSilv[[#This Row],[qtdRecEspFaixa]]*tbSilv[[#This Row],[Preco]]</f>
        <v>9.9792000000000006E-3</v>
      </c>
    </row>
    <row r="2603" spans="1:21" hidden="1" x14ac:dyDescent="0.3">
      <c r="A2603">
        <v>11817</v>
      </c>
      <c r="B2603" t="s">
        <v>57</v>
      </c>
      <c r="C2603" t="s">
        <v>1</v>
      </c>
      <c r="D2603" t="s">
        <v>2</v>
      </c>
      <c r="E2603" t="s">
        <v>3</v>
      </c>
      <c r="F2603" t="s">
        <v>306</v>
      </c>
      <c r="G2603" t="s">
        <v>4</v>
      </c>
      <c r="H2603" t="s">
        <v>54</v>
      </c>
      <c r="I2603">
        <v>504</v>
      </c>
      <c r="J2603">
        <v>56</v>
      </c>
      <c r="K2603" t="s">
        <v>316</v>
      </c>
      <c r="L2603" t="s">
        <v>7</v>
      </c>
      <c r="M2603" t="s">
        <v>28</v>
      </c>
      <c r="N2603">
        <v>5</v>
      </c>
      <c r="O2603" t="s">
        <v>33</v>
      </c>
      <c r="P2603" t="s">
        <v>35</v>
      </c>
      <c r="Q2603">
        <v>2</v>
      </c>
      <c r="R2603" t="s">
        <v>22</v>
      </c>
      <c r="S2603">
        <v>16.239999771118164</v>
      </c>
      <c r="T2603" s="6">
        <f>tbSilv[[#This Row],[qtdRecurso]]*tbSilv[[#This Row],[areaOcupacao]]/10000</f>
        <v>0.1008</v>
      </c>
      <c r="U2603" s="1">
        <f>tbSilv[[#This Row],[qtdRecEspFaixa]]*tbSilv[[#This Row],[Preco]]</f>
        <v>1.6369919769287109</v>
      </c>
    </row>
    <row r="2604" spans="1:21" hidden="1" x14ac:dyDescent="0.3">
      <c r="A2604">
        <v>11817</v>
      </c>
      <c r="B2604" t="s">
        <v>57</v>
      </c>
      <c r="C2604" t="s">
        <v>1</v>
      </c>
      <c r="D2604" t="s">
        <v>2</v>
      </c>
      <c r="E2604" t="s">
        <v>3</v>
      </c>
      <c r="F2604" t="s">
        <v>306</v>
      </c>
      <c r="G2604" t="s">
        <v>4</v>
      </c>
      <c r="H2604" t="s">
        <v>54</v>
      </c>
      <c r="I2604">
        <v>504</v>
      </c>
      <c r="J2604">
        <v>56</v>
      </c>
      <c r="K2604" t="s">
        <v>316</v>
      </c>
      <c r="L2604" t="s">
        <v>7</v>
      </c>
      <c r="M2604" t="s">
        <v>28</v>
      </c>
      <c r="N2604">
        <v>5</v>
      </c>
      <c r="O2604" t="s">
        <v>33</v>
      </c>
      <c r="P2604" t="s">
        <v>13</v>
      </c>
      <c r="Q2604">
        <v>2</v>
      </c>
      <c r="R2604" t="s">
        <v>12</v>
      </c>
      <c r="S2604">
        <v>13.066685676574707</v>
      </c>
      <c r="T2604" s="6">
        <f>tbSilv[[#This Row],[qtdRecurso]]*tbSilv[[#This Row],[areaOcupacao]]/10000</f>
        <v>0.1008</v>
      </c>
      <c r="U2604" s="1">
        <f>tbSilv[[#This Row],[qtdRecEspFaixa]]*tbSilv[[#This Row],[Preco]]</f>
        <v>1.3171219161987304</v>
      </c>
    </row>
    <row r="2605" spans="1:21" hidden="1" x14ac:dyDescent="0.3">
      <c r="A2605">
        <v>11817</v>
      </c>
      <c r="B2605" t="s">
        <v>57</v>
      </c>
      <c r="C2605" t="s">
        <v>1</v>
      </c>
      <c r="D2605" t="s">
        <v>2</v>
      </c>
      <c r="E2605" t="s">
        <v>3</v>
      </c>
      <c r="F2605" t="s">
        <v>306</v>
      </c>
      <c r="G2605" t="s">
        <v>4</v>
      </c>
      <c r="H2605" t="s">
        <v>54</v>
      </c>
      <c r="I2605">
        <v>504</v>
      </c>
      <c r="J2605">
        <v>56</v>
      </c>
      <c r="K2605" t="s">
        <v>316</v>
      </c>
      <c r="L2605" t="s">
        <v>7</v>
      </c>
      <c r="M2605" t="s">
        <v>28</v>
      </c>
      <c r="N2605">
        <v>5</v>
      </c>
      <c r="O2605" t="s">
        <v>40</v>
      </c>
      <c r="P2605" t="s">
        <v>41</v>
      </c>
      <c r="Q2605">
        <v>20</v>
      </c>
      <c r="R2605" t="s">
        <v>12</v>
      </c>
      <c r="S2605">
        <v>5.920964241027832</v>
      </c>
      <c r="T2605" s="6">
        <f>tbSilv[[#This Row],[qtdRecurso]]*tbSilv[[#This Row],[areaOcupacao]]/10000</f>
        <v>1.008</v>
      </c>
      <c r="U2605" s="1">
        <f>tbSilv[[#This Row],[qtdRecEspFaixa]]*tbSilv[[#This Row],[Preco]]</f>
        <v>5.9683319549560547</v>
      </c>
    </row>
    <row r="2606" spans="1:21" hidden="1" x14ac:dyDescent="0.3">
      <c r="A2606">
        <v>11817</v>
      </c>
      <c r="B2606" t="s">
        <v>57</v>
      </c>
      <c r="C2606" t="s">
        <v>1</v>
      </c>
      <c r="D2606" t="s">
        <v>2</v>
      </c>
      <c r="E2606" t="s">
        <v>3</v>
      </c>
      <c r="F2606" t="s">
        <v>306</v>
      </c>
      <c r="G2606" t="s">
        <v>4</v>
      </c>
      <c r="H2606" t="s">
        <v>54</v>
      </c>
      <c r="I2606">
        <v>504</v>
      </c>
      <c r="J2606">
        <v>56</v>
      </c>
      <c r="K2606" t="s">
        <v>316</v>
      </c>
      <c r="L2606" t="s">
        <v>7</v>
      </c>
      <c r="M2606" t="s">
        <v>28</v>
      </c>
      <c r="N2606">
        <v>5</v>
      </c>
      <c r="O2606" t="s">
        <v>36</v>
      </c>
      <c r="P2606" t="s">
        <v>13</v>
      </c>
      <c r="Q2606">
        <v>1</v>
      </c>
      <c r="R2606" t="s">
        <v>12</v>
      </c>
      <c r="S2606">
        <v>13.066685676574707</v>
      </c>
      <c r="T2606" s="6">
        <f>tbSilv[[#This Row],[qtdRecurso]]*tbSilv[[#This Row],[areaOcupacao]]/10000</f>
        <v>5.04E-2</v>
      </c>
      <c r="U2606" s="1">
        <f>tbSilv[[#This Row],[qtdRecEspFaixa]]*tbSilv[[#This Row],[Preco]]</f>
        <v>0.65856095809936521</v>
      </c>
    </row>
    <row r="2607" spans="1:21" hidden="1" x14ac:dyDescent="0.3">
      <c r="A2607">
        <v>11817</v>
      </c>
      <c r="B2607" t="s">
        <v>57</v>
      </c>
      <c r="C2607" t="s">
        <v>1</v>
      </c>
      <c r="D2607" t="s">
        <v>2</v>
      </c>
      <c r="E2607" t="s">
        <v>3</v>
      </c>
      <c r="F2607" t="s">
        <v>306</v>
      </c>
      <c r="G2607" t="s">
        <v>4</v>
      </c>
      <c r="H2607" t="s">
        <v>54</v>
      </c>
      <c r="I2607">
        <v>504</v>
      </c>
      <c r="J2607">
        <v>56</v>
      </c>
      <c r="K2607" t="s">
        <v>316</v>
      </c>
      <c r="L2607" t="s">
        <v>7</v>
      </c>
      <c r="M2607" t="s">
        <v>28</v>
      </c>
      <c r="N2607">
        <v>6</v>
      </c>
      <c r="O2607" t="s">
        <v>33</v>
      </c>
      <c r="P2607" t="s">
        <v>34</v>
      </c>
      <c r="Q2607">
        <v>2</v>
      </c>
      <c r="R2607" t="s">
        <v>12</v>
      </c>
      <c r="S2607">
        <v>9.9000000000000005E-2</v>
      </c>
      <c r="T2607" s="6">
        <f>tbSilv[[#This Row],[qtdRecurso]]*tbSilv[[#This Row],[areaOcupacao]]/10000</f>
        <v>0.1008</v>
      </c>
      <c r="U2607" s="1">
        <f>tbSilv[[#This Row],[qtdRecEspFaixa]]*tbSilv[[#This Row],[Preco]]</f>
        <v>9.9792000000000006E-3</v>
      </c>
    </row>
    <row r="2608" spans="1:21" hidden="1" x14ac:dyDescent="0.3">
      <c r="A2608">
        <v>11817</v>
      </c>
      <c r="B2608" t="s">
        <v>57</v>
      </c>
      <c r="C2608" t="s">
        <v>1</v>
      </c>
      <c r="D2608" t="s">
        <v>2</v>
      </c>
      <c r="E2608" t="s">
        <v>3</v>
      </c>
      <c r="F2608" t="s">
        <v>306</v>
      </c>
      <c r="G2608" t="s">
        <v>4</v>
      </c>
      <c r="H2608" t="s">
        <v>54</v>
      </c>
      <c r="I2608">
        <v>504</v>
      </c>
      <c r="J2608">
        <v>56</v>
      </c>
      <c r="K2608" t="s">
        <v>316</v>
      </c>
      <c r="L2608" t="s">
        <v>7</v>
      </c>
      <c r="M2608" t="s">
        <v>28</v>
      </c>
      <c r="N2608">
        <v>6</v>
      </c>
      <c r="O2608" t="s">
        <v>33</v>
      </c>
      <c r="P2608" t="s">
        <v>35</v>
      </c>
      <c r="Q2608">
        <v>2</v>
      </c>
      <c r="R2608" t="s">
        <v>22</v>
      </c>
      <c r="S2608">
        <v>16.239999771118164</v>
      </c>
      <c r="T2608" s="6">
        <f>tbSilv[[#This Row],[qtdRecurso]]*tbSilv[[#This Row],[areaOcupacao]]/10000</f>
        <v>0.1008</v>
      </c>
      <c r="U2608" s="1">
        <f>tbSilv[[#This Row],[qtdRecEspFaixa]]*tbSilv[[#This Row],[Preco]]</f>
        <v>1.6369919769287109</v>
      </c>
    </row>
    <row r="2609" spans="1:21" hidden="1" x14ac:dyDescent="0.3">
      <c r="A2609">
        <v>11817</v>
      </c>
      <c r="B2609" t="s">
        <v>57</v>
      </c>
      <c r="C2609" t="s">
        <v>1</v>
      </c>
      <c r="D2609" t="s">
        <v>2</v>
      </c>
      <c r="E2609" t="s">
        <v>3</v>
      </c>
      <c r="F2609" t="s">
        <v>306</v>
      </c>
      <c r="G2609" t="s">
        <v>4</v>
      </c>
      <c r="H2609" t="s">
        <v>54</v>
      </c>
      <c r="I2609">
        <v>504</v>
      </c>
      <c r="J2609">
        <v>56</v>
      </c>
      <c r="K2609" t="s">
        <v>316</v>
      </c>
      <c r="L2609" t="s">
        <v>7</v>
      </c>
      <c r="M2609" t="s">
        <v>28</v>
      </c>
      <c r="N2609">
        <v>6</v>
      </c>
      <c r="O2609" t="s">
        <v>33</v>
      </c>
      <c r="P2609" t="s">
        <v>13</v>
      </c>
      <c r="Q2609">
        <v>2</v>
      </c>
      <c r="R2609" t="s">
        <v>12</v>
      </c>
      <c r="S2609">
        <v>13.066685676574707</v>
      </c>
      <c r="T2609" s="6">
        <f>tbSilv[[#This Row],[qtdRecurso]]*tbSilv[[#This Row],[areaOcupacao]]/10000</f>
        <v>0.1008</v>
      </c>
      <c r="U2609" s="1">
        <f>tbSilv[[#This Row],[qtdRecEspFaixa]]*tbSilv[[#This Row],[Preco]]</f>
        <v>1.3171219161987304</v>
      </c>
    </row>
    <row r="2610" spans="1:21" hidden="1" x14ac:dyDescent="0.3">
      <c r="A2610">
        <v>11817</v>
      </c>
      <c r="B2610" t="s">
        <v>57</v>
      </c>
      <c r="C2610" t="s">
        <v>1</v>
      </c>
      <c r="D2610" t="s">
        <v>2</v>
      </c>
      <c r="E2610" t="s">
        <v>3</v>
      </c>
      <c r="F2610" t="s">
        <v>306</v>
      </c>
      <c r="G2610" t="s">
        <v>4</v>
      </c>
      <c r="H2610" t="s">
        <v>54</v>
      </c>
      <c r="I2610">
        <v>504</v>
      </c>
      <c r="J2610">
        <v>56</v>
      </c>
      <c r="K2610" t="s">
        <v>316</v>
      </c>
      <c r="L2610" t="s">
        <v>7</v>
      </c>
      <c r="M2610" t="s">
        <v>28</v>
      </c>
      <c r="N2610">
        <v>6</v>
      </c>
      <c r="O2610" t="s">
        <v>36</v>
      </c>
      <c r="P2610" t="s">
        <v>13</v>
      </c>
      <c r="Q2610">
        <v>1</v>
      </c>
      <c r="R2610" t="s">
        <v>12</v>
      </c>
      <c r="S2610">
        <v>13.066685676574707</v>
      </c>
      <c r="T2610" s="6">
        <f>tbSilv[[#This Row],[qtdRecurso]]*tbSilv[[#This Row],[areaOcupacao]]/10000</f>
        <v>5.04E-2</v>
      </c>
      <c r="U2610" s="1">
        <f>tbSilv[[#This Row],[qtdRecEspFaixa]]*tbSilv[[#This Row],[Preco]]</f>
        <v>0.65856095809936521</v>
      </c>
    </row>
    <row r="2611" spans="1:21" hidden="1" x14ac:dyDescent="0.3">
      <c r="A2611">
        <v>11817</v>
      </c>
      <c r="B2611" t="s">
        <v>57</v>
      </c>
      <c r="C2611" t="s">
        <v>1</v>
      </c>
      <c r="D2611" t="s">
        <v>2</v>
      </c>
      <c r="E2611" t="s">
        <v>3</v>
      </c>
      <c r="F2611" t="s">
        <v>306</v>
      </c>
      <c r="G2611" t="s">
        <v>4</v>
      </c>
      <c r="H2611" t="s">
        <v>54</v>
      </c>
      <c r="I2611">
        <v>504</v>
      </c>
      <c r="J2611">
        <v>56</v>
      </c>
      <c r="K2611" t="s">
        <v>316</v>
      </c>
      <c r="L2611" t="s">
        <v>7</v>
      </c>
      <c r="M2611" t="s">
        <v>28</v>
      </c>
      <c r="N2611">
        <v>7</v>
      </c>
      <c r="O2611" t="s">
        <v>33</v>
      </c>
      <c r="P2611" t="s">
        <v>34</v>
      </c>
      <c r="Q2611">
        <v>2</v>
      </c>
      <c r="R2611" t="s">
        <v>12</v>
      </c>
      <c r="S2611">
        <v>9.9000000000000005E-2</v>
      </c>
      <c r="T2611" s="6">
        <f>tbSilv[[#This Row],[qtdRecurso]]*tbSilv[[#This Row],[areaOcupacao]]/10000</f>
        <v>0.1008</v>
      </c>
      <c r="U2611" s="1">
        <f>tbSilv[[#This Row],[qtdRecEspFaixa]]*tbSilv[[#This Row],[Preco]]</f>
        <v>9.9792000000000006E-3</v>
      </c>
    </row>
    <row r="2612" spans="1:21" hidden="1" x14ac:dyDescent="0.3">
      <c r="A2612">
        <v>11817</v>
      </c>
      <c r="B2612" t="s">
        <v>57</v>
      </c>
      <c r="C2612" t="s">
        <v>1</v>
      </c>
      <c r="D2612" t="s">
        <v>2</v>
      </c>
      <c r="E2612" t="s">
        <v>3</v>
      </c>
      <c r="F2612" t="s">
        <v>306</v>
      </c>
      <c r="G2612" t="s">
        <v>4</v>
      </c>
      <c r="H2612" t="s">
        <v>54</v>
      </c>
      <c r="I2612">
        <v>504</v>
      </c>
      <c r="J2612">
        <v>56</v>
      </c>
      <c r="K2612" t="s">
        <v>316</v>
      </c>
      <c r="L2612" t="s">
        <v>7</v>
      </c>
      <c r="M2612" t="s">
        <v>28</v>
      </c>
      <c r="N2612">
        <v>7</v>
      </c>
      <c r="O2612" t="s">
        <v>33</v>
      </c>
      <c r="P2612" t="s">
        <v>35</v>
      </c>
      <c r="Q2612">
        <v>2</v>
      </c>
      <c r="R2612" t="s">
        <v>22</v>
      </c>
      <c r="S2612">
        <v>16.239999771118164</v>
      </c>
      <c r="T2612" s="6">
        <f>tbSilv[[#This Row],[qtdRecurso]]*tbSilv[[#This Row],[areaOcupacao]]/10000</f>
        <v>0.1008</v>
      </c>
      <c r="U2612" s="1">
        <f>tbSilv[[#This Row],[qtdRecEspFaixa]]*tbSilv[[#This Row],[Preco]]</f>
        <v>1.6369919769287109</v>
      </c>
    </row>
    <row r="2613" spans="1:21" hidden="1" x14ac:dyDescent="0.3">
      <c r="A2613">
        <v>11817</v>
      </c>
      <c r="B2613" t="s">
        <v>57</v>
      </c>
      <c r="C2613" t="s">
        <v>1</v>
      </c>
      <c r="D2613" t="s">
        <v>2</v>
      </c>
      <c r="E2613" t="s">
        <v>3</v>
      </c>
      <c r="F2613" t="s">
        <v>306</v>
      </c>
      <c r="G2613" t="s">
        <v>4</v>
      </c>
      <c r="H2613" t="s">
        <v>54</v>
      </c>
      <c r="I2613">
        <v>504</v>
      </c>
      <c r="J2613">
        <v>56</v>
      </c>
      <c r="K2613" t="s">
        <v>316</v>
      </c>
      <c r="L2613" t="s">
        <v>7</v>
      </c>
      <c r="M2613" t="s">
        <v>28</v>
      </c>
      <c r="N2613">
        <v>7</v>
      </c>
      <c r="O2613" t="s">
        <v>33</v>
      </c>
      <c r="P2613" t="s">
        <v>13</v>
      </c>
      <c r="Q2613">
        <v>2</v>
      </c>
      <c r="R2613" t="s">
        <v>12</v>
      </c>
      <c r="S2613">
        <v>13.066685676574707</v>
      </c>
      <c r="T2613" s="6">
        <f>tbSilv[[#This Row],[qtdRecurso]]*tbSilv[[#This Row],[areaOcupacao]]/10000</f>
        <v>0.1008</v>
      </c>
      <c r="U2613" s="1">
        <f>tbSilv[[#This Row],[qtdRecEspFaixa]]*tbSilv[[#This Row],[Preco]]</f>
        <v>1.3171219161987304</v>
      </c>
    </row>
    <row r="2614" spans="1:21" hidden="1" x14ac:dyDescent="0.3">
      <c r="A2614">
        <v>11817</v>
      </c>
      <c r="B2614" t="s">
        <v>57</v>
      </c>
      <c r="C2614" t="s">
        <v>1</v>
      </c>
      <c r="D2614" t="s">
        <v>2</v>
      </c>
      <c r="E2614" t="s">
        <v>3</v>
      </c>
      <c r="F2614" t="s">
        <v>306</v>
      </c>
      <c r="G2614" t="s">
        <v>4</v>
      </c>
      <c r="H2614" t="s">
        <v>54</v>
      </c>
      <c r="I2614">
        <v>504</v>
      </c>
      <c r="J2614">
        <v>56</v>
      </c>
      <c r="K2614" t="s">
        <v>316</v>
      </c>
      <c r="L2614" t="s">
        <v>7</v>
      </c>
      <c r="M2614" t="s">
        <v>28</v>
      </c>
      <c r="N2614">
        <v>7</v>
      </c>
      <c r="O2614" t="s">
        <v>36</v>
      </c>
      <c r="P2614" t="s">
        <v>13</v>
      </c>
      <c r="Q2614">
        <v>1</v>
      </c>
      <c r="R2614" t="s">
        <v>12</v>
      </c>
      <c r="S2614">
        <v>13.066685676574707</v>
      </c>
      <c r="T2614" s="6">
        <f>tbSilv[[#This Row],[qtdRecurso]]*tbSilv[[#This Row],[areaOcupacao]]/10000</f>
        <v>5.04E-2</v>
      </c>
      <c r="U2614" s="1">
        <f>tbSilv[[#This Row],[qtdRecEspFaixa]]*tbSilv[[#This Row],[Preco]]</f>
        <v>0.65856095809936521</v>
      </c>
    </row>
    <row r="2615" spans="1:21" hidden="1" x14ac:dyDescent="0.3">
      <c r="A2615">
        <v>11817</v>
      </c>
      <c r="B2615" t="s">
        <v>57</v>
      </c>
      <c r="C2615" t="s">
        <v>1</v>
      </c>
      <c r="D2615" t="s">
        <v>2</v>
      </c>
      <c r="E2615" t="s">
        <v>3</v>
      </c>
      <c r="F2615" t="s">
        <v>306</v>
      </c>
      <c r="G2615" t="s">
        <v>4</v>
      </c>
      <c r="H2615" t="s">
        <v>54</v>
      </c>
      <c r="I2615">
        <v>504</v>
      </c>
      <c r="J2615">
        <v>56</v>
      </c>
      <c r="K2615" t="s">
        <v>316</v>
      </c>
      <c r="L2615" t="s">
        <v>7</v>
      </c>
      <c r="M2615" t="s">
        <v>28</v>
      </c>
      <c r="N2615">
        <v>8</v>
      </c>
      <c r="O2615" t="s">
        <v>33</v>
      </c>
      <c r="P2615" t="s">
        <v>34</v>
      </c>
      <c r="Q2615">
        <v>2</v>
      </c>
      <c r="R2615" t="s">
        <v>12</v>
      </c>
      <c r="S2615">
        <v>9.9000000000000005E-2</v>
      </c>
      <c r="T2615" s="6">
        <f>tbSilv[[#This Row],[qtdRecurso]]*tbSilv[[#This Row],[areaOcupacao]]/10000</f>
        <v>0.1008</v>
      </c>
      <c r="U2615" s="1">
        <f>tbSilv[[#This Row],[qtdRecEspFaixa]]*tbSilv[[#This Row],[Preco]]</f>
        <v>9.9792000000000006E-3</v>
      </c>
    </row>
    <row r="2616" spans="1:21" hidden="1" x14ac:dyDescent="0.3">
      <c r="A2616">
        <v>11817</v>
      </c>
      <c r="B2616" t="s">
        <v>57</v>
      </c>
      <c r="C2616" t="s">
        <v>1</v>
      </c>
      <c r="D2616" t="s">
        <v>2</v>
      </c>
      <c r="E2616" t="s">
        <v>3</v>
      </c>
      <c r="F2616" t="s">
        <v>306</v>
      </c>
      <c r="G2616" t="s">
        <v>4</v>
      </c>
      <c r="H2616" t="s">
        <v>54</v>
      </c>
      <c r="I2616">
        <v>504</v>
      </c>
      <c r="J2616">
        <v>56</v>
      </c>
      <c r="K2616" t="s">
        <v>316</v>
      </c>
      <c r="L2616" t="s">
        <v>7</v>
      </c>
      <c r="M2616" t="s">
        <v>28</v>
      </c>
      <c r="N2616">
        <v>8</v>
      </c>
      <c r="O2616" t="s">
        <v>33</v>
      </c>
      <c r="P2616" t="s">
        <v>35</v>
      </c>
      <c r="Q2616">
        <v>2</v>
      </c>
      <c r="R2616" t="s">
        <v>22</v>
      </c>
      <c r="S2616">
        <v>16.239999771118164</v>
      </c>
      <c r="T2616" s="6">
        <f>tbSilv[[#This Row],[qtdRecurso]]*tbSilv[[#This Row],[areaOcupacao]]/10000</f>
        <v>0.1008</v>
      </c>
      <c r="U2616" s="1">
        <f>tbSilv[[#This Row],[qtdRecEspFaixa]]*tbSilv[[#This Row],[Preco]]</f>
        <v>1.6369919769287109</v>
      </c>
    </row>
    <row r="2617" spans="1:21" hidden="1" x14ac:dyDescent="0.3">
      <c r="A2617">
        <v>11817</v>
      </c>
      <c r="B2617" t="s">
        <v>57</v>
      </c>
      <c r="C2617" t="s">
        <v>1</v>
      </c>
      <c r="D2617" t="s">
        <v>2</v>
      </c>
      <c r="E2617" t="s">
        <v>3</v>
      </c>
      <c r="F2617" t="s">
        <v>306</v>
      </c>
      <c r="G2617" t="s">
        <v>4</v>
      </c>
      <c r="H2617" t="s">
        <v>54</v>
      </c>
      <c r="I2617">
        <v>504</v>
      </c>
      <c r="J2617">
        <v>56</v>
      </c>
      <c r="K2617" t="s">
        <v>316</v>
      </c>
      <c r="L2617" t="s">
        <v>7</v>
      </c>
      <c r="M2617" t="s">
        <v>28</v>
      </c>
      <c r="N2617">
        <v>8</v>
      </c>
      <c r="O2617" t="s">
        <v>33</v>
      </c>
      <c r="P2617" t="s">
        <v>13</v>
      </c>
      <c r="Q2617">
        <v>2</v>
      </c>
      <c r="R2617" t="s">
        <v>12</v>
      </c>
      <c r="S2617">
        <v>13.066685676574707</v>
      </c>
      <c r="T2617" s="6">
        <f>tbSilv[[#This Row],[qtdRecurso]]*tbSilv[[#This Row],[areaOcupacao]]/10000</f>
        <v>0.1008</v>
      </c>
      <c r="U2617" s="1">
        <f>tbSilv[[#This Row],[qtdRecEspFaixa]]*tbSilv[[#This Row],[Preco]]</f>
        <v>1.3171219161987304</v>
      </c>
    </row>
    <row r="2618" spans="1:21" hidden="1" x14ac:dyDescent="0.3">
      <c r="A2618">
        <v>11817</v>
      </c>
      <c r="B2618" t="s">
        <v>57</v>
      </c>
      <c r="C2618" t="s">
        <v>1</v>
      </c>
      <c r="D2618" t="s">
        <v>2</v>
      </c>
      <c r="E2618" t="s">
        <v>3</v>
      </c>
      <c r="F2618" t="s">
        <v>306</v>
      </c>
      <c r="G2618" t="s">
        <v>4</v>
      </c>
      <c r="H2618" t="s">
        <v>54</v>
      </c>
      <c r="I2618">
        <v>504</v>
      </c>
      <c r="J2618">
        <v>56</v>
      </c>
      <c r="K2618" t="s">
        <v>316</v>
      </c>
      <c r="L2618" t="s">
        <v>7</v>
      </c>
      <c r="M2618" t="s">
        <v>28</v>
      </c>
      <c r="N2618">
        <v>8</v>
      </c>
      <c r="O2618" t="s">
        <v>36</v>
      </c>
      <c r="P2618" t="s">
        <v>13</v>
      </c>
      <c r="Q2618">
        <v>1</v>
      </c>
      <c r="R2618" t="s">
        <v>12</v>
      </c>
      <c r="S2618">
        <v>13.066685676574707</v>
      </c>
      <c r="T2618" s="6">
        <f>tbSilv[[#This Row],[qtdRecurso]]*tbSilv[[#This Row],[areaOcupacao]]/10000</f>
        <v>5.04E-2</v>
      </c>
      <c r="U2618" s="1">
        <f>tbSilv[[#This Row],[qtdRecEspFaixa]]*tbSilv[[#This Row],[Preco]]</f>
        <v>0.65856095809936521</v>
      </c>
    </row>
    <row r="2619" spans="1:21" hidden="1" x14ac:dyDescent="0.3">
      <c r="A2619">
        <v>11817</v>
      </c>
      <c r="B2619" t="s">
        <v>57</v>
      </c>
      <c r="C2619" t="s">
        <v>1</v>
      </c>
      <c r="D2619" t="s">
        <v>2</v>
      </c>
      <c r="E2619" t="s">
        <v>3</v>
      </c>
      <c r="F2619" t="s">
        <v>306</v>
      </c>
      <c r="G2619" t="s">
        <v>4</v>
      </c>
      <c r="H2619" t="s">
        <v>54</v>
      </c>
      <c r="I2619">
        <v>504</v>
      </c>
      <c r="J2619">
        <v>56</v>
      </c>
      <c r="K2619" t="s">
        <v>316</v>
      </c>
      <c r="L2619" t="s">
        <v>7</v>
      </c>
      <c r="M2619" t="s">
        <v>28</v>
      </c>
      <c r="N2619">
        <v>9</v>
      </c>
      <c r="O2619" t="s">
        <v>33</v>
      </c>
      <c r="P2619" t="s">
        <v>34</v>
      </c>
      <c r="Q2619">
        <v>2</v>
      </c>
      <c r="R2619" t="s">
        <v>12</v>
      </c>
      <c r="S2619">
        <v>9.9000000000000005E-2</v>
      </c>
      <c r="T2619" s="6">
        <f>tbSilv[[#This Row],[qtdRecurso]]*tbSilv[[#This Row],[areaOcupacao]]/10000</f>
        <v>0.1008</v>
      </c>
      <c r="U2619" s="1">
        <f>tbSilv[[#This Row],[qtdRecEspFaixa]]*tbSilv[[#This Row],[Preco]]</f>
        <v>9.9792000000000006E-3</v>
      </c>
    </row>
    <row r="2620" spans="1:21" hidden="1" x14ac:dyDescent="0.3">
      <c r="A2620">
        <v>11817</v>
      </c>
      <c r="B2620" t="s">
        <v>57</v>
      </c>
      <c r="C2620" t="s">
        <v>1</v>
      </c>
      <c r="D2620" t="s">
        <v>2</v>
      </c>
      <c r="E2620" t="s">
        <v>3</v>
      </c>
      <c r="F2620" t="s">
        <v>306</v>
      </c>
      <c r="G2620" t="s">
        <v>4</v>
      </c>
      <c r="H2620" t="s">
        <v>54</v>
      </c>
      <c r="I2620">
        <v>504</v>
      </c>
      <c r="J2620">
        <v>56</v>
      </c>
      <c r="K2620" t="s">
        <v>316</v>
      </c>
      <c r="L2620" t="s">
        <v>7</v>
      </c>
      <c r="M2620" t="s">
        <v>28</v>
      </c>
      <c r="N2620">
        <v>9</v>
      </c>
      <c r="O2620" t="s">
        <v>33</v>
      </c>
      <c r="P2620" t="s">
        <v>35</v>
      </c>
      <c r="Q2620">
        <v>2</v>
      </c>
      <c r="R2620" t="s">
        <v>22</v>
      </c>
      <c r="S2620">
        <v>16.239999771118164</v>
      </c>
      <c r="T2620" s="6">
        <f>tbSilv[[#This Row],[qtdRecurso]]*tbSilv[[#This Row],[areaOcupacao]]/10000</f>
        <v>0.1008</v>
      </c>
      <c r="U2620" s="1">
        <f>tbSilv[[#This Row],[qtdRecEspFaixa]]*tbSilv[[#This Row],[Preco]]</f>
        <v>1.6369919769287109</v>
      </c>
    </row>
    <row r="2621" spans="1:21" hidden="1" x14ac:dyDescent="0.3">
      <c r="A2621">
        <v>11817</v>
      </c>
      <c r="B2621" t="s">
        <v>57</v>
      </c>
      <c r="C2621" t="s">
        <v>1</v>
      </c>
      <c r="D2621" t="s">
        <v>2</v>
      </c>
      <c r="E2621" t="s">
        <v>3</v>
      </c>
      <c r="F2621" t="s">
        <v>306</v>
      </c>
      <c r="G2621" t="s">
        <v>4</v>
      </c>
      <c r="H2621" t="s">
        <v>54</v>
      </c>
      <c r="I2621">
        <v>504</v>
      </c>
      <c r="J2621">
        <v>56</v>
      </c>
      <c r="K2621" t="s">
        <v>316</v>
      </c>
      <c r="L2621" t="s">
        <v>7</v>
      </c>
      <c r="M2621" t="s">
        <v>28</v>
      </c>
      <c r="N2621">
        <v>9</v>
      </c>
      <c r="O2621" t="s">
        <v>33</v>
      </c>
      <c r="P2621" t="s">
        <v>13</v>
      </c>
      <c r="Q2621">
        <v>2</v>
      </c>
      <c r="R2621" t="s">
        <v>12</v>
      </c>
      <c r="S2621">
        <v>13.066685676574707</v>
      </c>
      <c r="T2621" s="6">
        <f>tbSilv[[#This Row],[qtdRecurso]]*tbSilv[[#This Row],[areaOcupacao]]/10000</f>
        <v>0.1008</v>
      </c>
      <c r="U2621" s="1">
        <f>tbSilv[[#This Row],[qtdRecEspFaixa]]*tbSilv[[#This Row],[Preco]]</f>
        <v>1.3171219161987304</v>
      </c>
    </row>
    <row r="2622" spans="1:21" hidden="1" x14ac:dyDescent="0.3">
      <c r="A2622">
        <v>11817</v>
      </c>
      <c r="B2622" t="s">
        <v>57</v>
      </c>
      <c r="C2622" t="s">
        <v>1</v>
      </c>
      <c r="D2622" t="s">
        <v>2</v>
      </c>
      <c r="E2622" t="s">
        <v>3</v>
      </c>
      <c r="F2622" t="s">
        <v>306</v>
      </c>
      <c r="G2622" t="s">
        <v>4</v>
      </c>
      <c r="H2622" t="s">
        <v>54</v>
      </c>
      <c r="I2622">
        <v>504</v>
      </c>
      <c r="J2622">
        <v>56</v>
      </c>
      <c r="K2622" t="s">
        <v>316</v>
      </c>
      <c r="L2622" t="s">
        <v>7</v>
      </c>
      <c r="M2622" t="s">
        <v>28</v>
      </c>
      <c r="N2622">
        <v>9</v>
      </c>
      <c r="O2622" t="s">
        <v>36</v>
      </c>
      <c r="P2622" t="s">
        <v>13</v>
      </c>
      <c r="Q2622">
        <v>1</v>
      </c>
      <c r="R2622" t="s">
        <v>12</v>
      </c>
      <c r="S2622">
        <v>13.066685676574707</v>
      </c>
      <c r="T2622" s="6">
        <f>tbSilv[[#This Row],[qtdRecurso]]*tbSilv[[#This Row],[areaOcupacao]]/10000</f>
        <v>5.04E-2</v>
      </c>
      <c r="U2622" s="1">
        <f>tbSilv[[#This Row],[qtdRecEspFaixa]]*tbSilv[[#This Row],[Preco]]</f>
        <v>0.65856095809936521</v>
      </c>
    </row>
    <row r="2623" spans="1:21" hidden="1" x14ac:dyDescent="0.3">
      <c r="A2623">
        <v>11817</v>
      </c>
      <c r="B2623" t="s">
        <v>57</v>
      </c>
      <c r="C2623" t="s">
        <v>1</v>
      </c>
      <c r="D2623" t="s">
        <v>2</v>
      </c>
      <c r="E2623" t="s">
        <v>3</v>
      </c>
      <c r="F2623" t="s">
        <v>306</v>
      </c>
      <c r="G2623" t="s">
        <v>4</v>
      </c>
      <c r="H2623" t="s">
        <v>54</v>
      </c>
      <c r="I2623">
        <v>504</v>
      </c>
      <c r="J2623">
        <v>56</v>
      </c>
      <c r="K2623" t="s">
        <v>316</v>
      </c>
      <c r="L2623" t="s">
        <v>7</v>
      </c>
      <c r="M2623" t="s">
        <v>28</v>
      </c>
      <c r="N2623">
        <v>10</v>
      </c>
      <c r="O2623" t="s">
        <v>33</v>
      </c>
      <c r="P2623" t="s">
        <v>34</v>
      </c>
      <c r="Q2623">
        <v>2</v>
      </c>
      <c r="R2623" t="s">
        <v>12</v>
      </c>
      <c r="S2623">
        <v>9.9000000000000005E-2</v>
      </c>
      <c r="T2623" s="6">
        <f>tbSilv[[#This Row],[qtdRecurso]]*tbSilv[[#This Row],[areaOcupacao]]/10000</f>
        <v>0.1008</v>
      </c>
      <c r="U2623" s="1">
        <f>tbSilv[[#This Row],[qtdRecEspFaixa]]*tbSilv[[#This Row],[Preco]]</f>
        <v>9.9792000000000006E-3</v>
      </c>
    </row>
    <row r="2624" spans="1:21" hidden="1" x14ac:dyDescent="0.3">
      <c r="A2624">
        <v>11817</v>
      </c>
      <c r="B2624" t="s">
        <v>57</v>
      </c>
      <c r="C2624" t="s">
        <v>1</v>
      </c>
      <c r="D2624" t="s">
        <v>2</v>
      </c>
      <c r="E2624" t="s">
        <v>3</v>
      </c>
      <c r="F2624" t="s">
        <v>306</v>
      </c>
      <c r="G2624" t="s">
        <v>4</v>
      </c>
      <c r="H2624" t="s">
        <v>54</v>
      </c>
      <c r="I2624">
        <v>504</v>
      </c>
      <c r="J2624">
        <v>56</v>
      </c>
      <c r="K2624" t="s">
        <v>316</v>
      </c>
      <c r="L2624" t="s">
        <v>7</v>
      </c>
      <c r="M2624" t="s">
        <v>28</v>
      </c>
      <c r="N2624">
        <v>10</v>
      </c>
      <c r="O2624" t="s">
        <v>33</v>
      </c>
      <c r="P2624" t="s">
        <v>35</v>
      </c>
      <c r="Q2624">
        <v>2</v>
      </c>
      <c r="R2624" t="s">
        <v>22</v>
      </c>
      <c r="S2624">
        <v>16.239999771118164</v>
      </c>
      <c r="T2624" s="6">
        <f>tbSilv[[#This Row],[qtdRecurso]]*tbSilv[[#This Row],[areaOcupacao]]/10000</f>
        <v>0.1008</v>
      </c>
      <c r="U2624" s="1">
        <f>tbSilv[[#This Row],[qtdRecEspFaixa]]*tbSilv[[#This Row],[Preco]]</f>
        <v>1.6369919769287109</v>
      </c>
    </row>
    <row r="2625" spans="1:21" hidden="1" x14ac:dyDescent="0.3">
      <c r="A2625">
        <v>11817</v>
      </c>
      <c r="B2625" t="s">
        <v>57</v>
      </c>
      <c r="C2625" t="s">
        <v>1</v>
      </c>
      <c r="D2625" t="s">
        <v>2</v>
      </c>
      <c r="E2625" t="s">
        <v>3</v>
      </c>
      <c r="F2625" t="s">
        <v>306</v>
      </c>
      <c r="G2625" t="s">
        <v>4</v>
      </c>
      <c r="H2625" t="s">
        <v>54</v>
      </c>
      <c r="I2625">
        <v>504</v>
      </c>
      <c r="J2625">
        <v>56</v>
      </c>
      <c r="K2625" t="s">
        <v>316</v>
      </c>
      <c r="L2625" t="s">
        <v>7</v>
      </c>
      <c r="M2625" t="s">
        <v>28</v>
      </c>
      <c r="N2625">
        <v>10</v>
      </c>
      <c r="O2625" t="s">
        <v>33</v>
      </c>
      <c r="P2625" t="s">
        <v>13</v>
      </c>
      <c r="Q2625">
        <v>2</v>
      </c>
      <c r="R2625" t="s">
        <v>12</v>
      </c>
      <c r="S2625">
        <v>13.066685676574707</v>
      </c>
      <c r="T2625" s="6">
        <f>tbSilv[[#This Row],[qtdRecurso]]*tbSilv[[#This Row],[areaOcupacao]]/10000</f>
        <v>0.1008</v>
      </c>
      <c r="U2625" s="1">
        <f>tbSilv[[#This Row],[qtdRecEspFaixa]]*tbSilv[[#This Row],[Preco]]</f>
        <v>1.3171219161987304</v>
      </c>
    </row>
    <row r="2626" spans="1:21" hidden="1" x14ac:dyDescent="0.3">
      <c r="A2626">
        <v>11817</v>
      </c>
      <c r="B2626" t="s">
        <v>57</v>
      </c>
      <c r="C2626" t="s">
        <v>1</v>
      </c>
      <c r="D2626" t="s">
        <v>2</v>
      </c>
      <c r="E2626" t="s">
        <v>3</v>
      </c>
      <c r="F2626" t="s">
        <v>306</v>
      </c>
      <c r="G2626" t="s">
        <v>4</v>
      </c>
      <c r="H2626" t="s">
        <v>54</v>
      </c>
      <c r="I2626">
        <v>504</v>
      </c>
      <c r="J2626">
        <v>56</v>
      </c>
      <c r="K2626" t="s">
        <v>316</v>
      </c>
      <c r="L2626" t="s">
        <v>7</v>
      </c>
      <c r="M2626" t="s">
        <v>28</v>
      </c>
      <c r="N2626">
        <v>10</v>
      </c>
      <c r="O2626" t="s">
        <v>40</v>
      </c>
      <c r="P2626" t="s">
        <v>41</v>
      </c>
      <c r="Q2626">
        <v>20</v>
      </c>
      <c r="R2626" t="s">
        <v>12</v>
      </c>
      <c r="S2626">
        <v>5.920964241027832</v>
      </c>
      <c r="T2626" s="6">
        <f>tbSilv[[#This Row],[qtdRecurso]]*tbSilv[[#This Row],[areaOcupacao]]/10000</f>
        <v>1.008</v>
      </c>
      <c r="U2626" s="1">
        <f>tbSilv[[#This Row],[qtdRecEspFaixa]]*tbSilv[[#This Row],[Preco]]</f>
        <v>5.9683319549560547</v>
      </c>
    </row>
    <row r="2627" spans="1:21" hidden="1" x14ac:dyDescent="0.3">
      <c r="A2627">
        <v>11817</v>
      </c>
      <c r="B2627" t="s">
        <v>57</v>
      </c>
      <c r="C2627" t="s">
        <v>1</v>
      </c>
      <c r="D2627" t="s">
        <v>2</v>
      </c>
      <c r="E2627" t="s">
        <v>3</v>
      </c>
      <c r="F2627" t="s">
        <v>306</v>
      </c>
      <c r="G2627" t="s">
        <v>4</v>
      </c>
      <c r="H2627" t="s">
        <v>54</v>
      </c>
      <c r="I2627">
        <v>504</v>
      </c>
      <c r="J2627">
        <v>56</v>
      </c>
      <c r="K2627" t="s">
        <v>316</v>
      </c>
      <c r="L2627" t="s">
        <v>7</v>
      </c>
      <c r="M2627" t="s">
        <v>28</v>
      </c>
      <c r="N2627">
        <v>10</v>
      </c>
      <c r="O2627" t="s">
        <v>36</v>
      </c>
      <c r="P2627" t="s">
        <v>13</v>
      </c>
      <c r="Q2627">
        <v>1</v>
      </c>
      <c r="R2627" t="s">
        <v>12</v>
      </c>
      <c r="S2627">
        <v>13.066685676574707</v>
      </c>
      <c r="T2627" s="6">
        <f>tbSilv[[#This Row],[qtdRecurso]]*tbSilv[[#This Row],[areaOcupacao]]/10000</f>
        <v>5.04E-2</v>
      </c>
      <c r="U2627" s="1">
        <f>tbSilv[[#This Row],[qtdRecEspFaixa]]*tbSilv[[#This Row],[Preco]]</f>
        <v>0.65856095809936521</v>
      </c>
    </row>
    <row r="2628" spans="1:21" hidden="1" x14ac:dyDescent="0.3">
      <c r="A2628">
        <v>11817</v>
      </c>
      <c r="B2628" t="s">
        <v>57</v>
      </c>
      <c r="C2628" t="s">
        <v>1</v>
      </c>
      <c r="D2628" t="s">
        <v>2</v>
      </c>
      <c r="E2628" t="s">
        <v>3</v>
      </c>
      <c r="F2628" t="s">
        <v>306</v>
      </c>
      <c r="G2628" t="s">
        <v>4</v>
      </c>
      <c r="H2628" t="s">
        <v>54</v>
      </c>
      <c r="I2628">
        <v>504</v>
      </c>
      <c r="J2628">
        <v>56</v>
      </c>
      <c r="K2628" t="s">
        <v>316</v>
      </c>
      <c r="L2628" t="s">
        <v>7</v>
      </c>
      <c r="M2628" t="s">
        <v>28</v>
      </c>
      <c r="N2628">
        <v>11</v>
      </c>
      <c r="O2628" t="s">
        <v>33</v>
      </c>
      <c r="P2628" t="s">
        <v>34</v>
      </c>
      <c r="Q2628">
        <v>2</v>
      </c>
      <c r="R2628" t="s">
        <v>12</v>
      </c>
      <c r="S2628">
        <v>9.9000000000000005E-2</v>
      </c>
      <c r="T2628" s="6">
        <f>tbSilv[[#This Row],[qtdRecurso]]*tbSilv[[#This Row],[areaOcupacao]]/10000</f>
        <v>0.1008</v>
      </c>
      <c r="U2628" s="1">
        <f>tbSilv[[#This Row],[qtdRecEspFaixa]]*tbSilv[[#This Row],[Preco]]</f>
        <v>9.9792000000000006E-3</v>
      </c>
    </row>
    <row r="2629" spans="1:21" hidden="1" x14ac:dyDescent="0.3">
      <c r="A2629">
        <v>11817</v>
      </c>
      <c r="B2629" t="s">
        <v>57</v>
      </c>
      <c r="C2629" t="s">
        <v>1</v>
      </c>
      <c r="D2629" t="s">
        <v>2</v>
      </c>
      <c r="E2629" t="s">
        <v>3</v>
      </c>
      <c r="F2629" t="s">
        <v>306</v>
      </c>
      <c r="G2629" t="s">
        <v>4</v>
      </c>
      <c r="H2629" t="s">
        <v>54</v>
      </c>
      <c r="I2629">
        <v>504</v>
      </c>
      <c r="J2629">
        <v>56</v>
      </c>
      <c r="K2629" t="s">
        <v>316</v>
      </c>
      <c r="L2629" t="s">
        <v>7</v>
      </c>
      <c r="M2629" t="s">
        <v>28</v>
      </c>
      <c r="N2629">
        <v>11</v>
      </c>
      <c r="O2629" t="s">
        <v>33</v>
      </c>
      <c r="P2629" t="s">
        <v>35</v>
      </c>
      <c r="Q2629">
        <v>2</v>
      </c>
      <c r="R2629" t="s">
        <v>22</v>
      </c>
      <c r="S2629">
        <v>16.239999771118164</v>
      </c>
      <c r="T2629" s="6">
        <f>tbSilv[[#This Row],[qtdRecurso]]*tbSilv[[#This Row],[areaOcupacao]]/10000</f>
        <v>0.1008</v>
      </c>
      <c r="U2629" s="1">
        <f>tbSilv[[#This Row],[qtdRecEspFaixa]]*tbSilv[[#This Row],[Preco]]</f>
        <v>1.6369919769287109</v>
      </c>
    </row>
    <row r="2630" spans="1:21" hidden="1" x14ac:dyDescent="0.3">
      <c r="A2630">
        <v>11817</v>
      </c>
      <c r="B2630" t="s">
        <v>57</v>
      </c>
      <c r="C2630" t="s">
        <v>1</v>
      </c>
      <c r="D2630" t="s">
        <v>2</v>
      </c>
      <c r="E2630" t="s">
        <v>3</v>
      </c>
      <c r="F2630" t="s">
        <v>306</v>
      </c>
      <c r="G2630" t="s">
        <v>4</v>
      </c>
      <c r="H2630" t="s">
        <v>54</v>
      </c>
      <c r="I2630">
        <v>504</v>
      </c>
      <c r="J2630">
        <v>56</v>
      </c>
      <c r="K2630" t="s">
        <v>316</v>
      </c>
      <c r="L2630" t="s">
        <v>7</v>
      </c>
      <c r="M2630" t="s">
        <v>28</v>
      </c>
      <c r="N2630">
        <v>11</v>
      </c>
      <c r="O2630" t="s">
        <v>33</v>
      </c>
      <c r="P2630" t="s">
        <v>13</v>
      </c>
      <c r="Q2630">
        <v>2</v>
      </c>
      <c r="R2630" t="s">
        <v>12</v>
      </c>
      <c r="S2630">
        <v>13.066685676574707</v>
      </c>
      <c r="T2630" s="6">
        <f>tbSilv[[#This Row],[qtdRecurso]]*tbSilv[[#This Row],[areaOcupacao]]/10000</f>
        <v>0.1008</v>
      </c>
      <c r="U2630" s="1">
        <f>tbSilv[[#This Row],[qtdRecEspFaixa]]*tbSilv[[#This Row],[Preco]]</f>
        <v>1.3171219161987304</v>
      </c>
    </row>
    <row r="2631" spans="1:21" hidden="1" x14ac:dyDescent="0.3">
      <c r="A2631">
        <v>11817</v>
      </c>
      <c r="B2631" t="s">
        <v>57</v>
      </c>
      <c r="C2631" t="s">
        <v>1</v>
      </c>
      <c r="D2631" t="s">
        <v>2</v>
      </c>
      <c r="E2631" t="s">
        <v>3</v>
      </c>
      <c r="F2631" t="s">
        <v>306</v>
      </c>
      <c r="G2631" t="s">
        <v>4</v>
      </c>
      <c r="H2631" t="s">
        <v>54</v>
      </c>
      <c r="I2631">
        <v>504</v>
      </c>
      <c r="J2631">
        <v>56</v>
      </c>
      <c r="K2631" t="s">
        <v>316</v>
      </c>
      <c r="L2631" t="s">
        <v>7</v>
      </c>
      <c r="M2631" t="s">
        <v>28</v>
      </c>
      <c r="N2631">
        <v>11</v>
      </c>
      <c r="O2631" t="s">
        <v>36</v>
      </c>
      <c r="P2631" t="s">
        <v>13</v>
      </c>
      <c r="Q2631">
        <v>1</v>
      </c>
      <c r="R2631" t="s">
        <v>12</v>
      </c>
      <c r="S2631">
        <v>13.066685676574707</v>
      </c>
      <c r="T2631" s="6">
        <f>tbSilv[[#This Row],[qtdRecurso]]*tbSilv[[#This Row],[areaOcupacao]]/10000</f>
        <v>5.04E-2</v>
      </c>
      <c r="U2631" s="1">
        <f>tbSilv[[#This Row],[qtdRecEspFaixa]]*tbSilv[[#This Row],[Preco]]</f>
        <v>0.65856095809936521</v>
      </c>
    </row>
    <row r="2632" spans="1:21" hidden="1" x14ac:dyDescent="0.3">
      <c r="A2632">
        <v>11817</v>
      </c>
      <c r="B2632" t="s">
        <v>57</v>
      </c>
      <c r="C2632" t="s">
        <v>1</v>
      </c>
      <c r="D2632" t="s">
        <v>2</v>
      </c>
      <c r="E2632" t="s">
        <v>3</v>
      </c>
      <c r="F2632" t="s">
        <v>306</v>
      </c>
      <c r="G2632" t="s">
        <v>4</v>
      </c>
      <c r="H2632" t="s">
        <v>54</v>
      </c>
      <c r="I2632">
        <v>504</v>
      </c>
      <c r="J2632">
        <v>56</v>
      </c>
      <c r="K2632" t="s">
        <v>316</v>
      </c>
      <c r="L2632" t="s">
        <v>7</v>
      </c>
      <c r="M2632" t="s">
        <v>28</v>
      </c>
      <c r="N2632">
        <v>12</v>
      </c>
      <c r="O2632" t="s">
        <v>33</v>
      </c>
      <c r="P2632" t="s">
        <v>34</v>
      </c>
      <c r="Q2632">
        <v>2</v>
      </c>
      <c r="R2632" t="s">
        <v>12</v>
      </c>
      <c r="S2632">
        <v>9.9000000000000005E-2</v>
      </c>
      <c r="T2632" s="6">
        <f>tbSilv[[#This Row],[qtdRecurso]]*tbSilv[[#This Row],[areaOcupacao]]/10000</f>
        <v>0.1008</v>
      </c>
      <c r="U2632" s="1">
        <f>tbSilv[[#This Row],[qtdRecEspFaixa]]*tbSilv[[#This Row],[Preco]]</f>
        <v>9.9792000000000006E-3</v>
      </c>
    </row>
    <row r="2633" spans="1:21" hidden="1" x14ac:dyDescent="0.3">
      <c r="A2633">
        <v>11817</v>
      </c>
      <c r="B2633" t="s">
        <v>57</v>
      </c>
      <c r="C2633" t="s">
        <v>1</v>
      </c>
      <c r="D2633" t="s">
        <v>2</v>
      </c>
      <c r="E2633" t="s">
        <v>3</v>
      </c>
      <c r="F2633" t="s">
        <v>306</v>
      </c>
      <c r="G2633" t="s">
        <v>4</v>
      </c>
      <c r="H2633" t="s">
        <v>54</v>
      </c>
      <c r="I2633">
        <v>504</v>
      </c>
      <c r="J2633">
        <v>56</v>
      </c>
      <c r="K2633" t="s">
        <v>316</v>
      </c>
      <c r="L2633" t="s">
        <v>7</v>
      </c>
      <c r="M2633" t="s">
        <v>28</v>
      </c>
      <c r="N2633">
        <v>12</v>
      </c>
      <c r="O2633" t="s">
        <v>33</v>
      </c>
      <c r="P2633" t="s">
        <v>35</v>
      </c>
      <c r="Q2633">
        <v>2</v>
      </c>
      <c r="R2633" t="s">
        <v>22</v>
      </c>
      <c r="S2633">
        <v>16.239999771118164</v>
      </c>
      <c r="T2633" s="6">
        <f>tbSilv[[#This Row],[qtdRecurso]]*tbSilv[[#This Row],[areaOcupacao]]/10000</f>
        <v>0.1008</v>
      </c>
      <c r="U2633" s="1">
        <f>tbSilv[[#This Row],[qtdRecEspFaixa]]*tbSilv[[#This Row],[Preco]]</f>
        <v>1.6369919769287109</v>
      </c>
    </row>
    <row r="2634" spans="1:21" hidden="1" x14ac:dyDescent="0.3">
      <c r="A2634">
        <v>11817</v>
      </c>
      <c r="B2634" t="s">
        <v>57</v>
      </c>
      <c r="C2634" t="s">
        <v>1</v>
      </c>
      <c r="D2634" t="s">
        <v>2</v>
      </c>
      <c r="E2634" t="s">
        <v>3</v>
      </c>
      <c r="F2634" t="s">
        <v>306</v>
      </c>
      <c r="G2634" t="s">
        <v>4</v>
      </c>
      <c r="H2634" t="s">
        <v>54</v>
      </c>
      <c r="I2634">
        <v>504</v>
      </c>
      <c r="J2634">
        <v>56</v>
      </c>
      <c r="K2634" t="s">
        <v>316</v>
      </c>
      <c r="L2634" t="s">
        <v>7</v>
      </c>
      <c r="M2634" t="s">
        <v>28</v>
      </c>
      <c r="N2634">
        <v>12</v>
      </c>
      <c r="O2634" t="s">
        <v>33</v>
      </c>
      <c r="P2634" t="s">
        <v>13</v>
      </c>
      <c r="Q2634">
        <v>2</v>
      </c>
      <c r="R2634" t="s">
        <v>12</v>
      </c>
      <c r="S2634">
        <v>13.066685676574707</v>
      </c>
      <c r="T2634" s="6">
        <f>tbSilv[[#This Row],[qtdRecurso]]*tbSilv[[#This Row],[areaOcupacao]]/10000</f>
        <v>0.1008</v>
      </c>
      <c r="U2634" s="1">
        <f>tbSilv[[#This Row],[qtdRecEspFaixa]]*tbSilv[[#This Row],[Preco]]</f>
        <v>1.3171219161987304</v>
      </c>
    </row>
    <row r="2635" spans="1:21" hidden="1" x14ac:dyDescent="0.3">
      <c r="A2635">
        <v>11817</v>
      </c>
      <c r="B2635" t="s">
        <v>57</v>
      </c>
      <c r="C2635" t="s">
        <v>1</v>
      </c>
      <c r="D2635" t="s">
        <v>2</v>
      </c>
      <c r="E2635" t="s">
        <v>3</v>
      </c>
      <c r="F2635" t="s">
        <v>306</v>
      </c>
      <c r="G2635" t="s">
        <v>4</v>
      </c>
      <c r="H2635" t="s">
        <v>54</v>
      </c>
      <c r="I2635">
        <v>504</v>
      </c>
      <c r="J2635">
        <v>56</v>
      </c>
      <c r="K2635" t="s">
        <v>316</v>
      </c>
      <c r="L2635" t="s">
        <v>7</v>
      </c>
      <c r="M2635" t="s">
        <v>28</v>
      </c>
      <c r="N2635">
        <v>12</v>
      </c>
      <c r="O2635" t="s">
        <v>36</v>
      </c>
      <c r="P2635" t="s">
        <v>13</v>
      </c>
      <c r="Q2635">
        <v>1</v>
      </c>
      <c r="R2635" t="s">
        <v>12</v>
      </c>
      <c r="S2635">
        <v>13.066685676574707</v>
      </c>
      <c r="T2635" s="6">
        <f>tbSilv[[#This Row],[qtdRecurso]]*tbSilv[[#This Row],[areaOcupacao]]/10000</f>
        <v>5.04E-2</v>
      </c>
      <c r="U2635" s="1">
        <f>tbSilv[[#This Row],[qtdRecEspFaixa]]*tbSilv[[#This Row],[Preco]]</f>
        <v>0.65856095809936521</v>
      </c>
    </row>
    <row r="2636" spans="1:21" hidden="1" x14ac:dyDescent="0.3">
      <c r="A2636">
        <v>11817</v>
      </c>
      <c r="B2636" t="s">
        <v>57</v>
      </c>
      <c r="C2636" t="s">
        <v>1</v>
      </c>
      <c r="D2636" t="s">
        <v>2</v>
      </c>
      <c r="E2636" t="s">
        <v>3</v>
      </c>
      <c r="F2636" t="s">
        <v>306</v>
      </c>
      <c r="G2636" t="s">
        <v>4</v>
      </c>
      <c r="H2636" t="s">
        <v>54</v>
      </c>
      <c r="I2636">
        <v>504</v>
      </c>
      <c r="J2636">
        <v>56</v>
      </c>
      <c r="K2636" t="s">
        <v>316</v>
      </c>
      <c r="L2636" t="s">
        <v>7</v>
      </c>
      <c r="M2636" t="s">
        <v>28</v>
      </c>
      <c r="N2636">
        <v>13</v>
      </c>
      <c r="O2636" t="s">
        <v>33</v>
      </c>
      <c r="P2636" t="s">
        <v>34</v>
      </c>
      <c r="Q2636">
        <v>2</v>
      </c>
      <c r="R2636" t="s">
        <v>12</v>
      </c>
      <c r="S2636">
        <v>9.9000000000000005E-2</v>
      </c>
      <c r="T2636" s="6">
        <f>tbSilv[[#This Row],[qtdRecurso]]*tbSilv[[#This Row],[areaOcupacao]]/10000</f>
        <v>0.1008</v>
      </c>
      <c r="U2636" s="1">
        <f>tbSilv[[#This Row],[qtdRecEspFaixa]]*tbSilv[[#This Row],[Preco]]</f>
        <v>9.9792000000000006E-3</v>
      </c>
    </row>
    <row r="2637" spans="1:21" hidden="1" x14ac:dyDescent="0.3">
      <c r="A2637">
        <v>11817</v>
      </c>
      <c r="B2637" t="s">
        <v>57</v>
      </c>
      <c r="C2637" t="s">
        <v>1</v>
      </c>
      <c r="D2637" t="s">
        <v>2</v>
      </c>
      <c r="E2637" t="s">
        <v>3</v>
      </c>
      <c r="F2637" t="s">
        <v>306</v>
      </c>
      <c r="G2637" t="s">
        <v>4</v>
      </c>
      <c r="H2637" t="s">
        <v>54</v>
      </c>
      <c r="I2637">
        <v>504</v>
      </c>
      <c r="J2637">
        <v>56</v>
      </c>
      <c r="K2637" t="s">
        <v>316</v>
      </c>
      <c r="L2637" t="s">
        <v>7</v>
      </c>
      <c r="M2637" t="s">
        <v>28</v>
      </c>
      <c r="N2637">
        <v>13</v>
      </c>
      <c r="O2637" t="s">
        <v>33</v>
      </c>
      <c r="P2637" t="s">
        <v>35</v>
      </c>
      <c r="Q2637">
        <v>2</v>
      </c>
      <c r="R2637" t="s">
        <v>22</v>
      </c>
      <c r="S2637">
        <v>16.239999771118164</v>
      </c>
      <c r="T2637" s="6">
        <f>tbSilv[[#This Row],[qtdRecurso]]*tbSilv[[#This Row],[areaOcupacao]]/10000</f>
        <v>0.1008</v>
      </c>
      <c r="U2637" s="1">
        <f>tbSilv[[#This Row],[qtdRecEspFaixa]]*tbSilv[[#This Row],[Preco]]</f>
        <v>1.6369919769287109</v>
      </c>
    </row>
    <row r="2638" spans="1:21" hidden="1" x14ac:dyDescent="0.3">
      <c r="A2638">
        <v>11817</v>
      </c>
      <c r="B2638" t="s">
        <v>57</v>
      </c>
      <c r="C2638" t="s">
        <v>1</v>
      </c>
      <c r="D2638" t="s">
        <v>2</v>
      </c>
      <c r="E2638" t="s">
        <v>3</v>
      </c>
      <c r="F2638" t="s">
        <v>306</v>
      </c>
      <c r="G2638" t="s">
        <v>4</v>
      </c>
      <c r="H2638" t="s">
        <v>54</v>
      </c>
      <c r="I2638">
        <v>504</v>
      </c>
      <c r="J2638">
        <v>56</v>
      </c>
      <c r="K2638" t="s">
        <v>316</v>
      </c>
      <c r="L2638" t="s">
        <v>7</v>
      </c>
      <c r="M2638" t="s">
        <v>28</v>
      </c>
      <c r="N2638">
        <v>13</v>
      </c>
      <c r="O2638" t="s">
        <v>33</v>
      </c>
      <c r="P2638" t="s">
        <v>13</v>
      </c>
      <c r="Q2638">
        <v>2</v>
      </c>
      <c r="R2638" t="s">
        <v>12</v>
      </c>
      <c r="S2638">
        <v>13.066685676574707</v>
      </c>
      <c r="T2638" s="6">
        <f>tbSilv[[#This Row],[qtdRecurso]]*tbSilv[[#This Row],[areaOcupacao]]/10000</f>
        <v>0.1008</v>
      </c>
      <c r="U2638" s="1">
        <f>tbSilv[[#This Row],[qtdRecEspFaixa]]*tbSilv[[#This Row],[Preco]]</f>
        <v>1.3171219161987304</v>
      </c>
    </row>
    <row r="2639" spans="1:21" hidden="1" x14ac:dyDescent="0.3">
      <c r="A2639">
        <v>11817</v>
      </c>
      <c r="B2639" t="s">
        <v>57</v>
      </c>
      <c r="C2639" t="s">
        <v>1</v>
      </c>
      <c r="D2639" t="s">
        <v>2</v>
      </c>
      <c r="E2639" t="s">
        <v>3</v>
      </c>
      <c r="F2639" t="s">
        <v>306</v>
      </c>
      <c r="G2639" t="s">
        <v>4</v>
      </c>
      <c r="H2639" t="s">
        <v>54</v>
      </c>
      <c r="I2639">
        <v>504</v>
      </c>
      <c r="J2639">
        <v>56</v>
      </c>
      <c r="K2639" t="s">
        <v>316</v>
      </c>
      <c r="L2639" t="s">
        <v>7</v>
      </c>
      <c r="M2639" t="s">
        <v>28</v>
      </c>
      <c r="N2639">
        <v>13</v>
      </c>
      <c r="O2639" t="s">
        <v>36</v>
      </c>
      <c r="P2639" t="s">
        <v>13</v>
      </c>
      <c r="Q2639">
        <v>1</v>
      </c>
      <c r="R2639" t="s">
        <v>12</v>
      </c>
      <c r="S2639">
        <v>13.066685676574707</v>
      </c>
      <c r="T2639" s="6">
        <f>tbSilv[[#This Row],[qtdRecurso]]*tbSilv[[#This Row],[areaOcupacao]]/10000</f>
        <v>5.04E-2</v>
      </c>
      <c r="U2639" s="1">
        <f>tbSilv[[#This Row],[qtdRecEspFaixa]]*tbSilv[[#This Row],[Preco]]</f>
        <v>0.65856095809936521</v>
      </c>
    </row>
    <row r="2640" spans="1:21" hidden="1" x14ac:dyDescent="0.3">
      <c r="A2640">
        <v>11817</v>
      </c>
      <c r="B2640" t="s">
        <v>57</v>
      </c>
      <c r="C2640" t="s">
        <v>1</v>
      </c>
      <c r="D2640" t="s">
        <v>2</v>
      </c>
      <c r="E2640" t="s">
        <v>3</v>
      </c>
      <c r="F2640" t="s">
        <v>306</v>
      </c>
      <c r="G2640" t="s">
        <v>4</v>
      </c>
      <c r="H2640" t="s">
        <v>54</v>
      </c>
      <c r="I2640">
        <v>504</v>
      </c>
      <c r="J2640">
        <v>56</v>
      </c>
      <c r="K2640" t="s">
        <v>316</v>
      </c>
      <c r="L2640" t="s">
        <v>7</v>
      </c>
      <c r="M2640" t="s">
        <v>28</v>
      </c>
      <c r="N2640">
        <v>14</v>
      </c>
      <c r="O2640" t="s">
        <v>33</v>
      </c>
      <c r="P2640" t="s">
        <v>34</v>
      </c>
      <c r="Q2640">
        <v>2</v>
      </c>
      <c r="R2640" t="s">
        <v>12</v>
      </c>
      <c r="S2640">
        <v>9.9000000000000005E-2</v>
      </c>
      <c r="T2640" s="6">
        <f>tbSilv[[#This Row],[qtdRecurso]]*tbSilv[[#This Row],[areaOcupacao]]/10000</f>
        <v>0.1008</v>
      </c>
      <c r="U2640" s="1">
        <f>tbSilv[[#This Row],[qtdRecEspFaixa]]*tbSilv[[#This Row],[Preco]]</f>
        <v>9.9792000000000006E-3</v>
      </c>
    </row>
    <row r="2641" spans="1:21" hidden="1" x14ac:dyDescent="0.3">
      <c r="A2641">
        <v>11817</v>
      </c>
      <c r="B2641" t="s">
        <v>57</v>
      </c>
      <c r="C2641" t="s">
        <v>1</v>
      </c>
      <c r="D2641" t="s">
        <v>2</v>
      </c>
      <c r="E2641" t="s">
        <v>3</v>
      </c>
      <c r="F2641" t="s">
        <v>306</v>
      </c>
      <c r="G2641" t="s">
        <v>4</v>
      </c>
      <c r="H2641" t="s">
        <v>54</v>
      </c>
      <c r="I2641">
        <v>504</v>
      </c>
      <c r="J2641">
        <v>56</v>
      </c>
      <c r="K2641" t="s">
        <v>316</v>
      </c>
      <c r="L2641" t="s">
        <v>7</v>
      </c>
      <c r="M2641" t="s">
        <v>28</v>
      </c>
      <c r="N2641">
        <v>14</v>
      </c>
      <c r="O2641" t="s">
        <v>33</v>
      </c>
      <c r="P2641" t="s">
        <v>35</v>
      </c>
      <c r="Q2641">
        <v>2</v>
      </c>
      <c r="R2641" t="s">
        <v>22</v>
      </c>
      <c r="S2641">
        <v>16.239999771118164</v>
      </c>
      <c r="T2641" s="6">
        <f>tbSilv[[#This Row],[qtdRecurso]]*tbSilv[[#This Row],[areaOcupacao]]/10000</f>
        <v>0.1008</v>
      </c>
      <c r="U2641" s="1">
        <f>tbSilv[[#This Row],[qtdRecEspFaixa]]*tbSilv[[#This Row],[Preco]]</f>
        <v>1.6369919769287109</v>
      </c>
    </row>
    <row r="2642" spans="1:21" hidden="1" x14ac:dyDescent="0.3">
      <c r="A2642">
        <v>11817</v>
      </c>
      <c r="B2642" t="s">
        <v>57</v>
      </c>
      <c r="C2642" t="s">
        <v>1</v>
      </c>
      <c r="D2642" t="s">
        <v>2</v>
      </c>
      <c r="E2642" t="s">
        <v>3</v>
      </c>
      <c r="F2642" t="s">
        <v>306</v>
      </c>
      <c r="G2642" t="s">
        <v>4</v>
      </c>
      <c r="H2642" t="s">
        <v>54</v>
      </c>
      <c r="I2642">
        <v>504</v>
      </c>
      <c r="J2642">
        <v>56</v>
      </c>
      <c r="K2642" t="s">
        <v>316</v>
      </c>
      <c r="L2642" t="s">
        <v>7</v>
      </c>
      <c r="M2642" t="s">
        <v>28</v>
      </c>
      <c r="N2642">
        <v>14</v>
      </c>
      <c r="O2642" t="s">
        <v>33</v>
      </c>
      <c r="P2642" t="s">
        <v>13</v>
      </c>
      <c r="Q2642">
        <v>2</v>
      </c>
      <c r="R2642" t="s">
        <v>12</v>
      </c>
      <c r="S2642">
        <v>13.066685676574707</v>
      </c>
      <c r="T2642" s="6">
        <f>tbSilv[[#This Row],[qtdRecurso]]*tbSilv[[#This Row],[areaOcupacao]]/10000</f>
        <v>0.1008</v>
      </c>
      <c r="U2642" s="1">
        <f>tbSilv[[#This Row],[qtdRecEspFaixa]]*tbSilv[[#This Row],[Preco]]</f>
        <v>1.3171219161987304</v>
      </c>
    </row>
    <row r="2643" spans="1:21" hidden="1" x14ac:dyDescent="0.3">
      <c r="A2643">
        <v>11817</v>
      </c>
      <c r="B2643" t="s">
        <v>57</v>
      </c>
      <c r="C2643" t="s">
        <v>1</v>
      </c>
      <c r="D2643" t="s">
        <v>2</v>
      </c>
      <c r="E2643" t="s">
        <v>3</v>
      </c>
      <c r="F2643" t="s">
        <v>306</v>
      </c>
      <c r="G2643" t="s">
        <v>4</v>
      </c>
      <c r="H2643" t="s">
        <v>54</v>
      </c>
      <c r="I2643">
        <v>504</v>
      </c>
      <c r="J2643">
        <v>56</v>
      </c>
      <c r="K2643" t="s">
        <v>316</v>
      </c>
      <c r="L2643" t="s">
        <v>7</v>
      </c>
      <c r="M2643" t="s">
        <v>28</v>
      </c>
      <c r="N2643">
        <v>14</v>
      </c>
      <c r="O2643" t="s">
        <v>36</v>
      </c>
      <c r="P2643" t="s">
        <v>13</v>
      </c>
      <c r="Q2643">
        <v>1</v>
      </c>
      <c r="R2643" t="s">
        <v>12</v>
      </c>
      <c r="S2643">
        <v>13.066685676574707</v>
      </c>
      <c r="T2643" s="6">
        <f>tbSilv[[#This Row],[qtdRecurso]]*tbSilv[[#This Row],[areaOcupacao]]/10000</f>
        <v>5.04E-2</v>
      </c>
      <c r="U2643" s="1">
        <f>tbSilv[[#This Row],[qtdRecEspFaixa]]*tbSilv[[#This Row],[Preco]]</f>
        <v>0.65856095809936521</v>
      </c>
    </row>
    <row r="2644" spans="1:21" hidden="1" x14ac:dyDescent="0.3">
      <c r="A2644">
        <v>11817</v>
      </c>
      <c r="B2644" t="s">
        <v>57</v>
      </c>
      <c r="C2644" t="s">
        <v>1</v>
      </c>
      <c r="D2644" t="s">
        <v>2</v>
      </c>
      <c r="E2644" t="s">
        <v>3</v>
      </c>
      <c r="F2644" t="s">
        <v>306</v>
      </c>
      <c r="G2644" t="s">
        <v>4</v>
      </c>
      <c r="H2644" t="s">
        <v>54</v>
      </c>
      <c r="I2644">
        <v>504</v>
      </c>
      <c r="J2644">
        <v>56</v>
      </c>
      <c r="K2644" t="s">
        <v>316</v>
      </c>
      <c r="L2644" t="s">
        <v>7</v>
      </c>
      <c r="M2644" t="s">
        <v>28</v>
      </c>
      <c r="N2644">
        <v>15</v>
      </c>
      <c r="O2644" t="s">
        <v>33</v>
      </c>
      <c r="P2644" t="s">
        <v>34</v>
      </c>
      <c r="Q2644">
        <v>2</v>
      </c>
      <c r="R2644" t="s">
        <v>12</v>
      </c>
      <c r="S2644">
        <v>9.9000000000000005E-2</v>
      </c>
      <c r="T2644" s="6">
        <f>tbSilv[[#This Row],[qtdRecurso]]*tbSilv[[#This Row],[areaOcupacao]]/10000</f>
        <v>0.1008</v>
      </c>
      <c r="U2644" s="1">
        <f>tbSilv[[#This Row],[qtdRecEspFaixa]]*tbSilv[[#This Row],[Preco]]</f>
        <v>9.9792000000000006E-3</v>
      </c>
    </row>
    <row r="2645" spans="1:21" hidden="1" x14ac:dyDescent="0.3">
      <c r="A2645">
        <v>11817</v>
      </c>
      <c r="B2645" t="s">
        <v>57</v>
      </c>
      <c r="C2645" t="s">
        <v>1</v>
      </c>
      <c r="D2645" t="s">
        <v>2</v>
      </c>
      <c r="E2645" t="s">
        <v>3</v>
      </c>
      <c r="F2645" t="s">
        <v>306</v>
      </c>
      <c r="G2645" t="s">
        <v>4</v>
      </c>
      <c r="H2645" t="s">
        <v>54</v>
      </c>
      <c r="I2645">
        <v>504</v>
      </c>
      <c r="J2645">
        <v>56</v>
      </c>
      <c r="K2645" t="s">
        <v>316</v>
      </c>
      <c r="L2645" t="s">
        <v>7</v>
      </c>
      <c r="M2645" t="s">
        <v>28</v>
      </c>
      <c r="N2645">
        <v>15</v>
      </c>
      <c r="O2645" t="s">
        <v>33</v>
      </c>
      <c r="P2645" t="s">
        <v>35</v>
      </c>
      <c r="Q2645">
        <v>2</v>
      </c>
      <c r="R2645" t="s">
        <v>22</v>
      </c>
      <c r="S2645">
        <v>16.239999771118164</v>
      </c>
      <c r="T2645" s="6">
        <f>tbSilv[[#This Row],[qtdRecurso]]*tbSilv[[#This Row],[areaOcupacao]]/10000</f>
        <v>0.1008</v>
      </c>
      <c r="U2645" s="1">
        <f>tbSilv[[#This Row],[qtdRecEspFaixa]]*tbSilv[[#This Row],[Preco]]</f>
        <v>1.6369919769287109</v>
      </c>
    </row>
    <row r="2646" spans="1:21" hidden="1" x14ac:dyDescent="0.3">
      <c r="A2646">
        <v>11817</v>
      </c>
      <c r="B2646" t="s">
        <v>57</v>
      </c>
      <c r="C2646" t="s">
        <v>1</v>
      </c>
      <c r="D2646" t="s">
        <v>2</v>
      </c>
      <c r="E2646" t="s">
        <v>3</v>
      </c>
      <c r="F2646" t="s">
        <v>306</v>
      </c>
      <c r="G2646" t="s">
        <v>4</v>
      </c>
      <c r="H2646" t="s">
        <v>54</v>
      </c>
      <c r="I2646">
        <v>504</v>
      </c>
      <c r="J2646">
        <v>56</v>
      </c>
      <c r="K2646" t="s">
        <v>316</v>
      </c>
      <c r="L2646" t="s">
        <v>7</v>
      </c>
      <c r="M2646" t="s">
        <v>28</v>
      </c>
      <c r="N2646">
        <v>15</v>
      </c>
      <c r="O2646" t="s">
        <v>33</v>
      </c>
      <c r="P2646" t="s">
        <v>13</v>
      </c>
      <c r="Q2646">
        <v>2</v>
      </c>
      <c r="R2646" t="s">
        <v>12</v>
      </c>
      <c r="S2646">
        <v>13.066685676574707</v>
      </c>
      <c r="T2646" s="6">
        <f>tbSilv[[#This Row],[qtdRecurso]]*tbSilv[[#This Row],[areaOcupacao]]/10000</f>
        <v>0.1008</v>
      </c>
      <c r="U2646" s="1">
        <f>tbSilv[[#This Row],[qtdRecEspFaixa]]*tbSilv[[#This Row],[Preco]]</f>
        <v>1.3171219161987304</v>
      </c>
    </row>
    <row r="2647" spans="1:21" hidden="1" x14ac:dyDescent="0.3">
      <c r="A2647">
        <v>11817</v>
      </c>
      <c r="B2647" t="s">
        <v>57</v>
      </c>
      <c r="C2647" t="s">
        <v>1</v>
      </c>
      <c r="D2647" t="s">
        <v>2</v>
      </c>
      <c r="E2647" t="s">
        <v>3</v>
      </c>
      <c r="F2647" t="s">
        <v>306</v>
      </c>
      <c r="G2647" t="s">
        <v>4</v>
      </c>
      <c r="H2647" t="s">
        <v>54</v>
      </c>
      <c r="I2647">
        <v>504</v>
      </c>
      <c r="J2647">
        <v>56</v>
      </c>
      <c r="K2647" t="s">
        <v>316</v>
      </c>
      <c r="L2647" t="s">
        <v>7</v>
      </c>
      <c r="M2647" t="s">
        <v>28</v>
      </c>
      <c r="N2647">
        <v>15</v>
      </c>
      <c r="O2647" t="s">
        <v>40</v>
      </c>
      <c r="P2647" t="s">
        <v>41</v>
      </c>
      <c r="Q2647">
        <v>20</v>
      </c>
      <c r="R2647" t="s">
        <v>12</v>
      </c>
      <c r="S2647">
        <v>5.920964241027832</v>
      </c>
      <c r="T2647" s="6">
        <f>tbSilv[[#This Row],[qtdRecurso]]*tbSilv[[#This Row],[areaOcupacao]]/10000</f>
        <v>1.008</v>
      </c>
      <c r="U2647" s="1">
        <f>tbSilv[[#This Row],[qtdRecEspFaixa]]*tbSilv[[#This Row],[Preco]]</f>
        <v>5.9683319549560547</v>
      </c>
    </row>
    <row r="2648" spans="1:21" hidden="1" x14ac:dyDescent="0.3">
      <c r="A2648">
        <v>11817</v>
      </c>
      <c r="B2648" t="s">
        <v>57</v>
      </c>
      <c r="C2648" t="s">
        <v>1</v>
      </c>
      <c r="D2648" t="s">
        <v>2</v>
      </c>
      <c r="E2648" t="s">
        <v>3</v>
      </c>
      <c r="F2648" t="s">
        <v>306</v>
      </c>
      <c r="G2648" t="s">
        <v>4</v>
      </c>
      <c r="H2648" t="s">
        <v>54</v>
      </c>
      <c r="I2648">
        <v>504</v>
      </c>
      <c r="J2648">
        <v>56</v>
      </c>
      <c r="K2648" t="s">
        <v>316</v>
      </c>
      <c r="L2648" t="s">
        <v>7</v>
      </c>
      <c r="M2648" t="s">
        <v>28</v>
      </c>
      <c r="N2648">
        <v>15</v>
      </c>
      <c r="O2648" t="s">
        <v>36</v>
      </c>
      <c r="P2648" t="s">
        <v>13</v>
      </c>
      <c r="Q2648">
        <v>1</v>
      </c>
      <c r="R2648" t="s">
        <v>12</v>
      </c>
      <c r="S2648">
        <v>13.066685676574707</v>
      </c>
      <c r="T2648" s="6">
        <f>tbSilv[[#This Row],[qtdRecurso]]*tbSilv[[#This Row],[areaOcupacao]]/10000</f>
        <v>5.04E-2</v>
      </c>
      <c r="U2648" s="1">
        <f>tbSilv[[#This Row],[qtdRecEspFaixa]]*tbSilv[[#This Row],[Preco]]</f>
        <v>0.65856095809936521</v>
      </c>
    </row>
    <row r="2649" spans="1:21" hidden="1" x14ac:dyDescent="0.3">
      <c r="A2649">
        <v>11817</v>
      </c>
      <c r="B2649" t="s">
        <v>57</v>
      </c>
      <c r="C2649" t="s">
        <v>1</v>
      </c>
      <c r="D2649" t="s">
        <v>2</v>
      </c>
      <c r="E2649" t="s">
        <v>3</v>
      </c>
      <c r="F2649" t="s">
        <v>306</v>
      </c>
      <c r="G2649" t="s">
        <v>4</v>
      </c>
      <c r="H2649" t="s">
        <v>54</v>
      </c>
      <c r="I2649">
        <v>504</v>
      </c>
      <c r="J2649">
        <v>56</v>
      </c>
      <c r="K2649" t="s">
        <v>316</v>
      </c>
      <c r="L2649" t="s">
        <v>7</v>
      </c>
      <c r="M2649" t="s">
        <v>28</v>
      </c>
      <c r="N2649">
        <v>16</v>
      </c>
      <c r="O2649" t="s">
        <v>33</v>
      </c>
      <c r="P2649" t="s">
        <v>34</v>
      </c>
      <c r="Q2649">
        <v>2</v>
      </c>
      <c r="R2649" t="s">
        <v>12</v>
      </c>
      <c r="S2649">
        <v>9.9000000000000005E-2</v>
      </c>
      <c r="T2649" s="6">
        <f>tbSilv[[#This Row],[qtdRecurso]]*tbSilv[[#This Row],[areaOcupacao]]/10000</f>
        <v>0.1008</v>
      </c>
      <c r="U2649" s="1">
        <f>tbSilv[[#This Row],[qtdRecEspFaixa]]*tbSilv[[#This Row],[Preco]]</f>
        <v>9.9792000000000006E-3</v>
      </c>
    </row>
    <row r="2650" spans="1:21" hidden="1" x14ac:dyDescent="0.3">
      <c r="A2650">
        <v>11817</v>
      </c>
      <c r="B2650" t="s">
        <v>57</v>
      </c>
      <c r="C2650" t="s">
        <v>1</v>
      </c>
      <c r="D2650" t="s">
        <v>2</v>
      </c>
      <c r="E2650" t="s">
        <v>3</v>
      </c>
      <c r="F2650" t="s">
        <v>306</v>
      </c>
      <c r="G2650" t="s">
        <v>4</v>
      </c>
      <c r="H2650" t="s">
        <v>54</v>
      </c>
      <c r="I2650">
        <v>504</v>
      </c>
      <c r="J2650">
        <v>56</v>
      </c>
      <c r="K2650" t="s">
        <v>316</v>
      </c>
      <c r="L2650" t="s">
        <v>7</v>
      </c>
      <c r="M2650" t="s">
        <v>28</v>
      </c>
      <c r="N2650">
        <v>16</v>
      </c>
      <c r="O2650" t="s">
        <v>33</v>
      </c>
      <c r="P2650" t="s">
        <v>35</v>
      </c>
      <c r="Q2650">
        <v>2</v>
      </c>
      <c r="R2650" t="s">
        <v>22</v>
      </c>
      <c r="S2650">
        <v>16.239999771118164</v>
      </c>
      <c r="T2650" s="6">
        <f>tbSilv[[#This Row],[qtdRecurso]]*tbSilv[[#This Row],[areaOcupacao]]/10000</f>
        <v>0.1008</v>
      </c>
      <c r="U2650" s="1">
        <f>tbSilv[[#This Row],[qtdRecEspFaixa]]*tbSilv[[#This Row],[Preco]]</f>
        <v>1.6369919769287109</v>
      </c>
    </row>
    <row r="2651" spans="1:21" hidden="1" x14ac:dyDescent="0.3">
      <c r="A2651">
        <v>11817</v>
      </c>
      <c r="B2651" t="s">
        <v>57</v>
      </c>
      <c r="C2651" t="s">
        <v>1</v>
      </c>
      <c r="D2651" t="s">
        <v>2</v>
      </c>
      <c r="E2651" t="s">
        <v>3</v>
      </c>
      <c r="F2651" t="s">
        <v>306</v>
      </c>
      <c r="G2651" t="s">
        <v>4</v>
      </c>
      <c r="H2651" t="s">
        <v>54</v>
      </c>
      <c r="I2651">
        <v>504</v>
      </c>
      <c r="J2651">
        <v>56</v>
      </c>
      <c r="K2651" t="s">
        <v>316</v>
      </c>
      <c r="L2651" t="s">
        <v>7</v>
      </c>
      <c r="M2651" t="s">
        <v>28</v>
      </c>
      <c r="N2651">
        <v>16</v>
      </c>
      <c r="O2651" t="s">
        <v>33</v>
      </c>
      <c r="P2651" t="s">
        <v>13</v>
      </c>
      <c r="Q2651">
        <v>2</v>
      </c>
      <c r="R2651" t="s">
        <v>12</v>
      </c>
      <c r="S2651">
        <v>13.066685676574707</v>
      </c>
      <c r="T2651" s="6">
        <f>tbSilv[[#This Row],[qtdRecurso]]*tbSilv[[#This Row],[areaOcupacao]]/10000</f>
        <v>0.1008</v>
      </c>
      <c r="U2651" s="1">
        <f>tbSilv[[#This Row],[qtdRecEspFaixa]]*tbSilv[[#This Row],[Preco]]</f>
        <v>1.3171219161987304</v>
      </c>
    </row>
    <row r="2652" spans="1:21" hidden="1" x14ac:dyDescent="0.3">
      <c r="A2652">
        <v>11817</v>
      </c>
      <c r="B2652" t="s">
        <v>57</v>
      </c>
      <c r="C2652" t="s">
        <v>1</v>
      </c>
      <c r="D2652" t="s">
        <v>2</v>
      </c>
      <c r="E2652" t="s">
        <v>3</v>
      </c>
      <c r="F2652" t="s">
        <v>306</v>
      </c>
      <c r="G2652" t="s">
        <v>4</v>
      </c>
      <c r="H2652" t="s">
        <v>54</v>
      </c>
      <c r="I2652">
        <v>504</v>
      </c>
      <c r="J2652">
        <v>56</v>
      </c>
      <c r="K2652" t="s">
        <v>316</v>
      </c>
      <c r="L2652" t="s">
        <v>7</v>
      </c>
      <c r="M2652" t="s">
        <v>28</v>
      </c>
      <c r="N2652">
        <v>16</v>
      </c>
      <c r="O2652" t="s">
        <v>36</v>
      </c>
      <c r="P2652" t="s">
        <v>13</v>
      </c>
      <c r="Q2652">
        <v>1</v>
      </c>
      <c r="R2652" t="s">
        <v>12</v>
      </c>
      <c r="S2652">
        <v>13.066685676574707</v>
      </c>
      <c r="T2652" s="6">
        <f>tbSilv[[#This Row],[qtdRecurso]]*tbSilv[[#This Row],[areaOcupacao]]/10000</f>
        <v>5.04E-2</v>
      </c>
      <c r="U2652" s="1">
        <f>tbSilv[[#This Row],[qtdRecEspFaixa]]*tbSilv[[#This Row],[Preco]]</f>
        <v>0.65856095809936521</v>
      </c>
    </row>
    <row r="2653" spans="1:21" hidden="1" x14ac:dyDescent="0.3">
      <c r="A2653">
        <v>11817</v>
      </c>
      <c r="B2653" t="s">
        <v>57</v>
      </c>
      <c r="C2653" t="s">
        <v>1</v>
      </c>
      <c r="D2653" t="s">
        <v>2</v>
      </c>
      <c r="E2653" t="s">
        <v>3</v>
      </c>
      <c r="F2653" t="s">
        <v>306</v>
      </c>
      <c r="G2653" t="s">
        <v>4</v>
      </c>
      <c r="H2653" t="s">
        <v>54</v>
      </c>
      <c r="I2653">
        <v>504</v>
      </c>
      <c r="J2653">
        <v>56</v>
      </c>
      <c r="K2653" t="s">
        <v>316</v>
      </c>
      <c r="L2653" t="s">
        <v>7</v>
      </c>
      <c r="M2653" t="s">
        <v>28</v>
      </c>
      <c r="N2653">
        <v>17</v>
      </c>
      <c r="O2653" t="s">
        <v>33</v>
      </c>
      <c r="P2653" t="s">
        <v>34</v>
      </c>
      <c r="Q2653">
        <v>2</v>
      </c>
      <c r="R2653" t="s">
        <v>12</v>
      </c>
      <c r="S2653">
        <v>9.9000000000000005E-2</v>
      </c>
      <c r="T2653" s="6">
        <f>tbSilv[[#This Row],[qtdRecurso]]*tbSilv[[#This Row],[areaOcupacao]]/10000</f>
        <v>0.1008</v>
      </c>
      <c r="U2653" s="1">
        <f>tbSilv[[#This Row],[qtdRecEspFaixa]]*tbSilv[[#This Row],[Preco]]</f>
        <v>9.9792000000000006E-3</v>
      </c>
    </row>
    <row r="2654" spans="1:21" hidden="1" x14ac:dyDescent="0.3">
      <c r="A2654">
        <v>11817</v>
      </c>
      <c r="B2654" t="s">
        <v>57</v>
      </c>
      <c r="C2654" t="s">
        <v>1</v>
      </c>
      <c r="D2654" t="s">
        <v>2</v>
      </c>
      <c r="E2654" t="s">
        <v>3</v>
      </c>
      <c r="F2654" t="s">
        <v>306</v>
      </c>
      <c r="G2654" t="s">
        <v>4</v>
      </c>
      <c r="H2654" t="s">
        <v>54</v>
      </c>
      <c r="I2654">
        <v>504</v>
      </c>
      <c r="J2654">
        <v>56</v>
      </c>
      <c r="K2654" t="s">
        <v>316</v>
      </c>
      <c r="L2654" t="s">
        <v>7</v>
      </c>
      <c r="M2654" t="s">
        <v>28</v>
      </c>
      <c r="N2654">
        <v>17</v>
      </c>
      <c r="O2654" t="s">
        <v>33</v>
      </c>
      <c r="P2654" t="s">
        <v>35</v>
      </c>
      <c r="Q2654">
        <v>2</v>
      </c>
      <c r="R2654" t="s">
        <v>22</v>
      </c>
      <c r="S2654">
        <v>16.239999771118164</v>
      </c>
      <c r="T2654" s="6">
        <f>tbSilv[[#This Row],[qtdRecurso]]*tbSilv[[#This Row],[areaOcupacao]]/10000</f>
        <v>0.1008</v>
      </c>
      <c r="U2654" s="1">
        <f>tbSilv[[#This Row],[qtdRecEspFaixa]]*tbSilv[[#This Row],[Preco]]</f>
        <v>1.6369919769287109</v>
      </c>
    </row>
    <row r="2655" spans="1:21" hidden="1" x14ac:dyDescent="0.3">
      <c r="A2655">
        <v>11817</v>
      </c>
      <c r="B2655" t="s">
        <v>57</v>
      </c>
      <c r="C2655" t="s">
        <v>1</v>
      </c>
      <c r="D2655" t="s">
        <v>2</v>
      </c>
      <c r="E2655" t="s">
        <v>3</v>
      </c>
      <c r="F2655" t="s">
        <v>306</v>
      </c>
      <c r="G2655" t="s">
        <v>4</v>
      </c>
      <c r="H2655" t="s">
        <v>54</v>
      </c>
      <c r="I2655">
        <v>504</v>
      </c>
      <c r="J2655">
        <v>56</v>
      </c>
      <c r="K2655" t="s">
        <v>316</v>
      </c>
      <c r="L2655" t="s">
        <v>7</v>
      </c>
      <c r="M2655" t="s">
        <v>28</v>
      </c>
      <c r="N2655">
        <v>17</v>
      </c>
      <c r="O2655" t="s">
        <v>33</v>
      </c>
      <c r="P2655" t="s">
        <v>13</v>
      </c>
      <c r="Q2655">
        <v>2</v>
      </c>
      <c r="R2655" t="s">
        <v>12</v>
      </c>
      <c r="S2655">
        <v>13.066685676574707</v>
      </c>
      <c r="T2655" s="6">
        <f>tbSilv[[#This Row],[qtdRecurso]]*tbSilv[[#This Row],[areaOcupacao]]/10000</f>
        <v>0.1008</v>
      </c>
      <c r="U2655" s="1">
        <f>tbSilv[[#This Row],[qtdRecEspFaixa]]*tbSilv[[#This Row],[Preco]]</f>
        <v>1.3171219161987304</v>
      </c>
    </row>
    <row r="2656" spans="1:21" hidden="1" x14ac:dyDescent="0.3">
      <c r="A2656">
        <v>11817</v>
      </c>
      <c r="B2656" t="s">
        <v>57</v>
      </c>
      <c r="C2656" t="s">
        <v>1</v>
      </c>
      <c r="D2656" t="s">
        <v>2</v>
      </c>
      <c r="E2656" t="s">
        <v>3</v>
      </c>
      <c r="F2656" t="s">
        <v>306</v>
      </c>
      <c r="G2656" t="s">
        <v>4</v>
      </c>
      <c r="H2656" t="s">
        <v>54</v>
      </c>
      <c r="I2656">
        <v>504</v>
      </c>
      <c r="J2656">
        <v>56</v>
      </c>
      <c r="K2656" t="s">
        <v>316</v>
      </c>
      <c r="L2656" t="s">
        <v>7</v>
      </c>
      <c r="M2656" t="s">
        <v>28</v>
      </c>
      <c r="N2656">
        <v>17</v>
      </c>
      <c r="O2656" t="s">
        <v>36</v>
      </c>
      <c r="P2656" t="s">
        <v>13</v>
      </c>
      <c r="Q2656">
        <v>1</v>
      </c>
      <c r="R2656" t="s">
        <v>12</v>
      </c>
      <c r="S2656">
        <v>13.066685676574707</v>
      </c>
      <c r="T2656" s="6">
        <f>tbSilv[[#This Row],[qtdRecurso]]*tbSilv[[#This Row],[areaOcupacao]]/10000</f>
        <v>5.04E-2</v>
      </c>
      <c r="U2656" s="1">
        <f>tbSilv[[#This Row],[qtdRecEspFaixa]]*tbSilv[[#This Row],[Preco]]</f>
        <v>0.65856095809936521</v>
      </c>
    </row>
    <row r="2657" spans="1:21" hidden="1" x14ac:dyDescent="0.3">
      <c r="A2657">
        <v>11817</v>
      </c>
      <c r="B2657" t="s">
        <v>57</v>
      </c>
      <c r="C2657" t="s">
        <v>1</v>
      </c>
      <c r="D2657" t="s">
        <v>2</v>
      </c>
      <c r="E2657" t="s">
        <v>3</v>
      </c>
      <c r="F2657" t="s">
        <v>306</v>
      </c>
      <c r="G2657" t="s">
        <v>4</v>
      </c>
      <c r="H2657" t="s">
        <v>54</v>
      </c>
      <c r="I2657">
        <v>504</v>
      </c>
      <c r="J2657">
        <v>56</v>
      </c>
      <c r="K2657" t="s">
        <v>316</v>
      </c>
      <c r="L2657" t="s">
        <v>7</v>
      </c>
      <c r="M2657" t="s">
        <v>28</v>
      </c>
      <c r="N2657">
        <v>18</v>
      </c>
      <c r="O2657" t="s">
        <v>33</v>
      </c>
      <c r="P2657" t="s">
        <v>34</v>
      </c>
      <c r="Q2657">
        <v>2</v>
      </c>
      <c r="R2657" t="s">
        <v>12</v>
      </c>
      <c r="S2657">
        <v>9.9000000000000005E-2</v>
      </c>
      <c r="T2657" s="6">
        <f>tbSilv[[#This Row],[qtdRecurso]]*tbSilv[[#This Row],[areaOcupacao]]/10000</f>
        <v>0.1008</v>
      </c>
      <c r="U2657" s="1">
        <f>tbSilv[[#This Row],[qtdRecEspFaixa]]*tbSilv[[#This Row],[Preco]]</f>
        <v>9.9792000000000006E-3</v>
      </c>
    </row>
    <row r="2658" spans="1:21" hidden="1" x14ac:dyDescent="0.3">
      <c r="A2658">
        <v>11817</v>
      </c>
      <c r="B2658" t="s">
        <v>57</v>
      </c>
      <c r="C2658" t="s">
        <v>1</v>
      </c>
      <c r="D2658" t="s">
        <v>2</v>
      </c>
      <c r="E2658" t="s">
        <v>3</v>
      </c>
      <c r="F2658" t="s">
        <v>306</v>
      </c>
      <c r="G2658" t="s">
        <v>4</v>
      </c>
      <c r="H2658" t="s">
        <v>54</v>
      </c>
      <c r="I2658">
        <v>504</v>
      </c>
      <c r="J2658">
        <v>56</v>
      </c>
      <c r="K2658" t="s">
        <v>316</v>
      </c>
      <c r="L2658" t="s">
        <v>7</v>
      </c>
      <c r="M2658" t="s">
        <v>28</v>
      </c>
      <c r="N2658">
        <v>18</v>
      </c>
      <c r="O2658" t="s">
        <v>33</v>
      </c>
      <c r="P2658" t="s">
        <v>35</v>
      </c>
      <c r="Q2658">
        <v>2</v>
      </c>
      <c r="R2658" t="s">
        <v>22</v>
      </c>
      <c r="S2658">
        <v>16.239999771118164</v>
      </c>
      <c r="T2658" s="6">
        <f>tbSilv[[#This Row],[qtdRecurso]]*tbSilv[[#This Row],[areaOcupacao]]/10000</f>
        <v>0.1008</v>
      </c>
      <c r="U2658" s="1">
        <f>tbSilv[[#This Row],[qtdRecEspFaixa]]*tbSilv[[#This Row],[Preco]]</f>
        <v>1.6369919769287109</v>
      </c>
    </row>
    <row r="2659" spans="1:21" hidden="1" x14ac:dyDescent="0.3">
      <c r="A2659">
        <v>11817</v>
      </c>
      <c r="B2659" t="s">
        <v>57</v>
      </c>
      <c r="C2659" t="s">
        <v>1</v>
      </c>
      <c r="D2659" t="s">
        <v>2</v>
      </c>
      <c r="E2659" t="s">
        <v>3</v>
      </c>
      <c r="F2659" t="s">
        <v>306</v>
      </c>
      <c r="G2659" t="s">
        <v>4</v>
      </c>
      <c r="H2659" t="s">
        <v>54</v>
      </c>
      <c r="I2659">
        <v>504</v>
      </c>
      <c r="J2659">
        <v>56</v>
      </c>
      <c r="K2659" t="s">
        <v>316</v>
      </c>
      <c r="L2659" t="s">
        <v>7</v>
      </c>
      <c r="M2659" t="s">
        <v>28</v>
      </c>
      <c r="N2659">
        <v>18</v>
      </c>
      <c r="O2659" t="s">
        <v>33</v>
      </c>
      <c r="P2659" t="s">
        <v>13</v>
      </c>
      <c r="Q2659">
        <v>2</v>
      </c>
      <c r="R2659" t="s">
        <v>12</v>
      </c>
      <c r="S2659">
        <v>13.066685676574707</v>
      </c>
      <c r="T2659" s="6">
        <f>tbSilv[[#This Row],[qtdRecurso]]*tbSilv[[#This Row],[areaOcupacao]]/10000</f>
        <v>0.1008</v>
      </c>
      <c r="U2659" s="1">
        <f>tbSilv[[#This Row],[qtdRecEspFaixa]]*tbSilv[[#This Row],[Preco]]</f>
        <v>1.3171219161987304</v>
      </c>
    </row>
    <row r="2660" spans="1:21" hidden="1" x14ac:dyDescent="0.3">
      <c r="A2660">
        <v>11817</v>
      </c>
      <c r="B2660" t="s">
        <v>57</v>
      </c>
      <c r="C2660" t="s">
        <v>1</v>
      </c>
      <c r="D2660" t="s">
        <v>2</v>
      </c>
      <c r="E2660" t="s">
        <v>3</v>
      </c>
      <c r="F2660" t="s">
        <v>306</v>
      </c>
      <c r="G2660" t="s">
        <v>4</v>
      </c>
      <c r="H2660" t="s">
        <v>54</v>
      </c>
      <c r="I2660">
        <v>504</v>
      </c>
      <c r="J2660">
        <v>56</v>
      </c>
      <c r="K2660" t="s">
        <v>316</v>
      </c>
      <c r="L2660" t="s">
        <v>7</v>
      </c>
      <c r="M2660" t="s">
        <v>28</v>
      </c>
      <c r="N2660">
        <v>18</v>
      </c>
      <c r="O2660" t="s">
        <v>36</v>
      </c>
      <c r="P2660" t="s">
        <v>13</v>
      </c>
      <c r="Q2660">
        <v>1</v>
      </c>
      <c r="R2660" t="s">
        <v>12</v>
      </c>
      <c r="S2660">
        <v>13.066685676574707</v>
      </c>
      <c r="T2660" s="6">
        <f>tbSilv[[#This Row],[qtdRecurso]]*tbSilv[[#This Row],[areaOcupacao]]/10000</f>
        <v>5.04E-2</v>
      </c>
      <c r="U2660" s="1">
        <f>tbSilv[[#This Row],[qtdRecEspFaixa]]*tbSilv[[#This Row],[Preco]]</f>
        <v>0.65856095809936521</v>
      </c>
    </row>
    <row r="2661" spans="1:21" hidden="1" x14ac:dyDescent="0.3">
      <c r="A2661">
        <v>11817</v>
      </c>
      <c r="B2661" t="s">
        <v>57</v>
      </c>
      <c r="C2661" t="s">
        <v>1</v>
      </c>
      <c r="D2661" t="s">
        <v>2</v>
      </c>
      <c r="E2661" t="s">
        <v>3</v>
      </c>
      <c r="F2661" t="s">
        <v>306</v>
      </c>
      <c r="G2661" t="s">
        <v>4</v>
      </c>
      <c r="H2661" t="s">
        <v>54</v>
      </c>
      <c r="I2661">
        <v>504</v>
      </c>
      <c r="J2661">
        <v>56</v>
      </c>
      <c r="K2661" t="s">
        <v>316</v>
      </c>
      <c r="L2661" t="s">
        <v>7</v>
      </c>
      <c r="M2661" t="s">
        <v>28</v>
      </c>
      <c r="N2661">
        <v>19</v>
      </c>
      <c r="O2661" t="s">
        <v>33</v>
      </c>
      <c r="P2661" t="s">
        <v>34</v>
      </c>
      <c r="Q2661">
        <v>2</v>
      </c>
      <c r="R2661" t="s">
        <v>12</v>
      </c>
      <c r="S2661">
        <v>9.9000000000000005E-2</v>
      </c>
      <c r="T2661" s="6">
        <f>tbSilv[[#This Row],[qtdRecurso]]*tbSilv[[#This Row],[areaOcupacao]]/10000</f>
        <v>0.1008</v>
      </c>
      <c r="U2661" s="1">
        <f>tbSilv[[#This Row],[qtdRecEspFaixa]]*tbSilv[[#This Row],[Preco]]</f>
        <v>9.9792000000000006E-3</v>
      </c>
    </row>
    <row r="2662" spans="1:21" hidden="1" x14ac:dyDescent="0.3">
      <c r="A2662">
        <v>11817</v>
      </c>
      <c r="B2662" t="s">
        <v>57</v>
      </c>
      <c r="C2662" t="s">
        <v>1</v>
      </c>
      <c r="D2662" t="s">
        <v>2</v>
      </c>
      <c r="E2662" t="s">
        <v>3</v>
      </c>
      <c r="F2662" t="s">
        <v>306</v>
      </c>
      <c r="G2662" t="s">
        <v>4</v>
      </c>
      <c r="H2662" t="s">
        <v>54</v>
      </c>
      <c r="I2662">
        <v>504</v>
      </c>
      <c r="J2662">
        <v>56</v>
      </c>
      <c r="K2662" t="s">
        <v>316</v>
      </c>
      <c r="L2662" t="s">
        <v>7</v>
      </c>
      <c r="M2662" t="s">
        <v>28</v>
      </c>
      <c r="N2662">
        <v>19</v>
      </c>
      <c r="O2662" t="s">
        <v>33</v>
      </c>
      <c r="P2662" t="s">
        <v>35</v>
      </c>
      <c r="Q2662">
        <v>2</v>
      </c>
      <c r="R2662" t="s">
        <v>22</v>
      </c>
      <c r="S2662">
        <v>16.239999771118164</v>
      </c>
      <c r="T2662" s="6">
        <f>tbSilv[[#This Row],[qtdRecurso]]*tbSilv[[#This Row],[areaOcupacao]]/10000</f>
        <v>0.1008</v>
      </c>
      <c r="U2662" s="1">
        <f>tbSilv[[#This Row],[qtdRecEspFaixa]]*tbSilv[[#This Row],[Preco]]</f>
        <v>1.6369919769287109</v>
      </c>
    </row>
    <row r="2663" spans="1:21" hidden="1" x14ac:dyDescent="0.3">
      <c r="A2663">
        <v>11817</v>
      </c>
      <c r="B2663" t="s">
        <v>57</v>
      </c>
      <c r="C2663" t="s">
        <v>1</v>
      </c>
      <c r="D2663" t="s">
        <v>2</v>
      </c>
      <c r="E2663" t="s">
        <v>3</v>
      </c>
      <c r="F2663" t="s">
        <v>306</v>
      </c>
      <c r="G2663" t="s">
        <v>4</v>
      </c>
      <c r="H2663" t="s">
        <v>54</v>
      </c>
      <c r="I2663">
        <v>504</v>
      </c>
      <c r="J2663">
        <v>56</v>
      </c>
      <c r="K2663" t="s">
        <v>316</v>
      </c>
      <c r="L2663" t="s">
        <v>7</v>
      </c>
      <c r="M2663" t="s">
        <v>28</v>
      </c>
      <c r="N2663">
        <v>19</v>
      </c>
      <c r="O2663" t="s">
        <v>33</v>
      </c>
      <c r="P2663" t="s">
        <v>13</v>
      </c>
      <c r="Q2663">
        <v>2</v>
      </c>
      <c r="R2663" t="s">
        <v>12</v>
      </c>
      <c r="S2663">
        <v>13.066685676574707</v>
      </c>
      <c r="T2663" s="6">
        <f>tbSilv[[#This Row],[qtdRecurso]]*tbSilv[[#This Row],[areaOcupacao]]/10000</f>
        <v>0.1008</v>
      </c>
      <c r="U2663" s="1">
        <f>tbSilv[[#This Row],[qtdRecEspFaixa]]*tbSilv[[#This Row],[Preco]]</f>
        <v>1.3171219161987304</v>
      </c>
    </row>
    <row r="2664" spans="1:21" hidden="1" x14ac:dyDescent="0.3">
      <c r="A2664">
        <v>11817</v>
      </c>
      <c r="B2664" t="s">
        <v>57</v>
      </c>
      <c r="C2664" t="s">
        <v>1</v>
      </c>
      <c r="D2664" t="s">
        <v>2</v>
      </c>
      <c r="E2664" t="s">
        <v>3</v>
      </c>
      <c r="F2664" t="s">
        <v>306</v>
      </c>
      <c r="G2664" t="s">
        <v>4</v>
      </c>
      <c r="H2664" t="s">
        <v>54</v>
      </c>
      <c r="I2664">
        <v>504</v>
      </c>
      <c r="J2664">
        <v>56</v>
      </c>
      <c r="K2664" t="s">
        <v>316</v>
      </c>
      <c r="L2664" t="s">
        <v>7</v>
      </c>
      <c r="M2664" t="s">
        <v>28</v>
      </c>
      <c r="N2664">
        <v>19</v>
      </c>
      <c r="O2664" t="s">
        <v>36</v>
      </c>
      <c r="P2664" t="s">
        <v>13</v>
      </c>
      <c r="Q2664">
        <v>1</v>
      </c>
      <c r="R2664" t="s">
        <v>12</v>
      </c>
      <c r="S2664">
        <v>13.066685676574707</v>
      </c>
      <c r="T2664" s="6">
        <f>tbSilv[[#This Row],[qtdRecurso]]*tbSilv[[#This Row],[areaOcupacao]]/10000</f>
        <v>5.04E-2</v>
      </c>
      <c r="U2664" s="1">
        <f>tbSilv[[#This Row],[qtdRecEspFaixa]]*tbSilv[[#This Row],[Preco]]</f>
        <v>0.65856095809936521</v>
      </c>
    </row>
    <row r="2665" spans="1:21" hidden="1" x14ac:dyDescent="0.3">
      <c r="A2665">
        <v>11817</v>
      </c>
      <c r="B2665" t="s">
        <v>57</v>
      </c>
      <c r="C2665" t="s">
        <v>1</v>
      </c>
      <c r="D2665" t="s">
        <v>2</v>
      </c>
      <c r="E2665" t="s">
        <v>3</v>
      </c>
      <c r="F2665" t="s">
        <v>306</v>
      </c>
      <c r="G2665" t="s">
        <v>4</v>
      </c>
      <c r="H2665" t="s">
        <v>54</v>
      </c>
      <c r="I2665">
        <v>504</v>
      </c>
      <c r="J2665">
        <v>56</v>
      </c>
      <c r="K2665" t="s">
        <v>316</v>
      </c>
      <c r="L2665" t="s">
        <v>7</v>
      </c>
      <c r="M2665" t="s">
        <v>28</v>
      </c>
      <c r="N2665">
        <v>20</v>
      </c>
      <c r="O2665" t="s">
        <v>33</v>
      </c>
      <c r="P2665" t="s">
        <v>34</v>
      </c>
      <c r="Q2665">
        <v>2</v>
      </c>
      <c r="R2665" t="s">
        <v>12</v>
      </c>
      <c r="S2665">
        <v>9.9000000000000005E-2</v>
      </c>
      <c r="T2665" s="6">
        <f>tbSilv[[#This Row],[qtdRecurso]]*tbSilv[[#This Row],[areaOcupacao]]/10000</f>
        <v>0.1008</v>
      </c>
      <c r="U2665" s="1">
        <f>tbSilv[[#This Row],[qtdRecEspFaixa]]*tbSilv[[#This Row],[Preco]]</f>
        <v>9.9792000000000006E-3</v>
      </c>
    </row>
    <row r="2666" spans="1:21" hidden="1" x14ac:dyDescent="0.3">
      <c r="A2666">
        <v>11817</v>
      </c>
      <c r="B2666" t="s">
        <v>57</v>
      </c>
      <c r="C2666" t="s">
        <v>1</v>
      </c>
      <c r="D2666" t="s">
        <v>2</v>
      </c>
      <c r="E2666" t="s">
        <v>3</v>
      </c>
      <c r="F2666" t="s">
        <v>306</v>
      </c>
      <c r="G2666" t="s">
        <v>4</v>
      </c>
      <c r="H2666" t="s">
        <v>54</v>
      </c>
      <c r="I2666">
        <v>504</v>
      </c>
      <c r="J2666">
        <v>56</v>
      </c>
      <c r="K2666" t="s">
        <v>316</v>
      </c>
      <c r="L2666" t="s">
        <v>7</v>
      </c>
      <c r="M2666" t="s">
        <v>28</v>
      </c>
      <c r="N2666">
        <v>20</v>
      </c>
      <c r="O2666" t="s">
        <v>33</v>
      </c>
      <c r="P2666" t="s">
        <v>35</v>
      </c>
      <c r="Q2666">
        <v>2</v>
      </c>
      <c r="R2666" t="s">
        <v>22</v>
      </c>
      <c r="S2666">
        <v>16.239999771118164</v>
      </c>
      <c r="T2666" s="6">
        <f>tbSilv[[#This Row],[qtdRecurso]]*tbSilv[[#This Row],[areaOcupacao]]/10000</f>
        <v>0.1008</v>
      </c>
      <c r="U2666" s="1">
        <f>tbSilv[[#This Row],[qtdRecEspFaixa]]*tbSilv[[#This Row],[Preco]]</f>
        <v>1.6369919769287109</v>
      </c>
    </row>
    <row r="2667" spans="1:21" hidden="1" x14ac:dyDescent="0.3">
      <c r="A2667">
        <v>11817</v>
      </c>
      <c r="B2667" t="s">
        <v>57</v>
      </c>
      <c r="C2667" t="s">
        <v>1</v>
      </c>
      <c r="D2667" t="s">
        <v>2</v>
      </c>
      <c r="E2667" t="s">
        <v>3</v>
      </c>
      <c r="F2667" t="s">
        <v>306</v>
      </c>
      <c r="G2667" t="s">
        <v>4</v>
      </c>
      <c r="H2667" t="s">
        <v>54</v>
      </c>
      <c r="I2667">
        <v>504</v>
      </c>
      <c r="J2667">
        <v>56</v>
      </c>
      <c r="K2667" t="s">
        <v>316</v>
      </c>
      <c r="L2667" t="s">
        <v>7</v>
      </c>
      <c r="M2667" t="s">
        <v>28</v>
      </c>
      <c r="N2667">
        <v>20</v>
      </c>
      <c r="O2667" t="s">
        <v>33</v>
      </c>
      <c r="P2667" t="s">
        <v>13</v>
      </c>
      <c r="Q2667">
        <v>2</v>
      </c>
      <c r="R2667" t="s">
        <v>12</v>
      </c>
      <c r="S2667">
        <v>13.066685676574707</v>
      </c>
      <c r="T2667" s="6">
        <f>tbSilv[[#This Row],[qtdRecurso]]*tbSilv[[#This Row],[areaOcupacao]]/10000</f>
        <v>0.1008</v>
      </c>
      <c r="U2667" s="1">
        <f>tbSilv[[#This Row],[qtdRecEspFaixa]]*tbSilv[[#This Row],[Preco]]</f>
        <v>1.3171219161987304</v>
      </c>
    </row>
    <row r="2668" spans="1:21" hidden="1" x14ac:dyDescent="0.3">
      <c r="A2668">
        <v>11817</v>
      </c>
      <c r="B2668" t="s">
        <v>57</v>
      </c>
      <c r="C2668" t="s">
        <v>1</v>
      </c>
      <c r="D2668" t="s">
        <v>2</v>
      </c>
      <c r="E2668" t="s">
        <v>3</v>
      </c>
      <c r="F2668" t="s">
        <v>306</v>
      </c>
      <c r="G2668" t="s">
        <v>4</v>
      </c>
      <c r="H2668" t="s">
        <v>54</v>
      </c>
      <c r="I2668">
        <v>504</v>
      </c>
      <c r="J2668">
        <v>56</v>
      </c>
      <c r="K2668" t="s">
        <v>316</v>
      </c>
      <c r="L2668" t="s">
        <v>7</v>
      </c>
      <c r="M2668" t="s">
        <v>28</v>
      </c>
      <c r="N2668">
        <v>20</v>
      </c>
      <c r="O2668" t="s">
        <v>40</v>
      </c>
      <c r="P2668" t="s">
        <v>41</v>
      </c>
      <c r="Q2668">
        <v>20</v>
      </c>
      <c r="R2668" t="s">
        <v>12</v>
      </c>
      <c r="S2668">
        <v>5.920964241027832</v>
      </c>
      <c r="T2668" s="6">
        <f>tbSilv[[#This Row],[qtdRecurso]]*tbSilv[[#This Row],[areaOcupacao]]/10000</f>
        <v>1.008</v>
      </c>
      <c r="U2668" s="1">
        <f>tbSilv[[#This Row],[qtdRecEspFaixa]]*tbSilv[[#This Row],[Preco]]</f>
        <v>5.9683319549560547</v>
      </c>
    </row>
    <row r="2669" spans="1:21" hidden="1" x14ac:dyDescent="0.3">
      <c r="A2669">
        <v>11817</v>
      </c>
      <c r="B2669" t="s">
        <v>57</v>
      </c>
      <c r="C2669" t="s">
        <v>1</v>
      </c>
      <c r="D2669" t="s">
        <v>2</v>
      </c>
      <c r="E2669" t="s">
        <v>3</v>
      </c>
      <c r="F2669" t="s">
        <v>306</v>
      </c>
      <c r="G2669" t="s">
        <v>4</v>
      </c>
      <c r="H2669" t="s">
        <v>54</v>
      </c>
      <c r="I2669">
        <v>504</v>
      </c>
      <c r="J2669">
        <v>56</v>
      </c>
      <c r="K2669" t="s">
        <v>316</v>
      </c>
      <c r="L2669" t="s">
        <v>7</v>
      </c>
      <c r="M2669" t="s">
        <v>28</v>
      </c>
      <c r="N2669">
        <v>20</v>
      </c>
      <c r="O2669" t="s">
        <v>36</v>
      </c>
      <c r="P2669" t="s">
        <v>13</v>
      </c>
      <c r="Q2669">
        <v>1</v>
      </c>
      <c r="R2669" t="s">
        <v>12</v>
      </c>
      <c r="S2669">
        <v>13.066685676574707</v>
      </c>
      <c r="T2669" s="6">
        <f>tbSilv[[#This Row],[qtdRecurso]]*tbSilv[[#This Row],[areaOcupacao]]/10000</f>
        <v>5.04E-2</v>
      </c>
      <c r="U2669" s="1">
        <f>tbSilv[[#This Row],[qtdRecEspFaixa]]*tbSilv[[#This Row],[Preco]]</f>
        <v>0.65856095809936521</v>
      </c>
    </row>
    <row r="2670" spans="1:21" hidden="1" x14ac:dyDescent="0.3">
      <c r="A2670">
        <v>11817</v>
      </c>
      <c r="B2670" t="s">
        <v>57</v>
      </c>
      <c r="C2670" t="s">
        <v>1</v>
      </c>
      <c r="D2670" t="s">
        <v>2</v>
      </c>
      <c r="E2670" t="s">
        <v>3</v>
      </c>
      <c r="F2670" t="s">
        <v>306</v>
      </c>
      <c r="G2670" t="s">
        <v>4</v>
      </c>
      <c r="H2670" t="s">
        <v>54</v>
      </c>
      <c r="I2670">
        <v>504</v>
      </c>
      <c r="J2670">
        <v>56</v>
      </c>
      <c r="K2670" t="s">
        <v>316</v>
      </c>
      <c r="L2670" t="s">
        <v>7</v>
      </c>
      <c r="M2670" t="s">
        <v>28</v>
      </c>
      <c r="N2670">
        <v>21</v>
      </c>
      <c r="O2670" t="s">
        <v>33</v>
      </c>
      <c r="P2670" t="s">
        <v>34</v>
      </c>
      <c r="Q2670">
        <v>2</v>
      </c>
      <c r="R2670" t="s">
        <v>12</v>
      </c>
      <c r="S2670">
        <v>9.9000000000000005E-2</v>
      </c>
      <c r="T2670" s="6">
        <f>tbSilv[[#This Row],[qtdRecurso]]*tbSilv[[#This Row],[areaOcupacao]]/10000</f>
        <v>0.1008</v>
      </c>
      <c r="U2670" s="1">
        <f>tbSilv[[#This Row],[qtdRecEspFaixa]]*tbSilv[[#This Row],[Preco]]</f>
        <v>9.9792000000000006E-3</v>
      </c>
    </row>
    <row r="2671" spans="1:21" hidden="1" x14ac:dyDescent="0.3">
      <c r="A2671">
        <v>11817</v>
      </c>
      <c r="B2671" t="s">
        <v>57</v>
      </c>
      <c r="C2671" t="s">
        <v>1</v>
      </c>
      <c r="D2671" t="s">
        <v>2</v>
      </c>
      <c r="E2671" t="s">
        <v>3</v>
      </c>
      <c r="F2671" t="s">
        <v>306</v>
      </c>
      <c r="G2671" t="s">
        <v>4</v>
      </c>
      <c r="H2671" t="s">
        <v>54</v>
      </c>
      <c r="I2671">
        <v>504</v>
      </c>
      <c r="J2671">
        <v>56</v>
      </c>
      <c r="K2671" t="s">
        <v>316</v>
      </c>
      <c r="L2671" t="s">
        <v>7</v>
      </c>
      <c r="M2671" t="s">
        <v>28</v>
      </c>
      <c r="N2671">
        <v>21</v>
      </c>
      <c r="O2671" t="s">
        <v>33</v>
      </c>
      <c r="P2671" t="s">
        <v>35</v>
      </c>
      <c r="Q2671">
        <v>2</v>
      </c>
      <c r="R2671" t="s">
        <v>22</v>
      </c>
      <c r="S2671">
        <v>16.239999771118164</v>
      </c>
      <c r="T2671" s="6">
        <f>tbSilv[[#This Row],[qtdRecurso]]*tbSilv[[#This Row],[areaOcupacao]]/10000</f>
        <v>0.1008</v>
      </c>
      <c r="U2671" s="1">
        <f>tbSilv[[#This Row],[qtdRecEspFaixa]]*tbSilv[[#This Row],[Preco]]</f>
        <v>1.6369919769287109</v>
      </c>
    </row>
    <row r="2672" spans="1:21" hidden="1" x14ac:dyDescent="0.3">
      <c r="A2672">
        <v>11817</v>
      </c>
      <c r="B2672" t="s">
        <v>57</v>
      </c>
      <c r="C2672" t="s">
        <v>1</v>
      </c>
      <c r="D2672" t="s">
        <v>2</v>
      </c>
      <c r="E2672" t="s">
        <v>3</v>
      </c>
      <c r="F2672" t="s">
        <v>306</v>
      </c>
      <c r="G2672" t="s">
        <v>4</v>
      </c>
      <c r="H2672" t="s">
        <v>54</v>
      </c>
      <c r="I2672">
        <v>504</v>
      </c>
      <c r="J2672">
        <v>56</v>
      </c>
      <c r="K2672" t="s">
        <v>316</v>
      </c>
      <c r="L2672" t="s">
        <v>7</v>
      </c>
      <c r="M2672" t="s">
        <v>28</v>
      </c>
      <c r="N2672">
        <v>21</v>
      </c>
      <c r="O2672" t="s">
        <v>33</v>
      </c>
      <c r="P2672" t="s">
        <v>13</v>
      </c>
      <c r="Q2672">
        <v>2</v>
      </c>
      <c r="R2672" t="s">
        <v>12</v>
      </c>
      <c r="S2672">
        <v>13.066685676574707</v>
      </c>
      <c r="T2672" s="6">
        <f>tbSilv[[#This Row],[qtdRecurso]]*tbSilv[[#This Row],[areaOcupacao]]/10000</f>
        <v>0.1008</v>
      </c>
      <c r="U2672" s="1">
        <f>tbSilv[[#This Row],[qtdRecEspFaixa]]*tbSilv[[#This Row],[Preco]]</f>
        <v>1.3171219161987304</v>
      </c>
    </row>
    <row r="2673" spans="1:21" hidden="1" x14ac:dyDescent="0.3">
      <c r="A2673">
        <v>11817</v>
      </c>
      <c r="B2673" t="s">
        <v>57</v>
      </c>
      <c r="C2673" t="s">
        <v>1</v>
      </c>
      <c r="D2673" t="s">
        <v>2</v>
      </c>
      <c r="E2673" t="s">
        <v>3</v>
      </c>
      <c r="F2673" t="s">
        <v>306</v>
      </c>
      <c r="G2673" t="s">
        <v>4</v>
      </c>
      <c r="H2673" t="s">
        <v>54</v>
      </c>
      <c r="I2673">
        <v>504</v>
      </c>
      <c r="J2673">
        <v>56</v>
      </c>
      <c r="K2673" t="s">
        <v>316</v>
      </c>
      <c r="L2673" t="s">
        <v>7</v>
      </c>
      <c r="M2673" t="s">
        <v>28</v>
      </c>
      <c r="N2673">
        <v>21</v>
      </c>
      <c r="O2673" t="s">
        <v>36</v>
      </c>
      <c r="P2673" t="s">
        <v>13</v>
      </c>
      <c r="Q2673">
        <v>1</v>
      </c>
      <c r="R2673" t="s">
        <v>12</v>
      </c>
      <c r="S2673">
        <v>13.066685676574707</v>
      </c>
      <c r="T2673" s="6">
        <f>tbSilv[[#This Row],[qtdRecurso]]*tbSilv[[#This Row],[areaOcupacao]]/10000</f>
        <v>5.04E-2</v>
      </c>
      <c r="U2673" s="1">
        <f>tbSilv[[#This Row],[qtdRecEspFaixa]]*tbSilv[[#This Row],[Preco]]</f>
        <v>0.65856095809936521</v>
      </c>
    </row>
    <row r="2674" spans="1:21" hidden="1" x14ac:dyDescent="0.3">
      <c r="A2674">
        <v>11817</v>
      </c>
      <c r="B2674" t="s">
        <v>57</v>
      </c>
      <c r="C2674" t="s">
        <v>1</v>
      </c>
      <c r="D2674" t="s">
        <v>2</v>
      </c>
      <c r="E2674" t="s">
        <v>3</v>
      </c>
      <c r="F2674" t="s">
        <v>306</v>
      </c>
      <c r="G2674" t="s">
        <v>4</v>
      </c>
      <c r="H2674" t="s">
        <v>54</v>
      </c>
      <c r="I2674">
        <v>504</v>
      </c>
      <c r="J2674">
        <v>56</v>
      </c>
      <c r="K2674" t="s">
        <v>316</v>
      </c>
      <c r="L2674" t="s">
        <v>7</v>
      </c>
      <c r="M2674" t="s">
        <v>28</v>
      </c>
      <c r="N2674">
        <v>22</v>
      </c>
      <c r="O2674" t="s">
        <v>33</v>
      </c>
      <c r="P2674" t="s">
        <v>34</v>
      </c>
      <c r="Q2674">
        <v>2</v>
      </c>
      <c r="R2674" t="s">
        <v>12</v>
      </c>
      <c r="S2674">
        <v>9.9000000000000005E-2</v>
      </c>
      <c r="T2674" s="6">
        <f>tbSilv[[#This Row],[qtdRecurso]]*tbSilv[[#This Row],[areaOcupacao]]/10000</f>
        <v>0.1008</v>
      </c>
      <c r="U2674" s="1">
        <f>tbSilv[[#This Row],[qtdRecEspFaixa]]*tbSilv[[#This Row],[Preco]]</f>
        <v>9.9792000000000006E-3</v>
      </c>
    </row>
    <row r="2675" spans="1:21" hidden="1" x14ac:dyDescent="0.3">
      <c r="A2675">
        <v>11817</v>
      </c>
      <c r="B2675" t="s">
        <v>57</v>
      </c>
      <c r="C2675" t="s">
        <v>1</v>
      </c>
      <c r="D2675" t="s">
        <v>2</v>
      </c>
      <c r="E2675" t="s">
        <v>3</v>
      </c>
      <c r="F2675" t="s">
        <v>306</v>
      </c>
      <c r="G2675" t="s">
        <v>4</v>
      </c>
      <c r="H2675" t="s">
        <v>54</v>
      </c>
      <c r="I2675">
        <v>504</v>
      </c>
      <c r="J2675">
        <v>56</v>
      </c>
      <c r="K2675" t="s">
        <v>316</v>
      </c>
      <c r="L2675" t="s">
        <v>7</v>
      </c>
      <c r="M2675" t="s">
        <v>28</v>
      </c>
      <c r="N2675">
        <v>22</v>
      </c>
      <c r="O2675" t="s">
        <v>33</v>
      </c>
      <c r="P2675" t="s">
        <v>35</v>
      </c>
      <c r="Q2675">
        <v>2</v>
      </c>
      <c r="R2675" t="s">
        <v>22</v>
      </c>
      <c r="S2675">
        <v>16.239999771118164</v>
      </c>
      <c r="T2675" s="6">
        <f>tbSilv[[#This Row],[qtdRecurso]]*tbSilv[[#This Row],[areaOcupacao]]/10000</f>
        <v>0.1008</v>
      </c>
      <c r="U2675" s="1">
        <f>tbSilv[[#This Row],[qtdRecEspFaixa]]*tbSilv[[#This Row],[Preco]]</f>
        <v>1.6369919769287109</v>
      </c>
    </row>
    <row r="2676" spans="1:21" hidden="1" x14ac:dyDescent="0.3">
      <c r="A2676">
        <v>11817</v>
      </c>
      <c r="B2676" t="s">
        <v>57</v>
      </c>
      <c r="C2676" t="s">
        <v>1</v>
      </c>
      <c r="D2676" t="s">
        <v>2</v>
      </c>
      <c r="E2676" t="s">
        <v>3</v>
      </c>
      <c r="F2676" t="s">
        <v>306</v>
      </c>
      <c r="G2676" t="s">
        <v>4</v>
      </c>
      <c r="H2676" t="s">
        <v>54</v>
      </c>
      <c r="I2676">
        <v>504</v>
      </c>
      <c r="J2676">
        <v>56</v>
      </c>
      <c r="K2676" t="s">
        <v>316</v>
      </c>
      <c r="L2676" t="s">
        <v>7</v>
      </c>
      <c r="M2676" t="s">
        <v>28</v>
      </c>
      <c r="N2676">
        <v>22</v>
      </c>
      <c r="O2676" t="s">
        <v>33</v>
      </c>
      <c r="P2676" t="s">
        <v>13</v>
      </c>
      <c r="Q2676">
        <v>2</v>
      </c>
      <c r="R2676" t="s">
        <v>12</v>
      </c>
      <c r="S2676">
        <v>13.066685676574707</v>
      </c>
      <c r="T2676" s="6">
        <f>tbSilv[[#This Row],[qtdRecurso]]*tbSilv[[#This Row],[areaOcupacao]]/10000</f>
        <v>0.1008</v>
      </c>
      <c r="U2676" s="1">
        <f>tbSilv[[#This Row],[qtdRecEspFaixa]]*tbSilv[[#This Row],[Preco]]</f>
        <v>1.3171219161987304</v>
      </c>
    </row>
    <row r="2677" spans="1:21" hidden="1" x14ac:dyDescent="0.3">
      <c r="A2677">
        <v>11817</v>
      </c>
      <c r="B2677" t="s">
        <v>57</v>
      </c>
      <c r="C2677" t="s">
        <v>1</v>
      </c>
      <c r="D2677" t="s">
        <v>2</v>
      </c>
      <c r="E2677" t="s">
        <v>3</v>
      </c>
      <c r="F2677" t="s">
        <v>306</v>
      </c>
      <c r="G2677" t="s">
        <v>4</v>
      </c>
      <c r="H2677" t="s">
        <v>54</v>
      </c>
      <c r="I2677">
        <v>504</v>
      </c>
      <c r="J2677">
        <v>56</v>
      </c>
      <c r="K2677" t="s">
        <v>316</v>
      </c>
      <c r="L2677" t="s">
        <v>7</v>
      </c>
      <c r="M2677" t="s">
        <v>28</v>
      </c>
      <c r="N2677">
        <v>22</v>
      </c>
      <c r="O2677" t="s">
        <v>36</v>
      </c>
      <c r="P2677" t="s">
        <v>13</v>
      </c>
      <c r="Q2677">
        <v>1</v>
      </c>
      <c r="R2677" t="s">
        <v>12</v>
      </c>
      <c r="S2677">
        <v>13.066685676574707</v>
      </c>
      <c r="T2677" s="6">
        <f>tbSilv[[#This Row],[qtdRecurso]]*tbSilv[[#This Row],[areaOcupacao]]/10000</f>
        <v>5.04E-2</v>
      </c>
      <c r="U2677" s="1">
        <f>tbSilv[[#This Row],[qtdRecEspFaixa]]*tbSilv[[#This Row],[Preco]]</f>
        <v>0.65856095809936521</v>
      </c>
    </row>
    <row r="2678" spans="1:21" hidden="1" x14ac:dyDescent="0.3">
      <c r="A2678">
        <v>11817</v>
      </c>
      <c r="B2678" t="s">
        <v>57</v>
      </c>
      <c r="C2678" t="s">
        <v>1</v>
      </c>
      <c r="D2678" t="s">
        <v>2</v>
      </c>
      <c r="E2678" t="s">
        <v>3</v>
      </c>
      <c r="F2678" t="s">
        <v>306</v>
      </c>
      <c r="G2678" t="s">
        <v>4</v>
      </c>
      <c r="H2678" t="s">
        <v>54</v>
      </c>
      <c r="I2678">
        <v>504</v>
      </c>
      <c r="J2678">
        <v>56</v>
      </c>
      <c r="K2678" t="s">
        <v>316</v>
      </c>
      <c r="L2678" t="s">
        <v>7</v>
      </c>
      <c r="M2678" t="s">
        <v>28</v>
      </c>
      <c r="N2678">
        <v>23</v>
      </c>
      <c r="O2678" t="s">
        <v>33</v>
      </c>
      <c r="P2678" t="s">
        <v>34</v>
      </c>
      <c r="Q2678">
        <v>2</v>
      </c>
      <c r="R2678" t="s">
        <v>12</v>
      </c>
      <c r="S2678">
        <v>9.9000000000000005E-2</v>
      </c>
      <c r="T2678" s="6">
        <f>tbSilv[[#This Row],[qtdRecurso]]*tbSilv[[#This Row],[areaOcupacao]]/10000</f>
        <v>0.1008</v>
      </c>
      <c r="U2678" s="1">
        <f>tbSilv[[#This Row],[qtdRecEspFaixa]]*tbSilv[[#This Row],[Preco]]</f>
        <v>9.9792000000000006E-3</v>
      </c>
    </row>
    <row r="2679" spans="1:21" hidden="1" x14ac:dyDescent="0.3">
      <c r="A2679">
        <v>11817</v>
      </c>
      <c r="B2679" t="s">
        <v>57</v>
      </c>
      <c r="C2679" t="s">
        <v>1</v>
      </c>
      <c r="D2679" t="s">
        <v>2</v>
      </c>
      <c r="E2679" t="s">
        <v>3</v>
      </c>
      <c r="F2679" t="s">
        <v>306</v>
      </c>
      <c r="G2679" t="s">
        <v>4</v>
      </c>
      <c r="H2679" t="s">
        <v>54</v>
      </c>
      <c r="I2679">
        <v>504</v>
      </c>
      <c r="J2679">
        <v>56</v>
      </c>
      <c r="K2679" t="s">
        <v>316</v>
      </c>
      <c r="L2679" t="s">
        <v>7</v>
      </c>
      <c r="M2679" t="s">
        <v>28</v>
      </c>
      <c r="N2679">
        <v>23</v>
      </c>
      <c r="O2679" t="s">
        <v>33</v>
      </c>
      <c r="P2679" t="s">
        <v>35</v>
      </c>
      <c r="Q2679">
        <v>2</v>
      </c>
      <c r="R2679" t="s">
        <v>22</v>
      </c>
      <c r="S2679">
        <v>16.239999771118164</v>
      </c>
      <c r="T2679" s="6">
        <f>tbSilv[[#This Row],[qtdRecurso]]*tbSilv[[#This Row],[areaOcupacao]]/10000</f>
        <v>0.1008</v>
      </c>
      <c r="U2679" s="1">
        <f>tbSilv[[#This Row],[qtdRecEspFaixa]]*tbSilv[[#This Row],[Preco]]</f>
        <v>1.6369919769287109</v>
      </c>
    </row>
    <row r="2680" spans="1:21" hidden="1" x14ac:dyDescent="0.3">
      <c r="A2680">
        <v>11817</v>
      </c>
      <c r="B2680" t="s">
        <v>57</v>
      </c>
      <c r="C2680" t="s">
        <v>1</v>
      </c>
      <c r="D2680" t="s">
        <v>2</v>
      </c>
      <c r="E2680" t="s">
        <v>3</v>
      </c>
      <c r="F2680" t="s">
        <v>306</v>
      </c>
      <c r="G2680" t="s">
        <v>4</v>
      </c>
      <c r="H2680" t="s">
        <v>54</v>
      </c>
      <c r="I2680">
        <v>504</v>
      </c>
      <c r="J2680">
        <v>56</v>
      </c>
      <c r="K2680" t="s">
        <v>316</v>
      </c>
      <c r="L2680" t="s">
        <v>7</v>
      </c>
      <c r="M2680" t="s">
        <v>28</v>
      </c>
      <c r="N2680">
        <v>23</v>
      </c>
      <c r="O2680" t="s">
        <v>33</v>
      </c>
      <c r="P2680" t="s">
        <v>13</v>
      </c>
      <c r="Q2680">
        <v>2</v>
      </c>
      <c r="R2680" t="s">
        <v>12</v>
      </c>
      <c r="S2680">
        <v>13.066685676574707</v>
      </c>
      <c r="T2680" s="6">
        <f>tbSilv[[#This Row],[qtdRecurso]]*tbSilv[[#This Row],[areaOcupacao]]/10000</f>
        <v>0.1008</v>
      </c>
      <c r="U2680" s="1">
        <f>tbSilv[[#This Row],[qtdRecEspFaixa]]*tbSilv[[#This Row],[Preco]]</f>
        <v>1.3171219161987304</v>
      </c>
    </row>
    <row r="2681" spans="1:21" hidden="1" x14ac:dyDescent="0.3">
      <c r="A2681">
        <v>11817</v>
      </c>
      <c r="B2681" t="s">
        <v>57</v>
      </c>
      <c r="C2681" t="s">
        <v>1</v>
      </c>
      <c r="D2681" t="s">
        <v>2</v>
      </c>
      <c r="E2681" t="s">
        <v>3</v>
      </c>
      <c r="F2681" t="s">
        <v>306</v>
      </c>
      <c r="G2681" t="s">
        <v>4</v>
      </c>
      <c r="H2681" t="s">
        <v>54</v>
      </c>
      <c r="I2681">
        <v>504</v>
      </c>
      <c r="J2681">
        <v>56</v>
      </c>
      <c r="K2681" t="s">
        <v>316</v>
      </c>
      <c r="L2681" t="s">
        <v>7</v>
      </c>
      <c r="M2681" t="s">
        <v>28</v>
      </c>
      <c r="N2681">
        <v>23</v>
      </c>
      <c r="O2681" t="s">
        <v>36</v>
      </c>
      <c r="P2681" t="s">
        <v>13</v>
      </c>
      <c r="Q2681">
        <v>1</v>
      </c>
      <c r="R2681" t="s">
        <v>12</v>
      </c>
      <c r="S2681">
        <v>13.066685676574707</v>
      </c>
      <c r="T2681" s="6">
        <f>tbSilv[[#This Row],[qtdRecurso]]*tbSilv[[#This Row],[areaOcupacao]]/10000</f>
        <v>5.04E-2</v>
      </c>
      <c r="U2681" s="1">
        <f>tbSilv[[#This Row],[qtdRecEspFaixa]]*tbSilv[[#This Row],[Preco]]</f>
        <v>0.65856095809936521</v>
      </c>
    </row>
    <row r="2682" spans="1:21" hidden="1" x14ac:dyDescent="0.3">
      <c r="A2682">
        <v>11817</v>
      </c>
      <c r="B2682" t="s">
        <v>57</v>
      </c>
      <c r="C2682" t="s">
        <v>1</v>
      </c>
      <c r="D2682" t="s">
        <v>2</v>
      </c>
      <c r="E2682" t="s">
        <v>3</v>
      </c>
      <c r="F2682" t="s">
        <v>306</v>
      </c>
      <c r="G2682" t="s">
        <v>4</v>
      </c>
      <c r="H2682" t="s">
        <v>54</v>
      </c>
      <c r="I2682">
        <v>504</v>
      </c>
      <c r="J2682">
        <v>56</v>
      </c>
      <c r="K2682" t="s">
        <v>316</v>
      </c>
      <c r="L2682" t="s">
        <v>7</v>
      </c>
      <c r="M2682" t="s">
        <v>28</v>
      </c>
      <c r="N2682">
        <v>24</v>
      </c>
      <c r="O2682" t="s">
        <v>33</v>
      </c>
      <c r="P2682" t="s">
        <v>34</v>
      </c>
      <c r="Q2682">
        <v>2</v>
      </c>
      <c r="R2682" t="s">
        <v>12</v>
      </c>
      <c r="S2682">
        <v>9.9000000000000005E-2</v>
      </c>
      <c r="T2682" s="6">
        <f>tbSilv[[#This Row],[qtdRecurso]]*tbSilv[[#This Row],[areaOcupacao]]/10000</f>
        <v>0.1008</v>
      </c>
      <c r="U2682" s="1">
        <f>tbSilv[[#This Row],[qtdRecEspFaixa]]*tbSilv[[#This Row],[Preco]]</f>
        <v>9.9792000000000006E-3</v>
      </c>
    </row>
    <row r="2683" spans="1:21" hidden="1" x14ac:dyDescent="0.3">
      <c r="A2683">
        <v>11817</v>
      </c>
      <c r="B2683" t="s">
        <v>57</v>
      </c>
      <c r="C2683" t="s">
        <v>1</v>
      </c>
      <c r="D2683" t="s">
        <v>2</v>
      </c>
      <c r="E2683" t="s">
        <v>3</v>
      </c>
      <c r="F2683" t="s">
        <v>306</v>
      </c>
      <c r="G2683" t="s">
        <v>4</v>
      </c>
      <c r="H2683" t="s">
        <v>54</v>
      </c>
      <c r="I2683">
        <v>504</v>
      </c>
      <c r="J2683">
        <v>56</v>
      </c>
      <c r="K2683" t="s">
        <v>316</v>
      </c>
      <c r="L2683" t="s">
        <v>7</v>
      </c>
      <c r="M2683" t="s">
        <v>28</v>
      </c>
      <c r="N2683">
        <v>24</v>
      </c>
      <c r="O2683" t="s">
        <v>33</v>
      </c>
      <c r="P2683" t="s">
        <v>35</v>
      </c>
      <c r="Q2683">
        <v>2</v>
      </c>
      <c r="R2683" t="s">
        <v>22</v>
      </c>
      <c r="S2683">
        <v>16.239999771118164</v>
      </c>
      <c r="T2683" s="6">
        <f>tbSilv[[#This Row],[qtdRecurso]]*tbSilv[[#This Row],[areaOcupacao]]/10000</f>
        <v>0.1008</v>
      </c>
      <c r="U2683" s="1">
        <f>tbSilv[[#This Row],[qtdRecEspFaixa]]*tbSilv[[#This Row],[Preco]]</f>
        <v>1.6369919769287109</v>
      </c>
    </row>
    <row r="2684" spans="1:21" hidden="1" x14ac:dyDescent="0.3">
      <c r="A2684">
        <v>11817</v>
      </c>
      <c r="B2684" t="s">
        <v>57</v>
      </c>
      <c r="C2684" t="s">
        <v>1</v>
      </c>
      <c r="D2684" t="s">
        <v>2</v>
      </c>
      <c r="E2684" t="s">
        <v>3</v>
      </c>
      <c r="F2684" t="s">
        <v>306</v>
      </c>
      <c r="G2684" t="s">
        <v>4</v>
      </c>
      <c r="H2684" t="s">
        <v>54</v>
      </c>
      <c r="I2684">
        <v>504</v>
      </c>
      <c r="J2684">
        <v>56</v>
      </c>
      <c r="K2684" t="s">
        <v>316</v>
      </c>
      <c r="L2684" t="s">
        <v>7</v>
      </c>
      <c r="M2684" t="s">
        <v>28</v>
      </c>
      <c r="N2684">
        <v>24</v>
      </c>
      <c r="O2684" t="s">
        <v>33</v>
      </c>
      <c r="P2684" t="s">
        <v>13</v>
      </c>
      <c r="Q2684">
        <v>2</v>
      </c>
      <c r="R2684" t="s">
        <v>12</v>
      </c>
      <c r="S2684">
        <v>13.066685676574707</v>
      </c>
      <c r="T2684" s="6">
        <f>tbSilv[[#This Row],[qtdRecurso]]*tbSilv[[#This Row],[areaOcupacao]]/10000</f>
        <v>0.1008</v>
      </c>
      <c r="U2684" s="1">
        <f>tbSilv[[#This Row],[qtdRecEspFaixa]]*tbSilv[[#This Row],[Preco]]</f>
        <v>1.3171219161987304</v>
      </c>
    </row>
    <row r="2685" spans="1:21" hidden="1" x14ac:dyDescent="0.3">
      <c r="A2685">
        <v>11817</v>
      </c>
      <c r="B2685" t="s">
        <v>57</v>
      </c>
      <c r="C2685" t="s">
        <v>1</v>
      </c>
      <c r="D2685" t="s">
        <v>2</v>
      </c>
      <c r="E2685" t="s">
        <v>3</v>
      </c>
      <c r="F2685" t="s">
        <v>306</v>
      </c>
      <c r="G2685" t="s">
        <v>4</v>
      </c>
      <c r="H2685" t="s">
        <v>54</v>
      </c>
      <c r="I2685">
        <v>504</v>
      </c>
      <c r="J2685">
        <v>56</v>
      </c>
      <c r="K2685" t="s">
        <v>316</v>
      </c>
      <c r="L2685" t="s">
        <v>7</v>
      </c>
      <c r="M2685" t="s">
        <v>28</v>
      </c>
      <c r="N2685">
        <v>24</v>
      </c>
      <c r="O2685" t="s">
        <v>36</v>
      </c>
      <c r="P2685" t="s">
        <v>13</v>
      </c>
      <c r="Q2685">
        <v>1</v>
      </c>
      <c r="R2685" t="s">
        <v>12</v>
      </c>
      <c r="S2685">
        <v>13.066685676574707</v>
      </c>
      <c r="T2685" s="6">
        <f>tbSilv[[#This Row],[qtdRecurso]]*tbSilv[[#This Row],[areaOcupacao]]/10000</f>
        <v>5.04E-2</v>
      </c>
      <c r="U2685" s="1">
        <f>tbSilv[[#This Row],[qtdRecEspFaixa]]*tbSilv[[#This Row],[Preco]]</f>
        <v>0.65856095809936521</v>
      </c>
    </row>
    <row r="2686" spans="1:21" hidden="1" x14ac:dyDescent="0.3">
      <c r="A2686">
        <v>11817</v>
      </c>
      <c r="B2686" t="s">
        <v>57</v>
      </c>
      <c r="C2686" t="s">
        <v>1</v>
      </c>
      <c r="D2686" t="s">
        <v>2</v>
      </c>
      <c r="E2686" t="s">
        <v>3</v>
      </c>
      <c r="F2686" t="s">
        <v>306</v>
      </c>
      <c r="G2686" t="s">
        <v>4</v>
      </c>
      <c r="H2686" t="s">
        <v>54</v>
      </c>
      <c r="I2686">
        <v>504</v>
      </c>
      <c r="J2686">
        <v>56</v>
      </c>
      <c r="K2686" t="s">
        <v>316</v>
      </c>
      <c r="L2686" t="s">
        <v>7</v>
      </c>
      <c r="M2686" t="s">
        <v>28</v>
      </c>
      <c r="N2686">
        <v>25</v>
      </c>
      <c r="O2686" t="s">
        <v>33</v>
      </c>
      <c r="P2686" t="s">
        <v>34</v>
      </c>
      <c r="Q2686">
        <v>2</v>
      </c>
      <c r="R2686" t="s">
        <v>12</v>
      </c>
      <c r="S2686">
        <v>9.9000000000000005E-2</v>
      </c>
      <c r="T2686" s="6">
        <f>tbSilv[[#This Row],[qtdRecurso]]*tbSilv[[#This Row],[areaOcupacao]]/10000</f>
        <v>0.1008</v>
      </c>
      <c r="U2686" s="1">
        <f>tbSilv[[#This Row],[qtdRecEspFaixa]]*tbSilv[[#This Row],[Preco]]</f>
        <v>9.9792000000000006E-3</v>
      </c>
    </row>
    <row r="2687" spans="1:21" hidden="1" x14ac:dyDescent="0.3">
      <c r="A2687">
        <v>11817</v>
      </c>
      <c r="B2687" t="s">
        <v>57</v>
      </c>
      <c r="C2687" t="s">
        <v>1</v>
      </c>
      <c r="D2687" t="s">
        <v>2</v>
      </c>
      <c r="E2687" t="s">
        <v>3</v>
      </c>
      <c r="F2687" t="s">
        <v>306</v>
      </c>
      <c r="G2687" t="s">
        <v>4</v>
      </c>
      <c r="H2687" t="s">
        <v>54</v>
      </c>
      <c r="I2687">
        <v>504</v>
      </c>
      <c r="J2687">
        <v>56</v>
      </c>
      <c r="K2687" t="s">
        <v>316</v>
      </c>
      <c r="L2687" t="s">
        <v>7</v>
      </c>
      <c r="M2687" t="s">
        <v>28</v>
      </c>
      <c r="N2687">
        <v>25</v>
      </c>
      <c r="O2687" t="s">
        <v>33</v>
      </c>
      <c r="P2687" t="s">
        <v>35</v>
      </c>
      <c r="Q2687">
        <v>2</v>
      </c>
      <c r="R2687" t="s">
        <v>22</v>
      </c>
      <c r="S2687">
        <v>16.239999771118164</v>
      </c>
      <c r="T2687" s="6">
        <f>tbSilv[[#This Row],[qtdRecurso]]*tbSilv[[#This Row],[areaOcupacao]]/10000</f>
        <v>0.1008</v>
      </c>
      <c r="U2687" s="1">
        <f>tbSilv[[#This Row],[qtdRecEspFaixa]]*tbSilv[[#This Row],[Preco]]</f>
        <v>1.6369919769287109</v>
      </c>
    </row>
    <row r="2688" spans="1:21" hidden="1" x14ac:dyDescent="0.3">
      <c r="A2688">
        <v>11817</v>
      </c>
      <c r="B2688" t="s">
        <v>57</v>
      </c>
      <c r="C2688" t="s">
        <v>1</v>
      </c>
      <c r="D2688" t="s">
        <v>2</v>
      </c>
      <c r="E2688" t="s">
        <v>3</v>
      </c>
      <c r="F2688" t="s">
        <v>306</v>
      </c>
      <c r="G2688" t="s">
        <v>4</v>
      </c>
      <c r="H2688" t="s">
        <v>54</v>
      </c>
      <c r="I2688">
        <v>504</v>
      </c>
      <c r="J2688">
        <v>56</v>
      </c>
      <c r="K2688" t="s">
        <v>316</v>
      </c>
      <c r="L2688" t="s">
        <v>7</v>
      </c>
      <c r="M2688" t="s">
        <v>28</v>
      </c>
      <c r="N2688">
        <v>25</v>
      </c>
      <c r="O2688" t="s">
        <v>33</v>
      </c>
      <c r="P2688" t="s">
        <v>13</v>
      </c>
      <c r="Q2688">
        <v>2</v>
      </c>
      <c r="R2688" t="s">
        <v>12</v>
      </c>
      <c r="S2688">
        <v>13.066685676574707</v>
      </c>
      <c r="T2688" s="6">
        <f>tbSilv[[#This Row],[qtdRecurso]]*tbSilv[[#This Row],[areaOcupacao]]/10000</f>
        <v>0.1008</v>
      </c>
      <c r="U2688" s="1">
        <f>tbSilv[[#This Row],[qtdRecEspFaixa]]*tbSilv[[#This Row],[Preco]]</f>
        <v>1.3171219161987304</v>
      </c>
    </row>
    <row r="2689" spans="1:21" hidden="1" x14ac:dyDescent="0.3">
      <c r="A2689">
        <v>11817</v>
      </c>
      <c r="B2689" t="s">
        <v>57</v>
      </c>
      <c r="C2689" t="s">
        <v>1</v>
      </c>
      <c r="D2689" t="s">
        <v>2</v>
      </c>
      <c r="E2689" t="s">
        <v>3</v>
      </c>
      <c r="F2689" t="s">
        <v>306</v>
      </c>
      <c r="G2689" t="s">
        <v>4</v>
      </c>
      <c r="H2689" t="s">
        <v>54</v>
      </c>
      <c r="I2689">
        <v>504</v>
      </c>
      <c r="J2689">
        <v>56</v>
      </c>
      <c r="K2689" t="s">
        <v>316</v>
      </c>
      <c r="L2689" t="s">
        <v>7</v>
      </c>
      <c r="M2689" t="s">
        <v>28</v>
      </c>
      <c r="N2689">
        <v>25</v>
      </c>
      <c r="O2689" t="s">
        <v>36</v>
      </c>
      <c r="P2689" t="s">
        <v>13</v>
      </c>
      <c r="Q2689">
        <v>1</v>
      </c>
      <c r="R2689" t="s">
        <v>12</v>
      </c>
      <c r="S2689">
        <v>13.066685676574707</v>
      </c>
      <c r="T2689" s="6">
        <f>tbSilv[[#This Row],[qtdRecurso]]*tbSilv[[#This Row],[areaOcupacao]]/10000</f>
        <v>5.04E-2</v>
      </c>
      <c r="U2689" s="1">
        <f>tbSilv[[#This Row],[qtdRecEspFaixa]]*tbSilv[[#This Row],[Preco]]</f>
        <v>0.65856095809936521</v>
      </c>
    </row>
    <row r="2690" spans="1:21" hidden="1" x14ac:dyDescent="0.3">
      <c r="A2690">
        <v>11817</v>
      </c>
      <c r="B2690" t="s">
        <v>57</v>
      </c>
      <c r="C2690" t="s">
        <v>1</v>
      </c>
      <c r="D2690" t="s">
        <v>2</v>
      </c>
      <c r="E2690" t="s">
        <v>3</v>
      </c>
      <c r="F2690" t="s">
        <v>306</v>
      </c>
      <c r="G2690" t="s">
        <v>4</v>
      </c>
      <c r="H2690" t="s">
        <v>54</v>
      </c>
      <c r="I2690">
        <v>504</v>
      </c>
      <c r="J2690">
        <v>56</v>
      </c>
      <c r="K2690" t="s">
        <v>316</v>
      </c>
      <c r="L2690" t="s">
        <v>7</v>
      </c>
      <c r="M2690" t="s">
        <v>28</v>
      </c>
      <c r="N2690">
        <v>26</v>
      </c>
      <c r="O2690" t="s">
        <v>33</v>
      </c>
      <c r="P2690" t="s">
        <v>34</v>
      </c>
      <c r="Q2690">
        <v>2</v>
      </c>
      <c r="R2690" t="s">
        <v>12</v>
      </c>
      <c r="S2690">
        <v>9.9000000000000005E-2</v>
      </c>
      <c r="T2690" s="6">
        <f>tbSilv[[#This Row],[qtdRecurso]]*tbSilv[[#This Row],[areaOcupacao]]/10000</f>
        <v>0.1008</v>
      </c>
      <c r="U2690" s="1">
        <f>tbSilv[[#This Row],[qtdRecEspFaixa]]*tbSilv[[#This Row],[Preco]]</f>
        <v>9.9792000000000006E-3</v>
      </c>
    </row>
    <row r="2691" spans="1:21" hidden="1" x14ac:dyDescent="0.3">
      <c r="A2691">
        <v>11817</v>
      </c>
      <c r="B2691" t="s">
        <v>57</v>
      </c>
      <c r="C2691" t="s">
        <v>1</v>
      </c>
      <c r="D2691" t="s">
        <v>2</v>
      </c>
      <c r="E2691" t="s">
        <v>3</v>
      </c>
      <c r="F2691" t="s">
        <v>306</v>
      </c>
      <c r="G2691" t="s">
        <v>4</v>
      </c>
      <c r="H2691" t="s">
        <v>54</v>
      </c>
      <c r="I2691">
        <v>504</v>
      </c>
      <c r="J2691">
        <v>56</v>
      </c>
      <c r="K2691" t="s">
        <v>316</v>
      </c>
      <c r="L2691" t="s">
        <v>7</v>
      </c>
      <c r="M2691" t="s">
        <v>28</v>
      </c>
      <c r="N2691">
        <v>26</v>
      </c>
      <c r="O2691" t="s">
        <v>33</v>
      </c>
      <c r="P2691" t="s">
        <v>35</v>
      </c>
      <c r="Q2691">
        <v>2</v>
      </c>
      <c r="R2691" t="s">
        <v>22</v>
      </c>
      <c r="S2691">
        <v>16.239999771118164</v>
      </c>
      <c r="T2691" s="6">
        <f>tbSilv[[#This Row],[qtdRecurso]]*tbSilv[[#This Row],[areaOcupacao]]/10000</f>
        <v>0.1008</v>
      </c>
      <c r="U2691" s="1">
        <f>tbSilv[[#This Row],[qtdRecEspFaixa]]*tbSilv[[#This Row],[Preco]]</f>
        <v>1.6369919769287109</v>
      </c>
    </row>
    <row r="2692" spans="1:21" hidden="1" x14ac:dyDescent="0.3">
      <c r="A2692">
        <v>11817</v>
      </c>
      <c r="B2692" t="s">
        <v>57</v>
      </c>
      <c r="C2692" t="s">
        <v>1</v>
      </c>
      <c r="D2692" t="s">
        <v>2</v>
      </c>
      <c r="E2692" t="s">
        <v>3</v>
      </c>
      <c r="F2692" t="s">
        <v>306</v>
      </c>
      <c r="G2692" t="s">
        <v>4</v>
      </c>
      <c r="H2692" t="s">
        <v>54</v>
      </c>
      <c r="I2692">
        <v>504</v>
      </c>
      <c r="J2692">
        <v>56</v>
      </c>
      <c r="K2692" t="s">
        <v>316</v>
      </c>
      <c r="L2692" t="s">
        <v>7</v>
      </c>
      <c r="M2692" t="s">
        <v>28</v>
      </c>
      <c r="N2692">
        <v>26</v>
      </c>
      <c r="O2692" t="s">
        <v>33</v>
      </c>
      <c r="P2692" t="s">
        <v>13</v>
      </c>
      <c r="Q2692">
        <v>2</v>
      </c>
      <c r="R2692" t="s">
        <v>12</v>
      </c>
      <c r="S2692">
        <v>13.066685676574707</v>
      </c>
      <c r="T2692" s="6">
        <f>tbSilv[[#This Row],[qtdRecurso]]*tbSilv[[#This Row],[areaOcupacao]]/10000</f>
        <v>0.1008</v>
      </c>
      <c r="U2692" s="1">
        <f>tbSilv[[#This Row],[qtdRecEspFaixa]]*tbSilv[[#This Row],[Preco]]</f>
        <v>1.3171219161987304</v>
      </c>
    </row>
    <row r="2693" spans="1:21" hidden="1" x14ac:dyDescent="0.3">
      <c r="A2693">
        <v>11817</v>
      </c>
      <c r="B2693" t="s">
        <v>57</v>
      </c>
      <c r="C2693" t="s">
        <v>1</v>
      </c>
      <c r="D2693" t="s">
        <v>2</v>
      </c>
      <c r="E2693" t="s">
        <v>3</v>
      </c>
      <c r="F2693" t="s">
        <v>306</v>
      </c>
      <c r="G2693" t="s">
        <v>4</v>
      </c>
      <c r="H2693" t="s">
        <v>54</v>
      </c>
      <c r="I2693">
        <v>504</v>
      </c>
      <c r="J2693">
        <v>56</v>
      </c>
      <c r="K2693" t="s">
        <v>316</v>
      </c>
      <c r="L2693" t="s">
        <v>7</v>
      </c>
      <c r="M2693" t="s">
        <v>28</v>
      </c>
      <c r="N2693">
        <v>26</v>
      </c>
      <c r="O2693" t="s">
        <v>36</v>
      </c>
      <c r="P2693" t="s">
        <v>13</v>
      </c>
      <c r="Q2693">
        <v>1</v>
      </c>
      <c r="R2693" t="s">
        <v>12</v>
      </c>
      <c r="S2693">
        <v>13.066685676574707</v>
      </c>
      <c r="T2693" s="6">
        <f>tbSilv[[#This Row],[qtdRecurso]]*tbSilv[[#This Row],[areaOcupacao]]/10000</f>
        <v>5.04E-2</v>
      </c>
      <c r="U2693" s="1">
        <f>tbSilv[[#This Row],[qtdRecEspFaixa]]*tbSilv[[#This Row],[Preco]]</f>
        <v>0.65856095809936521</v>
      </c>
    </row>
    <row r="2694" spans="1:21" hidden="1" x14ac:dyDescent="0.3">
      <c r="A2694">
        <v>11817</v>
      </c>
      <c r="B2694" t="s">
        <v>57</v>
      </c>
      <c r="C2694" t="s">
        <v>1</v>
      </c>
      <c r="D2694" t="s">
        <v>2</v>
      </c>
      <c r="E2694" t="s">
        <v>3</v>
      </c>
      <c r="F2694" t="s">
        <v>306</v>
      </c>
      <c r="G2694" t="s">
        <v>4</v>
      </c>
      <c r="H2694" t="s">
        <v>54</v>
      </c>
      <c r="I2694">
        <v>504</v>
      </c>
      <c r="J2694">
        <v>56</v>
      </c>
      <c r="K2694" t="s">
        <v>316</v>
      </c>
      <c r="L2694" t="s">
        <v>7</v>
      </c>
      <c r="M2694" t="s">
        <v>28</v>
      </c>
      <c r="N2694">
        <v>27</v>
      </c>
      <c r="O2694" t="s">
        <v>33</v>
      </c>
      <c r="P2694" t="s">
        <v>34</v>
      </c>
      <c r="Q2694">
        <v>2</v>
      </c>
      <c r="R2694" t="s">
        <v>12</v>
      </c>
      <c r="S2694">
        <v>9.9000000000000005E-2</v>
      </c>
      <c r="T2694" s="6">
        <f>tbSilv[[#This Row],[qtdRecurso]]*tbSilv[[#This Row],[areaOcupacao]]/10000</f>
        <v>0.1008</v>
      </c>
      <c r="U2694" s="1">
        <f>tbSilv[[#This Row],[qtdRecEspFaixa]]*tbSilv[[#This Row],[Preco]]</f>
        <v>9.9792000000000006E-3</v>
      </c>
    </row>
    <row r="2695" spans="1:21" hidden="1" x14ac:dyDescent="0.3">
      <c r="A2695">
        <v>11817</v>
      </c>
      <c r="B2695" t="s">
        <v>57</v>
      </c>
      <c r="C2695" t="s">
        <v>1</v>
      </c>
      <c r="D2695" t="s">
        <v>2</v>
      </c>
      <c r="E2695" t="s">
        <v>3</v>
      </c>
      <c r="F2695" t="s">
        <v>306</v>
      </c>
      <c r="G2695" t="s">
        <v>4</v>
      </c>
      <c r="H2695" t="s">
        <v>54</v>
      </c>
      <c r="I2695">
        <v>504</v>
      </c>
      <c r="J2695">
        <v>56</v>
      </c>
      <c r="K2695" t="s">
        <v>316</v>
      </c>
      <c r="L2695" t="s">
        <v>7</v>
      </c>
      <c r="M2695" t="s">
        <v>28</v>
      </c>
      <c r="N2695">
        <v>27</v>
      </c>
      <c r="O2695" t="s">
        <v>33</v>
      </c>
      <c r="P2695" t="s">
        <v>35</v>
      </c>
      <c r="Q2695">
        <v>2</v>
      </c>
      <c r="R2695" t="s">
        <v>22</v>
      </c>
      <c r="S2695">
        <v>16.239999771118164</v>
      </c>
      <c r="T2695" s="6">
        <f>tbSilv[[#This Row],[qtdRecurso]]*tbSilv[[#This Row],[areaOcupacao]]/10000</f>
        <v>0.1008</v>
      </c>
      <c r="U2695" s="1">
        <f>tbSilv[[#This Row],[qtdRecEspFaixa]]*tbSilv[[#This Row],[Preco]]</f>
        <v>1.6369919769287109</v>
      </c>
    </row>
    <row r="2696" spans="1:21" hidden="1" x14ac:dyDescent="0.3">
      <c r="A2696">
        <v>11817</v>
      </c>
      <c r="B2696" t="s">
        <v>57</v>
      </c>
      <c r="C2696" t="s">
        <v>1</v>
      </c>
      <c r="D2696" t="s">
        <v>2</v>
      </c>
      <c r="E2696" t="s">
        <v>3</v>
      </c>
      <c r="F2696" t="s">
        <v>306</v>
      </c>
      <c r="G2696" t="s">
        <v>4</v>
      </c>
      <c r="H2696" t="s">
        <v>54</v>
      </c>
      <c r="I2696">
        <v>504</v>
      </c>
      <c r="J2696">
        <v>56</v>
      </c>
      <c r="K2696" t="s">
        <v>316</v>
      </c>
      <c r="L2696" t="s">
        <v>7</v>
      </c>
      <c r="M2696" t="s">
        <v>28</v>
      </c>
      <c r="N2696">
        <v>27</v>
      </c>
      <c r="O2696" t="s">
        <v>33</v>
      </c>
      <c r="P2696" t="s">
        <v>13</v>
      </c>
      <c r="Q2696">
        <v>2</v>
      </c>
      <c r="R2696" t="s">
        <v>12</v>
      </c>
      <c r="S2696">
        <v>13.066685676574707</v>
      </c>
      <c r="T2696" s="6">
        <f>tbSilv[[#This Row],[qtdRecurso]]*tbSilv[[#This Row],[areaOcupacao]]/10000</f>
        <v>0.1008</v>
      </c>
      <c r="U2696" s="1">
        <f>tbSilv[[#This Row],[qtdRecEspFaixa]]*tbSilv[[#This Row],[Preco]]</f>
        <v>1.3171219161987304</v>
      </c>
    </row>
    <row r="2697" spans="1:21" hidden="1" x14ac:dyDescent="0.3">
      <c r="A2697">
        <v>11817</v>
      </c>
      <c r="B2697" t="s">
        <v>57</v>
      </c>
      <c r="C2697" t="s">
        <v>1</v>
      </c>
      <c r="D2697" t="s">
        <v>2</v>
      </c>
      <c r="E2697" t="s">
        <v>3</v>
      </c>
      <c r="F2697" t="s">
        <v>306</v>
      </c>
      <c r="G2697" t="s">
        <v>4</v>
      </c>
      <c r="H2697" t="s">
        <v>54</v>
      </c>
      <c r="I2697">
        <v>504</v>
      </c>
      <c r="J2697">
        <v>56</v>
      </c>
      <c r="K2697" t="s">
        <v>316</v>
      </c>
      <c r="L2697" t="s">
        <v>7</v>
      </c>
      <c r="M2697" t="s">
        <v>28</v>
      </c>
      <c r="N2697">
        <v>27</v>
      </c>
      <c r="O2697" t="s">
        <v>36</v>
      </c>
      <c r="P2697" t="s">
        <v>13</v>
      </c>
      <c r="Q2697">
        <v>1</v>
      </c>
      <c r="R2697" t="s">
        <v>12</v>
      </c>
      <c r="S2697">
        <v>13.066685676574707</v>
      </c>
      <c r="T2697" s="6">
        <f>tbSilv[[#This Row],[qtdRecurso]]*tbSilv[[#This Row],[areaOcupacao]]/10000</f>
        <v>5.04E-2</v>
      </c>
      <c r="U2697" s="1">
        <f>tbSilv[[#This Row],[qtdRecEspFaixa]]*tbSilv[[#This Row],[Preco]]</f>
        <v>0.65856095809936521</v>
      </c>
    </row>
    <row r="2698" spans="1:21" hidden="1" x14ac:dyDescent="0.3">
      <c r="A2698">
        <v>11817</v>
      </c>
      <c r="B2698" t="s">
        <v>57</v>
      </c>
      <c r="C2698" t="s">
        <v>1</v>
      </c>
      <c r="D2698" t="s">
        <v>2</v>
      </c>
      <c r="E2698" t="s">
        <v>3</v>
      </c>
      <c r="F2698" t="s">
        <v>306</v>
      </c>
      <c r="G2698" t="s">
        <v>4</v>
      </c>
      <c r="H2698" t="s">
        <v>54</v>
      </c>
      <c r="I2698">
        <v>504</v>
      </c>
      <c r="J2698">
        <v>56</v>
      </c>
      <c r="K2698" t="s">
        <v>316</v>
      </c>
      <c r="L2698" t="s">
        <v>7</v>
      </c>
      <c r="M2698" t="s">
        <v>28</v>
      </c>
      <c r="N2698">
        <v>28</v>
      </c>
      <c r="O2698" t="s">
        <v>33</v>
      </c>
      <c r="P2698" t="s">
        <v>34</v>
      </c>
      <c r="Q2698">
        <v>2</v>
      </c>
      <c r="R2698" t="s">
        <v>12</v>
      </c>
      <c r="S2698">
        <v>9.9000000000000005E-2</v>
      </c>
      <c r="T2698" s="6">
        <f>tbSilv[[#This Row],[qtdRecurso]]*tbSilv[[#This Row],[areaOcupacao]]/10000</f>
        <v>0.1008</v>
      </c>
      <c r="U2698" s="1">
        <f>tbSilv[[#This Row],[qtdRecEspFaixa]]*tbSilv[[#This Row],[Preco]]</f>
        <v>9.9792000000000006E-3</v>
      </c>
    </row>
    <row r="2699" spans="1:21" hidden="1" x14ac:dyDescent="0.3">
      <c r="A2699">
        <v>11817</v>
      </c>
      <c r="B2699" t="s">
        <v>57</v>
      </c>
      <c r="C2699" t="s">
        <v>1</v>
      </c>
      <c r="D2699" t="s">
        <v>2</v>
      </c>
      <c r="E2699" t="s">
        <v>3</v>
      </c>
      <c r="F2699" t="s">
        <v>306</v>
      </c>
      <c r="G2699" t="s">
        <v>4</v>
      </c>
      <c r="H2699" t="s">
        <v>54</v>
      </c>
      <c r="I2699">
        <v>504</v>
      </c>
      <c r="J2699">
        <v>56</v>
      </c>
      <c r="K2699" t="s">
        <v>316</v>
      </c>
      <c r="L2699" t="s">
        <v>7</v>
      </c>
      <c r="M2699" t="s">
        <v>28</v>
      </c>
      <c r="N2699">
        <v>28</v>
      </c>
      <c r="O2699" t="s">
        <v>33</v>
      </c>
      <c r="P2699" t="s">
        <v>35</v>
      </c>
      <c r="Q2699">
        <v>2</v>
      </c>
      <c r="R2699" t="s">
        <v>22</v>
      </c>
      <c r="S2699">
        <v>16.239999771118164</v>
      </c>
      <c r="T2699" s="6">
        <f>tbSilv[[#This Row],[qtdRecurso]]*tbSilv[[#This Row],[areaOcupacao]]/10000</f>
        <v>0.1008</v>
      </c>
      <c r="U2699" s="1">
        <f>tbSilv[[#This Row],[qtdRecEspFaixa]]*tbSilv[[#This Row],[Preco]]</f>
        <v>1.6369919769287109</v>
      </c>
    </row>
    <row r="2700" spans="1:21" hidden="1" x14ac:dyDescent="0.3">
      <c r="A2700">
        <v>11817</v>
      </c>
      <c r="B2700" t="s">
        <v>57</v>
      </c>
      <c r="C2700" t="s">
        <v>1</v>
      </c>
      <c r="D2700" t="s">
        <v>2</v>
      </c>
      <c r="E2700" t="s">
        <v>3</v>
      </c>
      <c r="F2700" t="s">
        <v>306</v>
      </c>
      <c r="G2700" t="s">
        <v>4</v>
      </c>
      <c r="H2700" t="s">
        <v>54</v>
      </c>
      <c r="I2700">
        <v>504</v>
      </c>
      <c r="J2700">
        <v>56</v>
      </c>
      <c r="K2700" t="s">
        <v>316</v>
      </c>
      <c r="L2700" t="s">
        <v>7</v>
      </c>
      <c r="M2700" t="s">
        <v>28</v>
      </c>
      <c r="N2700">
        <v>28</v>
      </c>
      <c r="O2700" t="s">
        <v>33</v>
      </c>
      <c r="P2700" t="s">
        <v>13</v>
      </c>
      <c r="Q2700">
        <v>2</v>
      </c>
      <c r="R2700" t="s">
        <v>12</v>
      </c>
      <c r="S2700">
        <v>13.066685676574707</v>
      </c>
      <c r="T2700" s="6">
        <f>tbSilv[[#This Row],[qtdRecurso]]*tbSilv[[#This Row],[areaOcupacao]]/10000</f>
        <v>0.1008</v>
      </c>
      <c r="U2700" s="1">
        <f>tbSilv[[#This Row],[qtdRecEspFaixa]]*tbSilv[[#This Row],[Preco]]</f>
        <v>1.3171219161987304</v>
      </c>
    </row>
    <row r="2701" spans="1:21" hidden="1" x14ac:dyDescent="0.3">
      <c r="A2701">
        <v>11817</v>
      </c>
      <c r="B2701" t="s">
        <v>57</v>
      </c>
      <c r="C2701" t="s">
        <v>1</v>
      </c>
      <c r="D2701" t="s">
        <v>2</v>
      </c>
      <c r="E2701" t="s">
        <v>3</v>
      </c>
      <c r="F2701" t="s">
        <v>306</v>
      </c>
      <c r="G2701" t="s">
        <v>4</v>
      </c>
      <c r="H2701" t="s">
        <v>54</v>
      </c>
      <c r="I2701">
        <v>504</v>
      </c>
      <c r="J2701">
        <v>56</v>
      </c>
      <c r="K2701" t="s">
        <v>316</v>
      </c>
      <c r="L2701" t="s">
        <v>7</v>
      </c>
      <c r="M2701" t="s">
        <v>28</v>
      </c>
      <c r="N2701">
        <v>28</v>
      </c>
      <c r="O2701" t="s">
        <v>36</v>
      </c>
      <c r="P2701" t="s">
        <v>13</v>
      </c>
      <c r="Q2701">
        <v>1</v>
      </c>
      <c r="R2701" t="s">
        <v>12</v>
      </c>
      <c r="S2701">
        <v>13.066685676574707</v>
      </c>
      <c r="T2701" s="6">
        <f>tbSilv[[#This Row],[qtdRecurso]]*tbSilv[[#This Row],[areaOcupacao]]/10000</f>
        <v>5.04E-2</v>
      </c>
      <c r="U2701" s="1">
        <f>tbSilv[[#This Row],[qtdRecEspFaixa]]*tbSilv[[#This Row],[Preco]]</f>
        <v>0.65856095809936521</v>
      </c>
    </row>
    <row r="2702" spans="1:21" hidden="1" x14ac:dyDescent="0.3">
      <c r="A2702">
        <v>11817</v>
      </c>
      <c r="B2702" t="s">
        <v>57</v>
      </c>
      <c r="C2702" t="s">
        <v>1</v>
      </c>
      <c r="D2702" t="s">
        <v>2</v>
      </c>
      <c r="E2702" t="s">
        <v>3</v>
      </c>
      <c r="F2702" t="s">
        <v>306</v>
      </c>
      <c r="G2702" t="s">
        <v>4</v>
      </c>
      <c r="H2702" t="s">
        <v>54</v>
      </c>
      <c r="I2702">
        <v>504</v>
      </c>
      <c r="J2702">
        <v>56</v>
      </c>
      <c r="K2702" t="s">
        <v>316</v>
      </c>
      <c r="L2702" t="s">
        <v>7</v>
      </c>
      <c r="M2702" t="s">
        <v>28</v>
      </c>
      <c r="N2702">
        <v>29</v>
      </c>
      <c r="O2702" t="s">
        <v>33</v>
      </c>
      <c r="P2702" t="s">
        <v>34</v>
      </c>
      <c r="Q2702">
        <v>2</v>
      </c>
      <c r="R2702" t="s">
        <v>12</v>
      </c>
      <c r="S2702">
        <v>9.9000000000000005E-2</v>
      </c>
      <c r="T2702" s="6">
        <f>tbSilv[[#This Row],[qtdRecurso]]*tbSilv[[#This Row],[areaOcupacao]]/10000</f>
        <v>0.1008</v>
      </c>
      <c r="U2702" s="1">
        <f>tbSilv[[#This Row],[qtdRecEspFaixa]]*tbSilv[[#This Row],[Preco]]</f>
        <v>9.9792000000000006E-3</v>
      </c>
    </row>
    <row r="2703" spans="1:21" hidden="1" x14ac:dyDescent="0.3">
      <c r="A2703">
        <v>11817</v>
      </c>
      <c r="B2703" t="s">
        <v>57</v>
      </c>
      <c r="C2703" t="s">
        <v>1</v>
      </c>
      <c r="D2703" t="s">
        <v>2</v>
      </c>
      <c r="E2703" t="s">
        <v>3</v>
      </c>
      <c r="F2703" t="s">
        <v>306</v>
      </c>
      <c r="G2703" t="s">
        <v>4</v>
      </c>
      <c r="H2703" t="s">
        <v>54</v>
      </c>
      <c r="I2703">
        <v>504</v>
      </c>
      <c r="J2703">
        <v>56</v>
      </c>
      <c r="K2703" t="s">
        <v>316</v>
      </c>
      <c r="L2703" t="s">
        <v>7</v>
      </c>
      <c r="M2703" t="s">
        <v>28</v>
      </c>
      <c r="N2703">
        <v>29</v>
      </c>
      <c r="O2703" t="s">
        <v>33</v>
      </c>
      <c r="P2703" t="s">
        <v>35</v>
      </c>
      <c r="Q2703">
        <v>2</v>
      </c>
      <c r="R2703" t="s">
        <v>22</v>
      </c>
      <c r="S2703">
        <v>16.239999771118164</v>
      </c>
      <c r="T2703" s="6">
        <f>tbSilv[[#This Row],[qtdRecurso]]*tbSilv[[#This Row],[areaOcupacao]]/10000</f>
        <v>0.1008</v>
      </c>
      <c r="U2703" s="1">
        <f>tbSilv[[#This Row],[qtdRecEspFaixa]]*tbSilv[[#This Row],[Preco]]</f>
        <v>1.6369919769287109</v>
      </c>
    </row>
    <row r="2704" spans="1:21" hidden="1" x14ac:dyDescent="0.3">
      <c r="A2704">
        <v>11817</v>
      </c>
      <c r="B2704" t="s">
        <v>57</v>
      </c>
      <c r="C2704" t="s">
        <v>1</v>
      </c>
      <c r="D2704" t="s">
        <v>2</v>
      </c>
      <c r="E2704" t="s">
        <v>3</v>
      </c>
      <c r="F2704" t="s">
        <v>306</v>
      </c>
      <c r="G2704" t="s">
        <v>4</v>
      </c>
      <c r="H2704" t="s">
        <v>54</v>
      </c>
      <c r="I2704">
        <v>504</v>
      </c>
      <c r="J2704">
        <v>56</v>
      </c>
      <c r="K2704" t="s">
        <v>316</v>
      </c>
      <c r="L2704" t="s">
        <v>7</v>
      </c>
      <c r="M2704" t="s">
        <v>28</v>
      </c>
      <c r="N2704">
        <v>29</v>
      </c>
      <c r="O2704" t="s">
        <v>33</v>
      </c>
      <c r="P2704" t="s">
        <v>13</v>
      </c>
      <c r="Q2704">
        <v>2</v>
      </c>
      <c r="R2704" t="s">
        <v>12</v>
      </c>
      <c r="S2704">
        <v>13.066685676574707</v>
      </c>
      <c r="T2704" s="6">
        <f>tbSilv[[#This Row],[qtdRecurso]]*tbSilv[[#This Row],[areaOcupacao]]/10000</f>
        <v>0.1008</v>
      </c>
      <c r="U2704" s="1">
        <f>tbSilv[[#This Row],[qtdRecEspFaixa]]*tbSilv[[#This Row],[Preco]]</f>
        <v>1.3171219161987304</v>
      </c>
    </row>
    <row r="2705" spans="1:21" hidden="1" x14ac:dyDescent="0.3">
      <c r="A2705">
        <v>11817</v>
      </c>
      <c r="B2705" t="s">
        <v>57</v>
      </c>
      <c r="C2705" t="s">
        <v>1</v>
      </c>
      <c r="D2705" t="s">
        <v>2</v>
      </c>
      <c r="E2705" t="s">
        <v>3</v>
      </c>
      <c r="F2705" t="s">
        <v>306</v>
      </c>
      <c r="G2705" t="s">
        <v>4</v>
      </c>
      <c r="H2705" t="s">
        <v>54</v>
      </c>
      <c r="I2705">
        <v>504</v>
      </c>
      <c r="J2705">
        <v>56</v>
      </c>
      <c r="K2705" t="s">
        <v>316</v>
      </c>
      <c r="L2705" t="s">
        <v>7</v>
      </c>
      <c r="M2705" t="s">
        <v>28</v>
      </c>
      <c r="N2705">
        <v>29</v>
      </c>
      <c r="O2705" t="s">
        <v>36</v>
      </c>
      <c r="P2705" t="s">
        <v>13</v>
      </c>
      <c r="Q2705">
        <v>1</v>
      </c>
      <c r="R2705" t="s">
        <v>12</v>
      </c>
      <c r="S2705">
        <v>13.066685676574707</v>
      </c>
      <c r="T2705" s="6">
        <f>tbSilv[[#This Row],[qtdRecurso]]*tbSilv[[#This Row],[areaOcupacao]]/10000</f>
        <v>5.04E-2</v>
      </c>
      <c r="U2705" s="1">
        <f>tbSilv[[#This Row],[qtdRecEspFaixa]]*tbSilv[[#This Row],[Preco]]</f>
        <v>0.65856095809936521</v>
      </c>
    </row>
    <row r="2706" spans="1:21" hidden="1" x14ac:dyDescent="0.3">
      <c r="A2706">
        <v>11817</v>
      </c>
      <c r="B2706" t="s">
        <v>57</v>
      </c>
      <c r="C2706" t="s">
        <v>1</v>
      </c>
      <c r="D2706" t="s">
        <v>2</v>
      </c>
      <c r="E2706" t="s">
        <v>3</v>
      </c>
      <c r="F2706" t="s">
        <v>306</v>
      </c>
      <c r="G2706" t="s">
        <v>4</v>
      </c>
      <c r="H2706" t="s">
        <v>54</v>
      </c>
      <c r="I2706">
        <v>504</v>
      </c>
      <c r="J2706">
        <v>56</v>
      </c>
      <c r="K2706" t="s">
        <v>316</v>
      </c>
      <c r="L2706" t="s">
        <v>7</v>
      </c>
      <c r="M2706" t="s">
        <v>28</v>
      </c>
      <c r="N2706">
        <v>30</v>
      </c>
      <c r="O2706" t="s">
        <v>33</v>
      </c>
      <c r="P2706" t="s">
        <v>34</v>
      </c>
      <c r="Q2706">
        <v>2</v>
      </c>
      <c r="R2706" t="s">
        <v>12</v>
      </c>
      <c r="S2706">
        <v>9.9000000000000005E-2</v>
      </c>
      <c r="T2706" s="6">
        <f>tbSilv[[#This Row],[qtdRecurso]]*tbSilv[[#This Row],[areaOcupacao]]/10000</f>
        <v>0.1008</v>
      </c>
      <c r="U2706" s="1">
        <f>tbSilv[[#This Row],[qtdRecEspFaixa]]*tbSilv[[#This Row],[Preco]]</f>
        <v>9.9792000000000006E-3</v>
      </c>
    </row>
    <row r="2707" spans="1:21" hidden="1" x14ac:dyDescent="0.3">
      <c r="A2707">
        <v>11817</v>
      </c>
      <c r="B2707" t="s">
        <v>57</v>
      </c>
      <c r="C2707" t="s">
        <v>1</v>
      </c>
      <c r="D2707" t="s">
        <v>2</v>
      </c>
      <c r="E2707" t="s">
        <v>3</v>
      </c>
      <c r="F2707" t="s">
        <v>306</v>
      </c>
      <c r="G2707" t="s">
        <v>4</v>
      </c>
      <c r="H2707" t="s">
        <v>54</v>
      </c>
      <c r="I2707">
        <v>504</v>
      </c>
      <c r="J2707">
        <v>56</v>
      </c>
      <c r="K2707" t="s">
        <v>316</v>
      </c>
      <c r="L2707" t="s">
        <v>7</v>
      </c>
      <c r="M2707" t="s">
        <v>28</v>
      </c>
      <c r="N2707">
        <v>30</v>
      </c>
      <c r="O2707" t="s">
        <v>33</v>
      </c>
      <c r="P2707" t="s">
        <v>35</v>
      </c>
      <c r="Q2707">
        <v>2</v>
      </c>
      <c r="R2707" t="s">
        <v>22</v>
      </c>
      <c r="S2707">
        <v>16.239999771118164</v>
      </c>
      <c r="T2707" s="6">
        <f>tbSilv[[#This Row],[qtdRecurso]]*tbSilv[[#This Row],[areaOcupacao]]/10000</f>
        <v>0.1008</v>
      </c>
      <c r="U2707" s="1">
        <f>tbSilv[[#This Row],[qtdRecEspFaixa]]*tbSilv[[#This Row],[Preco]]</f>
        <v>1.6369919769287109</v>
      </c>
    </row>
    <row r="2708" spans="1:21" hidden="1" x14ac:dyDescent="0.3">
      <c r="A2708">
        <v>11817</v>
      </c>
      <c r="B2708" t="s">
        <v>57</v>
      </c>
      <c r="C2708" t="s">
        <v>1</v>
      </c>
      <c r="D2708" t="s">
        <v>2</v>
      </c>
      <c r="E2708" t="s">
        <v>3</v>
      </c>
      <c r="F2708" t="s">
        <v>306</v>
      </c>
      <c r="G2708" t="s">
        <v>4</v>
      </c>
      <c r="H2708" t="s">
        <v>54</v>
      </c>
      <c r="I2708">
        <v>504</v>
      </c>
      <c r="J2708">
        <v>56</v>
      </c>
      <c r="K2708" t="s">
        <v>316</v>
      </c>
      <c r="L2708" t="s">
        <v>7</v>
      </c>
      <c r="M2708" t="s">
        <v>28</v>
      </c>
      <c r="N2708">
        <v>30</v>
      </c>
      <c r="O2708" t="s">
        <v>33</v>
      </c>
      <c r="P2708" t="s">
        <v>13</v>
      </c>
      <c r="Q2708">
        <v>2</v>
      </c>
      <c r="R2708" t="s">
        <v>12</v>
      </c>
      <c r="S2708">
        <v>13.066685676574707</v>
      </c>
      <c r="T2708" s="6">
        <f>tbSilv[[#This Row],[qtdRecurso]]*tbSilv[[#This Row],[areaOcupacao]]/10000</f>
        <v>0.1008</v>
      </c>
      <c r="U2708" s="1">
        <f>tbSilv[[#This Row],[qtdRecEspFaixa]]*tbSilv[[#This Row],[Preco]]</f>
        <v>1.3171219161987304</v>
      </c>
    </row>
    <row r="2709" spans="1:21" hidden="1" x14ac:dyDescent="0.3">
      <c r="A2709">
        <v>11817</v>
      </c>
      <c r="B2709" t="s">
        <v>57</v>
      </c>
      <c r="C2709" t="s">
        <v>1</v>
      </c>
      <c r="D2709" t="s">
        <v>2</v>
      </c>
      <c r="E2709" t="s">
        <v>3</v>
      </c>
      <c r="F2709" t="s">
        <v>306</v>
      </c>
      <c r="G2709" t="s">
        <v>4</v>
      </c>
      <c r="H2709" t="s">
        <v>54</v>
      </c>
      <c r="I2709">
        <v>504</v>
      </c>
      <c r="J2709">
        <v>56</v>
      </c>
      <c r="K2709" t="s">
        <v>316</v>
      </c>
      <c r="L2709" t="s">
        <v>7</v>
      </c>
      <c r="M2709" t="s">
        <v>28</v>
      </c>
      <c r="N2709">
        <v>30</v>
      </c>
      <c r="O2709" t="s">
        <v>36</v>
      </c>
      <c r="P2709" t="s">
        <v>13</v>
      </c>
      <c r="Q2709">
        <v>1</v>
      </c>
      <c r="R2709" t="s">
        <v>12</v>
      </c>
      <c r="S2709">
        <v>13.066685676574707</v>
      </c>
      <c r="T2709" s="6">
        <f>tbSilv[[#This Row],[qtdRecurso]]*tbSilv[[#This Row],[areaOcupacao]]/10000</f>
        <v>5.04E-2</v>
      </c>
      <c r="U2709" s="1">
        <f>tbSilv[[#This Row],[qtdRecEspFaixa]]*tbSilv[[#This Row],[Preco]]</f>
        <v>0.65856095809936521</v>
      </c>
    </row>
    <row r="2710" spans="1:21" hidden="1" x14ac:dyDescent="0.3">
      <c r="A2710">
        <v>11817</v>
      </c>
      <c r="B2710" t="s">
        <v>57</v>
      </c>
      <c r="C2710" t="s">
        <v>1</v>
      </c>
      <c r="D2710" t="s">
        <v>2</v>
      </c>
      <c r="E2710" t="s">
        <v>3</v>
      </c>
      <c r="F2710" t="s">
        <v>306</v>
      </c>
      <c r="G2710" t="s">
        <v>4</v>
      </c>
      <c r="H2710" t="s">
        <v>54</v>
      </c>
      <c r="I2710">
        <v>504</v>
      </c>
      <c r="J2710">
        <v>56</v>
      </c>
      <c r="K2710" t="s">
        <v>316</v>
      </c>
      <c r="L2710" t="s">
        <v>7</v>
      </c>
      <c r="M2710" t="s">
        <v>42</v>
      </c>
      <c r="N2710">
        <v>1</v>
      </c>
      <c r="O2710" t="s">
        <v>31</v>
      </c>
      <c r="P2710" t="s">
        <v>32</v>
      </c>
      <c r="Q2710">
        <v>32.700000000000003</v>
      </c>
      <c r="R2710" t="s">
        <v>12</v>
      </c>
      <c r="S2710">
        <v>1.6E-2</v>
      </c>
      <c r="T2710" s="6">
        <f>tbSilv[[#This Row],[qtdRecurso]]*tbSilv[[#This Row],[areaOcupacao]]/10000</f>
        <v>1.6480800000000002</v>
      </c>
      <c r="U2710" s="1">
        <f>tbSilv[[#This Row],[qtdRecEspFaixa]]*tbSilv[[#This Row],[Preco]]</f>
        <v>2.6369280000000005E-2</v>
      </c>
    </row>
    <row r="2711" spans="1:21" hidden="1" x14ac:dyDescent="0.3">
      <c r="A2711">
        <v>11817</v>
      </c>
      <c r="B2711" t="s">
        <v>57</v>
      </c>
      <c r="C2711" t="s">
        <v>1</v>
      </c>
      <c r="D2711" t="s">
        <v>2</v>
      </c>
      <c r="E2711" t="s">
        <v>3</v>
      </c>
      <c r="F2711" t="s">
        <v>306</v>
      </c>
      <c r="G2711" t="s">
        <v>4</v>
      </c>
      <c r="H2711" t="s">
        <v>54</v>
      </c>
      <c r="I2711">
        <v>504</v>
      </c>
      <c r="J2711">
        <v>56</v>
      </c>
      <c r="K2711" t="s">
        <v>316</v>
      </c>
      <c r="L2711" t="s">
        <v>7</v>
      </c>
      <c r="M2711" t="s">
        <v>42</v>
      </c>
      <c r="N2711">
        <v>1</v>
      </c>
      <c r="O2711" t="s">
        <v>31</v>
      </c>
      <c r="P2711" t="s">
        <v>13</v>
      </c>
      <c r="Q2711">
        <v>32.700000000000003</v>
      </c>
      <c r="R2711" t="s">
        <v>12</v>
      </c>
      <c r="S2711">
        <v>13.066685676574707</v>
      </c>
      <c r="T2711" s="6">
        <f>tbSilv[[#This Row],[qtdRecurso]]*tbSilv[[#This Row],[areaOcupacao]]/10000</f>
        <v>1.6480800000000002</v>
      </c>
      <c r="U2711" s="1">
        <f>tbSilv[[#This Row],[qtdRecEspFaixa]]*tbSilv[[#This Row],[Preco]]</f>
        <v>21.534943329849245</v>
      </c>
    </row>
    <row r="2712" spans="1:21" hidden="1" x14ac:dyDescent="0.3">
      <c r="A2712">
        <v>11817</v>
      </c>
      <c r="B2712" t="s">
        <v>57</v>
      </c>
      <c r="C2712" t="s">
        <v>1</v>
      </c>
      <c r="D2712" t="s">
        <v>2</v>
      </c>
      <c r="E2712" t="s">
        <v>3</v>
      </c>
      <c r="F2712" t="s">
        <v>306</v>
      </c>
      <c r="G2712" t="s">
        <v>4</v>
      </c>
      <c r="H2712" t="s">
        <v>54</v>
      </c>
      <c r="I2712">
        <v>504</v>
      </c>
      <c r="J2712">
        <v>56</v>
      </c>
      <c r="K2712" t="s">
        <v>316</v>
      </c>
      <c r="L2712" t="s">
        <v>7</v>
      </c>
      <c r="M2712" t="s">
        <v>42</v>
      </c>
      <c r="N2712">
        <v>1</v>
      </c>
      <c r="O2712" t="s">
        <v>33</v>
      </c>
      <c r="P2712" t="s">
        <v>34</v>
      </c>
      <c r="Q2712">
        <v>2</v>
      </c>
      <c r="R2712" t="s">
        <v>12</v>
      </c>
      <c r="S2712">
        <v>9.9000000000000005E-2</v>
      </c>
      <c r="T2712" s="6">
        <f>tbSilv[[#This Row],[qtdRecurso]]*tbSilv[[#This Row],[areaOcupacao]]/10000</f>
        <v>0.1008</v>
      </c>
      <c r="U2712" s="1">
        <f>tbSilv[[#This Row],[qtdRecEspFaixa]]*tbSilv[[#This Row],[Preco]]</f>
        <v>9.9792000000000006E-3</v>
      </c>
    </row>
    <row r="2713" spans="1:21" hidden="1" x14ac:dyDescent="0.3">
      <c r="A2713">
        <v>11817</v>
      </c>
      <c r="B2713" t="s">
        <v>57</v>
      </c>
      <c r="C2713" t="s">
        <v>1</v>
      </c>
      <c r="D2713" t="s">
        <v>2</v>
      </c>
      <c r="E2713" t="s">
        <v>3</v>
      </c>
      <c r="F2713" t="s">
        <v>306</v>
      </c>
      <c r="G2713" t="s">
        <v>4</v>
      </c>
      <c r="H2713" t="s">
        <v>54</v>
      </c>
      <c r="I2713">
        <v>504</v>
      </c>
      <c r="J2713">
        <v>56</v>
      </c>
      <c r="K2713" t="s">
        <v>316</v>
      </c>
      <c r="L2713" t="s">
        <v>7</v>
      </c>
      <c r="M2713" t="s">
        <v>42</v>
      </c>
      <c r="N2713">
        <v>1</v>
      </c>
      <c r="O2713" t="s">
        <v>33</v>
      </c>
      <c r="P2713" t="s">
        <v>35</v>
      </c>
      <c r="Q2713">
        <v>2</v>
      </c>
      <c r="R2713" t="s">
        <v>22</v>
      </c>
      <c r="S2713">
        <v>16.239999771118164</v>
      </c>
      <c r="T2713" s="6">
        <f>tbSilv[[#This Row],[qtdRecurso]]*tbSilv[[#This Row],[areaOcupacao]]/10000</f>
        <v>0.1008</v>
      </c>
      <c r="U2713" s="1">
        <f>tbSilv[[#This Row],[qtdRecEspFaixa]]*tbSilv[[#This Row],[Preco]]</f>
        <v>1.6369919769287109</v>
      </c>
    </row>
    <row r="2714" spans="1:21" hidden="1" x14ac:dyDescent="0.3">
      <c r="A2714">
        <v>11817</v>
      </c>
      <c r="B2714" t="s">
        <v>57</v>
      </c>
      <c r="C2714" t="s">
        <v>1</v>
      </c>
      <c r="D2714" t="s">
        <v>2</v>
      </c>
      <c r="E2714" t="s">
        <v>3</v>
      </c>
      <c r="F2714" t="s">
        <v>306</v>
      </c>
      <c r="G2714" t="s">
        <v>4</v>
      </c>
      <c r="H2714" t="s">
        <v>54</v>
      </c>
      <c r="I2714">
        <v>504</v>
      </c>
      <c r="J2714">
        <v>56</v>
      </c>
      <c r="K2714" t="s">
        <v>316</v>
      </c>
      <c r="L2714" t="s">
        <v>7</v>
      </c>
      <c r="M2714" t="s">
        <v>42</v>
      </c>
      <c r="N2714">
        <v>1</v>
      </c>
      <c r="O2714" t="s">
        <v>33</v>
      </c>
      <c r="P2714" t="s">
        <v>13</v>
      </c>
      <c r="Q2714">
        <v>2</v>
      </c>
      <c r="R2714" t="s">
        <v>12</v>
      </c>
      <c r="S2714">
        <v>13.066685676574707</v>
      </c>
      <c r="T2714" s="6">
        <f>tbSilv[[#This Row],[qtdRecurso]]*tbSilv[[#This Row],[areaOcupacao]]/10000</f>
        <v>0.1008</v>
      </c>
      <c r="U2714" s="1">
        <f>tbSilv[[#This Row],[qtdRecEspFaixa]]*tbSilv[[#This Row],[Preco]]</f>
        <v>1.3171219161987304</v>
      </c>
    </row>
    <row r="2715" spans="1:21" hidden="1" x14ac:dyDescent="0.3">
      <c r="A2715">
        <v>11817</v>
      </c>
      <c r="B2715" t="s">
        <v>57</v>
      </c>
      <c r="C2715" t="s">
        <v>1</v>
      </c>
      <c r="D2715" t="s">
        <v>2</v>
      </c>
      <c r="E2715" t="s">
        <v>3</v>
      </c>
      <c r="F2715" t="s">
        <v>306</v>
      </c>
      <c r="G2715" t="s">
        <v>4</v>
      </c>
      <c r="H2715" t="s">
        <v>54</v>
      </c>
      <c r="I2715">
        <v>504</v>
      </c>
      <c r="J2715">
        <v>56</v>
      </c>
      <c r="K2715" t="s">
        <v>316</v>
      </c>
      <c r="L2715" t="s">
        <v>7</v>
      </c>
      <c r="M2715" t="s">
        <v>42</v>
      </c>
      <c r="N2715">
        <v>1</v>
      </c>
      <c r="O2715" t="s">
        <v>36</v>
      </c>
      <c r="P2715" t="s">
        <v>13</v>
      </c>
      <c r="Q2715">
        <v>1</v>
      </c>
      <c r="R2715" t="s">
        <v>12</v>
      </c>
      <c r="S2715">
        <v>13.066685676574707</v>
      </c>
      <c r="T2715" s="6">
        <f>tbSilv[[#This Row],[qtdRecurso]]*tbSilv[[#This Row],[areaOcupacao]]/10000</f>
        <v>5.04E-2</v>
      </c>
      <c r="U2715" s="1">
        <f>tbSilv[[#This Row],[qtdRecEspFaixa]]*tbSilv[[#This Row],[Preco]]</f>
        <v>0.65856095809936521</v>
      </c>
    </row>
    <row r="2716" spans="1:21" hidden="1" x14ac:dyDescent="0.3">
      <c r="A2716">
        <v>11817</v>
      </c>
      <c r="B2716" t="s">
        <v>57</v>
      </c>
      <c r="C2716" t="s">
        <v>1</v>
      </c>
      <c r="D2716" t="s">
        <v>2</v>
      </c>
      <c r="E2716" t="s">
        <v>3</v>
      </c>
      <c r="F2716" t="s">
        <v>306</v>
      </c>
      <c r="G2716" t="s">
        <v>4</v>
      </c>
      <c r="H2716" t="s">
        <v>54</v>
      </c>
      <c r="I2716">
        <v>504</v>
      </c>
      <c r="J2716">
        <v>56</v>
      </c>
      <c r="K2716" t="s">
        <v>316</v>
      </c>
      <c r="L2716" t="s">
        <v>7</v>
      </c>
      <c r="M2716" t="s">
        <v>43</v>
      </c>
      <c r="N2716">
        <v>1</v>
      </c>
      <c r="O2716" t="s">
        <v>9</v>
      </c>
      <c r="P2716" t="s">
        <v>16</v>
      </c>
      <c r="Q2716">
        <v>1.75</v>
      </c>
      <c r="R2716" t="s">
        <v>17</v>
      </c>
      <c r="S2716">
        <v>149.07000732421875</v>
      </c>
      <c r="T2716" s="6">
        <f>tbSilv[[#This Row],[qtdRecurso]]*tbSilv[[#This Row],[areaOcupacao]]/10000</f>
        <v>8.8200000000000001E-2</v>
      </c>
      <c r="U2716" s="1">
        <f>tbSilv[[#This Row],[qtdRecEspFaixa]]*tbSilv[[#This Row],[Preco]]</f>
        <v>13.147974645996094</v>
      </c>
    </row>
    <row r="2717" spans="1:21" hidden="1" x14ac:dyDescent="0.3">
      <c r="A2717">
        <v>11817</v>
      </c>
      <c r="B2717" t="s">
        <v>57</v>
      </c>
      <c r="C2717" t="s">
        <v>1</v>
      </c>
      <c r="D2717" t="s">
        <v>2</v>
      </c>
      <c r="E2717" t="s">
        <v>3</v>
      </c>
      <c r="F2717" t="s">
        <v>306</v>
      </c>
      <c r="G2717" t="s">
        <v>4</v>
      </c>
      <c r="H2717" t="s">
        <v>54</v>
      </c>
      <c r="I2717">
        <v>504</v>
      </c>
      <c r="J2717">
        <v>56</v>
      </c>
      <c r="K2717" t="s">
        <v>316</v>
      </c>
      <c r="L2717" t="s">
        <v>7</v>
      </c>
      <c r="M2717" t="s">
        <v>43</v>
      </c>
      <c r="N2717">
        <v>1</v>
      </c>
      <c r="O2717" t="s">
        <v>44</v>
      </c>
      <c r="P2717" t="s">
        <v>45</v>
      </c>
      <c r="Q2717">
        <v>24</v>
      </c>
      <c r="R2717" t="s">
        <v>12</v>
      </c>
      <c r="S2717">
        <v>1.0999999999999999E-2</v>
      </c>
      <c r="T2717" s="6">
        <f>tbSilv[[#This Row],[qtdRecurso]]*tbSilv[[#This Row],[areaOcupacao]]/10000</f>
        <v>1.2096</v>
      </c>
      <c r="U2717" s="1">
        <f>tbSilv[[#This Row],[qtdRecEspFaixa]]*tbSilv[[#This Row],[Preco]]</f>
        <v>1.3305599999999999E-2</v>
      </c>
    </row>
    <row r="2718" spans="1:21" hidden="1" x14ac:dyDescent="0.3">
      <c r="A2718">
        <v>11817</v>
      </c>
      <c r="B2718" t="s">
        <v>57</v>
      </c>
      <c r="C2718" t="s">
        <v>1</v>
      </c>
      <c r="D2718" t="s">
        <v>2</v>
      </c>
      <c r="E2718" t="s">
        <v>3</v>
      </c>
      <c r="F2718" t="s">
        <v>306</v>
      </c>
      <c r="G2718" t="s">
        <v>4</v>
      </c>
      <c r="H2718" t="s">
        <v>54</v>
      </c>
      <c r="I2718">
        <v>504</v>
      </c>
      <c r="J2718">
        <v>56</v>
      </c>
      <c r="K2718" t="s">
        <v>316</v>
      </c>
      <c r="L2718" t="s">
        <v>7</v>
      </c>
      <c r="M2718" t="s">
        <v>43</v>
      </c>
      <c r="N2718">
        <v>1</v>
      </c>
      <c r="O2718" t="s">
        <v>44</v>
      </c>
      <c r="P2718" t="s">
        <v>13</v>
      </c>
      <c r="Q2718">
        <v>24</v>
      </c>
      <c r="R2718" t="s">
        <v>12</v>
      </c>
      <c r="S2718">
        <v>13.066685676574707</v>
      </c>
      <c r="T2718" s="6">
        <f>tbSilv[[#This Row],[qtdRecurso]]*tbSilv[[#This Row],[areaOcupacao]]/10000</f>
        <v>1.2096</v>
      </c>
      <c r="U2718" s="1">
        <f>tbSilv[[#This Row],[qtdRecEspFaixa]]*tbSilv[[#This Row],[Preco]]</f>
        <v>15.805462994384765</v>
      </c>
    </row>
    <row r="2719" spans="1:21" hidden="1" x14ac:dyDescent="0.3">
      <c r="A2719">
        <v>11817</v>
      </c>
      <c r="B2719" t="s">
        <v>57</v>
      </c>
      <c r="C2719" t="s">
        <v>1</v>
      </c>
      <c r="D2719" t="s">
        <v>2</v>
      </c>
      <c r="E2719" t="s">
        <v>3</v>
      </c>
      <c r="F2719" t="s">
        <v>306</v>
      </c>
      <c r="G2719" t="s">
        <v>4</v>
      </c>
      <c r="H2719" t="s">
        <v>54</v>
      </c>
      <c r="I2719">
        <v>504</v>
      </c>
      <c r="J2719">
        <v>56</v>
      </c>
      <c r="K2719" t="s">
        <v>316</v>
      </c>
      <c r="L2719" t="s">
        <v>7</v>
      </c>
      <c r="M2719" t="s">
        <v>43</v>
      </c>
      <c r="N2719">
        <v>1</v>
      </c>
      <c r="O2719" t="s">
        <v>46</v>
      </c>
      <c r="P2719" t="s">
        <v>47</v>
      </c>
      <c r="Q2719">
        <v>0.5</v>
      </c>
      <c r="R2719" t="s">
        <v>48</v>
      </c>
      <c r="S2719">
        <v>206.16999816894531</v>
      </c>
      <c r="T2719" s="6">
        <f>tbSilv[[#This Row],[qtdRecurso]]*tbSilv[[#This Row],[areaOcupacao]]/10000</f>
        <v>2.52E-2</v>
      </c>
      <c r="U2719" s="1">
        <f>tbSilv[[#This Row],[qtdRecEspFaixa]]*tbSilv[[#This Row],[Preco]]</f>
        <v>5.1954839538574218</v>
      </c>
    </row>
    <row r="2720" spans="1:21" hidden="1" x14ac:dyDescent="0.3">
      <c r="A2720">
        <v>11817</v>
      </c>
      <c r="B2720" t="s">
        <v>57</v>
      </c>
      <c r="C2720" t="s">
        <v>1</v>
      </c>
      <c r="D2720" t="s">
        <v>2</v>
      </c>
      <c r="E2720" t="s">
        <v>3</v>
      </c>
      <c r="F2720" t="s">
        <v>306</v>
      </c>
      <c r="G2720" t="s">
        <v>4</v>
      </c>
      <c r="H2720" t="s">
        <v>54</v>
      </c>
      <c r="I2720">
        <v>504</v>
      </c>
      <c r="J2720">
        <v>56</v>
      </c>
      <c r="K2720" t="s">
        <v>316</v>
      </c>
      <c r="L2720" t="s">
        <v>7</v>
      </c>
      <c r="M2720" t="s">
        <v>43</v>
      </c>
      <c r="N2720">
        <v>1</v>
      </c>
      <c r="O2720" t="s">
        <v>46</v>
      </c>
      <c r="P2720" t="s">
        <v>13</v>
      </c>
      <c r="Q2720">
        <v>10</v>
      </c>
      <c r="R2720" t="s">
        <v>12</v>
      </c>
      <c r="S2720">
        <v>13.066685676574707</v>
      </c>
      <c r="T2720" s="6">
        <f>tbSilv[[#This Row],[qtdRecurso]]*tbSilv[[#This Row],[areaOcupacao]]/10000</f>
        <v>0.504</v>
      </c>
      <c r="U2720" s="1">
        <f>tbSilv[[#This Row],[qtdRecEspFaixa]]*tbSilv[[#This Row],[Preco]]</f>
        <v>6.5856095809936521</v>
      </c>
    </row>
    <row r="2721" spans="1:21" hidden="1" x14ac:dyDescent="0.3">
      <c r="A2721">
        <v>11817</v>
      </c>
      <c r="B2721" t="s">
        <v>57</v>
      </c>
      <c r="C2721" t="s">
        <v>1</v>
      </c>
      <c r="D2721" t="s">
        <v>2</v>
      </c>
      <c r="E2721" t="s">
        <v>3</v>
      </c>
      <c r="F2721" t="s">
        <v>306</v>
      </c>
      <c r="G2721" t="s">
        <v>4</v>
      </c>
      <c r="H2721" t="s">
        <v>54</v>
      </c>
      <c r="I2721">
        <v>504</v>
      </c>
      <c r="J2721">
        <v>56</v>
      </c>
      <c r="K2721" t="s">
        <v>316</v>
      </c>
      <c r="L2721" t="s">
        <v>7</v>
      </c>
      <c r="M2721" t="s">
        <v>43</v>
      </c>
      <c r="N2721">
        <v>1</v>
      </c>
      <c r="O2721" t="s">
        <v>46</v>
      </c>
      <c r="P2721" t="s">
        <v>16</v>
      </c>
      <c r="Q2721">
        <v>1.65</v>
      </c>
      <c r="R2721" t="s">
        <v>17</v>
      </c>
      <c r="S2721">
        <v>149.07000732421875</v>
      </c>
      <c r="T2721" s="6">
        <f>tbSilv[[#This Row],[qtdRecurso]]*tbSilv[[#This Row],[areaOcupacao]]/10000</f>
        <v>8.3159999999999998E-2</v>
      </c>
      <c r="U2721" s="1">
        <f>tbSilv[[#This Row],[qtdRecEspFaixa]]*tbSilv[[#This Row],[Preco]]</f>
        <v>12.396661809082032</v>
      </c>
    </row>
    <row r="2722" spans="1:21" hidden="1" x14ac:dyDescent="0.3">
      <c r="A2722">
        <v>11817</v>
      </c>
      <c r="B2722" t="s">
        <v>57</v>
      </c>
      <c r="C2722" t="s">
        <v>1</v>
      </c>
      <c r="D2722" t="s">
        <v>2</v>
      </c>
      <c r="E2722" t="s">
        <v>3</v>
      </c>
      <c r="F2722" t="s">
        <v>306</v>
      </c>
      <c r="G2722" t="s">
        <v>4</v>
      </c>
      <c r="H2722" t="s">
        <v>54</v>
      </c>
      <c r="I2722">
        <v>504</v>
      </c>
      <c r="J2722">
        <v>56</v>
      </c>
      <c r="K2722" t="s">
        <v>316</v>
      </c>
      <c r="L2722" t="s">
        <v>7</v>
      </c>
      <c r="M2722" t="s">
        <v>43</v>
      </c>
      <c r="N2722">
        <v>1</v>
      </c>
      <c r="O2722" t="s">
        <v>33</v>
      </c>
      <c r="P2722" t="s">
        <v>34</v>
      </c>
      <c r="Q2722">
        <v>4</v>
      </c>
      <c r="R2722" t="s">
        <v>12</v>
      </c>
      <c r="S2722">
        <v>9.9000000000000005E-2</v>
      </c>
      <c r="T2722" s="6">
        <f>tbSilv[[#This Row],[qtdRecurso]]*tbSilv[[#This Row],[areaOcupacao]]/10000</f>
        <v>0.2016</v>
      </c>
      <c r="U2722" s="1">
        <f>tbSilv[[#This Row],[qtdRecEspFaixa]]*tbSilv[[#This Row],[Preco]]</f>
        <v>1.9958400000000001E-2</v>
      </c>
    </row>
    <row r="2723" spans="1:21" hidden="1" x14ac:dyDescent="0.3">
      <c r="A2723">
        <v>11817</v>
      </c>
      <c r="B2723" t="s">
        <v>57</v>
      </c>
      <c r="C2723" t="s">
        <v>1</v>
      </c>
      <c r="D2723" t="s">
        <v>2</v>
      </c>
      <c r="E2723" t="s">
        <v>3</v>
      </c>
      <c r="F2723" t="s">
        <v>306</v>
      </c>
      <c r="G2723" t="s">
        <v>4</v>
      </c>
      <c r="H2723" t="s">
        <v>54</v>
      </c>
      <c r="I2723">
        <v>504</v>
      </c>
      <c r="J2723">
        <v>56</v>
      </c>
      <c r="K2723" t="s">
        <v>316</v>
      </c>
      <c r="L2723" t="s">
        <v>7</v>
      </c>
      <c r="M2723" t="s">
        <v>43</v>
      </c>
      <c r="N2723">
        <v>1</v>
      </c>
      <c r="O2723" t="s">
        <v>33</v>
      </c>
      <c r="P2723" t="s">
        <v>35</v>
      </c>
      <c r="Q2723">
        <v>3.5</v>
      </c>
      <c r="R2723" t="s">
        <v>22</v>
      </c>
      <c r="S2723">
        <v>16.239999771118164</v>
      </c>
      <c r="T2723" s="6">
        <f>tbSilv[[#This Row],[qtdRecurso]]*tbSilv[[#This Row],[areaOcupacao]]/10000</f>
        <v>0.1764</v>
      </c>
      <c r="U2723" s="1">
        <f>tbSilv[[#This Row],[qtdRecEspFaixa]]*tbSilv[[#This Row],[Preco]]</f>
        <v>2.8647359596252442</v>
      </c>
    </row>
    <row r="2724" spans="1:21" hidden="1" x14ac:dyDescent="0.3">
      <c r="A2724">
        <v>11817</v>
      </c>
      <c r="B2724" t="s">
        <v>57</v>
      </c>
      <c r="C2724" t="s">
        <v>1</v>
      </c>
      <c r="D2724" t="s">
        <v>2</v>
      </c>
      <c r="E2724" t="s">
        <v>3</v>
      </c>
      <c r="F2724" t="s">
        <v>306</v>
      </c>
      <c r="G2724" t="s">
        <v>4</v>
      </c>
      <c r="H2724" t="s">
        <v>54</v>
      </c>
      <c r="I2724">
        <v>504</v>
      </c>
      <c r="J2724">
        <v>56</v>
      </c>
      <c r="K2724" t="s">
        <v>316</v>
      </c>
      <c r="L2724" t="s">
        <v>7</v>
      </c>
      <c r="M2724" t="s">
        <v>43</v>
      </c>
      <c r="N2724">
        <v>1</v>
      </c>
      <c r="O2724" t="s">
        <v>33</v>
      </c>
      <c r="P2724" t="s">
        <v>13</v>
      </c>
      <c r="Q2724">
        <v>4</v>
      </c>
      <c r="R2724" t="s">
        <v>12</v>
      </c>
      <c r="S2724">
        <v>13.066685676574707</v>
      </c>
      <c r="T2724" s="6">
        <f>tbSilv[[#This Row],[qtdRecurso]]*tbSilv[[#This Row],[areaOcupacao]]/10000</f>
        <v>0.2016</v>
      </c>
      <c r="U2724" s="1">
        <f>tbSilv[[#This Row],[qtdRecEspFaixa]]*tbSilv[[#This Row],[Preco]]</f>
        <v>2.6342438323974608</v>
      </c>
    </row>
    <row r="2725" spans="1:21" hidden="1" x14ac:dyDescent="0.3">
      <c r="A2725">
        <v>11817</v>
      </c>
      <c r="B2725" t="s">
        <v>57</v>
      </c>
      <c r="C2725" t="s">
        <v>1</v>
      </c>
      <c r="D2725" t="s">
        <v>2</v>
      </c>
      <c r="E2725" t="s">
        <v>3</v>
      </c>
      <c r="F2725" t="s">
        <v>306</v>
      </c>
      <c r="G2725" t="s">
        <v>4</v>
      </c>
      <c r="H2725" t="s">
        <v>54</v>
      </c>
      <c r="I2725">
        <v>504</v>
      </c>
      <c r="J2725">
        <v>56</v>
      </c>
      <c r="K2725" t="s">
        <v>316</v>
      </c>
      <c r="L2725" t="s">
        <v>7</v>
      </c>
      <c r="M2725" t="s">
        <v>43</v>
      </c>
      <c r="N2725">
        <v>1</v>
      </c>
      <c r="O2725" t="s">
        <v>49</v>
      </c>
      <c r="P2725" t="s">
        <v>50</v>
      </c>
      <c r="Q2725">
        <v>24</v>
      </c>
      <c r="R2725" t="s">
        <v>12</v>
      </c>
      <c r="S2725">
        <v>6.0519999999999996</v>
      </c>
      <c r="T2725" s="6">
        <f>tbSilv[[#This Row],[qtdRecurso]]*tbSilv[[#This Row],[areaOcupacao]]/10000</f>
        <v>1.2096</v>
      </c>
      <c r="U2725" s="1">
        <f>tbSilv[[#This Row],[qtdRecEspFaixa]]*tbSilv[[#This Row],[Preco]]</f>
        <v>7.3204991999999995</v>
      </c>
    </row>
    <row r="2726" spans="1:21" hidden="1" x14ac:dyDescent="0.3">
      <c r="A2726">
        <v>11817</v>
      </c>
      <c r="B2726" t="s">
        <v>57</v>
      </c>
      <c r="C2726" t="s">
        <v>1</v>
      </c>
      <c r="D2726" t="s">
        <v>2</v>
      </c>
      <c r="E2726" t="s">
        <v>3</v>
      </c>
      <c r="F2726" t="s">
        <v>306</v>
      </c>
      <c r="G2726" t="s">
        <v>4</v>
      </c>
      <c r="H2726" t="s">
        <v>54</v>
      </c>
      <c r="I2726">
        <v>504</v>
      </c>
      <c r="J2726">
        <v>56</v>
      </c>
      <c r="K2726" t="s">
        <v>316</v>
      </c>
      <c r="L2726" t="s">
        <v>7</v>
      </c>
      <c r="M2726" t="s">
        <v>43</v>
      </c>
      <c r="N2726">
        <v>1</v>
      </c>
      <c r="O2726" t="s">
        <v>49</v>
      </c>
      <c r="P2726" t="s">
        <v>13</v>
      </c>
      <c r="Q2726">
        <v>24</v>
      </c>
      <c r="R2726" t="s">
        <v>12</v>
      </c>
      <c r="S2726">
        <v>13.066685676574707</v>
      </c>
      <c r="T2726" s="6">
        <f>tbSilv[[#This Row],[qtdRecurso]]*tbSilv[[#This Row],[areaOcupacao]]/10000</f>
        <v>1.2096</v>
      </c>
      <c r="U2726" s="1">
        <f>tbSilv[[#This Row],[qtdRecEspFaixa]]*tbSilv[[#This Row],[Preco]]</f>
        <v>15.805462994384765</v>
      </c>
    </row>
    <row r="2727" spans="1:21" hidden="1" x14ac:dyDescent="0.3">
      <c r="A2727">
        <v>11817</v>
      </c>
      <c r="B2727" t="s">
        <v>57</v>
      </c>
      <c r="C2727" t="s">
        <v>1</v>
      </c>
      <c r="D2727" t="s">
        <v>2</v>
      </c>
      <c r="E2727" t="s">
        <v>3</v>
      </c>
      <c r="F2727" t="s">
        <v>306</v>
      </c>
      <c r="G2727" t="s">
        <v>4</v>
      </c>
      <c r="H2727" t="s">
        <v>54</v>
      </c>
      <c r="I2727">
        <v>504</v>
      </c>
      <c r="J2727">
        <v>56</v>
      </c>
      <c r="K2727" t="s">
        <v>316</v>
      </c>
      <c r="L2727" t="s">
        <v>7</v>
      </c>
      <c r="M2727" t="s">
        <v>43</v>
      </c>
      <c r="N2727">
        <v>1</v>
      </c>
      <c r="O2727" t="s">
        <v>51</v>
      </c>
      <c r="P2727" t="s">
        <v>38</v>
      </c>
      <c r="Q2727">
        <v>20</v>
      </c>
      <c r="R2727" t="s">
        <v>12</v>
      </c>
      <c r="S2727">
        <v>6.4109999999999996</v>
      </c>
      <c r="T2727" s="6">
        <f>tbSilv[[#This Row],[qtdRecurso]]*tbSilv[[#This Row],[areaOcupacao]]/10000</f>
        <v>1.008</v>
      </c>
      <c r="U2727" s="1">
        <f>tbSilv[[#This Row],[qtdRecEspFaixa]]*tbSilv[[#This Row],[Preco]]</f>
        <v>6.462288</v>
      </c>
    </row>
    <row r="2728" spans="1:21" hidden="1" x14ac:dyDescent="0.3">
      <c r="A2728">
        <v>11817</v>
      </c>
      <c r="B2728" t="s">
        <v>57</v>
      </c>
      <c r="C2728" t="s">
        <v>1</v>
      </c>
      <c r="D2728" t="s">
        <v>2</v>
      </c>
      <c r="E2728" t="s">
        <v>3</v>
      </c>
      <c r="F2728" t="s">
        <v>306</v>
      </c>
      <c r="G2728" t="s">
        <v>4</v>
      </c>
      <c r="H2728" t="s">
        <v>54</v>
      </c>
      <c r="I2728">
        <v>504</v>
      </c>
      <c r="J2728">
        <v>56</v>
      </c>
      <c r="K2728" t="s">
        <v>316</v>
      </c>
      <c r="L2728" t="s">
        <v>7</v>
      </c>
      <c r="M2728" t="s">
        <v>43</v>
      </c>
      <c r="N2728">
        <v>1</v>
      </c>
      <c r="O2728" t="s">
        <v>51</v>
      </c>
      <c r="P2728" t="s">
        <v>13</v>
      </c>
      <c r="Q2728">
        <v>20</v>
      </c>
      <c r="R2728" t="s">
        <v>12</v>
      </c>
      <c r="S2728">
        <v>13.066685676574707</v>
      </c>
      <c r="T2728" s="6">
        <f>tbSilv[[#This Row],[qtdRecurso]]*tbSilv[[#This Row],[areaOcupacao]]/10000</f>
        <v>1.008</v>
      </c>
      <c r="U2728" s="1">
        <f>tbSilv[[#This Row],[qtdRecEspFaixa]]*tbSilv[[#This Row],[Preco]]</f>
        <v>13.171219161987304</v>
      </c>
    </row>
    <row r="2729" spans="1:21" x14ac:dyDescent="0.3">
      <c r="A2729">
        <v>11817</v>
      </c>
      <c r="B2729" t="s">
        <v>57</v>
      </c>
      <c r="C2729" t="s">
        <v>1</v>
      </c>
      <c r="D2729" t="s">
        <v>2</v>
      </c>
      <c r="E2729" t="s">
        <v>3</v>
      </c>
      <c r="F2729" t="s">
        <v>306</v>
      </c>
      <c r="G2729" t="s">
        <v>4</v>
      </c>
      <c r="H2729" t="s">
        <v>55</v>
      </c>
      <c r="I2729">
        <v>504</v>
      </c>
      <c r="J2729">
        <v>56</v>
      </c>
      <c r="K2729" t="s">
        <v>316</v>
      </c>
      <c r="L2729" t="s">
        <v>317</v>
      </c>
      <c r="M2729" t="s">
        <v>309</v>
      </c>
      <c r="N2729">
        <v>2</v>
      </c>
      <c r="O2729" t="s">
        <v>310</v>
      </c>
      <c r="P2729" t="s">
        <v>311</v>
      </c>
      <c r="Q2729">
        <v>145.19999999999999</v>
      </c>
      <c r="R2729" t="s">
        <v>12</v>
      </c>
      <c r="S2729">
        <v>1.0999999999999999E-2</v>
      </c>
      <c r="T2729" s="6">
        <f>tbSilv[[#This Row],[qtdRecurso]]*tbSilv[[#This Row],[areaOcupacao]]/10000</f>
        <v>7.3180799999999993</v>
      </c>
      <c r="U2729" s="1">
        <f>tbSilv[[#This Row],[qtdRecEspFaixa]]*tbSilv[[#This Row],[Preco]]</f>
        <v>8.0498879999999981E-2</v>
      </c>
    </row>
    <row r="2730" spans="1:21" x14ac:dyDescent="0.3">
      <c r="A2730">
        <v>11817</v>
      </c>
      <c r="B2730" t="s">
        <v>57</v>
      </c>
      <c r="C2730" t="s">
        <v>1</v>
      </c>
      <c r="D2730" t="s">
        <v>2</v>
      </c>
      <c r="E2730" t="s">
        <v>3</v>
      </c>
      <c r="F2730" t="s">
        <v>306</v>
      </c>
      <c r="G2730" t="s">
        <v>4</v>
      </c>
      <c r="H2730" t="s">
        <v>55</v>
      </c>
      <c r="I2730">
        <v>504</v>
      </c>
      <c r="J2730">
        <v>56</v>
      </c>
      <c r="K2730" t="s">
        <v>316</v>
      </c>
      <c r="L2730" t="s">
        <v>317</v>
      </c>
      <c r="M2730" t="s">
        <v>309</v>
      </c>
      <c r="N2730">
        <v>2</v>
      </c>
      <c r="O2730" t="s">
        <v>310</v>
      </c>
      <c r="P2730" t="s">
        <v>13</v>
      </c>
      <c r="Q2730">
        <v>145.19999999999999</v>
      </c>
      <c r="R2730" t="s">
        <v>12</v>
      </c>
      <c r="S2730">
        <v>13.066685676574707</v>
      </c>
      <c r="T2730" s="6">
        <f>tbSilv[[#This Row],[qtdRecurso]]*tbSilv[[#This Row],[areaOcupacao]]/10000</f>
        <v>7.3180799999999993</v>
      </c>
      <c r="U2730" s="1">
        <f>tbSilv[[#This Row],[qtdRecEspFaixa]]*tbSilv[[#This Row],[Preco]]</f>
        <v>95.623051116027824</v>
      </c>
    </row>
    <row r="2731" spans="1:21" x14ac:dyDescent="0.3">
      <c r="A2731">
        <v>11817</v>
      </c>
      <c r="B2731" t="s">
        <v>57</v>
      </c>
      <c r="C2731" t="s">
        <v>1</v>
      </c>
      <c r="D2731" t="s">
        <v>2</v>
      </c>
      <c r="E2731" t="s">
        <v>3</v>
      </c>
      <c r="F2731" t="s">
        <v>306</v>
      </c>
      <c r="G2731" t="s">
        <v>4</v>
      </c>
      <c r="H2731" t="s">
        <v>55</v>
      </c>
      <c r="I2731">
        <v>504</v>
      </c>
      <c r="J2731">
        <v>56</v>
      </c>
      <c r="K2731" t="s">
        <v>316</v>
      </c>
      <c r="L2731" t="s">
        <v>317</v>
      </c>
      <c r="M2731" t="s">
        <v>309</v>
      </c>
      <c r="N2731">
        <v>2</v>
      </c>
      <c r="O2731" t="s">
        <v>312</v>
      </c>
      <c r="P2731" t="s">
        <v>13</v>
      </c>
      <c r="Q2731">
        <v>18.149999999999999</v>
      </c>
      <c r="R2731" t="s">
        <v>12</v>
      </c>
      <c r="S2731">
        <v>13.066685676574707</v>
      </c>
      <c r="T2731" s="6">
        <f>tbSilv[[#This Row],[qtdRecurso]]*tbSilv[[#This Row],[areaOcupacao]]/10000</f>
        <v>0.91475999999999991</v>
      </c>
      <c r="U2731" s="1">
        <f>tbSilv[[#This Row],[qtdRecEspFaixa]]*tbSilv[[#This Row],[Preco]]</f>
        <v>11.952881389503478</v>
      </c>
    </row>
    <row r="2732" spans="1:21" x14ac:dyDescent="0.3">
      <c r="A2732">
        <v>11817</v>
      </c>
      <c r="B2732" t="s">
        <v>57</v>
      </c>
      <c r="C2732" t="s">
        <v>1</v>
      </c>
      <c r="D2732" t="s">
        <v>2</v>
      </c>
      <c r="E2732" t="s">
        <v>3</v>
      </c>
      <c r="F2732" t="s">
        <v>306</v>
      </c>
      <c r="G2732" t="s">
        <v>4</v>
      </c>
      <c r="H2732" t="s">
        <v>55</v>
      </c>
      <c r="I2732">
        <v>504</v>
      </c>
      <c r="J2732">
        <v>56</v>
      </c>
      <c r="K2732" t="s">
        <v>316</v>
      </c>
      <c r="L2732" t="s">
        <v>317</v>
      </c>
      <c r="M2732" t="s">
        <v>309</v>
      </c>
      <c r="N2732">
        <v>2</v>
      </c>
      <c r="O2732" t="s">
        <v>313</v>
      </c>
      <c r="P2732" t="s">
        <v>16</v>
      </c>
      <c r="Q2732">
        <v>0.73</v>
      </c>
      <c r="R2732" t="s">
        <v>17</v>
      </c>
      <c r="S2732">
        <v>149.07000732421875</v>
      </c>
      <c r="T2732" s="6">
        <f>tbSilv[[#This Row],[qtdRecurso]]*tbSilv[[#This Row],[areaOcupacao]]/10000</f>
        <v>3.6791999999999998E-2</v>
      </c>
      <c r="U2732" s="1">
        <f>tbSilv[[#This Row],[qtdRecEspFaixa]]*tbSilv[[#This Row],[Preco]]</f>
        <v>5.4845837094726564</v>
      </c>
    </row>
    <row r="2733" spans="1:21" hidden="1" x14ac:dyDescent="0.3">
      <c r="A2733">
        <v>11817</v>
      </c>
      <c r="B2733" t="s">
        <v>57</v>
      </c>
      <c r="C2733" t="s">
        <v>1</v>
      </c>
      <c r="D2733" t="s">
        <v>2</v>
      </c>
      <c r="E2733" t="s">
        <v>3</v>
      </c>
      <c r="F2733" t="s">
        <v>306</v>
      </c>
      <c r="G2733" t="s">
        <v>4</v>
      </c>
      <c r="H2733" t="s">
        <v>55</v>
      </c>
      <c r="I2733">
        <v>504</v>
      </c>
      <c r="J2733">
        <v>56</v>
      </c>
      <c r="K2733" t="s">
        <v>316</v>
      </c>
      <c r="L2733" t="s">
        <v>317</v>
      </c>
      <c r="M2733" t="s">
        <v>309</v>
      </c>
      <c r="N2733">
        <v>3</v>
      </c>
      <c r="O2733" t="s">
        <v>310</v>
      </c>
      <c r="P2733" t="s">
        <v>311</v>
      </c>
      <c r="Q2733">
        <v>145.19999999999999</v>
      </c>
      <c r="R2733" t="s">
        <v>12</v>
      </c>
      <c r="S2733">
        <v>1.0999999999999999E-2</v>
      </c>
      <c r="T2733" s="6">
        <f>tbSilv[[#This Row],[qtdRecurso]]*tbSilv[[#This Row],[areaOcupacao]]/10000</f>
        <v>7.3180799999999993</v>
      </c>
      <c r="U2733" s="1">
        <f>tbSilv[[#This Row],[qtdRecEspFaixa]]*tbSilv[[#This Row],[Preco]]</f>
        <v>8.0498879999999981E-2</v>
      </c>
    </row>
    <row r="2734" spans="1:21" hidden="1" x14ac:dyDescent="0.3">
      <c r="A2734">
        <v>11817</v>
      </c>
      <c r="B2734" t="s">
        <v>57</v>
      </c>
      <c r="C2734" t="s">
        <v>1</v>
      </c>
      <c r="D2734" t="s">
        <v>2</v>
      </c>
      <c r="E2734" t="s">
        <v>3</v>
      </c>
      <c r="F2734" t="s">
        <v>306</v>
      </c>
      <c r="G2734" t="s">
        <v>4</v>
      </c>
      <c r="H2734" t="s">
        <v>55</v>
      </c>
      <c r="I2734">
        <v>504</v>
      </c>
      <c r="J2734">
        <v>56</v>
      </c>
      <c r="K2734" t="s">
        <v>316</v>
      </c>
      <c r="L2734" t="s">
        <v>317</v>
      </c>
      <c r="M2734" t="s">
        <v>309</v>
      </c>
      <c r="N2734">
        <v>3</v>
      </c>
      <c r="O2734" t="s">
        <v>310</v>
      </c>
      <c r="P2734" t="s">
        <v>13</v>
      </c>
      <c r="Q2734">
        <v>145.19999999999999</v>
      </c>
      <c r="R2734" t="s">
        <v>12</v>
      </c>
      <c r="S2734">
        <v>13.066685676574707</v>
      </c>
      <c r="T2734" s="6">
        <f>tbSilv[[#This Row],[qtdRecurso]]*tbSilv[[#This Row],[areaOcupacao]]/10000</f>
        <v>7.3180799999999993</v>
      </c>
      <c r="U2734" s="1">
        <f>tbSilv[[#This Row],[qtdRecEspFaixa]]*tbSilv[[#This Row],[Preco]]</f>
        <v>95.623051116027824</v>
      </c>
    </row>
    <row r="2735" spans="1:21" hidden="1" x14ac:dyDescent="0.3">
      <c r="A2735">
        <v>11817</v>
      </c>
      <c r="B2735" t="s">
        <v>57</v>
      </c>
      <c r="C2735" t="s">
        <v>1</v>
      </c>
      <c r="D2735" t="s">
        <v>2</v>
      </c>
      <c r="E2735" t="s">
        <v>3</v>
      </c>
      <c r="F2735" t="s">
        <v>306</v>
      </c>
      <c r="G2735" t="s">
        <v>4</v>
      </c>
      <c r="H2735" t="s">
        <v>55</v>
      </c>
      <c r="I2735">
        <v>504</v>
      </c>
      <c r="J2735">
        <v>56</v>
      </c>
      <c r="K2735" t="s">
        <v>316</v>
      </c>
      <c r="L2735" t="s">
        <v>317</v>
      </c>
      <c r="M2735" t="s">
        <v>309</v>
      </c>
      <c r="N2735">
        <v>3</v>
      </c>
      <c r="O2735" t="s">
        <v>312</v>
      </c>
      <c r="P2735" t="s">
        <v>13</v>
      </c>
      <c r="Q2735">
        <v>18.149999999999999</v>
      </c>
      <c r="R2735" t="s">
        <v>12</v>
      </c>
      <c r="S2735">
        <v>13.066685676574707</v>
      </c>
      <c r="T2735" s="6">
        <f>tbSilv[[#This Row],[qtdRecurso]]*tbSilv[[#This Row],[areaOcupacao]]/10000</f>
        <v>0.91475999999999991</v>
      </c>
      <c r="U2735" s="1">
        <f>tbSilv[[#This Row],[qtdRecEspFaixa]]*tbSilv[[#This Row],[Preco]]</f>
        <v>11.952881389503478</v>
      </c>
    </row>
    <row r="2736" spans="1:21" hidden="1" x14ac:dyDescent="0.3">
      <c r="A2736">
        <v>11817</v>
      </c>
      <c r="B2736" t="s">
        <v>57</v>
      </c>
      <c r="C2736" t="s">
        <v>1</v>
      </c>
      <c r="D2736" t="s">
        <v>2</v>
      </c>
      <c r="E2736" t="s">
        <v>3</v>
      </c>
      <c r="F2736" t="s">
        <v>306</v>
      </c>
      <c r="G2736" t="s">
        <v>4</v>
      </c>
      <c r="H2736" t="s">
        <v>55</v>
      </c>
      <c r="I2736">
        <v>504</v>
      </c>
      <c r="J2736">
        <v>56</v>
      </c>
      <c r="K2736" t="s">
        <v>316</v>
      </c>
      <c r="L2736" t="s">
        <v>317</v>
      </c>
      <c r="M2736" t="s">
        <v>309</v>
      </c>
      <c r="N2736">
        <v>3</v>
      </c>
      <c r="O2736" t="s">
        <v>313</v>
      </c>
      <c r="P2736" t="s">
        <v>16</v>
      </c>
      <c r="Q2736">
        <v>0.73</v>
      </c>
      <c r="R2736" t="s">
        <v>17</v>
      </c>
      <c r="S2736">
        <v>149.07000732421875</v>
      </c>
      <c r="T2736" s="6">
        <f>tbSilv[[#This Row],[qtdRecurso]]*tbSilv[[#This Row],[areaOcupacao]]/10000</f>
        <v>3.6791999999999998E-2</v>
      </c>
      <c r="U2736" s="1">
        <f>tbSilv[[#This Row],[qtdRecEspFaixa]]*tbSilv[[#This Row],[Preco]]</f>
        <v>5.4845837094726564</v>
      </c>
    </row>
    <row r="2737" spans="1:21" hidden="1" x14ac:dyDescent="0.3">
      <c r="A2737">
        <v>11817</v>
      </c>
      <c r="B2737" t="s">
        <v>57</v>
      </c>
      <c r="C2737" t="s">
        <v>1</v>
      </c>
      <c r="D2737" t="s">
        <v>2</v>
      </c>
      <c r="E2737" t="s">
        <v>3</v>
      </c>
      <c r="F2737" t="s">
        <v>306</v>
      </c>
      <c r="G2737" t="s">
        <v>4</v>
      </c>
      <c r="H2737" t="s">
        <v>55</v>
      </c>
      <c r="I2737">
        <v>504</v>
      </c>
      <c r="J2737">
        <v>56</v>
      </c>
      <c r="K2737" t="s">
        <v>316</v>
      </c>
      <c r="L2737" t="s">
        <v>317</v>
      </c>
      <c r="M2737" t="s">
        <v>309</v>
      </c>
      <c r="N2737">
        <v>4</v>
      </c>
      <c r="O2737" t="s">
        <v>310</v>
      </c>
      <c r="P2737" t="s">
        <v>311</v>
      </c>
      <c r="Q2737">
        <v>145.19999999999999</v>
      </c>
      <c r="R2737" t="s">
        <v>12</v>
      </c>
      <c r="S2737">
        <v>1.0999999999999999E-2</v>
      </c>
      <c r="T2737" s="6">
        <f>tbSilv[[#This Row],[qtdRecurso]]*tbSilv[[#This Row],[areaOcupacao]]/10000</f>
        <v>7.3180799999999993</v>
      </c>
      <c r="U2737" s="1">
        <f>tbSilv[[#This Row],[qtdRecEspFaixa]]*tbSilv[[#This Row],[Preco]]</f>
        <v>8.0498879999999981E-2</v>
      </c>
    </row>
    <row r="2738" spans="1:21" hidden="1" x14ac:dyDescent="0.3">
      <c r="A2738">
        <v>11817</v>
      </c>
      <c r="B2738" t="s">
        <v>57</v>
      </c>
      <c r="C2738" t="s">
        <v>1</v>
      </c>
      <c r="D2738" t="s">
        <v>2</v>
      </c>
      <c r="E2738" t="s">
        <v>3</v>
      </c>
      <c r="F2738" t="s">
        <v>306</v>
      </c>
      <c r="G2738" t="s">
        <v>4</v>
      </c>
      <c r="H2738" t="s">
        <v>55</v>
      </c>
      <c r="I2738">
        <v>504</v>
      </c>
      <c r="J2738">
        <v>56</v>
      </c>
      <c r="K2738" t="s">
        <v>316</v>
      </c>
      <c r="L2738" t="s">
        <v>317</v>
      </c>
      <c r="M2738" t="s">
        <v>309</v>
      </c>
      <c r="N2738">
        <v>4</v>
      </c>
      <c r="O2738" t="s">
        <v>310</v>
      </c>
      <c r="P2738" t="s">
        <v>13</v>
      </c>
      <c r="Q2738">
        <v>145.19999999999999</v>
      </c>
      <c r="R2738" t="s">
        <v>12</v>
      </c>
      <c r="S2738">
        <v>13.066685676574707</v>
      </c>
      <c r="T2738" s="6">
        <f>tbSilv[[#This Row],[qtdRecurso]]*tbSilv[[#This Row],[areaOcupacao]]/10000</f>
        <v>7.3180799999999993</v>
      </c>
      <c r="U2738" s="1">
        <f>tbSilv[[#This Row],[qtdRecEspFaixa]]*tbSilv[[#This Row],[Preco]]</f>
        <v>95.623051116027824</v>
      </c>
    </row>
    <row r="2739" spans="1:21" hidden="1" x14ac:dyDescent="0.3">
      <c r="A2739">
        <v>11817</v>
      </c>
      <c r="B2739" t="s">
        <v>57</v>
      </c>
      <c r="C2739" t="s">
        <v>1</v>
      </c>
      <c r="D2739" t="s">
        <v>2</v>
      </c>
      <c r="E2739" t="s">
        <v>3</v>
      </c>
      <c r="F2739" t="s">
        <v>306</v>
      </c>
      <c r="G2739" t="s">
        <v>4</v>
      </c>
      <c r="H2739" t="s">
        <v>55</v>
      </c>
      <c r="I2739">
        <v>504</v>
      </c>
      <c r="J2739">
        <v>56</v>
      </c>
      <c r="K2739" t="s">
        <v>316</v>
      </c>
      <c r="L2739" t="s">
        <v>317</v>
      </c>
      <c r="M2739" t="s">
        <v>309</v>
      </c>
      <c r="N2739">
        <v>4</v>
      </c>
      <c r="O2739" t="s">
        <v>312</v>
      </c>
      <c r="P2739" t="s">
        <v>13</v>
      </c>
      <c r="Q2739">
        <v>18.149999999999999</v>
      </c>
      <c r="R2739" t="s">
        <v>12</v>
      </c>
      <c r="S2739">
        <v>13.066685676574707</v>
      </c>
      <c r="T2739" s="6">
        <f>tbSilv[[#This Row],[qtdRecurso]]*tbSilv[[#This Row],[areaOcupacao]]/10000</f>
        <v>0.91475999999999991</v>
      </c>
      <c r="U2739" s="1">
        <f>tbSilv[[#This Row],[qtdRecEspFaixa]]*tbSilv[[#This Row],[Preco]]</f>
        <v>11.952881389503478</v>
      </c>
    </row>
    <row r="2740" spans="1:21" hidden="1" x14ac:dyDescent="0.3">
      <c r="A2740">
        <v>11817</v>
      </c>
      <c r="B2740" t="s">
        <v>57</v>
      </c>
      <c r="C2740" t="s">
        <v>1</v>
      </c>
      <c r="D2740" t="s">
        <v>2</v>
      </c>
      <c r="E2740" t="s">
        <v>3</v>
      </c>
      <c r="F2740" t="s">
        <v>306</v>
      </c>
      <c r="G2740" t="s">
        <v>4</v>
      </c>
      <c r="H2740" t="s">
        <v>55</v>
      </c>
      <c r="I2740">
        <v>504</v>
      </c>
      <c r="J2740">
        <v>56</v>
      </c>
      <c r="K2740" t="s">
        <v>316</v>
      </c>
      <c r="L2740" t="s">
        <v>317</v>
      </c>
      <c r="M2740" t="s">
        <v>309</v>
      </c>
      <c r="N2740">
        <v>4</v>
      </c>
      <c r="O2740" t="s">
        <v>313</v>
      </c>
      <c r="P2740" t="s">
        <v>16</v>
      </c>
      <c r="Q2740">
        <v>0.73</v>
      </c>
      <c r="R2740" t="s">
        <v>17</v>
      </c>
      <c r="S2740">
        <v>149.07000732421875</v>
      </c>
      <c r="T2740" s="6">
        <f>tbSilv[[#This Row],[qtdRecurso]]*tbSilv[[#This Row],[areaOcupacao]]/10000</f>
        <v>3.6791999999999998E-2</v>
      </c>
      <c r="U2740" s="1">
        <f>tbSilv[[#This Row],[qtdRecEspFaixa]]*tbSilv[[#This Row],[Preco]]</f>
        <v>5.4845837094726564</v>
      </c>
    </row>
    <row r="2741" spans="1:21" hidden="1" x14ac:dyDescent="0.3">
      <c r="A2741">
        <v>11817</v>
      </c>
      <c r="B2741" t="s">
        <v>57</v>
      </c>
      <c r="C2741" t="s">
        <v>1</v>
      </c>
      <c r="D2741" t="s">
        <v>2</v>
      </c>
      <c r="E2741" t="s">
        <v>3</v>
      </c>
      <c r="F2741" t="s">
        <v>306</v>
      </c>
      <c r="G2741" t="s">
        <v>4</v>
      </c>
      <c r="H2741" t="s">
        <v>55</v>
      </c>
      <c r="I2741">
        <v>504</v>
      </c>
      <c r="J2741">
        <v>56</v>
      </c>
      <c r="K2741" t="s">
        <v>316</v>
      </c>
      <c r="L2741" t="s">
        <v>317</v>
      </c>
      <c r="M2741" t="s">
        <v>309</v>
      </c>
      <c r="N2741">
        <v>5</v>
      </c>
      <c r="O2741" t="s">
        <v>310</v>
      </c>
      <c r="P2741" t="s">
        <v>311</v>
      </c>
      <c r="Q2741">
        <v>145.19999999999999</v>
      </c>
      <c r="R2741" t="s">
        <v>12</v>
      </c>
      <c r="S2741">
        <v>1.0999999999999999E-2</v>
      </c>
      <c r="T2741" s="6">
        <f>tbSilv[[#This Row],[qtdRecurso]]*tbSilv[[#This Row],[areaOcupacao]]/10000</f>
        <v>7.3180799999999993</v>
      </c>
      <c r="U2741" s="1">
        <f>tbSilv[[#This Row],[qtdRecEspFaixa]]*tbSilv[[#This Row],[Preco]]</f>
        <v>8.0498879999999981E-2</v>
      </c>
    </row>
    <row r="2742" spans="1:21" hidden="1" x14ac:dyDescent="0.3">
      <c r="A2742">
        <v>11817</v>
      </c>
      <c r="B2742" t="s">
        <v>57</v>
      </c>
      <c r="C2742" t="s">
        <v>1</v>
      </c>
      <c r="D2742" t="s">
        <v>2</v>
      </c>
      <c r="E2742" t="s">
        <v>3</v>
      </c>
      <c r="F2742" t="s">
        <v>306</v>
      </c>
      <c r="G2742" t="s">
        <v>4</v>
      </c>
      <c r="H2742" t="s">
        <v>55</v>
      </c>
      <c r="I2742">
        <v>504</v>
      </c>
      <c r="J2742">
        <v>56</v>
      </c>
      <c r="K2742" t="s">
        <v>316</v>
      </c>
      <c r="L2742" t="s">
        <v>317</v>
      </c>
      <c r="M2742" t="s">
        <v>309</v>
      </c>
      <c r="N2742">
        <v>5</v>
      </c>
      <c r="O2742" t="s">
        <v>310</v>
      </c>
      <c r="P2742" t="s">
        <v>13</v>
      </c>
      <c r="Q2742">
        <v>145.19999999999999</v>
      </c>
      <c r="R2742" t="s">
        <v>12</v>
      </c>
      <c r="S2742">
        <v>13.066685676574707</v>
      </c>
      <c r="T2742" s="6">
        <f>tbSilv[[#This Row],[qtdRecurso]]*tbSilv[[#This Row],[areaOcupacao]]/10000</f>
        <v>7.3180799999999993</v>
      </c>
      <c r="U2742" s="1">
        <f>tbSilv[[#This Row],[qtdRecEspFaixa]]*tbSilv[[#This Row],[Preco]]</f>
        <v>95.623051116027824</v>
      </c>
    </row>
    <row r="2743" spans="1:21" hidden="1" x14ac:dyDescent="0.3">
      <c r="A2743">
        <v>11817</v>
      </c>
      <c r="B2743" t="s">
        <v>57</v>
      </c>
      <c r="C2743" t="s">
        <v>1</v>
      </c>
      <c r="D2743" t="s">
        <v>2</v>
      </c>
      <c r="E2743" t="s">
        <v>3</v>
      </c>
      <c r="F2743" t="s">
        <v>306</v>
      </c>
      <c r="G2743" t="s">
        <v>4</v>
      </c>
      <c r="H2743" t="s">
        <v>55</v>
      </c>
      <c r="I2743">
        <v>504</v>
      </c>
      <c r="J2743">
        <v>56</v>
      </c>
      <c r="K2743" t="s">
        <v>316</v>
      </c>
      <c r="L2743" t="s">
        <v>317</v>
      </c>
      <c r="M2743" t="s">
        <v>309</v>
      </c>
      <c r="N2743">
        <v>5</v>
      </c>
      <c r="O2743" t="s">
        <v>312</v>
      </c>
      <c r="P2743" t="s">
        <v>13</v>
      </c>
      <c r="Q2743">
        <v>18.149999999999999</v>
      </c>
      <c r="R2743" t="s">
        <v>12</v>
      </c>
      <c r="S2743">
        <v>13.066685676574707</v>
      </c>
      <c r="T2743" s="6">
        <f>tbSilv[[#This Row],[qtdRecurso]]*tbSilv[[#This Row],[areaOcupacao]]/10000</f>
        <v>0.91475999999999991</v>
      </c>
      <c r="U2743" s="1">
        <f>tbSilv[[#This Row],[qtdRecEspFaixa]]*tbSilv[[#This Row],[Preco]]</f>
        <v>11.952881389503478</v>
      </c>
    </row>
    <row r="2744" spans="1:21" hidden="1" x14ac:dyDescent="0.3">
      <c r="A2744">
        <v>11817</v>
      </c>
      <c r="B2744" t="s">
        <v>57</v>
      </c>
      <c r="C2744" t="s">
        <v>1</v>
      </c>
      <c r="D2744" t="s">
        <v>2</v>
      </c>
      <c r="E2744" t="s">
        <v>3</v>
      </c>
      <c r="F2744" t="s">
        <v>306</v>
      </c>
      <c r="G2744" t="s">
        <v>4</v>
      </c>
      <c r="H2744" t="s">
        <v>55</v>
      </c>
      <c r="I2744">
        <v>504</v>
      </c>
      <c r="J2744">
        <v>56</v>
      </c>
      <c r="K2744" t="s">
        <v>316</v>
      </c>
      <c r="L2744" t="s">
        <v>317</v>
      </c>
      <c r="M2744" t="s">
        <v>309</v>
      </c>
      <c r="N2744">
        <v>5</v>
      </c>
      <c r="O2744" t="s">
        <v>313</v>
      </c>
      <c r="P2744" t="s">
        <v>16</v>
      </c>
      <c r="Q2744">
        <v>0.73</v>
      </c>
      <c r="R2744" t="s">
        <v>17</v>
      </c>
      <c r="S2744">
        <v>149.07000732421875</v>
      </c>
      <c r="T2744" s="6">
        <f>tbSilv[[#This Row],[qtdRecurso]]*tbSilv[[#This Row],[areaOcupacao]]/10000</f>
        <v>3.6791999999999998E-2</v>
      </c>
      <c r="U2744" s="1">
        <f>tbSilv[[#This Row],[qtdRecEspFaixa]]*tbSilv[[#This Row],[Preco]]</f>
        <v>5.4845837094726564</v>
      </c>
    </row>
    <row r="2745" spans="1:21" hidden="1" x14ac:dyDescent="0.3">
      <c r="A2745">
        <v>11817</v>
      </c>
      <c r="B2745" t="s">
        <v>57</v>
      </c>
      <c r="C2745" t="s">
        <v>1</v>
      </c>
      <c r="D2745" t="s">
        <v>2</v>
      </c>
      <c r="E2745" t="s">
        <v>3</v>
      </c>
      <c r="F2745" t="s">
        <v>306</v>
      </c>
      <c r="G2745" t="s">
        <v>4</v>
      </c>
      <c r="H2745" t="s">
        <v>55</v>
      </c>
      <c r="I2745">
        <v>504</v>
      </c>
      <c r="J2745">
        <v>56</v>
      </c>
      <c r="K2745" t="s">
        <v>316</v>
      </c>
      <c r="L2745" t="s">
        <v>317</v>
      </c>
      <c r="M2745" t="s">
        <v>309</v>
      </c>
      <c r="N2745">
        <v>6</v>
      </c>
      <c r="O2745" t="s">
        <v>310</v>
      </c>
      <c r="P2745" t="s">
        <v>311</v>
      </c>
      <c r="Q2745">
        <v>145.19999999999999</v>
      </c>
      <c r="R2745" t="s">
        <v>12</v>
      </c>
      <c r="S2745">
        <v>1.0999999999999999E-2</v>
      </c>
      <c r="T2745" s="6">
        <f>tbSilv[[#This Row],[qtdRecurso]]*tbSilv[[#This Row],[areaOcupacao]]/10000</f>
        <v>7.3180799999999993</v>
      </c>
      <c r="U2745" s="1">
        <f>tbSilv[[#This Row],[qtdRecEspFaixa]]*tbSilv[[#This Row],[Preco]]</f>
        <v>8.0498879999999981E-2</v>
      </c>
    </row>
    <row r="2746" spans="1:21" hidden="1" x14ac:dyDescent="0.3">
      <c r="A2746">
        <v>11817</v>
      </c>
      <c r="B2746" t="s">
        <v>57</v>
      </c>
      <c r="C2746" t="s">
        <v>1</v>
      </c>
      <c r="D2746" t="s">
        <v>2</v>
      </c>
      <c r="E2746" t="s">
        <v>3</v>
      </c>
      <c r="F2746" t="s">
        <v>306</v>
      </c>
      <c r="G2746" t="s">
        <v>4</v>
      </c>
      <c r="H2746" t="s">
        <v>55</v>
      </c>
      <c r="I2746">
        <v>504</v>
      </c>
      <c r="J2746">
        <v>56</v>
      </c>
      <c r="K2746" t="s">
        <v>316</v>
      </c>
      <c r="L2746" t="s">
        <v>317</v>
      </c>
      <c r="M2746" t="s">
        <v>309</v>
      </c>
      <c r="N2746">
        <v>6</v>
      </c>
      <c r="O2746" t="s">
        <v>310</v>
      </c>
      <c r="P2746" t="s">
        <v>13</v>
      </c>
      <c r="Q2746">
        <v>145.19999999999999</v>
      </c>
      <c r="R2746" t="s">
        <v>12</v>
      </c>
      <c r="S2746">
        <v>13.066685676574707</v>
      </c>
      <c r="T2746" s="6">
        <f>tbSilv[[#This Row],[qtdRecurso]]*tbSilv[[#This Row],[areaOcupacao]]/10000</f>
        <v>7.3180799999999993</v>
      </c>
      <c r="U2746" s="1">
        <f>tbSilv[[#This Row],[qtdRecEspFaixa]]*tbSilv[[#This Row],[Preco]]</f>
        <v>95.623051116027824</v>
      </c>
    </row>
    <row r="2747" spans="1:21" hidden="1" x14ac:dyDescent="0.3">
      <c r="A2747">
        <v>11817</v>
      </c>
      <c r="B2747" t="s">
        <v>57</v>
      </c>
      <c r="C2747" t="s">
        <v>1</v>
      </c>
      <c r="D2747" t="s">
        <v>2</v>
      </c>
      <c r="E2747" t="s">
        <v>3</v>
      </c>
      <c r="F2747" t="s">
        <v>306</v>
      </c>
      <c r="G2747" t="s">
        <v>4</v>
      </c>
      <c r="H2747" t="s">
        <v>55</v>
      </c>
      <c r="I2747">
        <v>504</v>
      </c>
      <c r="J2747">
        <v>56</v>
      </c>
      <c r="K2747" t="s">
        <v>316</v>
      </c>
      <c r="L2747" t="s">
        <v>317</v>
      </c>
      <c r="M2747" t="s">
        <v>309</v>
      </c>
      <c r="N2747">
        <v>6</v>
      </c>
      <c r="O2747" t="s">
        <v>312</v>
      </c>
      <c r="P2747" t="s">
        <v>13</v>
      </c>
      <c r="Q2747">
        <v>18.149999999999999</v>
      </c>
      <c r="R2747" t="s">
        <v>12</v>
      </c>
      <c r="S2747">
        <v>13.066685676574707</v>
      </c>
      <c r="T2747" s="6">
        <f>tbSilv[[#This Row],[qtdRecurso]]*tbSilv[[#This Row],[areaOcupacao]]/10000</f>
        <v>0.91475999999999991</v>
      </c>
      <c r="U2747" s="1">
        <f>tbSilv[[#This Row],[qtdRecEspFaixa]]*tbSilv[[#This Row],[Preco]]</f>
        <v>11.952881389503478</v>
      </c>
    </row>
    <row r="2748" spans="1:21" hidden="1" x14ac:dyDescent="0.3">
      <c r="A2748">
        <v>11817</v>
      </c>
      <c r="B2748" t="s">
        <v>57</v>
      </c>
      <c r="C2748" t="s">
        <v>1</v>
      </c>
      <c r="D2748" t="s">
        <v>2</v>
      </c>
      <c r="E2748" t="s">
        <v>3</v>
      </c>
      <c r="F2748" t="s">
        <v>306</v>
      </c>
      <c r="G2748" t="s">
        <v>4</v>
      </c>
      <c r="H2748" t="s">
        <v>55</v>
      </c>
      <c r="I2748">
        <v>504</v>
      </c>
      <c r="J2748">
        <v>56</v>
      </c>
      <c r="K2748" t="s">
        <v>316</v>
      </c>
      <c r="L2748" t="s">
        <v>317</v>
      </c>
      <c r="M2748" t="s">
        <v>309</v>
      </c>
      <c r="N2748">
        <v>6</v>
      </c>
      <c r="O2748" t="s">
        <v>313</v>
      </c>
      <c r="P2748" t="s">
        <v>16</v>
      </c>
      <c r="Q2748">
        <v>0.73</v>
      </c>
      <c r="R2748" t="s">
        <v>17</v>
      </c>
      <c r="S2748">
        <v>149.07000732421875</v>
      </c>
      <c r="T2748" s="6">
        <f>tbSilv[[#This Row],[qtdRecurso]]*tbSilv[[#This Row],[areaOcupacao]]/10000</f>
        <v>3.6791999999999998E-2</v>
      </c>
      <c r="U2748" s="1">
        <f>tbSilv[[#This Row],[qtdRecEspFaixa]]*tbSilv[[#This Row],[Preco]]</f>
        <v>5.4845837094726564</v>
      </c>
    </row>
    <row r="2749" spans="1:21" hidden="1" x14ac:dyDescent="0.3">
      <c r="A2749">
        <v>11817</v>
      </c>
      <c r="B2749" t="s">
        <v>57</v>
      </c>
      <c r="C2749" t="s">
        <v>1</v>
      </c>
      <c r="D2749" t="s">
        <v>2</v>
      </c>
      <c r="E2749" t="s">
        <v>3</v>
      </c>
      <c r="F2749" t="s">
        <v>306</v>
      </c>
      <c r="G2749" t="s">
        <v>4</v>
      </c>
      <c r="H2749" t="s">
        <v>55</v>
      </c>
      <c r="I2749">
        <v>504</v>
      </c>
      <c r="J2749">
        <v>56</v>
      </c>
      <c r="K2749" t="s">
        <v>316</v>
      </c>
      <c r="L2749" t="s">
        <v>317</v>
      </c>
      <c r="M2749" t="s">
        <v>309</v>
      </c>
      <c r="N2749">
        <v>7</v>
      </c>
      <c r="O2749" t="s">
        <v>310</v>
      </c>
      <c r="P2749" t="s">
        <v>311</v>
      </c>
      <c r="Q2749">
        <v>145.19999999999999</v>
      </c>
      <c r="R2749" t="s">
        <v>12</v>
      </c>
      <c r="S2749">
        <v>1.0999999999999999E-2</v>
      </c>
      <c r="T2749" s="6">
        <f>tbSilv[[#This Row],[qtdRecurso]]*tbSilv[[#This Row],[areaOcupacao]]/10000</f>
        <v>7.3180799999999993</v>
      </c>
      <c r="U2749" s="1">
        <f>tbSilv[[#This Row],[qtdRecEspFaixa]]*tbSilv[[#This Row],[Preco]]</f>
        <v>8.0498879999999981E-2</v>
      </c>
    </row>
    <row r="2750" spans="1:21" hidden="1" x14ac:dyDescent="0.3">
      <c r="A2750">
        <v>11817</v>
      </c>
      <c r="B2750" t="s">
        <v>57</v>
      </c>
      <c r="C2750" t="s">
        <v>1</v>
      </c>
      <c r="D2750" t="s">
        <v>2</v>
      </c>
      <c r="E2750" t="s">
        <v>3</v>
      </c>
      <c r="F2750" t="s">
        <v>306</v>
      </c>
      <c r="G2750" t="s">
        <v>4</v>
      </c>
      <c r="H2750" t="s">
        <v>55</v>
      </c>
      <c r="I2750">
        <v>504</v>
      </c>
      <c r="J2750">
        <v>56</v>
      </c>
      <c r="K2750" t="s">
        <v>316</v>
      </c>
      <c r="L2750" t="s">
        <v>317</v>
      </c>
      <c r="M2750" t="s">
        <v>309</v>
      </c>
      <c r="N2750">
        <v>7</v>
      </c>
      <c r="O2750" t="s">
        <v>310</v>
      </c>
      <c r="P2750" t="s">
        <v>13</v>
      </c>
      <c r="Q2750">
        <v>145.19999999999999</v>
      </c>
      <c r="R2750" t="s">
        <v>12</v>
      </c>
      <c r="S2750">
        <v>13.066685676574707</v>
      </c>
      <c r="T2750" s="6">
        <f>tbSilv[[#This Row],[qtdRecurso]]*tbSilv[[#This Row],[areaOcupacao]]/10000</f>
        <v>7.3180799999999993</v>
      </c>
      <c r="U2750" s="1">
        <f>tbSilv[[#This Row],[qtdRecEspFaixa]]*tbSilv[[#This Row],[Preco]]</f>
        <v>95.623051116027824</v>
      </c>
    </row>
    <row r="2751" spans="1:21" hidden="1" x14ac:dyDescent="0.3">
      <c r="A2751">
        <v>11817</v>
      </c>
      <c r="B2751" t="s">
        <v>57</v>
      </c>
      <c r="C2751" t="s">
        <v>1</v>
      </c>
      <c r="D2751" t="s">
        <v>2</v>
      </c>
      <c r="E2751" t="s">
        <v>3</v>
      </c>
      <c r="F2751" t="s">
        <v>306</v>
      </c>
      <c r="G2751" t="s">
        <v>4</v>
      </c>
      <c r="H2751" t="s">
        <v>55</v>
      </c>
      <c r="I2751">
        <v>504</v>
      </c>
      <c r="J2751">
        <v>56</v>
      </c>
      <c r="K2751" t="s">
        <v>316</v>
      </c>
      <c r="L2751" t="s">
        <v>317</v>
      </c>
      <c r="M2751" t="s">
        <v>309</v>
      </c>
      <c r="N2751">
        <v>7</v>
      </c>
      <c r="O2751" t="s">
        <v>312</v>
      </c>
      <c r="P2751" t="s">
        <v>13</v>
      </c>
      <c r="Q2751">
        <v>18.149999999999999</v>
      </c>
      <c r="R2751" t="s">
        <v>12</v>
      </c>
      <c r="S2751">
        <v>13.066685676574707</v>
      </c>
      <c r="T2751" s="6">
        <f>tbSilv[[#This Row],[qtdRecurso]]*tbSilv[[#This Row],[areaOcupacao]]/10000</f>
        <v>0.91475999999999991</v>
      </c>
      <c r="U2751" s="1">
        <f>tbSilv[[#This Row],[qtdRecEspFaixa]]*tbSilv[[#This Row],[Preco]]</f>
        <v>11.952881389503478</v>
      </c>
    </row>
    <row r="2752" spans="1:21" hidden="1" x14ac:dyDescent="0.3">
      <c r="A2752">
        <v>11817</v>
      </c>
      <c r="B2752" t="s">
        <v>57</v>
      </c>
      <c r="C2752" t="s">
        <v>1</v>
      </c>
      <c r="D2752" t="s">
        <v>2</v>
      </c>
      <c r="E2752" t="s">
        <v>3</v>
      </c>
      <c r="F2752" t="s">
        <v>306</v>
      </c>
      <c r="G2752" t="s">
        <v>4</v>
      </c>
      <c r="H2752" t="s">
        <v>55</v>
      </c>
      <c r="I2752">
        <v>504</v>
      </c>
      <c r="J2752">
        <v>56</v>
      </c>
      <c r="K2752" t="s">
        <v>316</v>
      </c>
      <c r="L2752" t="s">
        <v>317</v>
      </c>
      <c r="M2752" t="s">
        <v>309</v>
      </c>
      <c r="N2752">
        <v>7</v>
      </c>
      <c r="O2752" t="s">
        <v>313</v>
      </c>
      <c r="P2752" t="s">
        <v>16</v>
      </c>
      <c r="Q2752">
        <v>0.73</v>
      </c>
      <c r="R2752" t="s">
        <v>17</v>
      </c>
      <c r="S2752">
        <v>149.07000732421875</v>
      </c>
      <c r="T2752" s="6">
        <f>tbSilv[[#This Row],[qtdRecurso]]*tbSilv[[#This Row],[areaOcupacao]]/10000</f>
        <v>3.6791999999999998E-2</v>
      </c>
      <c r="U2752" s="1">
        <f>tbSilv[[#This Row],[qtdRecEspFaixa]]*tbSilv[[#This Row],[Preco]]</f>
        <v>5.4845837094726564</v>
      </c>
    </row>
    <row r="2753" spans="1:21" hidden="1" x14ac:dyDescent="0.3">
      <c r="A2753">
        <v>11817</v>
      </c>
      <c r="B2753" t="s">
        <v>57</v>
      </c>
      <c r="C2753" t="s">
        <v>1</v>
      </c>
      <c r="D2753" t="s">
        <v>2</v>
      </c>
      <c r="E2753" t="s">
        <v>3</v>
      </c>
      <c r="F2753" t="s">
        <v>306</v>
      </c>
      <c r="G2753" t="s">
        <v>4</v>
      </c>
      <c r="H2753" t="s">
        <v>55</v>
      </c>
      <c r="I2753">
        <v>504</v>
      </c>
      <c r="J2753">
        <v>56</v>
      </c>
      <c r="K2753" t="s">
        <v>316</v>
      </c>
      <c r="L2753" t="s">
        <v>317</v>
      </c>
      <c r="M2753" t="s">
        <v>309</v>
      </c>
      <c r="N2753">
        <v>8</v>
      </c>
      <c r="O2753" t="s">
        <v>310</v>
      </c>
      <c r="P2753" t="s">
        <v>311</v>
      </c>
      <c r="Q2753">
        <v>145.19999999999999</v>
      </c>
      <c r="R2753" t="s">
        <v>12</v>
      </c>
      <c r="S2753">
        <v>1.0999999999999999E-2</v>
      </c>
      <c r="T2753" s="6">
        <f>tbSilv[[#This Row],[qtdRecurso]]*tbSilv[[#This Row],[areaOcupacao]]/10000</f>
        <v>7.3180799999999993</v>
      </c>
      <c r="U2753" s="1">
        <f>tbSilv[[#This Row],[qtdRecEspFaixa]]*tbSilv[[#This Row],[Preco]]</f>
        <v>8.0498879999999981E-2</v>
      </c>
    </row>
    <row r="2754" spans="1:21" hidden="1" x14ac:dyDescent="0.3">
      <c r="A2754">
        <v>11817</v>
      </c>
      <c r="B2754" t="s">
        <v>57</v>
      </c>
      <c r="C2754" t="s">
        <v>1</v>
      </c>
      <c r="D2754" t="s">
        <v>2</v>
      </c>
      <c r="E2754" t="s">
        <v>3</v>
      </c>
      <c r="F2754" t="s">
        <v>306</v>
      </c>
      <c r="G2754" t="s">
        <v>4</v>
      </c>
      <c r="H2754" t="s">
        <v>55</v>
      </c>
      <c r="I2754">
        <v>504</v>
      </c>
      <c r="J2754">
        <v>56</v>
      </c>
      <c r="K2754" t="s">
        <v>316</v>
      </c>
      <c r="L2754" t="s">
        <v>317</v>
      </c>
      <c r="M2754" t="s">
        <v>309</v>
      </c>
      <c r="N2754">
        <v>8</v>
      </c>
      <c r="O2754" t="s">
        <v>310</v>
      </c>
      <c r="P2754" t="s">
        <v>13</v>
      </c>
      <c r="Q2754">
        <v>145.19999999999999</v>
      </c>
      <c r="R2754" t="s">
        <v>12</v>
      </c>
      <c r="S2754">
        <v>13.066685676574707</v>
      </c>
      <c r="T2754" s="6">
        <f>tbSilv[[#This Row],[qtdRecurso]]*tbSilv[[#This Row],[areaOcupacao]]/10000</f>
        <v>7.3180799999999993</v>
      </c>
      <c r="U2754" s="1">
        <f>tbSilv[[#This Row],[qtdRecEspFaixa]]*tbSilv[[#This Row],[Preco]]</f>
        <v>95.623051116027824</v>
      </c>
    </row>
    <row r="2755" spans="1:21" hidden="1" x14ac:dyDescent="0.3">
      <c r="A2755">
        <v>11817</v>
      </c>
      <c r="B2755" t="s">
        <v>57</v>
      </c>
      <c r="C2755" t="s">
        <v>1</v>
      </c>
      <c r="D2755" t="s">
        <v>2</v>
      </c>
      <c r="E2755" t="s">
        <v>3</v>
      </c>
      <c r="F2755" t="s">
        <v>306</v>
      </c>
      <c r="G2755" t="s">
        <v>4</v>
      </c>
      <c r="H2755" t="s">
        <v>55</v>
      </c>
      <c r="I2755">
        <v>504</v>
      </c>
      <c r="J2755">
        <v>56</v>
      </c>
      <c r="K2755" t="s">
        <v>316</v>
      </c>
      <c r="L2755" t="s">
        <v>317</v>
      </c>
      <c r="M2755" t="s">
        <v>309</v>
      </c>
      <c r="N2755">
        <v>8</v>
      </c>
      <c r="O2755" t="s">
        <v>312</v>
      </c>
      <c r="P2755" t="s">
        <v>13</v>
      </c>
      <c r="Q2755">
        <v>18.149999999999999</v>
      </c>
      <c r="R2755" t="s">
        <v>12</v>
      </c>
      <c r="S2755">
        <v>13.066685676574707</v>
      </c>
      <c r="T2755" s="6">
        <f>tbSilv[[#This Row],[qtdRecurso]]*tbSilv[[#This Row],[areaOcupacao]]/10000</f>
        <v>0.91475999999999991</v>
      </c>
      <c r="U2755" s="1">
        <f>tbSilv[[#This Row],[qtdRecEspFaixa]]*tbSilv[[#This Row],[Preco]]</f>
        <v>11.952881389503478</v>
      </c>
    </row>
    <row r="2756" spans="1:21" hidden="1" x14ac:dyDescent="0.3">
      <c r="A2756">
        <v>11817</v>
      </c>
      <c r="B2756" t="s">
        <v>57</v>
      </c>
      <c r="C2756" t="s">
        <v>1</v>
      </c>
      <c r="D2756" t="s">
        <v>2</v>
      </c>
      <c r="E2756" t="s">
        <v>3</v>
      </c>
      <c r="F2756" t="s">
        <v>306</v>
      </c>
      <c r="G2756" t="s">
        <v>4</v>
      </c>
      <c r="H2756" t="s">
        <v>55</v>
      </c>
      <c r="I2756">
        <v>504</v>
      </c>
      <c r="J2756">
        <v>56</v>
      </c>
      <c r="K2756" t="s">
        <v>316</v>
      </c>
      <c r="L2756" t="s">
        <v>317</v>
      </c>
      <c r="M2756" t="s">
        <v>309</v>
      </c>
      <c r="N2756">
        <v>8</v>
      </c>
      <c r="O2756" t="s">
        <v>313</v>
      </c>
      <c r="P2756" t="s">
        <v>16</v>
      </c>
      <c r="Q2756">
        <v>0.73</v>
      </c>
      <c r="R2756" t="s">
        <v>17</v>
      </c>
      <c r="S2756">
        <v>149.07000732421875</v>
      </c>
      <c r="T2756" s="6">
        <f>tbSilv[[#This Row],[qtdRecurso]]*tbSilv[[#This Row],[areaOcupacao]]/10000</f>
        <v>3.6791999999999998E-2</v>
      </c>
      <c r="U2756" s="1">
        <f>tbSilv[[#This Row],[qtdRecEspFaixa]]*tbSilv[[#This Row],[Preco]]</f>
        <v>5.4845837094726564</v>
      </c>
    </row>
    <row r="2757" spans="1:21" hidden="1" x14ac:dyDescent="0.3">
      <c r="A2757">
        <v>11817</v>
      </c>
      <c r="B2757" t="s">
        <v>57</v>
      </c>
      <c r="C2757" t="s">
        <v>1</v>
      </c>
      <c r="D2757" t="s">
        <v>2</v>
      </c>
      <c r="E2757" t="s">
        <v>3</v>
      </c>
      <c r="F2757" t="s">
        <v>306</v>
      </c>
      <c r="G2757" t="s">
        <v>4</v>
      </c>
      <c r="H2757" t="s">
        <v>55</v>
      </c>
      <c r="I2757">
        <v>504</v>
      </c>
      <c r="J2757">
        <v>56</v>
      </c>
      <c r="K2757" t="s">
        <v>316</v>
      </c>
      <c r="L2757" t="s">
        <v>317</v>
      </c>
      <c r="M2757" t="s">
        <v>309</v>
      </c>
      <c r="N2757">
        <v>9</v>
      </c>
      <c r="O2757" t="s">
        <v>310</v>
      </c>
      <c r="P2757" t="s">
        <v>311</v>
      </c>
      <c r="Q2757">
        <v>145.19999999999999</v>
      </c>
      <c r="R2757" t="s">
        <v>12</v>
      </c>
      <c r="S2757">
        <v>1.0999999999999999E-2</v>
      </c>
      <c r="T2757" s="6">
        <f>tbSilv[[#This Row],[qtdRecurso]]*tbSilv[[#This Row],[areaOcupacao]]/10000</f>
        <v>7.3180799999999993</v>
      </c>
      <c r="U2757" s="1">
        <f>tbSilv[[#This Row],[qtdRecEspFaixa]]*tbSilv[[#This Row],[Preco]]</f>
        <v>8.0498879999999981E-2</v>
      </c>
    </row>
    <row r="2758" spans="1:21" hidden="1" x14ac:dyDescent="0.3">
      <c r="A2758">
        <v>11817</v>
      </c>
      <c r="B2758" t="s">
        <v>57</v>
      </c>
      <c r="C2758" t="s">
        <v>1</v>
      </c>
      <c r="D2758" t="s">
        <v>2</v>
      </c>
      <c r="E2758" t="s">
        <v>3</v>
      </c>
      <c r="F2758" t="s">
        <v>306</v>
      </c>
      <c r="G2758" t="s">
        <v>4</v>
      </c>
      <c r="H2758" t="s">
        <v>55</v>
      </c>
      <c r="I2758">
        <v>504</v>
      </c>
      <c r="J2758">
        <v>56</v>
      </c>
      <c r="K2758" t="s">
        <v>316</v>
      </c>
      <c r="L2758" t="s">
        <v>317</v>
      </c>
      <c r="M2758" t="s">
        <v>309</v>
      </c>
      <c r="N2758">
        <v>9</v>
      </c>
      <c r="O2758" t="s">
        <v>310</v>
      </c>
      <c r="P2758" t="s">
        <v>13</v>
      </c>
      <c r="Q2758">
        <v>145.19999999999999</v>
      </c>
      <c r="R2758" t="s">
        <v>12</v>
      </c>
      <c r="S2758">
        <v>13.066685676574707</v>
      </c>
      <c r="T2758" s="6">
        <f>tbSilv[[#This Row],[qtdRecurso]]*tbSilv[[#This Row],[areaOcupacao]]/10000</f>
        <v>7.3180799999999993</v>
      </c>
      <c r="U2758" s="1">
        <f>tbSilv[[#This Row],[qtdRecEspFaixa]]*tbSilv[[#This Row],[Preco]]</f>
        <v>95.623051116027824</v>
      </c>
    </row>
    <row r="2759" spans="1:21" hidden="1" x14ac:dyDescent="0.3">
      <c r="A2759">
        <v>11817</v>
      </c>
      <c r="B2759" t="s">
        <v>57</v>
      </c>
      <c r="C2759" t="s">
        <v>1</v>
      </c>
      <c r="D2759" t="s">
        <v>2</v>
      </c>
      <c r="E2759" t="s">
        <v>3</v>
      </c>
      <c r="F2759" t="s">
        <v>306</v>
      </c>
      <c r="G2759" t="s">
        <v>4</v>
      </c>
      <c r="H2759" t="s">
        <v>55</v>
      </c>
      <c r="I2759">
        <v>504</v>
      </c>
      <c r="J2759">
        <v>56</v>
      </c>
      <c r="K2759" t="s">
        <v>316</v>
      </c>
      <c r="L2759" t="s">
        <v>317</v>
      </c>
      <c r="M2759" t="s">
        <v>309</v>
      </c>
      <c r="N2759">
        <v>9</v>
      </c>
      <c r="O2759" t="s">
        <v>312</v>
      </c>
      <c r="P2759" t="s">
        <v>13</v>
      </c>
      <c r="Q2759">
        <v>18.149999999999999</v>
      </c>
      <c r="R2759" t="s">
        <v>12</v>
      </c>
      <c r="S2759">
        <v>13.066685676574707</v>
      </c>
      <c r="T2759" s="6">
        <f>tbSilv[[#This Row],[qtdRecurso]]*tbSilv[[#This Row],[areaOcupacao]]/10000</f>
        <v>0.91475999999999991</v>
      </c>
      <c r="U2759" s="1">
        <f>tbSilv[[#This Row],[qtdRecEspFaixa]]*tbSilv[[#This Row],[Preco]]</f>
        <v>11.952881389503478</v>
      </c>
    </row>
    <row r="2760" spans="1:21" hidden="1" x14ac:dyDescent="0.3">
      <c r="A2760">
        <v>11817</v>
      </c>
      <c r="B2760" t="s">
        <v>57</v>
      </c>
      <c r="C2760" t="s">
        <v>1</v>
      </c>
      <c r="D2760" t="s">
        <v>2</v>
      </c>
      <c r="E2760" t="s">
        <v>3</v>
      </c>
      <c r="F2760" t="s">
        <v>306</v>
      </c>
      <c r="G2760" t="s">
        <v>4</v>
      </c>
      <c r="H2760" t="s">
        <v>55</v>
      </c>
      <c r="I2760">
        <v>504</v>
      </c>
      <c r="J2760">
        <v>56</v>
      </c>
      <c r="K2760" t="s">
        <v>316</v>
      </c>
      <c r="L2760" t="s">
        <v>317</v>
      </c>
      <c r="M2760" t="s">
        <v>309</v>
      </c>
      <c r="N2760">
        <v>9</v>
      </c>
      <c r="O2760" t="s">
        <v>313</v>
      </c>
      <c r="P2760" t="s">
        <v>16</v>
      </c>
      <c r="Q2760">
        <v>0.73</v>
      </c>
      <c r="R2760" t="s">
        <v>17</v>
      </c>
      <c r="S2760">
        <v>149.07000732421875</v>
      </c>
      <c r="T2760" s="6">
        <f>tbSilv[[#This Row],[qtdRecurso]]*tbSilv[[#This Row],[areaOcupacao]]/10000</f>
        <v>3.6791999999999998E-2</v>
      </c>
      <c r="U2760" s="1">
        <f>tbSilv[[#This Row],[qtdRecEspFaixa]]*tbSilv[[#This Row],[Preco]]</f>
        <v>5.4845837094726564</v>
      </c>
    </row>
    <row r="2761" spans="1:21" hidden="1" x14ac:dyDescent="0.3">
      <c r="A2761">
        <v>11817</v>
      </c>
      <c r="B2761" t="s">
        <v>57</v>
      </c>
      <c r="C2761" t="s">
        <v>1</v>
      </c>
      <c r="D2761" t="s">
        <v>2</v>
      </c>
      <c r="E2761" t="s">
        <v>3</v>
      </c>
      <c r="F2761" t="s">
        <v>306</v>
      </c>
      <c r="G2761" t="s">
        <v>4</v>
      </c>
      <c r="H2761" t="s">
        <v>55</v>
      </c>
      <c r="I2761">
        <v>504</v>
      </c>
      <c r="J2761">
        <v>56</v>
      </c>
      <c r="K2761" t="s">
        <v>316</v>
      </c>
      <c r="L2761" t="s">
        <v>317</v>
      </c>
      <c r="M2761" t="s">
        <v>309</v>
      </c>
      <c r="N2761">
        <v>10</v>
      </c>
      <c r="O2761" t="s">
        <v>310</v>
      </c>
      <c r="P2761" t="s">
        <v>311</v>
      </c>
      <c r="Q2761">
        <v>145.19999999999999</v>
      </c>
      <c r="R2761" t="s">
        <v>12</v>
      </c>
      <c r="S2761">
        <v>1.0999999999999999E-2</v>
      </c>
      <c r="T2761" s="6">
        <f>tbSilv[[#This Row],[qtdRecurso]]*tbSilv[[#This Row],[areaOcupacao]]/10000</f>
        <v>7.3180799999999993</v>
      </c>
      <c r="U2761" s="1">
        <f>tbSilv[[#This Row],[qtdRecEspFaixa]]*tbSilv[[#This Row],[Preco]]</f>
        <v>8.0498879999999981E-2</v>
      </c>
    </row>
    <row r="2762" spans="1:21" hidden="1" x14ac:dyDescent="0.3">
      <c r="A2762">
        <v>11817</v>
      </c>
      <c r="B2762" t="s">
        <v>57</v>
      </c>
      <c r="C2762" t="s">
        <v>1</v>
      </c>
      <c r="D2762" t="s">
        <v>2</v>
      </c>
      <c r="E2762" t="s">
        <v>3</v>
      </c>
      <c r="F2762" t="s">
        <v>306</v>
      </c>
      <c r="G2762" t="s">
        <v>4</v>
      </c>
      <c r="H2762" t="s">
        <v>55</v>
      </c>
      <c r="I2762">
        <v>504</v>
      </c>
      <c r="J2762">
        <v>56</v>
      </c>
      <c r="K2762" t="s">
        <v>316</v>
      </c>
      <c r="L2762" t="s">
        <v>317</v>
      </c>
      <c r="M2762" t="s">
        <v>309</v>
      </c>
      <c r="N2762">
        <v>10</v>
      </c>
      <c r="O2762" t="s">
        <v>310</v>
      </c>
      <c r="P2762" t="s">
        <v>13</v>
      </c>
      <c r="Q2762">
        <v>145.19999999999999</v>
      </c>
      <c r="R2762" t="s">
        <v>12</v>
      </c>
      <c r="S2762">
        <v>13.066685676574707</v>
      </c>
      <c r="T2762" s="6">
        <f>tbSilv[[#This Row],[qtdRecurso]]*tbSilv[[#This Row],[areaOcupacao]]/10000</f>
        <v>7.3180799999999993</v>
      </c>
      <c r="U2762" s="1">
        <f>tbSilv[[#This Row],[qtdRecEspFaixa]]*tbSilv[[#This Row],[Preco]]</f>
        <v>95.623051116027824</v>
      </c>
    </row>
    <row r="2763" spans="1:21" hidden="1" x14ac:dyDescent="0.3">
      <c r="A2763">
        <v>11817</v>
      </c>
      <c r="B2763" t="s">
        <v>57</v>
      </c>
      <c r="C2763" t="s">
        <v>1</v>
      </c>
      <c r="D2763" t="s">
        <v>2</v>
      </c>
      <c r="E2763" t="s">
        <v>3</v>
      </c>
      <c r="F2763" t="s">
        <v>306</v>
      </c>
      <c r="G2763" t="s">
        <v>4</v>
      </c>
      <c r="H2763" t="s">
        <v>55</v>
      </c>
      <c r="I2763">
        <v>504</v>
      </c>
      <c r="J2763">
        <v>56</v>
      </c>
      <c r="K2763" t="s">
        <v>316</v>
      </c>
      <c r="L2763" t="s">
        <v>317</v>
      </c>
      <c r="M2763" t="s">
        <v>309</v>
      </c>
      <c r="N2763">
        <v>10</v>
      </c>
      <c r="O2763" t="s">
        <v>312</v>
      </c>
      <c r="P2763" t="s">
        <v>13</v>
      </c>
      <c r="Q2763">
        <v>18.149999999999999</v>
      </c>
      <c r="R2763" t="s">
        <v>12</v>
      </c>
      <c r="S2763">
        <v>13.066685676574707</v>
      </c>
      <c r="T2763" s="6">
        <f>tbSilv[[#This Row],[qtdRecurso]]*tbSilv[[#This Row],[areaOcupacao]]/10000</f>
        <v>0.91475999999999991</v>
      </c>
      <c r="U2763" s="1">
        <f>tbSilv[[#This Row],[qtdRecEspFaixa]]*tbSilv[[#This Row],[Preco]]</f>
        <v>11.952881389503478</v>
      </c>
    </row>
    <row r="2764" spans="1:21" hidden="1" x14ac:dyDescent="0.3">
      <c r="A2764">
        <v>11817</v>
      </c>
      <c r="B2764" t="s">
        <v>57</v>
      </c>
      <c r="C2764" t="s">
        <v>1</v>
      </c>
      <c r="D2764" t="s">
        <v>2</v>
      </c>
      <c r="E2764" t="s">
        <v>3</v>
      </c>
      <c r="F2764" t="s">
        <v>306</v>
      </c>
      <c r="G2764" t="s">
        <v>4</v>
      </c>
      <c r="H2764" t="s">
        <v>55</v>
      </c>
      <c r="I2764">
        <v>504</v>
      </c>
      <c r="J2764">
        <v>56</v>
      </c>
      <c r="K2764" t="s">
        <v>316</v>
      </c>
      <c r="L2764" t="s">
        <v>317</v>
      </c>
      <c r="M2764" t="s">
        <v>309</v>
      </c>
      <c r="N2764">
        <v>10</v>
      </c>
      <c r="O2764" t="s">
        <v>313</v>
      </c>
      <c r="P2764" t="s">
        <v>16</v>
      </c>
      <c r="Q2764">
        <v>0.73</v>
      </c>
      <c r="R2764" t="s">
        <v>17</v>
      </c>
      <c r="S2764">
        <v>149.07000732421875</v>
      </c>
      <c r="T2764" s="6">
        <f>tbSilv[[#This Row],[qtdRecurso]]*tbSilv[[#This Row],[areaOcupacao]]/10000</f>
        <v>3.6791999999999998E-2</v>
      </c>
      <c r="U2764" s="1">
        <f>tbSilv[[#This Row],[qtdRecEspFaixa]]*tbSilv[[#This Row],[Preco]]</f>
        <v>5.4845837094726564</v>
      </c>
    </row>
    <row r="2765" spans="1:21" hidden="1" x14ac:dyDescent="0.3">
      <c r="A2765">
        <v>11817</v>
      </c>
      <c r="B2765" t="s">
        <v>57</v>
      </c>
      <c r="C2765" t="s">
        <v>1</v>
      </c>
      <c r="D2765" t="s">
        <v>2</v>
      </c>
      <c r="E2765" t="s">
        <v>3</v>
      </c>
      <c r="F2765" t="s">
        <v>306</v>
      </c>
      <c r="G2765" t="s">
        <v>4</v>
      </c>
      <c r="H2765" t="s">
        <v>55</v>
      </c>
      <c r="I2765">
        <v>504</v>
      </c>
      <c r="J2765">
        <v>56</v>
      </c>
      <c r="K2765" t="s">
        <v>316</v>
      </c>
      <c r="L2765" t="s">
        <v>317</v>
      </c>
      <c r="M2765" t="s">
        <v>309</v>
      </c>
      <c r="N2765">
        <v>11</v>
      </c>
      <c r="O2765" t="s">
        <v>310</v>
      </c>
      <c r="P2765" t="s">
        <v>311</v>
      </c>
      <c r="Q2765">
        <v>145.19999999999999</v>
      </c>
      <c r="R2765" t="s">
        <v>12</v>
      </c>
      <c r="S2765">
        <v>1.0999999999999999E-2</v>
      </c>
      <c r="T2765" s="6">
        <f>tbSilv[[#This Row],[qtdRecurso]]*tbSilv[[#This Row],[areaOcupacao]]/10000</f>
        <v>7.3180799999999993</v>
      </c>
      <c r="U2765" s="1">
        <f>tbSilv[[#This Row],[qtdRecEspFaixa]]*tbSilv[[#This Row],[Preco]]</f>
        <v>8.0498879999999981E-2</v>
      </c>
    </row>
    <row r="2766" spans="1:21" hidden="1" x14ac:dyDescent="0.3">
      <c r="A2766">
        <v>11817</v>
      </c>
      <c r="B2766" t="s">
        <v>57</v>
      </c>
      <c r="C2766" t="s">
        <v>1</v>
      </c>
      <c r="D2766" t="s">
        <v>2</v>
      </c>
      <c r="E2766" t="s">
        <v>3</v>
      </c>
      <c r="F2766" t="s">
        <v>306</v>
      </c>
      <c r="G2766" t="s">
        <v>4</v>
      </c>
      <c r="H2766" t="s">
        <v>55</v>
      </c>
      <c r="I2766">
        <v>504</v>
      </c>
      <c r="J2766">
        <v>56</v>
      </c>
      <c r="K2766" t="s">
        <v>316</v>
      </c>
      <c r="L2766" t="s">
        <v>317</v>
      </c>
      <c r="M2766" t="s">
        <v>309</v>
      </c>
      <c r="N2766">
        <v>11</v>
      </c>
      <c r="O2766" t="s">
        <v>310</v>
      </c>
      <c r="P2766" t="s">
        <v>13</v>
      </c>
      <c r="Q2766">
        <v>145.19999999999999</v>
      </c>
      <c r="R2766" t="s">
        <v>12</v>
      </c>
      <c r="S2766">
        <v>13.066685676574707</v>
      </c>
      <c r="T2766" s="6">
        <f>tbSilv[[#This Row],[qtdRecurso]]*tbSilv[[#This Row],[areaOcupacao]]/10000</f>
        <v>7.3180799999999993</v>
      </c>
      <c r="U2766" s="1">
        <f>tbSilv[[#This Row],[qtdRecEspFaixa]]*tbSilv[[#This Row],[Preco]]</f>
        <v>95.623051116027824</v>
      </c>
    </row>
    <row r="2767" spans="1:21" hidden="1" x14ac:dyDescent="0.3">
      <c r="A2767">
        <v>11817</v>
      </c>
      <c r="B2767" t="s">
        <v>57</v>
      </c>
      <c r="C2767" t="s">
        <v>1</v>
      </c>
      <c r="D2767" t="s">
        <v>2</v>
      </c>
      <c r="E2767" t="s">
        <v>3</v>
      </c>
      <c r="F2767" t="s">
        <v>306</v>
      </c>
      <c r="G2767" t="s">
        <v>4</v>
      </c>
      <c r="H2767" t="s">
        <v>55</v>
      </c>
      <c r="I2767">
        <v>504</v>
      </c>
      <c r="J2767">
        <v>56</v>
      </c>
      <c r="K2767" t="s">
        <v>316</v>
      </c>
      <c r="L2767" t="s">
        <v>317</v>
      </c>
      <c r="M2767" t="s">
        <v>309</v>
      </c>
      <c r="N2767">
        <v>11</v>
      </c>
      <c r="O2767" t="s">
        <v>312</v>
      </c>
      <c r="P2767" t="s">
        <v>13</v>
      </c>
      <c r="Q2767">
        <v>18.149999999999999</v>
      </c>
      <c r="R2767" t="s">
        <v>12</v>
      </c>
      <c r="S2767">
        <v>13.066685676574707</v>
      </c>
      <c r="T2767" s="6">
        <f>tbSilv[[#This Row],[qtdRecurso]]*tbSilv[[#This Row],[areaOcupacao]]/10000</f>
        <v>0.91475999999999991</v>
      </c>
      <c r="U2767" s="1">
        <f>tbSilv[[#This Row],[qtdRecEspFaixa]]*tbSilv[[#This Row],[Preco]]</f>
        <v>11.952881389503478</v>
      </c>
    </row>
    <row r="2768" spans="1:21" hidden="1" x14ac:dyDescent="0.3">
      <c r="A2768">
        <v>11817</v>
      </c>
      <c r="B2768" t="s">
        <v>57</v>
      </c>
      <c r="C2768" t="s">
        <v>1</v>
      </c>
      <c r="D2768" t="s">
        <v>2</v>
      </c>
      <c r="E2768" t="s">
        <v>3</v>
      </c>
      <c r="F2768" t="s">
        <v>306</v>
      </c>
      <c r="G2768" t="s">
        <v>4</v>
      </c>
      <c r="H2768" t="s">
        <v>55</v>
      </c>
      <c r="I2768">
        <v>504</v>
      </c>
      <c r="J2768">
        <v>56</v>
      </c>
      <c r="K2768" t="s">
        <v>316</v>
      </c>
      <c r="L2768" t="s">
        <v>317</v>
      </c>
      <c r="M2768" t="s">
        <v>309</v>
      </c>
      <c r="N2768">
        <v>11</v>
      </c>
      <c r="O2768" t="s">
        <v>313</v>
      </c>
      <c r="P2768" t="s">
        <v>16</v>
      </c>
      <c r="Q2768">
        <v>0.73</v>
      </c>
      <c r="R2768" t="s">
        <v>17</v>
      </c>
      <c r="S2768">
        <v>149.07000732421875</v>
      </c>
      <c r="T2768" s="6">
        <f>tbSilv[[#This Row],[qtdRecurso]]*tbSilv[[#This Row],[areaOcupacao]]/10000</f>
        <v>3.6791999999999998E-2</v>
      </c>
      <c r="U2768" s="1">
        <f>tbSilv[[#This Row],[qtdRecEspFaixa]]*tbSilv[[#This Row],[Preco]]</f>
        <v>5.4845837094726564</v>
      </c>
    </row>
    <row r="2769" spans="1:21" hidden="1" x14ac:dyDescent="0.3">
      <c r="A2769">
        <v>11817</v>
      </c>
      <c r="B2769" t="s">
        <v>57</v>
      </c>
      <c r="C2769" t="s">
        <v>1</v>
      </c>
      <c r="D2769" t="s">
        <v>2</v>
      </c>
      <c r="E2769" t="s">
        <v>3</v>
      </c>
      <c r="F2769" t="s">
        <v>306</v>
      </c>
      <c r="G2769" t="s">
        <v>4</v>
      </c>
      <c r="H2769" t="s">
        <v>55</v>
      </c>
      <c r="I2769">
        <v>504</v>
      </c>
      <c r="J2769">
        <v>56</v>
      </c>
      <c r="K2769" t="s">
        <v>316</v>
      </c>
      <c r="L2769" t="s">
        <v>317</v>
      </c>
      <c r="M2769" t="s">
        <v>309</v>
      </c>
      <c r="N2769">
        <v>12</v>
      </c>
      <c r="O2769" t="s">
        <v>310</v>
      </c>
      <c r="P2769" t="s">
        <v>311</v>
      </c>
      <c r="Q2769">
        <v>145.19999999999999</v>
      </c>
      <c r="R2769" t="s">
        <v>12</v>
      </c>
      <c r="S2769">
        <v>1.0999999999999999E-2</v>
      </c>
      <c r="T2769" s="6">
        <f>tbSilv[[#This Row],[qtdRecurso]]*tbSilv[[#This Row],[areaOcupacao]]/10000</f>
        <v>7.3180799999999993</v>
      </c>
      <c r="U2769" s="1">
        <f>tbSilv[[#This Row],[qtdRecEspFaixa]]*tbSilv[[#This Row],[Preco]]</f>
        <v>8.0498879999999981E-2</v>
      </c>
    </row>
    <row r="2770" spans="1:21" hidden="1" x14ac:dyDescent="0.3">
      <c r="A2770">
        <v>11817</v>
      </c>
      <c r="B2770" t="s">
        <v>57</v>
      </c>
      <c r="C2770" t="s">
        <v>1</v>
      </c>
      <c r="D2770" t="s">
        <v>2</v>
      </c>
      <c r="E2770" t="s">
        <v>3</v>
      </c>
      <c r="F2770" t="s">
        <v>306</v>
      </c>
      <c r="G2770" t="s">
        <v>4</v>
      </c>
      <c r="H2770" t="s">
        <v>55</v>
      </c>
      <c r="I2770">
        <v>504</v>
      </c>
      <c r="J2770">
        <v>56</v>
      </c>
      <c r="K2770" t="s">
        <v>316</v>
      </c>
      <c r="L2770" t="s">
        <v>317</v>
      </c>
      <c r="M2770" t="s">
        <v>309</v>
      </c>
      <c r="N2770">
        <v>12</v>
      </c>
      <c r="O2770" t="s">
        <v>310</v>
      </c>
      <c r="P2770" t="s">
        <v>13</v>
      </c>
      <c r="Q2770">
        <v>145.19999999999999</v>
      </c>
      <c r="R2770" t="s">
        <v>12</v>
      </c>
      <c r="S2770">
        <v>13.066685676574707</v>
      </c>
      <c r="T2770" s="6">
        <f>tbSilv[[#This Row],[qtdRecurso]]*tbSilv[[#This Row],[areaOcupacao]]/10000</f>
        <v>7.3180799999999993</v>
      </c>
      <c r="U2770" s="1">
        <f>tbSilv[[#This Row],[qtdRecEspFaixa]]*tbSilv[[#This Row],[Preco]]</f>
        <v>95.623051116027824</v>
      </c>
    </row>
    <row r="2771" spans="1:21" hidden="1" x14ac:dyDescent="0.3">
      <c r="A2771">
        <v>11817</v>
      </c>
      <c r="B2771" t="s">
        <v>57</v>
      </c>
      <c r="C2771" t="s">
        <v>1</v>
      </c>
      <c r="D2771" t="s">
        <v>2</v>
      </c>
      <c r="E2771" t="s">
        <v>3</v>
      </c>
      <c r="F2771" t="s">
        <v>306</v>
      </c>
      <c r="G2771" t="s">
        <v>4</v>
      </c>
      <c r="H2771" t="s">
        <v>55</v>
      </c>
      <c r="I2771">
        <v>504</v>
      </c>
      <c r="J2771">
        <v>56</v>
      </c>
      <c r="K2771" t="s">
        <v>316</v>
      </c>
      <c r="L2771" t="s">
        <v>317</v>
      </c>
      <c r="M2771" t="s">
        <v>309</v>
      </c>
      <c r="N2771">
        <v>12</v>
      </c>
      <c r="O2771" t="s">
        <v>312</v>
      </c>
      <c r="P2771" t="s">
        <v>13</v>
      </c>
      <c r="Q2771">
        <v>18.149999999999999</v>
      </c>
      <c r="R2771" t="s">
        <v>12</v>
      </c>
      <c r="S2771">
        <v>13.066685676574707</v>
      </c>
      <c r="T2771" s="6">
        <f>tbSilv[[#This Row],[qtdRecurso]]*tbSilv[[#This Row],[areaOcupacao]]/10000</f>
        <v>0.91475999999999991</v>
      </c>
      <c r="U2771" s="1">
        <f>tbSilv[[#This Row],[qtdRecEspFaixa]]*tbSilv[[#This Row],[Preco]]</f>
        <v>11.952881389503478</v>
      </c>
    </row>
    <row r="2772" spans="1:21" hidden="1" x14ac:dyDescent="0.3">
      <c r="A2772">
        <v>11817</v>
      </c>
      <c r="B2772" t="s">
        <v>57</v>
      </c>
      <c r="C2772" t="s">
        <v>1</v>
      </c>
      <c r="D2772" t="s">
        <v>2</v>
      </c>
      <c r="E2772" t="s">
        <v>3</v>
      </c>
      <c r="F2772" t="s">
        <v>306</v>
      </c>
      <c r="G2772" t="s">
        <v>4</v>
      </c>
      <c r="H2772" t="s">
        <v>55</v>
      </c>
      <c r="I2772">
        <v>504</v>
      </c>
      <c r="J2772">
        <v>56</v>
      </c>
      <c r="K2772" t="s">
        <v>316</v>
      </c>
      <c r="L2772" t="s">
        <v>317</v>
      </c>
      <c r="M2772" t="s">
        <v>309</v>
      </c>
      <c r="N2772">
        <v>12</v>
      </c>
      <c r="O2772" t="s">
        <v>313</v>
      </c>
      <c r="P2772" t="s">
        <v>16</v>
      </c>
      <c r="Q2772">
        <v>0.73</v>
      </c>
      <c r="R2772" t="s">
        <v>17</v>
      </c>
      <c r="S2772">
        <v>149.07000732421875</v>
      </c>
      <c r="T2772" s="6">
        <f>tbSilv[[#This Row],[qtdRecurso]]*tbSilv[[#This Row],[areaOcupacao]]/10000</f>
        <v>3.6791999999999998E-2</v>
      </c>
      <c r="U2772" s="1">
        <f>tbSilv[[#This Row],[qtdRecEspFaixa]]*tbSilv[[#This Row],[Preco]]</f>
        <v>5.4845837094726564</v>
      </c>
    </row>
    <row r="2773" spans="1:21" hidden="1" x14ac:dyDescent="0.3">
      <c r="A2773">
        <v>11817</v>
      </c>
      <c r="B2773" t="s">
        <v>57</v>
      </c>
      <c r="C2773" t="s">
        <v>1</v>
      </c>
      <c r="D2773" t="s">
        <v>2</v>
      </c>
      <c r="E2773" t="s">
        <v>3</v>
      </c>
      <c r="F2773" t="s">
        <v>306</v>
      </c>
      <c r="G2773" t="s">
        <v>4</v>
      </c>
      <c r="H2773" t="s">
        <v>55</v>
      </c>
      <c r="I2773">
        <v>504</v>
      </c>
      <c r="J2773">
        <v>56</v>
      </c>
      <c r="K2773" t="s">
        <v>316</v>
      </c>
      <c r="L2773" t="s">
        <v>317</v>
      </c>
      <c r="M2773" t="s">
        <v>309</v>
      </c>
      <c r="N2773">
        <v>13</v>
      </c>
      <c r="O2773" t="s">
        <v>310</v>
      </c>
      <c r="P2773" t="s">
        <v>311</v>
      </c>
      <c r="Q2773">
        <v>145.19999999999999</v>
      </c>
      <c r="R2773" t="s">
        <v>12</v>
      </c>
      <c r="S2773">
        <v>1.0999999999999999E-2</v>
      </c>
      <c r="T2773" s="6">
        <f>tbSilv[[#This Row],[qtdRecurso]]*tbSilv[[#This Row],[areaOcupacao]]/10000</f>
        <v>7.3180799999999993</v>
      </c>
      <c r="U2773" s="1">
        <f>tbSilv[[#This Row],[qtdRecEspFaixa]]*tbSilv[[#This Row],[Preco]]</f>
        <v>8.0498879999999981E-2</v>
      </c>
    </row>
    <row r="2774" spans="1:21" hidden="1" x14ac:dyDescent="0.3">
      <c r="A2774">
        <v>11817</v>
      </c>
      <c r="B2774" t="s">
        <v>57</v>
      </c>
      <c r="C2774" t="s">
        <v>1</v>
      </c>
      <c r="D2774" t="s">
        <v>2</v>
      </c>
      <c r="E2774" t="s">
        <v>3</v>
      </c>
      <c r="F2774" t="s">
        <v>306</v>
      </c>
      <c r="G2774" t="s">
        <v>4</v>
      </c>
      <c r="H2774" t="s">
        <v>55</v>
      </c>
      <c r="I2774">
        <v>504</v>
      </c>
      <c r="J2774">
        <v>56</v>
      </c>
      <c r="K2774" t="s">
        <v>316</v>
      </c>
      <c r="L2774" t="s">
        <v>317</v>
      </c>
      <c r="M2774" t="s">
        <v>309</v>
      </c>
      <c r="N2774">
        <v>13</v>
      </c>
      <c r="O2774" t="s">
        <v>310</v>
      </c>
      <c r="P2774" t="s">
        <v>13</v>
      </c>
      <c r="Q2774">
        <v>145.19999999999999</v>
      </c>
      <c r="R2774" t="s">
        <v>12</v>
      </c>
      <c r="S2774">
        <v>13.066685676574707</v>
      </c>
      <c r="T2774" s="6">
        <f>tbSilv[[#This Row],[qtdRecurso]]*tbSilv[[#This Row],[areaOcupacao]]/10000</f>
        <v>7.3180799999999993</v>
      </c>
      <c r="U2774" s="1">
        <f>tbSilv[[#This Row],[qtdRecEspFaixa]]*tbSilv[[#This Row],[Preco]]</f>
        <v>95.623051116027824</v>
      </c>
    </row>
    <row r="2775" spans="1:21" hidden="1" x14ac:dyDescent="0.3">
      <c r="A2775">
        <v>11817</v>
      </c>
      <c r="B2775" t="s">
        <v>57</v>
      </c>
      <c r="C2775" t="s">
        <v>1</v>
      </c>
      <c r="D2775" t="s">
        <v>2</v>
      </c>
      <c r="E2775" t="s">
        <v>3</v>
      </c>
      <c r="F2775" t="s">
        <v>306</v>
      </c>
      <c r="G2775" t="s">
        <v>4</v>
      </c>
      <c r="H2775" t="s">
        <v>55</v>
      </c>
      <c r="I2775">
        <v>504</v>
      </c>
      <c r="J2775">
        <v>56</v>
      </c>
      <c r="K2775" t="s">
        <v>316</v>
      </c>
      <c r="L2775" t="s">
        <v>317</v>
      </c>
      <c r="M2775" t="s">
        <v>309</v>
      </c>
      <c r="N2775">
        <v>13</v>
      </c>
      <c r="O2775" t="s">
        <v>312</v>
      </c>
      <c r="P2775" t="s">
        <v>13</v>
      </c>
      <c r="Q2775">
        <v>18.149999999999999</v>
      </c>
      <c r="R2775" t="s">
        <v>12</v>
      </c>
      <c r="S2775">
        <v>13.066685676574707</v>
      </c>
      <c r="T2775" s="6">
        <f>tbSilv[[#This Row],[qtdRecurso]]*tbSilv[[#This Row],[areaOcupacao]]/10000</f>
        <v>0.91475999999999991</v>
      </c>
      <c r="U2775" s="1">
        <f>tbSilv[[#This Row],[qtdRecEspFaixa]]*tbSilv[[#This Row],[Preco]]</f>
        <v>11.952881389503478</v>
      </c>
    </row>
    <row r="2776" spans="1:21" hidden="1" x14ac:dyDescent="0.3">
      <c r="A2776">
        <v>11817</v>
      </c>
      <c r="B2776" t="s">
        <v>57</v>
      </c>
      <c r="C2776" t="s">
        <v>1</v>
      </c>
      <c r="D2776" t="s">
        <v>2</v>
      </c>
      <c r="E2776" t="s">
        <v>3</v>
      </c>
      <c r="F2776" t="s">
        <v>306</v>
      </c>
      <c r="G2776" t="s">
        <v>4</v>
      </c>
      <c r="H2776" t="s">
        <v>55</v>
      </c>
      <c r="I2776">
        <v>504</v>
      </c>
      <c r="J2776">
        <v>56</v>
      </c>
      <c r="K2776" t="s">
        <v>316</v>
      </c>
      <c r="L2776" t="s">
        <v>317</v>
      </c>
      <c r="M2776" t="s">
        <v>309</v>
      </c>
      <c r="N2776">
        <v>13</v>
      </c>
      <c r="O2776" t="s">
        <v>313</v>
      </c>
      <c r="P2776" t="s">
        <v>16</v>
      </c>
      <c r="Q2776">
        <v>0.73</v>
      </c>
      <c r="R2776" t="s">
        <v>17</v>
      </c>
      <c r="S2776">
        <v>149.07000732421875</v>
      </c>
      <c r="T2776" s="6">
        <f>tbSilv[[#This Row],[qtdRecurso]]*tbSilv[[#This Row],[areaOcupacao]]/10000</f>
        <v>3.6791999999999998E-2</v>
      </c>
      <c r="U2776" s="1">
        <f>tbSilv[[#This Row],[qtdRecEspFaixa]]*tbSilv[[#This Row],[Preco]]</f>
        <v>5.4845837094726564</v>
      </c>
    </row>
    <row r="2777" spans="1:21" hidden="1" x14ac:dyDescent="0.3">
      <c r="A2777">
        <v>11817</v>
      </c>
      <c r="B2777" t="s">
        <v>57</v>
      </c>
      <c r="C2777" t="s">
        <v>1</v>
      </c>
      <c r="D2777" t="s">
        <v>2</v>
      </c>
      <c r="E2777" t="s">
        <v>3</v>
      </c>
      <c r="F2777" t="s">
        <v>306</v>
      </c>
      <c r="G2777" t="s">
        <v>4</v>
      </c>
      <c r="H2777" t="s">
        <v>55</v>
      </c>
      <c r="I2777">
        <v>504</v>
      </c>
      <c r="J2777">
        <v>56</v>
      </c>
      <c r="K2777" t="s">
        <v>316</v>
      </c>
      <c r="L2777" t="s">
        <v>317</v>
      </c>
      <c r="M2777" t="s">
        <v>309</v>
      </c>
      <c r="N2777">
        <v>14</v>
      </c>
      <c r="O2777" t="s">
        <v>310</v>
      </c>
      <c r="P2777" t="s">
        <v>311</v>
      </c>
      <c r="Q2777">
        <v>145.19999999999999</v>
      </c>
      <c r="R2777" t="s">
        <v>12</v>
      </c>
      <c r="S2777">
        <v>1.0999999999999999E-2</v>
      </c>
      <c r="T2777" s="6">
        <f>tbSilv[[#This Row],[qtdRecurso]]*tbSilv[[#This Row],[areaOcupacao]]/10000</f>
        <v>7.3180799999999993</v>
      </c>
      <c r="U2777" s="1">
        <f>tbSilv[[#This Row],[qtdRecEspFaixa]]*tbSilv[[#This Row],[Preco]]</f>
        <v>8.0498879999999981E-2</v>
      </c>
    </row>
    <row r="2778" spans="1:21" hidden="1" x14ac:dyDescent="0.3">
      <c r="A2778">
        <v>11817</v>
      </c>
      <c r="B2778" t="s">
        <v>57</v>
      </c>
      <c r="C2778" t="s">
        <v>1</v>
      </c>
      <c r="D2778" t="s">
        <v>2</v>
      </c>
      <c r="E2778" t="s">
        <v>3</v>
      </c>
      <c r="F2778" t="s">
        <v>306</v>
      </c>
      <c r="G2778" t="s">
        <v>4</v>
      </c>
      <c r="H2778" t="s">
        <v>55</v>
      </c>
      <c r="I2778">
        <v>504</v>
      </c>
      <c r="J2778">
        <v>56</v>
      </c>
      <c r="K2778" t="s">
        <v>316</v>
      </c>
      <c r="L2778" t="s">
        <v>317</v>
      </c>
      <c r="M2778" t="s">
        <v>309</v>
      </c>
      <c r="N2778">
        <v>14</v>
      </c>
      <c r="O2778" t="s">
        <v>310</v>
      </c>
      <c r="P2778" t="s">
        <v>13</v>
      </c>
      <c r="Q2778">
        <v>145.19999999999999</v>
      </c>
      <c r="R2778" t="s">
        <v>12</v>
      </c>
      <c r="S2778">
        <v>13.066685676574707</v>
      </c>
      <c r="T2778" s="6">
        <f>tbSilv[[#This Row],[qtdRecurso]]*tbSilv[[#This Row],[areaOcupacao]]/10000</f>
        <v>7.3180799999999993</v>
      </c>
      <c r="U2778" s="1">
        <f>tbSilv[[#This Row],[qtdRecEspFaixa]]*tbSilv[[#This Row],[Preco]]</f>
        <v>95.623051116027824</v>
      </c>
    </row>
    <row r="2779" spans="1:21" hidden="1" x14ac:dyDescent="0.3">
      <c r="A2779">
        <v>11817</v>
      </c>
      <c r="B2779" t="s">
        <v>57</v>
      </c>
      <c r="C2779" t="s">
        <v>1</v>
      </c>
      <c r="D2779" t="s">
        <v>2</v>
      </c>
      <c r="E2779" t="s">
        <v>3</v>
      </c>
      <c r="F2779" t="s">
        <v>306</v>
      </c>
      <c r="G2779" t="s">
        <v>4</v>
      </c>
      <c r="H2779" t="s">
        <v>55</v>
      </c>
      <c r="I2779">
        <v>504</v>
      </c>
      <c r="J2779">
        <v>56</v>
      </c>
      <c r="K2779" t="s">
        <v>316</v>
      </c>
      <c r="L2779" t="s">
        <v>317</v>
      </c>
      <c r="M2779" t="s">
        <v>309</v>
      </c>
      <c r="N2779">
        <v>14</v>
      </c>
      <c r="O2779" t="s">
        <v>312</v>
      </c>
      <c r="P2779" t="s">
        <v>13</v>
      </c>
      <c r="Q2779">
        <v>18.149999999999999</v>
      </c>
      <c r="R2779" t="s">
        <v>12</v>
      </c>
      <c r="S2779">
        <v>13.066685676574707</v>
      </c>
      <c r="T2779" s="6">
        <f>tbSilv[[#This Row],[qtdRecurso]]*tbSilv[[#This Row],[areaOcupacao]]/10000</f>
        <v>0.91475999999999991</v>
      </c>
      <c r="U2779" s="1">
        <f>tbSilv[[#This Row],[qtdRecEspFaixa]]*tbSilv[[#This Row],[Preco]]</f>
        <v>11.952881389503478</v>
      </c>
    </row>
    <row r="2780" spans="1:21" hidden="1" x14ac:dyDescent="0.3">
      <c r="A2780">
        <v>11817</v>
      </c>
      <c r="B2780" t="s">
        <v>57</v>
      </c>
      <c r="C2780" t="s">
        <v>1</v>
      </c>
      <c r="D2780" t="s">
        <v>2</v>
      </c>
      <c r="E2780" t="s">
        <v>3</v>
      </c>
      <c r="F2780" t="s">
        <v>306</v>
      </c>
      <c r="G2780" t="s">
        <v>4</v>
      </c>
      <c r="H2780" t="s">
        <v>55</v>
      </c>
      <c r="I2780">
        <v>504</v>
      </c>
      <c r="J2780">
        <v>56</v>
      </c>
      <c r="K2780" t="s">
        <v>316</v>
      </c>
      <c r="L2780" t="s">
        <v>317</v>
      </c>
      <c r="M2780" t="s">
        <v>309</v>
      </c>
      <c r="N2780">
        <v>14</v>
      </c>
      <c r="O2780" t="s">
        <v>313</v>
      </c>
      <c r="P2780" t="s">
        <v>16</v>
      </c>
      <c r="Q2780">
        <v>0.73</v>
      </c>
      <c r="R2780" t="s">
        <v>17</v>
      </c>
      <c r="S2780">
        <v>149.07000732421875</v>
      </c>
      <c r="T2780" s="6">
        <f>tbSilv[[#This Row],[qtdRecurso]]*tbSilv[[#This Row],[areaOcupacao]]/10000</f>
        <v>3.6791999999999998E-2</v>
      </c>
      <c r="U2780" s="1">
        <f>tbSilv[[#This Row],[qtdRecEspFaixa]]*tbSilv[[#This Row],[Preco]]</f>
        <v>5.4845837094726564</v>
      </c>
    </row>
    <row r="2781" spans="1:21" hidden="1" x14ac:dyDescent="0.3">
      <c r="A2781">
        <v>11817</v>
      </c>
      <c r="B2781" t="s">
        <v>57</v>
      </c>
      <c r="C2781" t="s">
        <v>1</v>
      </c>
      <c r="D2781" t="s">
        <v>2</v>
      </c>
      <c r="E2781" t="s">
        <v>3</v>
      </c>
      <c r="F2781" t="s">
        <v>306</v>
      </c>
      <c r="G2781" t="s">
        <v>4</v>
      </c>
      <c r="H2781" t="s">
        <v>55</v>
      </c>
      <c r="I2781">
        <v>504</v>
      </c>
      <c r="J2781">
        <v>56</v>
      </c>
      <c r="K2781" t="s">
        <v>316</v>
      </c>
      <c r="L2781" t="s">
        <v>317</v>
      </c>
      <c r="M2781" t="s">
        <v>309</v>
      </c>
      <c r="N2781">
        <v>15</v>
      </c>
      <c r="O2781" t="s">
        <v>310</v>
      </c>
      <c r="P2781" t="s">
        <v>311</v>
      </c>
      <c r="Q2781">
        <v>145.19999999999999</v>
      </c>
      <c r="R2781" t="s">
        <v>12</v>
      </c>
      <c r="S2781">
        <v>1.0999999999999999E-2</v>
      </c>
      <c r="T2781" s="6">
        <f>tbSilv[[#This Row],[qtdRecurso]]*tbSilv[[#This Row],[areaOcupacao]]/10000</f>
        <v>7.3180799999999993</v>
      </c>
      <c r="U2781" s="1">
        <f>tbSilv[[#This Row],[qtdRecEspFaixa]]*tbSilv[[#This Row],[Preco]]</f>
        <v>8.0498879999999981E-2</v>
      </c>
    </row>
    <row r="2782" spans="1:21" hidden="1" x14ac:dyDescent="0.3">
      <c r="A2782">
        <v>11817</v>
      </c>
      <c r="B2782" t="s">
        <v>57</v>
      </c>
      <c r="C2782" t="s">
        <v>1</v>
      </c>
      <c r="D2782" t="s">
        <v>2</v>
      </c>
      <c r="E2782" t="s">
        <v>3</v>
      </c>
      <c r="F2782" t="s">
        <v>306</v>
      </c>
      <c r="G2782" t="s">
        <v>4</v>
      </c>
      <c r="H2782" t="s">
        <v>55</v>
      </c>
      <c r="I2782">
        <v>504</v>
      </c>
      <c r="J2782">
        <v>56</v>
      </c>
      <c r="K2782" t="s">
        <v>316</v>
      </c>
      <c r="L2782" t="s">
        <v>317</v>
      </c>
      <c r="M2782" t="s">
        <v>309</v>
      </c>
      <c r="N2782">
        <v>15</v>
      </c>
      <c r="O2782" t="s">
        <v>310</v>
      </c>
      <c r="P2782" t="s">
        <v>13</v>
      </c>
      <c r="Q2782">
        <v>145.19999999999999</v>
      </c>
      <c r="R2782" t="s">
        <v>12</v>
      </c>
      <c r="S2782">
        <v>13.066685676574707</v>
      </c>
      <c r="T2782" s="6">
        <f>tbSilv[[#This Row],[qtdRecurso]]*tbSilv[[#This Row],[areaOcupacao]]/10000</f>
        <v>7.3180799999999993</v>
      </c>
      <c r="U2782" s="1">
        <f>tbSilv[[#This Row],[qtdRecEspFaixa]]*tbSilv[[#This Row],[Preco]]</f>
        <v>95.623051116027824</v>
      </c>
    </row>
    <row r="2783" spans="1:21" hidden="1" x14ac:dyDescent="0.3">
      <c r="A2783">
        <v>11817</v>
      </c>
      <c r="B2783" t="s">
        <v>57</v>
      </c>
      <c r="C2783" t="s">
        <v>1</v>
      </c>
      <c r="D2783" t="s">
        <v>2</v>
      </c>
      <c r="E2783" t="s">
        <v>3</v>
      </c>
      <c r="F2783" t="s">
        <v>306</v>
      </c>
      <c r="G2783" t="s">
        <v>4</v>
      </c>
      <c r="H2783" t="s">
        <v>55</v>
      </c>
      <c r="I2783">
        <v>504</v>
      </c>
      <c r="J2783">
        <v>56</v>
      </c>
      <c r="K2783" t="s">
        <v>316</v>
      </c>
      <c r="L2783" t="s">
        <v>317</v>
      </c>
      <c r="M2783" t="s">
        <v>309</v>
      </c>
      <c r="N2783">
        <v>15</v>
      </c>
      <c r="O2783" t="s">
        <v>312</v>
      </c>
      <c r="P2783" t="s">
        <v>13</v>
      </c>
      <c r="Q2783">
        <v>18.149999999999999</v>
      </c>
      <c r="R2783" t="s">
        <v>12</v>
      </c>
      <c r="S2783">
        <v>13.066685676574707</v>
      </c>
      <c r="T2783" s="6">
        <f>tbSilv[[#This Row],[qtdRecurso]]*tbSilv[[#This Row],[areaOcupacao]]/10000</f>
        <v>0.91475999999999991</v>
      </c>
      <c r="U2783" s="1">
        <f>tbSilv[[#This Row],[qtdRecEspFaixa]]*tbSilv[[#This Row],[Preco]]</f>
        <v>11.952881389503478</v>
      </c>
    </row>
    <row r="2784" spans="1:21" hidden="1" x14ac:dyDescent="0.3">
      <c r="A2784">
        <v>11817</v>
      </c>
      <c r="B2784" t="s">
        <v>57</v>
      </c>
      <c r="C2784" t="s">
        <v>1</v>
      </c>
      <c r="D2784" t="s">
        <v>2</v>
      </c>
      <c r="E2784" t="s">
        <v>3</v>
      </c>
      <c r="F2784" t="s">
        <v>306</v>
      </c>
      <c r="G2784" t="s">
        <v>4</v>
      </c>
      <c r="H2784" t="s">
        <v>55</v>
      </c>
      <c r="I2784">
        <v>504</v>
      </c>
      <c r="J2784">
        <v>56</v>
      </c>
      <c r="K2784" t="s">
        <v>316</v>
      </c>
      <c r="L2784" t="s">
        <v>317</v>
      </c>
      <c r="M2784" t="s">
        <v>309</v>
      </c>
      <c r="N2784">
        <v>15</v>
      </c>
      <c r="O2784" t="s">
        <v>313</v>
      </c>
      <c r="P2784" t="s">
        <v>16</v>
      </c>
      <c r="Q2784">
        <v>0.73</v>
      </c>
      <c r="R2784" t="s">
        <v>17</v>
      </c>
      <c r="S2784">
        <v>149.07000732421875</v>
      </c>
      <c r="T2784" s="6">
        <f>tbSilv[[#This Row],[qtdRecurso]]*tbSilv[[#This Row],[areaOcupacao]]/10000</f>
        <v>3.6791999999999998E-2</v>
      </c>
      <c r="U2784" s="1">
        <f>tbSilv[[#This Row],[qtdRecEspFaixa]]*tbSilv[[#This Row],[Preco]]</f>
        <v>5.4845837094726564</v>
      </c>
    </row>
    <row r="2785" spans="1:21" hidden="1" x14ac:dyDescent="0.3">
      <c r="A2785">
        <v>11817</v>
      </c>
      <c r="B2785" t="s">
        <v>57</v>
      </c>
      <c r="C2785" t="s">
        <v>1</v>
      </c>
      <c r="D2785" t="s">
        <v>2</v>
      </c>
      <c r="E2785" t="s">
        <v>3</v>
      </c>
      <c r="F2785" t="s">
        <v>306</v>
      </c>
      <c r="G2785" t="s">
        <v>4</v>
      </c>
      <c r="H2785" t="s">
        <v>55</v>
      </c>
      <c r="I2785">
        <v>504</v>
      </c>
      <c r="J2785">
        <v>56</v>
      </c>
      <c r="K2785" t="s">
        <v>316</v>
      </c>
      <c r="L2785" t="s">
        <v>317</v>
      </c>
      <c r="M2785" t="s">
        <v>309</v>
      </c>
      <c r="N2785">
        <v>16</v>
      </c>
      <c r="O2785" t="s">
        <v>310</v>
      </c>
      <c r="P2785" t="s">
        <v>311</v>
      </c>
      <c r="Q2785">
        <v>145.19999999999999</v>
      </c>
      <c r="R2785" t="s">
        <v>12</v>
      </c>
      <c r="S2785">
        <v>1.0999999999999999E-2</v>
      </c>
      <c r="T2785" s="6">
        <f>tbSilv[[#This Row],[qtdRecurso]]*tbSilv[[#This Row],[areaOcupacao]]/10000</f>
        <v>7.3180799999999993</v>
      </c>
      <c r="U2785" s="1">
        <f>tbSilv[[#This Row],[qtdRecEspFaixa]]*tbSilv[[#This Row],[Preco]]</f>
        <v>8.0498879999999981E-2</v>
      </c>
    </row>
    <row r="2786" spans="1:21" hidden="1" x14ac:dyDescent="0.3">
      <c r="A2786">
        <v>11817</v>
      </c>
      <c r="B2786" t="s">
        <v>57</v>
      </c>
      <c r="C2786" t="s">
        <v>1</v>
      </c>
      <c r="D2786" t="s">
        <v>2</v>
      </c>
      <c r="E2786" t="s">
        <v>3</v>
      </c>
      <c r="F2786" t="s">
        <v>306</v>
      </c>
      <c r="G2786" t="s">
        <v>4</v>
      </c>
      <c r="H2786" t="s">
        <v>55</v>
      </c>
      <c r="I2786">
        <v>504</v>
      </c>
      <c r="J2786">
        <v>56</v>
      </c>
      <c r="K2786" t="s">
        <v>316</v>
      </c>
      <c r="L2786" t="s">
        <v>317</v>
      </c>
      <c r="M2786" t="s">
        <v>309</v>
      </c>
      <c r="N2786">
        <v>16</v>
      </c>
      <c r="O2786" t="s">
        <v>310</v>
      </c>
      <c r="P2786" t="s">
        <v>13</v>
      </c>
      <c r="Q2786">
        <v>145.19999999999999</v>
      </c>
      <c r="R2786" t="s">
        <v>12</v>
      </c>
      <c r="S2786">
        <v>13.066685676574707</v>
      </c>
      <c r="T2786" s="6">
        <f>tbSilv[[#This Row],[qtdRecurso]]*tbSilv[[#This Row],[areaOcupacao]]/10000</f>
        <v>7.3180799999999993</v>
      </c>
      <c r="U2786" s="1">
        <f>tbSilv[[#This Row],[qtdRecEspFaixa]]*tbSilv[[#This Row],[Preco]]</f>
        <v>95.623051116027824</v>
      </c>
    </row>
    <row r="2787" spans="1:21" hidden="1" x14ac:dyDescent="0.3">
      <c r="A2787">
        <v>11817</v>
      </c>
      <c r="B2787" t="s">
        <v>57</v>
      </c>
      <c r="C2787" t="s">
        <v>1</v>
      </c>
      <c r="D2787" t="s">
        <v>2</v>
      </c>
      <c r="E2787" t="s">
        <v>3</v>
      </c>
      <c r="F2787" t="s">
        <v>306</v>
      </c>
      <c r="G2787" t="s">
        <v>4</v>
      </c>
      <c r="H2787" t="s">
        <v>55</v>
      </c>
      <c r="I2787">
        <v>504</v>
      </c>
      <c r="J2787">
        <v>56</v>
      </c>
      <c r="K2787" t="s">
        <v>316</v>
      </c>
      <c r="L2787" t="s">
        <v>317</v>
      </c>
      <c r="M2787" t="s">
        <v>309</v>
      </c>
      <c r="N2787">
        <v>16</v>
      </c>
      <c r="O2787" t="s">
        <v>312</v>
      </c>
      <c r="P2787" t="s">
        <v>13</v>
      </c>
      <c r="Q2787">
        <v>18.149999999999999</v>
      </c>
      <c r="R2787" t="s">
        <v>12</v>
      </c>
      <c r="S2787">
        <v>13.066685676574707</v>
      </c>
      <c r="T2787" s="6">
        <f>tbSilv[[#This Row],[qtdRecurso]]*tbSilv[[#This Row],[areaOcupacao]]/10000</f>
        <v>0.91475999999999991</v>
      </c>
      <c r="U2787" s="1">
        <f>tbSilv[[#This Row],[qtdRecEspFaixa]]*tbSilv[[#This Row],[Preco]]</f>
        <v>11.952881389503478</v>
      </c>
    </row>
    <row r="2788" spans="1:21" hidden="1" x14ac:dyDescent="0.3">
      <c r="A2788">
        <v>11817</v>
      </c>
      <c r="B2788" t="s">
        <v>57</v>
      </c>
      <c r="C2788" t="s">
        <v>1</v>
      </c>
      <c r="D2788" t="s">
        <v>2</v>
      </c>
      <c r="E2788" t="s">
        <v>3</v>
      </c>
      <c r="F2788" t="s">
        <v>306</v>
      </c>
      <c r="G2788" t="s">
        <v>4</v>
      </c>
      <c r="H2788" t="s">
        <v>55</v>
      </c>
      <c r="I2788">
        <v>504</v>
      </c>
      <c r="J2788">
        <v>56</v>
      </c>
      <c r="K2788" t="s">
        <v>316</v>
      </c>
      <c r="L2788" t="s">
        <v>317</v>
      </c>
      <c r="M2788" t="s">
        <v>309</v>
      </c>
      <c r="N2788">
        <v>16</v>
      </c>
      <c r="O2788" t="s">
        <v>313</v>
      </c>
      <c r="P2788" t="s">
        <v>16</v>
      </c>
      <c r="Q2788">
        <v>0.73</v>
      </c>
      <c r="R2788" t="s">
        <v>17</v>
      </c>
      <c r="S2788">
        <v>149.07000732421875</v>
      </c>
      <c r="T2788" s="6">
        <f>tbSilv[[#This Row],[qtdRecurso]]*tbSilv[[#This Row],[areaOcupacao]]/10000</f>
        <v>3.6791999999999998E-2</v>
      </c>
      <c r="U2788" s="1">
        <f>tbSilv[[#This Row],[qtdRecEspFaixa]]*tbSilv[[#This Row],[Preco]]</f>
        <v>5.4845837094726564</v>
      </c>
    </row>
    <row r="2789" spans="1:21" hidden="1" x14ac:dyDescent="0.3">
      <c r="A2789">
        <v>11817</v>
      </c>
      <c r="B2789" t="s">
        <v>57</v>
      </c>
      <c r="C2789" t="s">
        <v>1</v>
      </c>
      <c r="D2789" t="s">
        <v>2</v>
      </c>
      <c r="E2789" t="s">
        <v>3</v>
      </c>
      <c r="F2789" t="s">
        <v>306</v>
      </c>
      <c r="G2789" t="s">
        <v>4</v>
      </c>
      <c r="H2789" t="s">
        <v>55</v>
      </c>
      <c r="I2789">
        <v>504</v>
      </c>
      <c r="J2789">
        <v>56</v>
      </c>
      <c r="K2789" t="s">
        <v>316</v>
      </c>
      <c r="L2789" t="s">
        <v>317</v>
      </c>
      <c r="M2789" t="s">
        <v>309</v>
      </c>
      <c r="N2789">
        <v>17</v>
      </c>
      <c r="O2789" t="s">
        <v>310</v>
      </c>
      <c r="P2789" t="s">
        <v>311</v>
      </c>
      <c r="Q2789">
        <v>145.19999999999999</v>
      </c>
      <c r="R2789" t="s">
        <v>12</v>
      </c>
      <c r="S2789">
        <v>1.0999999999999999E-2</v>
      </c>
      <c r="T2789" s="6">
        <f>tbSilv[[#This Row],[qtdRecurso]]*tbSilv[[#This Row],[areaOcupacao]]/10000</f>
        <v>7.3180799999999993</v>
      </c>
      <c r="U2789" s="1">
        <f>tbSilv[[#This Row],[qtdRecEspFaixa]]*tbSilv[[#This Row],[Preco]]</f>
        <v>8.0498879999999981E-2</v>
      </c>
    </row>
    <row r="2790" spans="1:21" hidden="1" x14ac:dyDescent="0.3">
      <c r="A2790">
        <v>11817</v>
      </c>
      <c r="B2790" t="s">
        <v>57</v>
      </c>
      <c r="C2790" t="s">
        <v>1</v>
      </c>
      <c r="D2790" t="s">
        <v>2</v>
      </c>
      <c r="E2790" t="s">
        <v>3</v>
      </c>
      <c r="F2790" t="s">
        <v>306</v>
      </c>
      <c r="G2790" t="s">
        <v>4</v>
      </c>
      <c r="H2790" t="s">
        <v>55</v>
      </c>
      <c r="I2790">
        <v>504</v>
      </c>
      <c r="J2790">
        <v>56</v>
      </c>
      <c r="K2790" t="s">
        <v>316</v>
      </c>
      <c r="L2790" t="s">
        <v>317</v>
      </c>
      <c r="M2790" t="s">
        <v>309</v>
      </c>
      <c r="N2790">
        <v>17</v>
      </c>
      <c r="O2790" t="s">
        <v>310</v>
      </c>
      <c r="P2790" t="s">
        <v>13</v>
      </c>
      <c r="Q2790">
        <v>145.19999999999999</v>
      </c>
      <c r="R2790" t="s">
        <v>12</v>
      </c>
      <c r="S2790">
        <v>13.066685676574707</v>
      </c>
      <c r="T2790" s="6">
        <f>tbSilv[[#This Row],[qtdRecurso]]*tbSilv[[#This Row],[areaOcupacao]]/10000</f>
        <v>7.3180799999999993</v>
      </c>
      <c r="U2790" s="1">
        <f>tbSilv[[#This Row],[qtdRecEspFaixa]]*tbSilv[[#This Row],[Preco]]</f>
        <v>95.623051116027824</v>
      </c>
    </row>
    <row r="2791" spans="1:21" hidden="1" x14ac:dyDescent="0.3">
      <c r="A2791">
        <v>11817</v>
      </c>
      <c r="B2791" t="s">
        <v>57</v>
      </c>
      <c r="C2791" t="s">
        <v>1</v>
      </c>
      <c r="D2791" t="s">
        <v>2</v>
      </c>
      <c r="E2791" t="s">
        <v>3</v>
      </c>
      <c r="F2791" t="s">
        <v>306</v>
      </c>
      <c r="G2791" t="s">
        <v>4</v>
      </c>
      <c r="H2791" t="s">
        <v>55</v>
      </c>
      <c r="I2791">
        <v>504</v>
      </c>
      <c r="J2791">
        <v>56</v>
      </c>
      <c r="K2791" t="s">
        <v>316</v>
      </c>
      <c r="L2791" t="s">
        <v>317</v>
      </c>
      <c r="M2791" t="s">
        <v>309</v>
      </c>
      <c r="N2791">
        <v>17</v>
      </c>
      <c r="O2791" t="s">
        <v>312</v>
      </c>
      <c r="P2791" t="s">
        <v>13</v>
      </c>
      <c r="Q2791">
        <v>18.149999999999999</v>
      </c>
      <c r="R2791" t="s">
        <v>12</v>
      </c>
      <c r="S2791">
        <v>13.066685676574707</v>
      </c>
      <c r="T2791" s="6">
        <f>tbSilv[[#This Row],[qtdRecurso]]*tbSilv[[#This Row],[areaOcupacao]]/10000</f>
        <v>0.91475999999999991</v>
      </c>
      <c r="U2791" s="1">
        <f>tbSilv[[#This Row],[qtdRecEspFaixa]]*tbSilv[[#This Row],[Preco]]</f>
        <v>11.952881389503478</v>
      </c>
    </row>
    <row r="2792" spans="1:21" hidden="1" x14ac:dyDescent="0.3">
      <c r="A2792">
        <v>11817</v>
      </c>
      <c r="B2792" t="s">
        <v>57</v>
      </c>
      <c r="C2792" t="s">
        <v>1</v>
      </c>
      <c r="D2792" t="s">
        <v>2</v>
      </c>
      <c r="E2792" t="s">
        <v>3</v>
      </c>
      <c r="F2792" t="s">
        <v>306</v>
      </c>
      <c r="G2792" t="s">
        <v>4</v>
      </c>
      <c r="H2792" t="s">
        <v>55</v>
      </c>
      <c r="I2792">
        <v>504</v>
      </c>
      <c r="J2792">
        <v>56</v>
      </c>
      <c r="K2792" t="s">
        <v>316</v>
      </c>
      <c r="L2792" t="s">
        <v>317</v>
      </c>
      <c r="M2792" t="s">
        <v>309</v>
      </c>
      <c r="N2792">
        <v>17</v>
      </c>
      <c r="O2792" t="s">
        <v>313</v>
      </c>
      <c r="P2792" t="s">
        <v>16</v>
      </c>
      <c r="Q2792">
        <v>0.73</v>
      </c>
      <c r="R2792" t="s">
        <v>17</v>
      </c>
      <c r="S2792">
        <v>149.07000732421875</v>
      </c>
      <c r="T2792" s="6">
        <f>tbSilv[[#This Row],[qtdRecurso]]*tbSilv[[#This Row],[areaOcupacao]]/10000</f>
        <v>3.6791999999999998E-2</v>
      </c>
      <c r="U2792" s="1">
        <f>tbSilv[[#This Row],[qtdRecEspFaixa]]*tbSilv[[#This Row],[Preco]]</f>
        <v>5.4845837094726564</v>
      </c>
    </row>
    <row r="2793" spans="1:21" hidden="1" x14ac:dyDescent="0.3">
      <c r="A2793">
        <v>11817</v>
      </c>
      <c r="B2793" t="s">
        <v>57</v>
      </c>
      <c r="C2793" t="s">
        <v>1</v>
      </c>
      <c r="D2793" t="s">
        <v>2</v>
      </c>
      <c r="E2793" t="s">
        <v>3</v>
      </c>
      <c r="F2793" t="s">
        <v>306</v>
      </c>
      <c r="G2793" t="s">
        <v>4</v>
      </c>
      <c r="H2793" t="s">
        <v>55</v>
      </c>
      <c r="I2793">
        <v>504</v>
      </c>
      <c r="J2793">
        <v>56</v>
      </c>
      <c r="K2793" t="s">
        <v>316</v>
      </c>
      <c r="L2793" t="s">
        <v>317</v>
      </c>
      <c r="M2793" t="s">
        <v>309</v>
      </c>
      <c r="N2793">
        <v>18</v>
      </c>
      <c r="O2793" t="s">
        <v>310</v>
      </c>
      <c r="P2793" t="s">
        <v>311</v>
      </c>
      <c r="Q2793">
        <v>145.19999999999999</v>
      </c>
      <c r="R2793" t="s">
        <v>12</v>
      </c>
      <c r="S2793">
        <v>1.0999999999999999E-2</v>
      </c>
      <c r="T2793" s="6">
        <f>tbSilv[[#This Row],[qtdRecurso]]*tbSilv[[#This Row],[areaOcupacao]]/10000</f>
        <v>7.3180799999999993</v>
      </c>
      <c r="U2793" s="1">
        <f>tbSilv[[#This Row],[qtdRecEspFaixa]]*tbSilv[[#This Row],[Preco]]</f>
        <v>8.0498879999999981E-2</v>
      </c>
    </row>
    <row r="2794" spans="1:21" hidden="1" x14ac:dyDescent="0.3">
      <c r="A2794">
        <v>11817</v>
      </c>
      <c r="B2794" t="s">
        <v>57</v>
      </c>
      <c r="C2794" t="s">
        <v>1</v>
      </c>
      <c r="D2794" t="s">
        <v>2</v>
      </c>
      <c r="E2794" t="s">
        <v>3</v>
      </c>
      <c r="F2794" t="s">
        <v>306</v>
      </c>
      <c r="G2794" t="s">
        <v>4</v>
      </c>
      <c r="H2794" t="s">
        <v>55</v>
      </c>
      <c r="I2794">
        <v>504</v>
      </c>
      <c r="J2794">
        <v>56</v>
      </c>
      <c r="K2794" t="s">
        <v>316</v>
      </c>
      <c r="L2794" t="s">
        <v>317</v>
      </c>
      <c r="M2794" t="s">
        <v>309</v>
      </c>
      <c r="N2794">
        <v>18</v>
      </c>
      <c r="O2794" t="s">
        <v>310</v>
      </c>
      <c r="P2794" t="s">
        <v>13</v>
      </c>
      <c r="Q2794">
        <v>145.19999999999999</v>
      </c>
      <c r="R2794" t="s">
        <v>12</v>
      </c>
      <c r="S2794">
        <v>13.066685676574707</v>
      </c>
      <c r="T2794" s="6">
        <f>tbSilv[[#This Row],[qtdRecurso]]*tbSilv[[#This Row],[areaOcupacao]]/10000</f>
        <v>7.3180799999999993</v>
      </c>
      <c r="U2794" s="1">
        <f>tbSilv[[#This Row],[qtdRecEspFaixa]]*tbSilv[[#This Row],[Preco]]</f>
        <v>95.623051116027824</v>
      </c>
    </row>
    <row r="2795" spans="1:21" hidden="1" x14ac:dyDescent="0.3">
      <c r="A2795">
        <v>11817</v>
      </c>
      <c r="B2795" t="s">
        <v>57</v>
      </c>
      <c r="C2795" t="s">
        <v>1</v>
      </c>
      <c r="D2795" t="s">
        <v>2</v>
      </c>
      <c r="E2795" t="s">
        <v>3</v>
      </c>
      <c r="F2795" t="s">
        <v>306</v>
      </c>
      <c r="G2795" t="s">
        <v>4</v>
      </c>
      <c r="H2795" t="s">
        <v>55</v>
      </c>
      <c r="I2795">
        <v>504</v>
      </c>
      <c r="J2795">
        <v>56</v>
      </c>
      <c r="K2795" t="s">
        <v>316</v>
      </c>
      <c r="L2795" t="s">
        <v>317</v>
      </c>
      <c r="M2795" t="s">
        <v>309</v>
      </c>
      <c r="N2795">
        <v>18</v>
      </c>
      <c r="O2795" t="s">
        <v>312</v>
      </c>
      <c r="P2795" t="s">
        <v>13</v>
      </c>
      <c r="Q2795">
        <v>18.149999999999999</v>
      </c>
      <c r="R2795" t="s">
        <v>12</v>
      </c>
      <c r="S2795">
        <v>13.066685676574707</v>
      </c>
      <c r="T2795" s="6">
        <f>tbSilv[[#This Row],[qtdRecurso]]*tbSilv[[#This Row],[areaOcupacao]]/10000</f>
        <v>0.91475999999999991</v>
      </c>
      <c r="U2795" s="1">
        <f>tbSilv[[#This Row],[qtdRecEspFaixa]]*tbSilv[[#This Row],[Preco]]</f>
        <v>11.952881389503478</v>
      </c>
    </row>
    <row r="2796" spans="1:21" hidden="1" x14ac:dyDescent="0.3">
      <c r="A2796">
        <v>11817</v>
      </c>
      <c r="B2796" t="s">
        <v>57</v>
      </c>
      <c r="C2796" t="s">
        <v>1</v>
      </c>
      <c r="D2796" t="s">
        <v>2</v>
      </c>
      <c r="E2796" t="s">
        <v>3</v>
      </c>
      <c r="F2796" t="s">
        <v>306</v>
      </c>
      <c r="G2796" t="s">
        <v>4</v>
      </c>
      <c r="H2796" t="s">
        <v>55</v>
      </c>
      <c r="I2796">
        <v>504</v>
      </c>
      <c r="J2796">
        <v>56</v>
      </c>
      <c r="K2796" t="s">
        <v>316</v>
      </c>
      <c r="L2796" t="s">
        <v>317</v>
      </c>
      <c r="M2796" t="s">
        <v>309</v>
      </c>
      <c r="N2796">
        <v>18</v>
      </c>
      <c r="O2796" t="s">
        <v>313</v>
      </c>
      <c r="P2796" t="s">
        <v>16</v>
      </c>
      <c r="Q2796">
        <v>0.73</v>
      </c>
      <c r="R2796" t="s">
        <v>17</v>
      </c>
      <c r="S2796">
        <v>149.07000732421875</v>
      </c>
      <c r="T2796" s="6">
        <f>tbSilv[[#This Row],[qtdRecurso]]*tbSilv[[#This Row],[areaOcupacao]]/10000</f>
        <v>3.6791999999999998E-2</v>
      </c>
      <c r="U2796" s="1">
        <f>tbSilv[[#This Row],[qtdRecEspFaixa]]*tbSilv[[#This Row],[Preco]]</f>
        <v>5.4845837094726564</v>
      </c>
    </row>
    <row r="2797" spans="1:21" hidden="1" x14ac:dyDescent="0.3">
      <c r="A2797">
        <v>11817</v>
      </c>
      <c r="B2797" t="s">
        <v>57</v>
      </c>
      <c r="C2797" t="s">
        <v>1</v>
      </c>
      <c r="D2797" t="s">
        <v>2</v>
      </c>
      <c r="E2797" t="s">
        <v>3</v>
      </c>
      <c r="F2797" t="s">
        <v>306</v>
      </c>
      <c r="G2797" t="s">
        <v>4</v>
      </c>
      <c r="H2797" t="s">
        <v>55</v>
      </c>
      <c r="I2797">
        <v>504</v>
      </c>
      <c r="J2797">
        <v>56</v>
      </c>
      <c r="K2797" t="s">
        <v>316</v>
      </c>
      <c r="L2797" t="s">
        <v>317</v>
      </c>
      <c r="M2797" t="s">
        <v>309</v>
      </c>
      <c r="N2797">
        <v>19</v>
      </c>
      <c r="O2797" t="s">
        <v>310</v>
      </c>
      <c r="P2797" t="s">
        <v>311</v>
      </c>
      <c r="Q2797">
        <v>145.19999999999999</v>
      </c>
      <c r="R2797" t="s">
        <v>12</v>
      </c>
      <c r="S2797">
        <v>1.0999999999999999E-2</v>
      </c>
      <c r="T2797" s="6">
        <f>tbSilv[[#This Row],[qtdRecurso]]*tbSilv[[#This Row],[areaOcupacao]]/10000</f>
        <v>7.3180799999999993</v>
      </c>
      <c r="U2797" s="1">
        <f>tbSilv[[#This Row],[qtdRecEspFaixa]]*tbSilv[[#This Row],[Preco]]</f>
        <v>8.0498879999999981E-2</v>
      </c>
    </row>
    <row r="2798" spans="1:21" hidden="1" x14ac:dyDescent="0.3">
      <c r="A2798">
        <v>11817</v>
      </c>
      <c r="B2798" t="s">
        <v>57</v>
      </c>
      <c r="C2798" t="s">
        <v>1</v>
      </c>
      <c r="D2798" t="s">
        <v>2</v>
      </c>
      <c r="E2798" t="s">
        <v>3</v>
      </c>
      <c r="F2798" t="s">
        <v>306</v>
      </c>
      <c r="G2798" t="s">
        <v>4</v>
      </c>
      <c r="H2798" t="s">
        <v>55</v>
      </c>
      <c r="I2798">
        <v>504</v>
      </c>
      <c r="J2798">
        <v>56</v>
      </c>
      <c r="K2798" t="s">
        <v>316</v>
      </c>
      <c r="L2798" t="s">
        <v>317</v>
      </c>
      <c r="M2798" t="s">
        <v>309</v>
      </c>
      <c r="N2798">
        <v>19</v>
      </c>
      <c r="O2798" t="s">
        <v>310</v>
      </c>
      <c r="P2798" t="s">
        <v>13</v>
      </c>
      <c r="Q2798">
        <v>145.19999999999999</v>
      </c>
      <c r="R2798" t="s">
        <v>12</v>
      </c>
      <c r="S2798">
        <v>13.066685676574707</v>
      </c>
      <c r="T2798" s="6">
        <f>tbSilv[[#This Row],[qtdRecurso]]*tbSilv[[#This Row],[areaOcupacao]]/10000</f>
        <v>7.3180799999999993</v>
      </c>
      <c r="U2798" s="1">
        <f>tbSilv[[#This Row],[qtdRecEspFaixa]]*tbSilv[[#This Row],[Preco]]</f>
        <v>95.623051116027824</v>
      </c>
    </row>
    <row r="2799" spans="1:21" hidden="1" x14ac:dyDescent="0.3">
      <c r="A2799">
        <v>11817</v>
      </c>
      <c r="B2799" t="s">
        <v>57</v>
      </c>
      <c r="C2799" t="s">
        <v>1</v>
      </c>
      <c r="D2799" t="s">
        <v>2</v>
      </c>
      <c r="E2799" t="s">
        <v>3</v>
      </c>
      <c r="F2799" t="s">
        <v>306</v>
      </c>
      <c r="G2799" t="s">
        <v>4</v>
      </c>
      <c r="H2799" t="s">
        <v>55</v>
      </c>
      <c r="I2799">
        <v>504</v>
      </c>
      <c r="J2799">
        <v>56</v>
      </c>
      <c r="K2799" t="s">
        <v>316</v>
      </c>
      <c r="L2799" t="s">
        <v>317</v>
      </c>
      <c r="M2799" t="s">
        <v>309</v>
      </c>
      <c r="N2799">
        <v>19</v>
      </c>
      <c r="O2799" t="s">
        <v>312</v>
      </c>
      <c r="P2799" t="s">
        <v>13</v>
      </c>
      <c r="Q2799">
        <v>18.149999999999999</v>
      </c>
      <c r="R2799" t="s">
        <v>12</v>
      </c>
      <c r="S2799">
        <v>13.066685676574707</v>
      </c>
      <c r="T2799" s="6">
        <f>tbSilv[[#This Row],[qtdRecurso]]*tbSilv[[#This Row],[areaOcupacao]]/10000</f>
        <v>0.91475999999999991</v>
      </c>
      <c r="U2799" s="1">
        <f>tbSilv[[#This Row],[qtdRecEspFaixa]]*tbSilv[[#This Row],[Preco]]</f>
        <v>11.952881389503478</v>
      </c>
    </row>
    <row r="2800" spans="1:21" hidden="1" x14ac:dyDescent="0.3">
      <c r="A2800">
        <v>11817</v>
      </c>
      <c r="B2800" t="s">
        <v>57</v>
      </c>
      <c r="C2800" t="s">
        <v>1</v>
      </c>
      <c r="D2800" t="s">
        <v>2</v>
      </c>
      <c r="E2800" t="s">
        <v>3</v>
      </c>
      <c r="F2800" t="s">
        <v>306</v>
      </c>
      <c r="G2800" t="s">
        <v>4</v>
      </c>
      <c r="H2800" t="s">
        <v>55</v>
      </c>
      <c r="I2800">
        <v>504</v>
      </c>
      <c r="J2800">
        <v>56</v>
      </c>
      <c r="K2800" t="s">
        <v>316</v>
      </c>
      <c r="L2800" t="s">
        <v>317</v>
      </c>
      <c r="M2800" t="s">
        <v>309</v>
      </c>
      <c r="N2800">
        <v>19</v>
      </c>
      <c r="O2800" t="s">
        <v>313</v>
      </c>
      <c r="P2800" t="s">
        <v>16</v>
      </c>
      <c r="Q2800">
        <v>0.73</v>
      </c>
      <c r="R2800" t="s">
        <v>17</v>
      </c>
      <c r="S2800">
        <v>149.07000732421875</v>
      </c>
      <c r="T2800" s="6">
        <f>tbSilv[[#This Row],[qtdRecurso]]*tbSilv[[#This Row],[areaOcupacao]]/10000</f>
        <v>3.6791999999999998E-2</v>
      </c>
      <c r="U2800" s="1">
        <f>tbSilv[[#This Row],[qtdRecEspFaixa]]*tbSilv[[#This Row],[Preco]]</f>
        <v>5.4845837094726564</v>
      </c>
    </row>
    <row r="2801" spans="1:21" hidden="1" x14ac:dyDescent="0.3">
      <c r="A2801">
        <v>11817</v>
      </c>
      <c r="B2801" t="s">
        <v>57</v>
      </c>
      <c r="C2801" t="s">
        <v>1</v>
      </c>
      <c r="D2801" t="s">
        <v>2</v>
      </c>
      <c r="E2801" t="s">
        <v>3</v>
      </c>
      <c r="F2801" t="s">
        <v>306</v>
      </c>
      <c r="G2801" t="s">
        <v>4</v>
      </c>
      <c r="H2801" t="s">
        <v>55</v>
      </c>
      <c r="I2801">
        <v>504</v>
      </c>
      <c r="J2801">
        <v>56</v>
      </c>
      <c r="K2801" t="s">
        <v>316</v>
      </c>
      <c r="L2801" t="s">
        <v>317</v>
      </c>
      <c r="M2801" t="s">
        <v>309</v>
      </c>
      <c r="N2801">
        <v>20</v>
      </c>
      <c r="O2801" t="s">
        <v>310</v>
      </c>
      <c r="P2801" t="s">
        <v>311</v>
      </c>
      <c r="Q2801">
        <v>145.19999999999999</v>
      </c>
      <c r="R2801" t="s">
        <v>12</v>
      </c>
      <c r="S2801">
        <v>1.0999999999999999E-2</v>
      </c>
      <c r="T2801" s="6">
        <f>tbSilv[[#This Row],[qtdRecurso]]*tbSilv[[#This Row],[areaOcupacao]]/10000</f>
        <v>7.3180799999999993</v>
      </c>
      <c r="U2801" s="1">
        <f>tbSilv[[#This Row],[qtdRecEspFaixa]]*tbSilv[[#This Row],[Preco]]</f>
        <v>8.0498879999999981E-2</v>
      </c>
    </row>
    <row r="2802" spans="1:21" hidden="1" x14ac:dyDescent="0.3">
      <c r="A2802">
        <v>11817</v>
      </c>
      <c r="B2802" t="s">
        <v>57</v>
      </c>
      <c r="C2802" t="s">
        <v>1</v>
      </c>
      <c r="D2802" t="s">
        <v>2</v>
      </c>
      <c r="E2802" t="s">
        <v>3</v>
      </c>
      <c r="F2802" t="s">
        <v>306</v>
      </c>
      <c r="G2802" t="s">
        <v>4</v>
      </c>
      <c r="H2802" t="s">
        <v>55</v>
      </c>
      <c r="I2802">
        <v>504</v>
      </c>
      <c r="J2802">
        <v>56</v>
      </c>
      <c r="K2802" t="s">
        <v>316</v>
      </c>
      <c r="L2802" t="s">
        <v>317</v>
      </c>
      <c r="M2802" t="s">
        <v>309</v>
      </c>
      <c r="N2802">
        <v>20</v>
      </c>
      <c r="O2802" t="s">
        <v>310</v>
      </c>
      <c r="P2802" t="s">
        <v>13</v>
      </c>
      <c r="Q2802">
        <v>145.19999999999999</v>
      </c>
      <c r="R2802" t="s">
        <v>12</v>
      </c>
      <c r="S2802">
        <v>13.066685676574707</v>
      </c>
      <c r="T2802" s="6">
        <f>tbSilv[[#This Row],[qtdRecurso]]*tbSilv[[#This Row],[areaOcupacao]]/10000</f>
        <v>7.3180799999999993</v>
      </c>
      <c r="U2802" s="1">
        <f>tbSilv[[#This Row],[qtdRecEspFaixa]]*tbSilv[[#This Row],[Preco]]</f>
        <v>95.623051116027824</v>
      </c>
    </row>
    <row r="2803" spans="1:21" hidden="1" x14ac:dyDescent="0.3">
      <c r="A2803">
        <v>11817</v>
      </c>
      <c r="B2803" t="s">
        <v>57</v>
      </c>
      <c r="C2803" t="s">
        <v>1</v>
      </c>
      <c r="D2803" t="s">
        <v>2</v>
      </c>
      <c r="E2803" t="s">
        <v>3</v>
      </c>
      <c r="F2803" t="s">
        <v>306</v>
      </c>
      <c r="G2803" t="s">
        <v>4</v>
      </c>
      <c r="H2803" t="s">
        <v>55</v>
      </c>
      <c r="I2803">
        <v>504</v>
      </c>
      <c r="J2803">
        <v>56</v>
      </c>
      <c r="K2803" t="s">
        <v>316</v>
      </c>
      <c r="L2803" t="s">
        <v>317</v>
      </c>
      <c r="M2803" t="s">
        <v>309</v>
      </c>
      <c r="N2803">
        <v>20</v>
      </c>
      <c r="O2803" t="s">
        <v>312</v>
      </c>
      <c r="P2803" t="s">
        <v>13</v>
      </c>
      <c r="Q2803">
        <v>18.149999999999999</v>
      </c>
      <c r="R2803" t="s">
        <v>12</v>
      </c>
      <c r="S2803">
        <v>13.066685676574707</v>
      </c>
      <c r="T2803" s="6">
        <f>tbSilv[[#This Row],[qtdRecurso]]*tbSilv[[#This Row],[areaOcupacao]]/10000</f>
        <v>0.91475999999999991</v>
      </c>
      <c r="U2803" s="1">
        <f>tbSilv[[#This Row],[qtdRecEspFaixa]]*tbSilv[[#This Row],[Preco]]</f>
        <v>11.952881389503478</v>
      </c>
    </row>
    <row r="2804" spans="1:21" hidden="1" x14ac:dyDescent="0.3">
      <c r="A2804">
        <v>11817</v>
      </c>
      <c r="B2804" t="s">
        <v>57</v>
      </c>
      <c r="C2804" t="s">
        <v>1</v>
      </c>
      <c r="D2804" t="s">
        <v>2</v>
      </c>
      <c r="E2804" t="s">
        <v>3</v>
      </c>
      <c r="F2804" t="s">
        <v>306</v>
      </c>
      <c r="G2804" t="s">
        <v>4</v>
      </c>
      <c r="H2804" t="s">
        <v>55</v>
      </c>
      <c r="I2804">
        <v>504</v>
      </c>
      <c r="J2804">
        <v>56</v>
      </c>
      <c r="K2804" t="s">
        <v>316</v>
      </c>
      <c r="L2804" t="s">
        <v>317</v>
      </c>
      <c r="M2804" t="s">
        <v>309</v>
      </c>
      <c r="N2804">
        <v>20</v>
      </c>
      <c r="O2804" t="s">
        <v>313</v>
      </c>
      <c r="P2804" t="s">
        <v>16</v>
      </c>
      <c r="Q2804">
        <v>0.73</v>
      </c>
      <c r="R2804" t="s">
        <v>17</v>
      </c>
      <c r="S2804">
        <v>149.07000732421875</v>
      </c>
      <c r="T2804" s="6">
        <f>tbSilv[[#This Row],[qtdRecurso]]*tbSilv[[#This Row],[areaOcupacao]]/10000</f>
        <v>3.6791999999999998E-2</v>
      </c>
      <c r="U2804" s="1">
        <f>tbSilv[[#This Row],[qtdRecEspFaixa]]*tbSilv[[#This Row],[Preco]]</f>
        <v>5.4845837094726564</v>
      </c>
    </row>
    <row r="2805" spans="1:21" hidden="1" x14ac:dyDescent="0.3">
      <c r="A2805">
        <v>11817</v>
      </c>
      <c r="B2805" t="s">
        <v>57</v>
      </c>
      <c r="C2805" t="s">
        <v>1</v>
      </c>
      <c r="D2805" t="s">
        <v>2</v>
      </c>
      <c r="E2805" t="s">
        <v>3</v>
      </c>
      <c r="F2805" t="s">
        <v>306</v>
      </c>
      <c r="G2805" t="s">
        <v>4</v>
      </c>
      <c r="H2805" t="s">
        <v>55</v>
      </c>
      <c r="I2805">
        <v>504</v>
      </c>
      <c r="J2805">
        <v>56</v>
      </c>
      <c r="K2805" t="s">
        <v>316</v>
      </c>
      <c r="L2805" t="s">
        <v>317</v>
      </c>
      <c r="M2805" t="s">
        <v>309</v>
      </c>
      <c r="N2805">
        <v>21</v>
      </c>
      <c r="O2805" t="s">
        <v>310</v>
      </c>
      <c r="P2805" t="s">
        <v>311</v>
      </c>
      <c r="Q2805">
        <v>145.19999999999999</v>
      </c>
      <c r="R2805" t="s">
        <v>12</v>
      </c>
      <c r="S2805">
        <v>1.0999999999999999E-2</v>
      </c>
      <c r="T2805" s="6">
        <f>tbSilv[[#This Row],[qtdRecurso]]*tbSilv[[#This Row],[areaOcupacao]]/10000</f>
        <v>7.3180799999999993</v>
      </c>
      <c r="U2805" s="1">
        <f>tbSilv[[#This Row],[qtdRecEspFaixa]]*tbSilv[[#This Row],[Preco]]</f>
        <v>8.0498879999999981E-2</v>
      </c>
    </row>
    <row r="2806" spans="1:21" hidden="1" x14ac:dyDescent="0.3">
      <c r="A2806">
        <v>11817</v>
      </c>
      <c r="B2806" t="s">
        <v>57</v>
      </c>
      <c r="C2806" t="s">
        <v>1</v>
      </c>
      <c r="D2806" t="s">
        <v>2</v>
      </c>
      <c r="E2806" t="s">
        <v>3</v>
      </c>
      <c r="F2806" t="s">
        <v>306</v>
      </c>
      <c r="G2806" t="s">
        <v>4</v>
      </c>
      <c r="H2806" t="s">
        <v>55</v>
      </c>
      <c r="I2806">
        <v>504</v>
      </c>
      <c r="J2806">
        <v>56</v>
      </c>
      <c r="K2806" t="s">
        <v>316</v>
      </c>
      <c r="L2806" t="s">
        <v>317</v>
      </c>
      <c r="M2806" t="s">
        <v>309</v>
      </c>
      <c r="N2806">
        <v>21</v>
      </c>
      <c r="O2806" t="s">
        <v>310</v>
      </c>
      <c r="P2806" t="s">
        <v>13</v>
      </c>
      <c r="Q2806">
        <v>145.19999999999999</v>
      </c>
      <c r="R2806" t="s">
        <v>12</v>
      </c>
      <c r="S2806">
        <v>13.066685676574707</v>
      </c>
      <c r="T2806" s="6">
        <f>tbSilv[[#This Row],[qtdRecurso]]*tbSilv[[#This Row],[areaOcupacao]]/10000</f>
        <v>7.3180799999999993</v>
      </c>
      <c r="U2806" s="1">
        <f>tbSilv[[#This Row],[qtdRecEspFaixa]]*tbSilv[[#This Row],[Preco]]</f>
        <v>95.623051116027824</v>
      </c>
    </row>
    <row r="2807" spans="1:21" hidden="1" x14ac:dyDescent="0.3">
      <c r="A2807">
        <v>11817</v>
      </c>
      <c r="B2807" t="s">
        <v>57</v>
      </c>
      <c r="C2807" t="s">
        <v>1</v>
      </c>
      <c r="D2807" t="s">
        <v>2</v>
      </c>
      <c r="E2807" t="s">
        <v>3</v>
      </c>
      <c r="F2807" t="s">
        <v>306</v>
      </c>
      <c r="G2807" t="s">
        <v>4</v>
      </c>
      <c r="H2807" t="s">
        <v>55</v>
      </c>
      <c r="I2807">
        <v>504</v>
      </c>
      <c r="J2807">
        <v>56</v>
      </c>
      <c r="K2807" t="s">
        <v>316</v>
      </c>
      <c r="L2807" t="s">
        <v>317</v>
      </c>
      <c r="M2807" t="s">
        <v>309</v>
      </c>
      <c r="N2807">
        <v>21</v>
      </c>
      <c r="O2807" t="s">
        <v>312</v>
      </c>
      <c r="P2807" t="s">
        <v>13</v>
      </c>
      <c r="Q2807">
        <v>18.149999999999999</v>
      </c>
      <c r="R2807" t="s">
        <v>12</v>
      </c>
      <c r="S2807">
        <v>13.066685676574707</v>
      </c>
      <c r="T2807" s="6">
        <f>tbSilv[[#This Row],[qtdRecurso]]*tbSilv[[#This Row],[areaOcupacao]]/10000</f>
        <v>0.91475999999999991</v>
      </c>
      <c r="U2807" s="1">
        <f>tbSilv[[#This Row],[qtdRecEspFaixa]]*tbSilv[[#This Row],[Preco]]</f>
        <v>11.952881389503478</v>
      </c>
    </row>
    <row r="2808" spans="1:21" hidden="1" x14ac:dyDescent="0.3">
      <c r="A2808">
        <v>11817</v>
      </c>
      <c r="B2808" t="s">
        <v>57</v>
      </c>
      <c r="C2808" t="s">
        <v>1</v>
      </c>
      <c r="D2808" t="s">
        <v>2</v>
      </c>
      <c r="E2808" t="s">
        <v>3</v>
      </c>
      <c r="F2808" t="s">
        <v>306</v>
      </c>
      <c r="G2808" t="s">
        <v>4</v>
      </c>
      <c r="H2808" t="s">
        <v>55</v>
      </c>
      <c r="I2808">
        <v>504</v>
      </c>
      <c r="J2808">
        <v>56</v>
      </c>
      <c r="K2808" t="s">
        <v>316</v>
      </c>
      <c r="L2808" t="s">
        <v>317</v>
      </c>
      <c r="M2808" t="s">
        <v>309</v>
      </c>
      <c r="N2808">
        <v>21</v>
      </c>
      <c r="O2808" t="s">
        <v>313</v>
      </c>
      <c r="P2808" t="s">
        <v>16</v>
      </c>
      <c r="Q2808">
        <v>0.73</v>
      </c>
      <c r="R2808" t="s">
        <v>17</v>
      </c>
      <c r="S2808">
        <v>149.07000732421875</v>
      </c>
      <c r="T2808" s="6">
        <f>tbSilv[[#This Row],[qtdRecurso]]*tbSilv[[#This Row],[areaOcupacao]]/10000</f>
        <v>3.6791999999999998E-2</v>
      </c>
      <c r="U2808" s="1">
        <f>tbSilv[[#This Row],[qtdRecEspFaixa]]*tbSilv[[#This Row],[Preco]]</f>
        <v>5.4845837094726564</v>
      </c>
    </row>
    <row r="2809" spans="1:21" hidden="1" x14ac:dyDescent="0.3">
      <c r="A2809">
        <v>11817</v>
      </c>
      <c r="B2809" t="s">
        <v>57</v>
      </c>
      <c r="C2809" t="s">
        <v>1</v>
      </c>
      <c r="D2809" t="s">
        <v>2</v>
      </c>
      <c r="E2809" t="s">
        <v>3</v>
      </c>
      <c r="F2809" t="s">
        <v>306</v>
      </c>
      <c r="G2809" t="s">
        <v>4</v>
      </c>
      <c r="H2809" t="s">
        <v>55</v>
      </c>
      <c r="I2809">
        <v>504</v>
      </c>
      <c r="J2809">
        <v>56</v>
      </c>
      <c r="K2809" t="s">
        <v>316</v>
      </c>
      <c r="L2809" t="s">
        <v>317</v>
      </c>
      <c r="M2809" t="s">
        <v>309</v>
      </c>
      <c r="N2809">
        <v>22</v>
      </c>
      <c r="O2809" t="s">
        <v>310</v>
      </c>
      <c r="P2809" t="s">
        <v>311</v>
      </c>
      <c r="Q2809">
        <v>145.19999999999999</v>
      </c>
      <c r="R2809" t="s">
        <v>12</v>
      </c>
      <c r="S2809">
        <v>1.0999999999999999E-2</v>
      </c>
      <c r="T2809" s="6">
        <f>tbSilv[[#This Row],[qtdRecurso]]*tbSilv[[#This Row],[areaOcupacao]]/10000</f>
        <v>7.3180799999999993</v>
      </c>
      <c r="U2809" s="1">
        <f>tbSilv[[#This Row],[qtdRecEspFaixa]]*tbSilv[[#This Row],[Preco]]</f>
        <v>8.0498879999999981E-2</v>
      </c>
    </row>
    <row r="2810" spans="1:21" hidden="1" x14ac:dyDescent="0.3">
      <c r="A2810">
        <v>11817</v>
      </c>
      <c r="B2810" t="s">
        <v>57</v>
      </c>
      <c r="C2810" t="s">
        <v>1</v>
      </c>
      <c r="D2810" t="s">
        <v>2</v>
      </c>
      <c r="E2810" t="s">
        <v>3</v>
      </c>
      <c r="F2810" t="s">
        <v>306</v>
      </c>
      <c r="G2810" t="s">
        <v>4</v>
      </c>
      <c r="H2810" t="s">
        <v>55</v>
      </c>
      <c r="I2810">
        <v>504</v>
      </c>
      <c r="J2810">
        <v>56</v>
      </c>
      <c r="K2810" t="s">
        <v>316</v>
      </c>
      <c r="L2810" t="s">
        <v>317</v>
      </c>
      <c r="M2810" t="s">
        <v>309</v>
      </c>
      <c r="N2810">
        <v>22</v>
      </c>
      <c r="O2810" t="s">
        <v>310</v>
      </c>
      <c r="P2810" t="s">
        <v>13</v>
      </c>
      <c r="Q2810">
        <v>145.19999999999999</v>
      </c>
      <c r="R2810" t="s">
        <v>12</v>
      </c>
      <c r="S2810">
        <v>13.066685676574707</v>
      </c>
      <c r="T2810" s="6">
        <f>tbSilv[[#This Row],[qtdRecurso]]*tbSilv[[#This Row],[areaOcupacao]]/10000</f>
        <v>7.3180799999999993</v>
      </c>
      <c r="U2810" s="1">
        <f>tbSilv[[#This Row],[qtdRecEspFaixa]]*tbSilv[[#This Row],[Preco]]</f>
        <v>95.623051116027824</v>
      </c>
    </row>
    <row r="2811" spans="1:21" hidden="1" x14ac:dyDescent="0.3">
      <c r="A2811">
        <v>11817</v>
      </c>
      <c r="B2811" t="s">
        <v>57</v>
      </c>
      <c r="C2811" t="s">
        <v>1</v>
      </c>
      <c r="D2811" t="s">
        <v>2</v>
      </c>
      <c r="E2811" t="s">
        <v>3</v>
      </c>
      <c r="F2811" t="s">
        <v>306</v>
      </c>
      <c r="G2811" t="s">
        <v>4</v>
      </c>
      <c r="H2811" t="s">
        <v>55</v>
      </c>
      <c r="I2811">
        <v>504</v>
      </c>
      <c r="J2811">
        <v>56</v>
      </c>
      <c r="K2811" t="s">
        <v>316</v>
      </c>
      <c r="L2811" t="s">
        <v>317</v>
      </c>
      <c r="M2811" t="s">
        <v>309</v>
      </c>
      <c r="N2811">
        <v>22</v>
      </c>
      <c r="O2811" t="s">
        <v>312</v>
      </c>
      <c r="P2811" t="s">
        <v>13</v>
      </c>
      <c r="Q2811">
        <v>18.149999999999999</v>
      </c>
      <c r="R2811" t="s">
        <v>12</v>
      </c>
      <c r="S2811">
        <v>13.066685676574707</v>
      </c>
      <c r="T2811" s="6">
        <f>tbSilv[[#This Row],[qtdRecurso]]*tbSilv[[#This Row],[areaOcupacao]]/10000</f>
        <v>0.91475999999999991</v>
      </c>
      <c r="U2811" s="1">
        <f>tbSilv[[#This Row],[qtdRecEspFaixa]]*tbSilv[[#This Row],[Preco]]</f>
        <v>11.952881389503478</v>
      </c>
    </row>
    <row r="2812" spans="1:21" hidden="1" x14ac:dyDescent="0.3">
      <c r="A2812">
        <v>11817</v>
      </c>
      <c r="B2812" t="s">
        <v>57</v>
      </c>
      <c r="C2812" t="s">
        <v>1</v>
      </c>
      <c r="D2812" t="s">
        <v>2</v>
      </c>
      <c r="E2812" t="s">
        <v>3</v>
      </c>
      <c r="F2812" t="s">
        <v>306</v>
      </c>
      <c r="G2812" t="s">
        <v>4</v>
      </c>
      <c r="H2812" t="s">
        <v>55</v>
      </c>
      <c r="I2812">
        <v>504</v>
      </c>
      <c r="J2812">
        <v>56</v>
      </c>
      <c r="K2812" t="s">
        <v>316</v>
      </c>
      <c r="L2812" t="s">
        <v>317</v>
      </c>
      <c r="M2812" t="s">
        <v>309</v>
      </c>
      <c r="N2812">
        <v>22</v>
      </c>
      <c r="O2812" t="s">
        <v>313</v>
      </c>
      <c r="P2812" t="s">
        <v>16</v>
      </c>
      <c r="Q2812">
        <v>0.73</v>
      </c>
      <c r="R2812" t="s">
        <v>17</v>
      </c>
      <c r="S2812">
        <v>149.07000732421875</v>
      </c>
      <c r="T2812" s="6">
        <f>tbSilv[[#This Row],[qtdRecurso]]*tbSilv[[#This Row],[areaOcupacao]]/10000</f>
        <v>3.6791999999999998E-2</v>
      </c>
      <c r="U2812" s="1">
        <f>tbSilv[[#This Row],[qtdRecEspFaixa]]*tbSilv[[#This Row],[Preco]]</f>
        <v>5.4845837094726564</v>
      </c>
    </row>
    <row r="2813" spans="1:21" hidden="1" x14ac:dyDescent="0.3">
      <c r="A2813">
        <v>11817</v>
      </c>
      <c r="B2813" t="s">
        <v>57</v>
      </c>
      <c r="C2813" t="s">
        <v>1</v>
      </c>
      <c r="D2813" t="s">
        <v>2</v>
      </c>
      <c r="E2813" t="s">
        <v>3</v>
      </c>
      <c r="F2813" t="s">
        <v>306</v>
      </c>
      <c r="G2813" t="s">
        <v>4</v>
      </c>
      <c r="H2813" t="s">
        <v>55</v>
      </c>
      <c r="I2813">
        <v>504</v>
      </c>
      <c r="J2813">
        <v>56</v>
      </c>
      <c r="K2813" t="s">
        <v>316</v>
      </c>
      <c r="L2813" t="s">
        <v>317</v>
      </c>
      <c r="M2813" t="s">
        <v>309</v>
      </c>
      <c r="N2813">
        <v>23</v>
      </c>
      <c r="O2813" t="s">
        <v>310</v>
      </c>
      <c r="P2813" t="s">
        <v>311</v>
      </c>
      <c r="Q2813">
        <v>145.19999999999999</v>
      </c>
      <c r="R2813" t="s">
        <v>12</v>
      </c>
      <c r="S2813">
        <v>1.0999999999999999E-2</v>
      </c>
      <c r="T2813" s="6">
        <f>tbSilv[[#This Row],[qtdRecurso]]*tbSilv[[#This Row],[areaOcupacao]]/10000</f>
        <v>7.3180799999999993</v>
      </c>
      <c r="U2813" s="1">
        <f>tbSilv[[#This Row],[qtdRecEspFaixa]]*tbSilv[[#This Row],[Preco]]</f>
        <v>8.0498879999999981E-2</v>
      </c>
    </row>
    <row r="2814" spans="1:21" hidden="1" x14ac:dyDescent="0.3">
      <c r="A2814">
        <v>11817</v>
      </c>
      <c r="B2814" t="s">
        <v>57</v>
      </c>
      <c r="C2814" t="s">
        <v>1</v>
      </c>
      <c r="D2814" t="s">
        <v>2</v>
      </c>
      <c r="E2814" t="s">
        <v>3</v>
      </c>
      <c r="F2814" t="s">
        <v>306</v>
      </c>
      <c r="G2814" t="s">
        <v>4</v>
      </c>
      <c r="H2814" t="s">
        <v>55</v>
      </c>
      <c r="I2814">
        <v>504</v>
      </c>
      <c r="J2814">
        <v>56</v>
      </c>
      <c r="K2814" t="s">
        <v>316</v>
      </c>
      <c r="L2814" t="s">
        <v>317</v>
      </c>
      <c r="M2814" t="s">
        <v>309</v>
      </c>
      <c r="N2814">
        <v>23</v>
      </c>
      <c r="O2814" t="s">
        <v>310</v>
      </c>
      <c r="P2814" t="s">
        <v>13</v>
      </c>
      <c r="Q2814">
        <v>145.19999999999999</v>
      </c>
      <c r="R2814" t="s">
        <v>12</v>
      </c>
      <c r="S2814">
        <v>13.066685676574707</v>
      </c>
      <c r="T2814" s="6">
        <f>tbSilv[[#This Row],[qtdRecurso]]*tbSilv[[#This Row],[areaOcupacao]]/10000</f>
        <v>7.3180799999999993</v>
      </c>
      <c r="U2814" s="1">
        <f>tbSilv[[#This Row],[qtdRecEspFaixa]]*tbSilv[[#This Row],[Preco]]</f>
        <v>95.623051116027824</v>
      </c>
    </row>
    <row r="2815" spans="1:21" hidden="1" x14ac:dyDescent="0.3">
      <c r="A2815">
        <v>11817</v>
      </c>
      <c r="B2815" t="s">
        <v>57</v>
      </c>
      <c r="C2815" t="s">
        <v>1</v>
      </c>
      <c r="D2815" t="s">
        <v>2</v>
      </c>
      <c r="E2815" t="s">
        <v>3</v>
      </c>
      <c r="F2815" t="s">
        <v>306</v>
      </c>
      <c r="G2815" t="s">
        <v>4</v>
      </c>
      <c r="H2815" t="s">
        <v>55</v>
      </c>
      <c r="I2815">
        <v>504</v>
      </c>
      <c r="J2815">
        <v>56</v>
      </c>
      <c r="K2815" t="s">
        <v>316</v>
      </c>
      <c r="L2815" t="s">
        <v>317</v>
      </c>
      <c r="M2815" t="s">
        <v>309</v>
      </c>
      <c r="N2815">
        <v>23</v>
      </c>
      <c r="O2815" t="s">
        <v>312</v>
      </c>
      <c r="P2815" t="s">
        <v>13</v>
      </c>
      <c r="Q2815">
        <v>18.149999999999999</v>
      </c>
      <c r="R2815" t="s">
        <v>12</v>
      </c>
      <c r="S2815">
        <v>13.066685676574707</v>
      </c>
      <c r="T2815" s="6">
        <f>tbSilv[[#This Row],[qtdRecurso]]*tbSilv[[#This Row],[areaOcupacao]]/10000</f>
        <v>0.91475999999999991</v>
      </c>
      <c r="U2815" s="1">
        <f>tbSilv[[#This Row],[qtdRecEspFaixa]]*tbSilv[[#This Row],[Preco]]</f>
        <v>11.952881389503478</v>
      </c>
    </row>
    <row r="2816" spans="1:21" hidden="1" x14ac:dyDescent="0.3">
      <c r="A2816">
        <v>11817</v>
      </c>
      <c r="B2816" t="s">
        <v>57</v>
      </c>
      <c r="C2816" t="s">
        <v>1</v>
      </c>
      <c r="D2816" t="s">
        <v>2</v>
      </c>
      <c r="E2816" t="s">
        <v>3</v>
      </c>
      <c r="F2816" t="s">
        <v>306</v>
      </c>
      <c r="G2816" t="s">
        <v>4</v>
      </c>
      <c r="H2816" t="s">
        <v>55</v>
      </c>
      <c r="I2816">
        <v>504</v>
      </c>
      <c r="J2816">
        <v>56</v>
      </c>
      <c r="K2816" t="s">
        <v>316</v>
      </c>
      <c r="L2816" t="s">
        <v>317</v>
      </c>
      <c r="M2816" t="s">
        <v>309</v>
      </c>
      <c r="N2816">
        <v>23</v>
      </c>
      <c r="O2816" t="s">
        <v>313</v>
      </c>
      <c r="P2816" t="s">
        <v>16</v>
      </c>
      <c r="Q2816">
        <v>0.73</v>
      </c>
      <c r="R2816" t="s">
        <v>17</v>
      </c>
      <c r="S2816">
        <v>149.07000732421875</v>
      </c>
      <c r="T2816" s="6">
        <f>tbSilv[[#This Row],[qtdRecurso]]*tbSilv[[#This Row],[areaOcupacao]]/10000</f>
        <v>3.6791999999999998E-2</v>
      </c>
      <c r="U2816" s="1">
        <f>tbSilv[[#This Row],[qtdRecEspFaixa]]*tbSilv[[#This Row],[Preco]]</f>
        <v>5.4845837094726564</v>
      </c>
    </row>
    <row r="2817" spans="1:21" hidden="1" x14ac:dyDescent="0.3">
      <c r="A2817">
        <v>11817</v>
      </c>
      <c r="B2817" t="s">
        <v>57</v>
      </c>
      <c r="C2817" t="s">
        <v>1</v>
      </c>
      <c r="D2817" t="s">
        <v>2</v>
      </c>
      <c r="E2817" t="s">
        <v>3</v>
      </c>
      <c r="F2817" t="s">
        <v>306</v>
      </c>
      <c r="G2817" t="s">
        <v>4</v>
      </c>
      <c r="H2817" t="s">
        <v>55</v>
      </c>
      <c r="I2817">
        <v>504</v>
      </c>
      <c r="J2817">
        <v>56</v>
      </c>
      <c r="K2817" t="s">
        <v>316</v>
      </c>
      <c r="L2817" t="s">
        <v>317</v>
      </c>
      <c r="M2817" t="s">
        <v>309</v>
      </c>
      <c r="N2817">
        <v>24</v>
      </c>
      <c r="O2817" t="s">
        <v>310</v>
      </c>
      <c r="P2817" t="s">
        <v>311</v>
      </c>
      <c r="Q2817">
        <v>145.19999999999999</v>
      </c>
      <c r="R2817" t="s">
        <v>12</v>
      </c>
      <c r="S2817">
        <v>1.0999999999999999E-2</v>
      </c>
      <c r="T2817" s="6">
        <f>tbSilv[[#This Row],[qtdRecurso]]*tbSilv[[#This Row],[areaOcupacao]]/10000</f>
        <v>7.3180799999999993</v>
      </c>
      <c r="U2817" s="1">
        <f>tbSilv[[#This Row],[qtdRecEspFaixa]]*tbSilv[[#This Row],[Preco]]</f>
        <v>8.0498879999999981E-2</v>
      </c>
    </row>
    <row r="2818" spans="1:21" hidden="1" x14ac:dyDescent="0.3">
      <c r="A2818">
        <v>11817</v>
      </c>
      <c r="B2818" t="s">
        <v>57</v>
      </c>
      <c r="C2818" t="s">
        <v>1</v>
      </c>
      <c r="D2818" t="s">
        <v>2</v>
      </c>
      <c r="E2818" t="s">
        <v>3</v>
      </c>
      <c r="F2818" t="s">
        <v>306</v>
      </c>
      <c r="G2818" t="s">
        <v>4</v>
      </c>
      <c r="H2818" t="s">
        <v>55</v>
      </c>
      <c r="I2818">
        <v>504</v>
      </c>
      <c r="J2818">
        <v>56</v>
      </c>
      <c r="K2818" t="s">
        <v>316</v>
      </c>
      <c r="L2818" t="s">
        <v>317</v>
      </c>
      <c r="M2818" t="s">
        <v>309</v>
      </c>
      <c r="N2818">
        <v>24</v>
      </c>
      <c r="O2818" t="s">
        <v>310</v>
      </c>
      <c r="P2818" t="s">
        <v>13</v>
      </c>
      <c r="Q2818">
        <v>145.19999999999999</v>
      </c>
      <c r="R2818" t="s">
        <v>12</v>
      </c>
      <c r="S2818">
        <v>13.066685676574707</v>
      </c>
      <c r="T2818" s="6">
        <f>tbSilv[[#This Row],[qtdRecurso]]*tbSilv[[#This Row],[areaOcupacao]]/10000</f>
        <v>7.3180799999999993</v>
      </c>
      <c r="U2818" s="1">
        <f>tbSilv[[#This Row],[qtdRecEspFaixa]]*tbSilv[[#This Row],[Preco]]</f>
        <v>95.623051116027824</v>
      </c>
    </row>
    <row r="2819" spans="1:21" hidden="1" x14ac:dyDescent="0.3">
      <c r="A2819">
        <v>11817</v>
      </c>
      <c r="B2819" t="s">
        <v>57</v>
      </c>
      <c r="C2819" t="s">
        <v>1</v>
      </c>
      <c r="D2819" t="s">
        <v>2</v>
      </c>
      <c r="E2819" t="s">
        <v>3</v>
      </c>
      <c r="F2819" t="s">
        <v>306</v>
      </c>
      <c r="G2819" t="s">
        <v>4</v>
      </c>
      <c r="H2819" t="s">
        <v>55</v>
      </c>
      <c r="I2819">
        <v>504</v>
      </c>
      <c r="J2819">
        <v>56</v>
      </c>
      <c r="K2819" t="s">
        <v>316</v>
      </c>
      <c r="L2819" t="s">
        <v>317</v>
      </c>
      <c r="M2819" t="s">
        <v>309</v>
      </c>
      <c r="N2819">
        <v>24</v>
      </c>
      <c r="O2819" t="s">
        <v>312</v>
      </c>
      <c r="P2819" t="s">
        <v>13</v>
      </c>
      <c r="Q2819">
        <v>18.149999999999999</v>
      </c>
      <c r="R2819" t="s">
        <v>12</v>
      </c>
      <c r="S2819">
        <v>13.066685676574707</v>
      </c>
      <c r="T2819" s="6">
        <f>tbSilv[[#This Row],[qtdRecurso]]*tbSilv[[#This Row],[areaOcupacao]]/10000</f>
        <v>0.91475999999999991</v>
      </c>
      <c r="U2819" s="1">
        <f>tbSilv[[#This Row],[qtdRecEspFaixa]]*tbSilv[[#This Row],[Preco]]</f>
        <v>11.952881389503478</v>
      </c>
    </row>
    <row r="2820" spans="1:21" hidden="1" x14ac:dyDescent="0.3">
      <c r="A2820">
        <v>11817</v>
      </c>
      <c r="B2820" t="s">
        <v>57</v>
      </c>
      <c r="C2820" t="s">
        <v>1</v>
      </c>
      <c r="D2820" t="s">
        <v>2</v>
      </c>
      <c r="E2820" t="s">
        <v>3</v>
      </c>
      <c r="F2820" t="s">
        <v>306</v>
      </c>
      <c r="G2820" t="s">
        <v>4</v>
      </c>
      <c r="H2820" t="s">
        <v>55</v>
      </c>
      <c r="I2820">
        <v>504</v>
      </c>
      <c r="J2820">
        <v>56</v>
      </c>
      <c r="K2820" t="s">
        <v>316</v>
      </c>
      <c r="L2820" t="s">
        <v>317</v>
      </c>
      <c r="M2820" t="s">
        <v>309</v>
      </c>
      <c r="N2820">
        <v>24</v>
      </c>
      <c r="O2820" t="s">
        <v>313</v>
      </c>
      <c r="P2820" t="s">
        <v>16</v>
      </c>
      <c r="Q2820">
        <v>0.73</v>
      </c>
      <c r="R2820" t="s">
        <v>17</v>
      </c>
      <c r="S2820">
        <v>149.07000732421875</v>
      </c>
      <c r="T2820" s="6">
        <f>tbSilv[[#This Row],[qtdRecurso]]*tbSilv[[#This Row],[areaOcupacao]]/10000</f>
        <v>3.6791999999999998E-2</v>
      </c>
      <c r="U2820" s="1">
        <f>tbSilv[[#This Row],[qtdRecEspFaixa]]*tbSilv[[#This Row],[Preco]]</f>
        <v>5.4845837094726564</v>
      </c>
    </row>
    <row r="2821" spans="1:21" hidden="1" x14ac:dyDescent="0.3">
      <c r="A2821">
        <v>11817</v>
      </c>
      <c r="B2821" t="s">
        <v>57</v>
      </c>
      <c r="C2821" t="s">
        <v>1</v>
      </c>
      <c r="D2821" t="s">
        <v>2</v>
      </c>
      <c r="E2821" t="s">
        <v>3</v>
      </c>
      <c r="F2821" t="s">
        <v>306</v>
      </c>
      <c r="G2821" t="s">
        <v>4</v>
      </c>
      <c r="H2821" t="s">
        <v>55</v>
      </c>
      <c r="I2821">
        <v>504</v>
      </c>
      <c r="J2821">
        <v>56</v>
      </c>
      <c r="K2821" t="s">
        <v>316</v>
      </c>
      <c r="L2821" t="s">
        <v>317</v>
      </c>
      <c r="M2821" t="s">
        <v>309</v>
      </c>
      <c r="N2821">
        <v>25</v>
      </c>
      <c r="O2821" t="s">
        <v>310</v>
      </c>
      <c r="P2821" t="s">
        <v>311</v>
      </c>
      <c r="Q2821">
        <v>145.19999999999999</v>
      </c>
      <c r="R2821" t="s">
        <v>12</v>
      </c>
      <c r="S2821">
        <v>1.0999999999999999E-2</v>
      </c>
      <c r="T2821" s="6">
        <f>tbSilv[[#This Row],[qtdRecurso]]*tbSilv[[#This Row],[areaOcupacao]]/10000</f>
        <v>7.3180799999999993</v>
      </c>
      <c r="U2821" s="1">
        <f>tbSilv[[#This Row],[qtdRecEspFaixa]]*tbSilv[[#This Row],[Preco]]</f>
        <v>8.0498879999999981E-2</v>
      </c>
    </row>
    <row r="2822" spans="1:21" hidden="1" x14ac:dyDescent="0.3">
      <c r="A2822">
        <v>11817</v>
      </c>
      <c r="B2822" t="s">
        <v>57</v>
      </c>
      <c r="C2822" t="s">
        <v>1</v>
      </c>
      <c r="D2822" t="s">
        <v>2</v>
      </c>
      <c r="E2822" t="s">
        <v>3</v>
      </c>
      <c r="F2822" t="s">
        <v>306</v>
      </c>
      <c r="G2822" t="s">
        <v>4</v>
      </c>
      <c r="H2822" t="s">
        <v>55</v>
      </c>
      <c r="I2822">
        <v>504</v>
      </c>
      <c r="J2822">
        <v>56</v>
      </c>
      <c r="K2822" t="s">
        <v>316</v>
      </c>
      <c r="L2822" t="s">
        <v>317</v>
      </c>
      <c r="M2822" t="s">
        <v>309</v>
      </c>
      <c r="N2822">
        <v>25</v>
      </c>
      <c r="O2822" t="s">
        <v>310</v>
      </c>
      <c r="P2822" t="s">
        <v>13</v>
      </c>
      <c r="Q2822">
        <v>145.19999999999999</v>
      </c>
      <c r="R2822" t="s">
        <v>12</v>
      </c>
      <c r="S2822">
        <v>13.066685676574707</v>
      </c>
      <c r="T2822" s="6">
        <f>tbSilv[[#This Row],[qtdRecurso]]*tbSilv[[#This Row],[areaOcupacao]]/10000</f>
        <v>7.3180799999999993</v>
      </c>
      <c r="U2822" s="1">
        <f>tbSilv[[#This Row],[qtdRecEspFaixa]]*tbSilv[[#This Row],[Preco]]</f>
        <v>95.623051116027824</v>
      </c>
    </row>
    <row r="2823" spans="1:21" hidden="1" x14ac:dyDescent="0.3">
      <c r="A2823">
        <v>11817</v>
      </c>
      <c r="B2823" t="s">
        <v>57</v>
      </c>
      <c r="C2823" t="s">
        <v>1</v>
      </c>
      <c r="D2823" t="s">
        <v>2</v>
      </c>
      <c r="E2823" t="s">
        <v>3</v>
      </c>
      <c r="F2823" t="s">
        <v>306</v>
      </c>
      <c r="G2823" t="s">
        <v>4</v>
      </c>
      <c r="H2823" t="s">
        <v>55</v>
      </c>
      <c r="I2823">
        <v>504</v>
      </c>
      <c r="J2823">
        <v>56</v>
      </c>
      <c r="K2823" t="s">
        <v>316</v>
      </c>
      <c r="L2823" t="s">
        <v>317</v>
      </c>
      <c r="M2823" t="s">
        <v>309</v>
      </c>
      <c r="N2823">
        <v>25</v>
      </c>
      <c r="O2823" t="s">
        <v>312</v>
      </c>
      <c r="P2823" t="s">
        <v>13</v>
      </c>
      <c r="Q2823">
        <v>18.149999999999999</v>
      </c>
      <c r="R2823" t="s">
        <v>12</v>
      </c>
      <c r="S2823">
        <v>13.066685676574707</v>
      </c>
      <c r="T2823" s="6">
        <f>tbSilv[[#This Row],[qtdRecurso]]*tbSilv[[#This Row],[areaOcupacao]]/10000</f>
        <v>0.91475999999999991</v>
      </c>
      <c r="U2823" s="1">
        <f>tbSilv[[#This Row],[qtdRecEspFaixa]]*tbSilv[[#This Row],[Preco]]</f>
        <v>11.952881389503478</v>
      </c>
    </row>
    <row r="2824" spans="1:21" hidden="1" x14ac:dyDescent="0.3">
      <c r="A2824">
        <v>11817</v>
      </c>
      <c r="B2824" t="s">
        <v>57</v>
      </c>
      <c r="C2824" t="s">
        <v>1</v>
      </c>
      <c r="D2824" t="s">
        <v>2</v>
      </c>
      <c r="E2824" t="s">
        <v>3</v>
      </c>
      <c r="F2824" t="s">
        <v>306</v>
      </c>
      <c r="G2824" t="s">
        <v>4</v>
      </c>
      <c r="H2824" t="s">
        <v>55</v>
      </c>
      <c r="I2824">
        <v>504</v>
      </c>
      <c r="J2824">
        <v>56</v>
      </c>
      <c r="K2824" t="s">
        <v>316</v>
      </c>
      <c r="L2824" t="s">
        <v>317</v>
      </c>
      <c r="M2824" t="s">
        <v>309</v>
      </c>
      <c r="N2824">
        <v>25</v>
      </c>
      <c r="O2824" t="s">
        <v>313</v>
      </c>
      <c r="P2824" t="s">
        <v>16</v>
      </c>
      <c r="Q2824">
        <v>0.73</v>
      </c>
      <c r="R2824" t="s">
        <v>17</v>
      </c>
      <c r="S2824">
        <v>149.07000732421875</v>
      </c>
      <c r="T2824" s="6">
        <f>tbSilv[[#This Row],[qtdRecurso]]*tbSilv[[#This Row],[areaOcupacao]]/10000</f>
        <v>3.6791999999999998E-2</v>
      </c>
      <c r="U2824" s="1">
        <f>tbSilv[[#This Row],[qtdRecEspFaixa]]*tbSilv[[#This Row],[Preco]]</f>
        <v>5.4845837094726564</v>
      </c>
    </row>
    <row r="2825" spans="1:21" hidden="1" x14ac:dyDescent="0.3">
      <c r="A2825">
        <v>11817</v>
      </c>
      <c r="B2825" t="s">
        <v>57</v>
      </c>
      <c r="C2825" t="s">
        <v>1</v>
      </c>
      <c r="D2825" t="s">
        <v>2</v>
      </c>
      <c r="E2825" t="s">
        <v>3</v>
      </c>
      <c r="F2825" t="s">
        <v>306</v>
      </c>
      <c r="G2825" t="s">
        <v>4</v>
      </c>
      <c r="H2825" t="s">
        <v>55</v>
      </c>
      <c r="I2825">
        <v>504</v>
      </c>
      <c r="J2825">
        <v>56</v>
      </c>
      <c r="K2825" t="s">
        <v>316</v>
      </c>
      <c r="L2825" t="s">
        <v>317</v>
      </c>
      <c r="M2825" t="s">
        <v>309</v>
      </c>
      <c r="N2825">
        <v>26</v>
      </c>
      <c r="O2825" t="s">
        <v>310</v>
      </c>
      <c r="P2825" t="s">
        <v>311</v>
      </c>
      <c r="Q2825">
        <v>145.19999999999999</v>
      </c>
      <c r="R2825" t="s">
        <v>12</v>
      </c>
      <c r="S2825">
        <v>1.0999999999999999E-2</v>
      </c>
      <c r="T2825" s="6">
        <f>tbSilv[[#This Row],[qtdRecurso]]*tbSilv[[#This Row],[areaOcupacao]]/10000</f>
        <v>7.3180799999999993</v>
      </c>
      <c r="U2825" s="1">
        <f>tbSilv[[#This Row],[qtdRecEspFaixa]]*tbSilv[[#This Row],[Preco]]</f>
        <v>8.0498879999999981E-2</v>
      </c>
    </row>
    <row r="2826" spans="1:21" hidden="1" x14ac:dyDescent="0.3">
      <c r="A2826">
        <v>11817</v>
      </c>
      <c r="B2826" t="s">
        <v>57</v>
      </c>
      <c r="C2826" t="s">
        <v>1</v>
      </c>
      <c r="D2826" t="s">
        <v>2</v>
      </c>
      <c r="E2826" t="s">
        <v>3</v>
      </c>
      <c r="F2826" t="s">
        <v>306</v>
      </c>
      <c r="G2826" t="s">
        <v>4</v>
      </c>
      <c r="H2826" t="s">
        <v>55</v>
      </c>
      <c r="I2826">
        <v>504</v>
      </c>
      <c r="J2826">
        <v>56</v>
      </c>
      <c r="K2826" t="s">
        <v>316</v>
      </c>
      <c r="L2826" t="s">
        <v>317</v>
      </c>
      <c r="M2826" t="s">
        <v>309</v>
      </c>
      <c r="N2826">
        <v>26</v>
      </c>
      <c r="O2826" t="s">
        <v>310</v>
      </c>
      <c r="P2826" t="s">
        <v>13</v>
      </c>
      <c r="Q2826">
        <v>145.19999999999999</v>
      </c>
      <c r="R2826" t="s">
        <v>12</v>
      </c>
      <c r="S2826">
        <v>13.066685676574707</v>
      </c>
      <c r="T2826" s="6">
        <f>tbSilv[[#This Row],[qtdRecurso]]*tbSilv[[#This Row],[areaOcupacao]]/10000</f>
        <v>7.3180799999999993</v>
      </c>
      <c r="U2826" s="1">
        <f>tbSilv[[#This Row],[qtdRecEspFaixa]]*tbSilv[[#This Row],[Preco]]</f>
        <v>95.623051116027824</v>
      </c>
    </row>
    <row r="2827" spans="1:21" hidden="1" x14ac:dyDescent="0.3">
      <c r="A2827">
        <v>11817</v>
      </c>
      <c r="B2827" t="s">
        <v>57</v>
      </c>
      <c r="C2827" t="s">
        <v>1</v>
      </c>
      <c r="D2827" t="s">
        <v>2</v>
      </c>
      <c r="E2827" t="s">
        <v>3</v>
      </c>
      <c r="F2827" t="s">
        <v>306</v>
      </c>
      <c r="G2827" t="s">
        <v>4</v>
      </c>
      <c r="H2827" t="s">
        <v>55</v>
      </c>
      <c r="I2827">
        <v>504</v>
      </c>
      <c r="J2827">
        <v>56</v>
      </c>
      <c r="K2827" t="s">
        <v>316</v>
      </c>
      <c r="L2827" t="s">
        <v>317</v>
      </c>
      <c r="M2827" t="s">
        <v>309</v>
      </c>
      <c r="N2827">
        <v>26</v>
      </c>
      <c r="O2827" t="s">
        <v>312</v>
      </c>
      <c r="P2827" t="s">
        <v>13</v>
      </c>
      <c r="Q2827">
        <v>18.149999999999999</v>
      </c>
      <c r="R2827" t="s">
        <v>12</v>
      </c>
      <c r="S2827">
        <v>13.066685676574707</v>
      </c>
      <c r="T2827" s="6">
        <f>tbSilv[[#This Row],[qtdRecurso]]*tbSilv[[#This Row],[areaOcupacao]]/10000</f>
        <v>0.91475999999999991</v>
      </c>
      <c r="U2827" s="1">
        <f>tbSilv[[#This Row],[qtdRecEspFaixa]]*tbSilv[[#This Row],[Preco]]</f>
        <v>11.952881389503478</v>
      </c>
    </row>
    <row r="2828" spans="1:21" hidden="1" x14ac:dyDescent="0.3">
      <c r="A2828">
        <v>11817</v>
      </c>
      <c r="B2828" t="s">
        <v>57</v>
      </c>
      <c r="C2828" t="s">
        <v>1</v>
      </c>
      <c r="D2828" t="s">
        <v>2</v>
      </c>
      <c r="E2828" t="s">
        <v>3</v>
      </c>
      <c r="F2828" t="s">
        <v>306</v>
      </c>
      <c r="G2828" t="s">
        <v>4</v>
      </c>
      <c r="H2828" t="s">
        <v>55</v>
      </c>
      <c r="I2828">
        <v>504</v>
      </c>
      <c r="J2828">
        <v>56</v>
      </c>
      <c r="K2828" t="s">
        <v>316</v>
      </c>
      <c r="L2828" t="s">
        <v>317</v>
      </c>
      <c r="M2828" t="s">
        <v>309</v>
      </c>
      <c r="N2828">
        <v>26</v>
      </c>
      <c r="O2828" t="s">
        <v>313</v>
      </c>
      <c r="P2828" t="s">
        <v>16</v>
      </c>
      <c r="Q2828">
        <v>0.73</v>
      </c>
      <c r="R2828" t="s">
        <v>17</v>
      </c>
      <c r="S2828">
        <v>149.07000732421875</v>
      </c>
      <c r="T2828" s="6">
        <f>tbSilv[[#This Row],[qtdRecurso]]*tbSilv[[#This Row],[areaOcupacao]]/10000</f>
        <v>3.6791999999999998E-2</v>
      </c>
      <c r="U2828" s="1">
        <f>tbSilv[[#This Row],[qtdRecEspFaixa]]*tbSilv[[#This Row],[Preco]]</f>
        <v>5.4845837094726564</v>
      </c>
    </row>
    <row r="2829" spans="1:21" hidden="1" x14ac:dyDescent="0.3">
      <c r="A2829">
        <v>11817</v>
      </c>
      <c r="B2829" t="s">
        <v>57</v>
      </c>
      <c r="C2829" t="s">
        <v>1</v>
      </c>
      <c r="D2829" t="s">
        <v>2</v>
      </c>
      <c r="E2829" t="s">
        <v>3</v>
      </c>
      <c r="F2829" t="s">
        <v>306</v>
      </c>
      <c r="G2829" t="s">
        <v>4</v>
      </c>
      <c r="H2829" t="s">
        <v>55</v>
      </c>
      <c r="I2829">
        <v>504</v>
      </c>
      <c r="J2829">
        <v>56</v>
      </c>
      <c r="K2829" t="s">
        <v>316</v>
      </c>
      <c r="L2829" t="s">
        <v>317</v>
      </c>
      <c r="M2829" t="s">
        <v>309</v>
      </c>
      <c r="N2829">
        <v>27</v>
      </c>
      <c r="O2829" t="s">
        <v>310</v>
      </c>
      <c r="P2829" t="s">
        <v>311</v>
      </c>
      <c r="Q2829">
        <v>145.19999999999999</v>
      </c>
      <c r="R2829" t="s">
        <v>12</v>
      </c>
      <c r="S2829">
        <v>1.0999999999999999E-2</v>
      </c>
      <c r="T2829" s="6">
        <f>tbSilv[[#This Row],[qtdRecurso]]*tbSilv[[#This Row],[areaOcupacao]]/10000</f>
        <v>7.3180799999999993</v>
      </c>
      <c r="U2829" s="1">
        <f>tbSilv[[#This Row],[qtdRecEspFaixa]]*tbSilv[[#This Row],[Preco]]</f>
        <v>8.0498879999999981E-2</v>
      </c>
    </row>
    <row r="2830" spans="1:21" hidden="1" x14ac:dyDescent="0.3">
      <c r="A2830">
        <v>11817</v>
      </c>
      <c r="B2830" t="s">
        <v>57</v>
      </c>
      <c r="C2830" t="s">
        <v>1</v>
      </c>
      <c r="D2830" t="s">
        <v>2</v>
      </c>
      <c r="E2830" t="s">
        <v>3</v>
      </c>
      <c r="F2830" t="s">
        <v>306</v>
      </c>
      <c r="G2830" t="s">
        <v>4</v>
      </c>
      <c r="H2830" t="s">
        <v>55</v>
      </c>
      <c r="I2830">
        <v>504</v>
      </c>
      <c r="J2830">
        <v>56</v>
      </c>
      <c r="K2830" t="s">
        <v>316</v>
      </c>
      <c r="L2830" t="s">
        <v>317</v>
      </c>
      <c r="M2830" t="s">
        <v>309</v>
      </c>
      <c r="N2830">
        <v>27</v>
      </c>
      <c r="O2830" t="s">
        <v>310</v>
      </c>
      <c r="P2830" t="s">
        <v>13</v>
      </c>
      <c r="Q2830">
        <v>145.19999999999999</v>
      </c>
      <c r="R2830" t="s">
        <v>12</v>
      </c>
      <c r="S2830">
        <v>13.066685676574707</v>
      </c>
      <c r="T2830" s="6">
        <f>tbSilv[[#This Row],[qtdRecurso]]*tbSilv[[#This Row],[areaOcupacao]]/10000</f>
        <v>7.3180799999999993</v>
      </c>
      <c r="U2830" s="1">
        <f>tbSilv[[#This Row],[qtdRecEspFaixa]]*tbSilv[[#This Row],[Preco]]</f>
        <v>95.623051116027824</v>
      </c>
    </row>
    <row r="2831" spans="1:21" hidden="1" x14ac:dyDescent="0.3">
      <c r="A2831">
        <v>11817</v>
      </c>
      <c r="B2831" t="s">
        <v>57</v>
      </c>
      <c r="C2831" t="s">
        <v>1</v>
      </c>
      <c r="D2831" t="s">
        <v>2</v>
      </c>
      <c r="E2831" t="s">
        <v>3</v>
      </c>
      <c r="F2831" t="s">
        <v>306</v>
      </c>
      <c r="G2831" t="s">
        <v>4</v>
      </c>
      <c r="H2831" t="s">
        <v>55</v>
      </c>
      <c r="I2831">
        <v>504</v>
      </c>
      <c r="J2831">
        <v>56</v>
      </c>
      <c r="K2831" t="s">
        <v>316</v>
      </c>
      <c r="L2831" t="s">
        <v>317</v>
      </c>
      <c r="M2831" t="s">
        <v>309</v>
      </c>
      <c r="N2831">
        <v>27</v>
      </c>
      <c r="O2831" t="s">
        <v>312</v>
      </c>
      <c r="P2831" t="s">
        <v>13</v>
      </c>
      <c r="Q2831">
        <v>18.149999999999999</v>
      </c>
      <c r="R2831" t="s">
        <v>12</v>
      </c>
      <c r="S2831">
        <v>13.066685676574707</v>
      </c>
      <c r="T2831" s="6">
        <f>tbSilv[[#This Row],[qtdRecurso]]*tbSilv[[#This Row],[areaOcupacao]]/10000</f>
        <v>0.91475999999999991</v>
      </c>
      <c r="U2831" s="1">
        <f>tbSilv[[#This Row],[qtdRecEspFaixa]]*tbSilv[[#This Row],[Preco]]</f>
        <v>11.952881389503478</v>
      </c>
    </row>
    <row r="2832" spans="1:21" hidden="1" x14ac:dyDescent="0.3">
      <c r="A2832">
        <v>11817</v>
      </c>
      <c r="B2832" t="s">
        <v>57</v>
      </c>
      <c r="C2832" t="s">
        <v>1</v>
      </c>
      <c r="D2832" t="s">
        <v>2</v>
      </c>
      <c r="E2832" t="s">
        <v>3</v>
      </c>
      <c r="F2832" t="s">
        <v>306</v>
      </c>
      <c r="G2832" t="s">
        <v>4</v>
      </c>
      <c r="H2832" t="s">
        <v>55</v>
      </c>
      <c r="I2832">
        <v>504</v>
      </c>
      <c r="J2832">
        <v>56</v>
      </c>
      <c r="K2832" t="s">
        <v>316</v>
      </c>
      <c r="L2832" t="s">
        <v>317</v>
      </c>
      <c r="M2832" t="s">
        <v>309</v>
      </c>
      <c r="N2832">
        <v>27</v>
      </c>
      <c r="O2832" t="s">
        <v>313</v>
      </c>
      <c r="P2832" t="s">
        <v>16</v>
      </c>
      <c r="Q2832">
        <v>0.73</v>
      </c>
      <c r="R2832" t="s">
        <v>17</v>
      </c>
      <c r="S2832">
        <v>149.07000732421875</v>
      </c>
      <c r="T2832" s="6">
        <f>tbSilv[[#This Row],[qtdRecurso]]*tbSilv[[#This Row],[areaOcupacao]]/10000</f>
        <v>3.6791999999999998E-2</v>
      </c>
      <c r="U2832" s="1">
        <f>tbSilv[[#This Row],[qtdRecEspFaixa]]*tbSilv[[#This Row],[Preco]]</f>
        <v>5.4845837094726564</v>
      </c>
    </row>
    <row r="2833" spans="1:21" hidden="1" x14ac:dyDescent="0.3">
      <c r="A2833">
        <v>11817</v>
      </c>
      <c r="B2833" t="s">
        <v>57</v>
      </c>
      <c r="C2833" t="s">
        <v>1</v>
      </c>
      <c r="D2833" t="s">
        <v>2</v>
      </c>
      <c r="E2833" t="s">
        <v>3</v>
      </c>
      <c r="F2833" t="s">
        <v>306</v>
      </c>
      <c r="G2833" t="s">
        <v>4</v>
      </c>
      <c r="H2833" t="s">
        <v>55</v>
      </c>
      <c r="I2833">
        <v>504</v>
      </c>
      <c r="J2833">
        <v>56</v>
      </c>
      <c r="K2833" t="s">
        <v>316</v>
      </c>
      <c r="L2833" t="s">
        <v>317</v>
      </c>
      <c r="M2833" t="s">
        <v>309</v>
      </c>
      <c r="N2833">
        <v>28</v>
      </c>
      <c r="O2833" t="s">
        <v>310</v>
      </c>
      <c r="P2833" t="s">
        <v>311</v>
      </c>
      <c r="Q2833">
        <v>145.19999999999999</v>
      </c>
      <c r="R2833" t="s">
        <v>12</v>
      </c>
      <c r="S2833">
        <v>1.0999999999999999E-2</v>
      </c>
      <c r="T2833" s="6">
        <f>tbSilv[[#This Row],[qtdRecurso]]*tbSilv[[#This Row],[areaOcupacao]]/10000</f>
        <v>7.3180799999999993</v>
      </c>
      <c r="U2833" s="1">
        <f>tbSilv[[#This Row],[qtdRecEspFaixa]]*tbSilv[[#This Row],[Preco]]</f>
        <v>8.0498879999999981E-2</v>
      </c>
    </row>
    <row r="2834" spans="1:21" hidden="1" x14ac:dyDescent="0.3">
      <c r="A2834">
        <v>11817</v>
      </c>
      <c r="B2834" t="s">
        <v>57</v>
      </c>
      <c r="C2834" t="s">
        <v>1</v>
      </c>
      <c r="D2834" t="s">
        <v>2</v>
      </c>
      <c r="E2834" t="s">
        <v>3</v>
      </c>
      <c r="F2834" t="s">
        <v>306</v>
      </c>
      <c r="G2834" t="s">
        <v>4</v>
      </c>
      <c r="H2834" t="s">
        <v>55</v>
      </c>
      <c r="I2834">
        <v>504</v>
      </c>
      <c r="J2834">
        <v>56</v>
      </c>
      <c r="K2834" t="s">
        <v>316</v>
      </c>
      <c r="L2834" t="s">
        <v>317</v>
      </c>
      <c r="M2834" t="s">
        <v>309</v>
      </c>
      <c r="N2834">
        <v>28</v>
      </c>
      <c r="O2834" t="s">
        <v>310</v>
      </c>
      <c r="P2834" t="s">
        <v>13</v>
      </c>
      <c r="Q2834">
        <v>145.19999999999999</v>
      </c>
      <c r="R2834" t="s">
        <v>12</v>
      </c>
      <c r="S2834">
        <v>13.066685676574707</v>
      </c>
      <c r="T2834" s="6">
        <f>tbSilv[[#This Row],[qtdRecurso]]*tbSilv[[#This Row],[areaOcupacao]]/10000</f>
        <v>7.3180799999999993</v>
      </c>
      <c r="U2834" s="1">
        <f>tbSilv[[#This Row],[qtdRecEspFaixa]]*tbSilv[[#This Row],[Preco]]</f>
        <v>95.623051116027824</v>
      </c>
    </row>
    <row r="2835" spans="1:21" hidden="1" x14ac:dyDescent="0.3">
      <c r="A2835">
        <v>11817</v>
      </c>
      <c r="B2835" t="s">
        <v>57</v>
      </c>
      <c r="C2835" t="s">
        <v>1</v>
      </c>
      <c r="D2835" t="s">
        <v>2</v>
      </c>
      <c r="E2835" t="s">
        <v>3</v>
      </c>
      <c r="F2835" t="s">
        <v>306</v>
      </c>
      <c r="G2835" t="s">
        <v>4</v>
      </c>
      <c r="H2835" t="s">
        <v>55</v>
      </c>
      <c r="I2835">
        <v>504</v>
      </c>
      <c r="J2835">
        <v>56</v>
      </c>
      <c r="K2835" t="s">
        <v>316</v>
      </c>
      <c r="L2835" t="s">
        <v>317</v>
      </c>
      <c r="M2835" t="s">
        <v>309</v>
      </c>
      <c r="N2835">
        <v>28</v>
      </c>
      <c r="O2835" t="s">
        <v>312</v>
      </c>
      <c r="P2835" t="s">
        <v>13</v>
      </c>
      <c r="Q2835">
        <v>18.149999999999999</v>
      </c>
      <c r="R2835" t="s">
        <v>12</v>
      </c>
      <c r="S2835">
        <v>13.066685676574707</v>
      </c>
      <c r="T2835" s="6">
        <f>tbSilv[[#This Row],[qtdRecurso]]*tbSilv[[#This Row],[areaOcupacao]]/10000</f>
        <v>0.91475999999999991</v>
      </c>
      <c r="U2835" s="1">
        <f>tbSilv[[#This Row],[qtdRecEspFaixa]]*tbSilv[[#This Row],[Preco]]</f>
        <v>11.952881389503478</v>
      </c>
    </row>
    <row r="2836" spans="1:21" hidden="1" x14ac:dyDescent="0.3">
      <c r="A2836">
        <v>11817</v>
      </c>
      <c r="B2836" t="s">
        <v>57</v>
      </c>
      <c r="C2836" t="s">
        <v>1</v>
      </c>
      <c r="D2836" t="s">
        <v>2</v>
      </c>
      <c r="E2836" t="s">
        <v>3</v>
      </c>
      <c r="F2836" t="s">
        <v>306</v>
      </c>
      <c r="G2836" t="s">
        <v>4</v>
      </c>
      <c r="H2836" t="s">
        <v>55</v>
      </c>
      <c r="I2836">
        <v>504</v>
      </c>
      <c r="J2836">
        <v>56</v>
      </c>
      <c r="K2836" t="s">
        <v>316</v>
      </c>
      <c r="L2836" t="s">
        <v>317</v>
      </c>
      <c r="M2836" t="s">
        <v>309</v>
      </c>
      <c r="N2836">
        <v>28</v>
      </c>
      <c r="O2836" t="s">
        <v>313</v>
      </c>
      <c r="P2836" t="s">
        <v>16</v>
      </c>
      <c r="Q2836">
        <v>0.73</v>
      </c>
      <c r="R2836" t="s">
        <v>17</v>
      </c>
      <c r="S2836">
        <v>149.07000732421875</v>
      </c>
      <c r="T2836" s="6">
        <f>tbSilv[[#This Row],[qtdRecurso]]*tbSilv[[#This Row],[areaOcupacao]]/10000</f>
        <v>3.6791999999999998E-2</v>
      </c>
      <c r="U2836" s="1">
        <f>tbSilv[[#This Row],[qtdRecEspFaixa]]*tbSilv[[#This Row],[Preco]]</f>
        <v>5.4845837094726564</v>
      </c>
    </row>
    <row r="2837" spans="1:21" hidden="1" x14ac:dyDescent="0.3">
      <c r="A2837">
        <v>11817</v>
      </c>
      <c r="B2837" t="s">
        <v>57</v>
      </c>
      <c r="C2837" t="s">
        <v>1</v>
      </c>
      <c r="D2837" t="s">
        <v>2</v>
      </c>
      <c r="E2837" t="s">
        <v>3</v>
      </c>
      <c r="F2837" t="s">
        <v>306</v>
      </c>
      <c r="G2837" t="s">
        <v>4</v>
      </c>
      <c r="H2837" t="s">
        <v>55</v>
      </c>
      <c r="I2837">
        <v>504</v>
      </c>
      <c r="J2837">
        <v>56</v>
      </c>
      <c r="K2837" t="s">
        <v>316</v>
      </c>
      <c r="L2837" t="s">
        <v>317</v>
      </c>
      <c r="M2837" t="s">
        <v>309</v>
      </c>
      <c r="N2837">
        <v>29</v>
      </c>
      <c r="O2837" t="s">
        <v>310</v>
      </c>
      <c r="P2837" t="s">
        <v>311</v>
      </c>
      <c r="Q2837">
        <v>145.19999999999999</v>
      </c>
      <c r="R2837" t="s">
        <v>12</v>
      </c>
      <c r="S2837">
        <v>1.0999999999999999E-2</v>
      </c>
      <c r="T2837" s="6">
        <f>tbSilv[[#This Row],[qtdRecurso]]*tbSilv[[#This Row],[areaOcupacao]]/10000</f>
        <v>7.3180799999999993</v>
      </c>
      <c r="U2837" s="1">
        <f>tbSilv[[#This Row],[qtdRecEspFaixa]]*tbSilv[[#This Row],[Preco]]</f>
        <v>8.0498879999999981E-2</v>
      </c>
    </row>
    <row r="2838" spans="1:21" hidden="1" x14ac:dyDescent="0.3">
      <c r="A2838">
        <v>11817</v>
      </c>
      <c r="B2838" t="s">
        <v>57</v>
      </c>
      <c r="C2838" t="s">
        <v>1</v>
      </c>
      <c r="D2838" t="s">
        <v>2</v>
      </c>
      <c r="E2838" t="s">
        <v>3</v>
      </c>
      <c r="F2838" t="s">
        <v>306</v>
      </c>
      <c r="G2838" t="s">
        <v>4</v>
      </c>
      <c r="H2838" t="s">
        <v>55</v>
      </c>
      <c r="I2838">
        <v>504</v>
      </c>
      <c r="J2838">
        <v>56</v>
      </c>
      <c r="K2838" t="s">
        <v>316</v>
      </c>
      <c r="L2838" t="s">
        <v>317</v>
      </c>
      <c r="M2838" t="s">
        <v>309</v>
      </c>
      <c r="N2838">
        <v>29</v>
      </c>
      <c r="O2838" t="s">
        <v>310</v>
      </c>
      <c r="P2838" t="s">
        <v>13</v>
      </c>
      <c r="Q2838">
        <v>145.19999999999999</v>
      </c>
      <c r="R2838" t="s">
        <v>12</v>
      </c>
      <c r="S2838">
        <v>13.066685676574707</v>
      </c>
      <c r="T2838" s="6">
        <f>tbSilv[[#This Row],[qtdRecurso]]*tbSilv[[#This Row],[areaOcupacao]]/10000</f>
        <v>7.3180799999999993</v>
      </c>
      <c r="U2838" s="1">
        <f>tbSilv[[#This Row],[qtdRecEspFaixa]]*tbSilv[[#This Row],[Preco]]</f>
        <v>95.623051116027824</v>
      </c>
    </row>
    <row r="2839" spans="1:21" hidden="1" x14ac:dyDescent="0.3">
      <c r="A2839">
        <v>11817</v>
      </c>
      <c r="B2839" t="s">
        <v>57</v>
      </c>
      <c r="C2839" t="s">
        <v>1</v>
      </c>
      <c r="D2839" t="s">
        <v>2</v>
      </c>
      <c r="E2839" t="s">
        <v>3</v>
      </c>
      <c r="F2839" t="s">
        <v>306</v>
      </c>
      <c r="G2839" t="s">
        <v>4</v>
      </c>
      <c r="H2839" t="s">
        <v>55</v>
      </c>
      <c r="I2839">
        <v>504</v>
      </c>
      <c r="J2839">
        <v>56</v>
      </c>
      <c r="K2839" t="s">
        <v>316</v>
      </c>
      <c r="L2839" t="s">
        <v>317</v>
      </c>
      <c r="M2839" t="s">
        <v>309</v>
      </c>
      <c r="N2839">
        <v>29</v>
      </c>
      <c r="O2839" t="s">
        <v>312</v>
      </c>
      <c r="P2839" t="s">
        <v>13</v>
      </c>
      <c r="Q2839">
        <v>18.149999999999999</v>
      </c>
      <c r="R2839" t="s">
        <v>12</v>
      </c>
      <c r="S2839">
        <v>13.066685676574707</v>
      </c>
      <c r="T2839" s="6">
        <f>tbSilv[[#This Row],[qtdRecurso]]*tbSilv[[#This Row],[areaOcupacao]]/10000</f>
        <v>0.91475999999999991</v>
      </c>
      <c r="U2839" s="1">
        <f>tbSilv[[#This Row],[qtdRecEspFaixa]]*tbSilv[[#This Row],[Preco]]</f>
        <v>11.952881389503478</v>
      </c>
    </row>
    <row r="2840" spans="1:21" hidden="1" x14ac:dyDescent="0.3">
      <c r="A2840">
        <v>11817</v>
      </c>
      <c r="B2840" t="s">
        <v>57</v>
      </c>
      <c r="C2840" t="s">
        <v>1</v>
      </c>
      <c r="D2840" t="s">
        <v>2</v>
      </c>
      <c r="E2840" t="s">
        <v>3</v>
      </c>
      <c r="F2840" t="s">
        <v>306</v>
      </c>
      <c r="G2840" t="s">
        <v>4</v>
      </c>
      <c r="H2840" t="s">
        <v>55</v>
      </c>
      <c r="I2840">
        <v>504</v>
      </c>
      <c r="J2840">
        <v>56</v>
      </c>
      <c r="K2840" t="s">
        <v>316</v>
      </c>
      <c r="L2840" t="s">
        <v>317</v>
      </c>
      <c r="M2840" t="s">
        <v>309</v>
      </c>
      <c r="N2840">
        <v>29</v>
      </c>
      <c r="O2840" t="s">
        <v>313</v>
      </c>
      <c r="P2840" t="s">
        <v>16</v>
      </c>
      <c r="Q2840">
        <v>0.73</v>
      </c>
      <c r="R2840" t="s">
        <v>17</v>
      </c>
      <c r="S2840">
        <v>149.07000732421875</v>
      </c>
      <c r="T2840" s="6">
        <f>tbSilv[[#This Row],[qtdRecurso]]*tbSilv[[#This Row],[areaOcupacao]]/10000</f>
        <v>3.6791999999999998E-2</v>
      </c>
      <c r="U2840" s="1">
        <f>tbSilv[[#This Row],[qtdRecEspFaixa]]*tbSilv[[#This Row],[Preco]]</f>
        <v>5.4845837094726564</v>
      </c>
    </row>
    <row r="2841" spans="1:21" hidden="1" x14ac:dyDescent="0.3">
      <c r="A2841">
        <v>11817</v>
      </c>
      <c r="B2841" t="s">
        <v>57</v>
      </c>
      <c r="C2841" t="s">
        <v>1</v>
      </c>
      <c r="D2841" t="s">
        <v>2</v>
      </c>
      <c r="E2841" t="s">
        <v>3</v>
      </c>
      <c r="F2841" t="s">
        <v>306</v>
      </c>
      <c r="G2841" t="s">
        <v>4</v>
      </c>
      <c r="H2841" t="s">
        <v>55</v>
      </c>
      <c r="I2841">
        <v>504</v>
      </c>
      <c r="J2841">
        <v>56</v>
      </c>
      <c r="K2841" t="s">
        <v>316</v>
      </c>
      <c r="L2841" t="s">
        <v>317</v>
      </c>
      <c r="M2841" t="s">
        <v>309</v>
      </c>
      <c r="N2841">
        <v>30</v>
      </c>
      <c r="O2841" t="s">
        <v>310</v>
      </c>
      <c r="P2841" t="s">
        <v>311</v>
      </c>
      <c r="Q2841">
        <v>145.19999999999999</v>
      </c>
      <c r="R2841" t="s">
        <v>12</v>
      </c>
      <c r="S2841">
        <v>1.0999999999999999E-2</v>
      </c>
      <c r="T2841" s="6">
        <f>tbSilv[[#This Row],[qtdRecurso]]*tbSilv[[#This Row],[areaOcupacao]]/10000</f>
        <v>7.3180799999999993</v>
      </c>
      <c r="U2841" s="1">
        <f>tbSilv[[#This Row],[qtdRecEspFaixa]]*tbSilv[[#This Row],[Preco]]</f>
        <v>8.0498879999999981E-2</v>
      </c>
    </row>
    <row r="2842" spans="1:21" hidden="1" x14ac:dyDescent="0.3">
      <c r="A2842">
        <v>11817</v>
      </c>
      <c r="B2842" t="s">
        <v>57</v>
      </c>
      <c r="C2842" t="s">
        <v>1</v>
      </c>
      <c r="D2842" t="s">
        <v>2</v>
      </c>
      <c r="E2842" t="s">
        <v>3</v>
      </c>
      <c r="F2842" t="s">
        <v>306</v>
      </c>
      <c r="G2842" t="s">
        <v>4</v>
      </c>
      <c r="H2842" t="s">
        <v>55</v>
      </c>
      <c r="I2842">
        <v>504</v>
      </c>
      <c r="J2842">
        <v>56</v>
      </c>
      <c r="K2842" t="s">
        <v>316</v>
      </c>
      <c r="L2842" t="s">
        <v>317</v>
      </c>
      <c r="M2842" t="s">
        <v>309</v>
      </c>
      <c r="N2842">
        <v>30</v>
      </c>
      <c r="O2842" t="s">
        <v>310</v>
      </c>
      <c r="P2842" t="s">
        <v>13</v>
      </c>
      <c r="Q2842">
        <v>145.19999999999999</v>
      </c>
      <c r="R2842" t="s">
        <v>12</v>
      </c>
      <c r="S2842">
        <v>13.066685676574707</v>
      </c>
      <c r="T2842" s="6">
        <f>tbSilv[[#This Row],[qtdRecurso]]*tbSilv[[#This Row],[areaOcupacao]]/10000</f>
        <v>7.3180799999999993</v>
      </c>
      <c r="U2842" s="1">
        <f>tbSilv[[#This Row],[qtdRecEspFaixa]]*tbSilv[[#This Row],[Preco]]</f>
        <v>95.623051116027824</v>
      </c>
    </row>
    <row r="2843" spans="1:21" hidden="1" x14ac:dyDescent="0.3">
      <c r="A2843">
        <v>11817</v>
      </c>
      <c r="B2843" t="s">
        <v>57</v>
      </c>
      <c r="C2843" t="s">
        <v>1</v>
      </c>
      <c r="D2843" t="s">
        <v>2</v>
      </c>
      <c r="E2843" t="s">
        <v>3</v>
      </c>
      <c r="F2843" t="s">
        <v>306</v>
      </c>
      <c r="G2843" t="s">
        <v>4</v>
      </c>
      <c r="H2843" t="s">
        <v>55</v>
      </c>
      <c r="I2843">
        <v>504</v>
      </c>
      <c r="J2843">
        <v>56</v>
      </c>
      <c r="K2843" t="s">
        <v>316</v>
      </c>
      <c r="L2843" t="s">
        <v>317</v>
      </c>
      <c r="M2843" t="s">
        <v>309</v>
      </c>
      <c r="N2843">
        <v>30</v>
      </c>
      <c r="O2843" t="s">
        <v>312</v>
      </c>
      <c r="P2843" t="s">
        <v>13</v>
      </c>
      <c r="Q2843">
        <v>18.149999999999999</v>
      </c>
      <c r="R2843" t="s">
        <v>12</v>
      </c>
      <c r="S2843">
        <v>13.066685676574707</v>
      </c>
      <c r="T2843" s="6">
        <f>tbSilv[[#This Row],[qtdRecurso]]*tbSilv[[#This Row],[areaOcupacao]]/10000</f>
        <v>0.91475999999999991</v>
      </c>
      <c r="U2843" s="1">
        <f>tbSilv[[#This Row],[qtdRecEspFaixa]]*tbSilv[[#This Row],[Preco]]</f>
        <v>11.952881389503478</v>
      </c>
    </row>
    <row r="2844" spans="1:21" hidden="1" x14ac:dyDescent="0.3">
      <c r="A2844">
        <v>11817</v>
      </c>
      <c r="B2844" t="s">
        <v>57</v>
      </c>
      <c r="C2844" t="s">
        <v>1</v>
      </c>
      <c r="D2844" t="s">
        <v>2</v>
      </c>
      <c r="E2844" t="s">
        <v>3</v>
      </c>
      <c r="F2844" t="s">
        <v>306</v>
      </c>
      <c r="G2844" t="s">
        <v>4</v>
      </c>
      <c r="H2844" t="s">
        <v>55</v>
      </c>
      <c r="I2844">
        <v>504</v>
      </c>
      <c r="J2844">
        <v>56</v>
      </c>
      <c r="K2844" t="s">
        <v>316</v>
      </c>
      <c r="L2844" t="s">
        <v>317</v>
      </c>
      <c r="M2844" t="s">
        <v>309</v>
      </c>
      <c r="N2844">
        <v>30</v>
      </c>
      <c r="O2844" t="s">
        <v>313</v>
      </c>
      <c r="P2844" t="s">
        <v>16</v>
      </c>
      <c r="Q2844">
        <v>0.73</v>
      </c>
      <c r="R2844" t="s">
        <v>17</v>
      </c>
      <c r="S2844">
        <v>149.07000732421875</v>
      </c>
      <c r="T2844" s="6">
        <f>tbSilv[[#This Row],[qtdRecurso]]*tbSilv[[#This Row],[areaOcupacao]]/10000</f>
        <v>3.6791999999999998E-2</v>
      </c>
      <c r="U2844" s="1">
        <f>tbSilv[[#This Row],[qtdRecEspFaixa]]*tbSilv[[#This Row],[Preco]]</f>
        <v>5.4845837094726564</v>
      </c>
    </row>
    <row r="2845" spans="1:21" hidden="1" x14ac:dyDescent="0.3">
      <c r="A2845">
        <v>11817</v>
      </c>
      <c r="B2845" t="s">
        <v>57</v>
      </c>
      <c r="C2845" t="s">
        <v>1</v>
      </c>
      <c r="D2845" t="s">
        <v>2</v>
      </c>
      <c r="E2845" t="s">
        <v>3</v>
      </c>
      <c r="F2845" t="s">
        <v>306</v>
      </c>
      <c r="G2845" t="s">
        <v>4</v>
      </c>
      <c r="H2845" t="s">
        <v>55</v>
      </c>
      <c r="I2845">
        <v>504</v>
      </c>
      <c r="J2845">
        <v>56</v>
      </c>
      <c r="K2845" t="s">
        <v>316</v>
      </c>
      <c r="L2845" t="s">
        <v>7</v>
      </c>
      <c r="M2845" t="s">
        <v>8</v>
      </c>
      <c r="N2845">
        <v>1</v>
      </c>
      <c r="O2845" t="s">
        <v>9</v>
      </c>
      <c r="P2845" t="s">
        <v>314</v>
      </c>
      <c r="Q2845">
        <v>3.3</v>
      </c>
      <c r="R2845" t="s">
        <v>10</v>
      </c>
      <c r="S2845">
        <v>273.07998657226563</v>
      </c>
      <c r="T2845" s="6">
        <f>tbSilv[[#This Row],[qtdRecurso]]*tbSilv[[#This Row],[areaOcupacao]]/10000</f>
        <v>0.16632</v>
      </c>
      <c r="U2845" s="1">
        <f>tbSilv[[#This Row],[qtdRecEspFaixa]]*tbSilv[[#This Row],[Preco]]</f>
        <v>45.418663366699221</v>
      </c>
    </row>
    <row r="2846" spans="1:21" hidden="1" x14ac:dyDescent="0.3">
      <c r="A2846">
        <v>11817</v>
      </c>
      <c r="B2846" t="s">
        <v>57</v>
      </c>
      <c r="C2846" t="s">
        <v>1</v>
      </c>
      <c r="D2846" t="s">
        <v>2</v>
      </c>
      <c r="E2846" t="s">
        <v>3</v>
      </c>
      <c r="F2846" t="s">
        <v>306</v>
      </c>
      <c r="G2846" t="s">
        <v>4</v>
      </c>
      <c r="H2846" t="s">
        <v>55</v>
      </c>
      <c r="I2846">
        <v>504</v>
      </c>
      <c r="J2846">
        <v>56</v>
      </c>
      <c r="K2846" t="s">
        <v>316</v>
      </c>
      <c r="L2846" t="s">
        <v>7</v>
      </c>
      <c r="M2846" t="s">
        <v>8</v>
      </c>
      <c r="N2846">
        <v>1</v>
      </c>
      <c r="O2846" t="s">
        <v>9</v>
      </c>
      <c r="P2846" t="s">
        <v>11</v>
      </c>
      <c r="Q2846">
        <v>10.5</v>
      </c>
      <c r="R2846" t="s">
        <v>12</v>
      </c>
      <c r="S2846">
        <v>1.0999999999999999E-2</v>
      </c>
      <c r="T2846" s="6">
        <f>tbSilv[[#This Row],[qtdRecurso]]*tbSilv[[#This Row],[areaOcupacao]]/10000</f>
        <v>0.5292</v>
      </c>
      <c r="U2846" s="1">
        <f>tbSilv[[#This Row],[qtdRecEspFaixa]]*tbSilv[[#This Row],[Preco]]</f>
        <v>5.8211999999999995E-3</v>
      </c>
    </row>
    <row r="2847" spans="1:21" hidden="1" x14ac:dyDescent="0.3">
      <c r="A2847">
        <v>11817</v>
      </c>
      <c r="B2847" t="s">
        <v>57</v>
      </c>
      <c r="C2847" t="s">
        <v>1</v>
      </c>
      <c r="D2847" t="s">
        <v>2</v>
      </c>
      <c r="E2847" t="s">
        <v>3</v>
      </c>
      <c r="F2847" t="s">
        <v>306</v>
      </c>
      <c r="G2847" t="s">
        <v>4</v>
      </c>
      <c r="H2847" t="s">
        <v>55</v>
      </c>
      <c r="I2847">
        <v>504</v>
      </c>
      <c r="J2847">
        <v>56</v>
      </c>
      <c r="K2847" t="s">
        <v>316</v>
      </c>
      <c r="L2847" t="s">
        <v>7</v>
      </c>
      <c r="M2847" t="s">
        <v>8</v>
      </c>
      <c r="N2847">
        <v>1</v>
      </c>
      <c r="O2847" t="s">
        <v>9</v>
      </c>
      <c r="P2847" t="s">
        <v>13</v>
      </c>
      <c r="Q2847">
        <v>10.5</v>
      </c>
      <c r="R2847" t="s">
        <v>12</v>
      </c>
      <c r="S2847">
        <v>13.066685676574707</v>
      </c>
      <c r="T2847" s="6">
        <f>tbSilv[[#This Row],[qtdRecurso]]*tbSilv[[#This Row],[areaOcupacao]]/10000</f>
        <v>0.5292</v>
      </c>
      <c r="U2847" s="1">
        <f>tbSilv[[#This Row],[qtdRecEspFaixa]]*tbSilv[[#This Row],[Preco]]</f>
        <v>6.9148900600433354</v>
      </c>
    </row>
    <row r="2848" spans="1:21" hidden="1" x14ac:dyDescent="0.3">
      <c r="A2848">
        <v>11817</v>
      </c>
      <c r="B2848" t="s">
        <v>57</v>
      </c>
      <c r="C2848" t="s">
        <v>1</v>
      </c>
      <c r="D2848" t="s">
        <v>2</v>
      </c>
      <c r="E2848" t="s">
        <v>3</v>
      </c>
      <c r="F2848" t="s">
        <v>306</v>
      </c>
      <c r="G2848" t="s">
        <v>4</v>
      </c>
      <c r="H2848" t="s">
        <v>55</v>
      </c>
      <c r="I2848">
        <v>504</v>
      </c>
      <c r="J2848">
        <v>56</v>
      </c>
      <c r="K2848" t="s">
        <v>316</v>
      </c>
      <c r="L2848" t="s">
        <v>7</v>
      </c>
      <c r="M2848" t="s">
        <v>8</v>
      </c>
      <c r="N2848">
        <v>1</v>
      </c>
      <c r="O2848" t="s">
        <v>14</v>
      </c>
      <c r="P2848" t="s">
        <v>315</v>
      </c>
      <c r="Q2848">
        <v>3.3</v>
      </c>
      <c r="R2848" t="s">
        <v>10</v>
      </c>
      <c r="S2848">
        <v>200.47999572753906</v>
      </c>
      <c r="T2848" s="6">
        <f>tbSilv[[#This Row],[qtdRecurso]]*tbSilv[[#This Row],[areaOcupacao]]/10000</f>
        <v>0.16632</v>
      </c>
      <c r="U2848" s="1">
        <f>tbSilv[[#This Row],[qtdRecEspFaixa]]*tbSilv[[#This Row],[Preco]]</f>
        <v>33.343832889404297</v>
      </c>
    </row>
    <row r="2849" spans="1:21" hidden="1" x14ac:dyDescent="0.3">
      <c r="A2849">
        <v>11817</v>
      </c>
      <c r="B2849" t="s">
        <v>57</v>
      </c>
      <c r="C2849" t="s">
        <v>1</v>
      </c>
      <c r="D2849" t="s">
        <v>2</v>
      </c>
      <c r="E2849" t="s">
        <v>3</v>
      </c>
      <c r="F2849" t="s">
        <v>306</v>
      </c>
      <c r="G2849" t="s">
        <v>4</v>
      </c>
      <c r="H2849" t="s">
        <v>55</v>
      </c>
      <c r="I2849">
        <v>504</v>
      </c>
      <c r="J2849">
        <v>56</v>
      </c>
      <c r="K2849" t="s">
        <v>316</v>
      </c>
      <c r="L2849" t="s">
        <v>7</v>
      </c>
      <c r="M2849" t="s">
        <v>8</v>
      </c>
      <c r="N2849">
        <v>1</v>
      </c>
      <c r="O2849" t="s">
        <v>14</v>
      </c>
      <c r="P2849" t="s">
        <v>15</v>
      </c>
      <c r="Q2849">
        <v>12</v>
      </c>
      <c r="R2849" t="s">
        <v>12</v>
      </c>
      <c r="S2849">
        <v>7.9000000000000001E-2</v>
      </c>
      <c r="T2849" s="6">
        <f>tbSilv[[#This Row],[qtdRecurso]]*tbSilv[[#This Row],[areaOcupacao]]/10000</f>
        <v>0.6048</v>
      </c>
      <c r="U2849" s="1">
        <f>tbSilv[[#This Row],[qtdRecEspFaixa]]*tbSilv[[#This Row],[Preco]]</f>
        <v>4.7779200000000001E-2</v>
      </c>
    </row>
    <row r="2850" spans="1:21" hidden="1" x14ac:dyDescent="0.3">
      <c r="A2850">
        <v>11817</v>
      </c>
      <c r="B2850" t="s">
        <v>57</v>
      </c>
      <c r="C2850" t="s">
        <v>1</v>
      </c>
      <c r="D2850" t="s">
        <v>2</v>
      </c>
      <c r="E2850" t="s">
        <v>3</v>
      </c>
      <c r="F2850" t="s">
        <v>306</v>
      </c>
      <c r="G2850" t="s">
        <v>4</v>
      </c>
      <c r="H2850" t="s">
        <v>55</v>
      </c>
      <c r="I2850">
        <v>504</v>
      </c>
      <c r="J2850">
        <v>56</v>
      </c>
      <c r="K2850" t="s">
        <v>316</v>
      </c>
      <c r="L2850" t="s">
        <v>7</v>
      </c>
      <c r="M2850" t="s">
        <v>8</v>
      </c>
      <c r="N2850">
        <v>1</v>
      </c>
      <c r="O2850" t="s">
        <v>14</v>
      </c>
      <c r="P2850" t="s">
        <v>13</v>
      </c>
      <c r="Q2850">
        <v>12</v>
      </c>
      <c r="R2850" t="s">
        <v>12</v>
      </c>
      <c r="S2850">
        <v>13.066685676574707</v>
      </c>
      <c r="T2850" s="6">
        <f>tbSilv[[#This Row],[qtdRecurso]]*tbSilv[[#This Row],[areaOcupacao]]/10000</f>
        <v>0.6048</v>
      </c>
      <c r="U2850" s="1">
        <f>tbSilv[[#This Row],[qtdRecEspFaixa]]*tbSilv[[#This Row],[Preco]]</f>
        <v>7.9027314971923825</v>
      </c>
    </row>
    <row r="2851" spans="1:21" hidden="1" x14ac:dyDescent="0.3">
      <c r="A2851">
        <v>11817</v>
      </c>
      <c r="B2851" t="s">
        <v>57</v>
      </c>
      <c r="C2851" t="s">
        <v>1</v>
      </c>
      <c r="D2851" t="s">
        <v>2</v>
      </c>
      <c r="E2851" t="s">
        <v>3</v>
      </c>
      <c r="F2851" t="s">
        <v>306</v>
      </c>
      <c r="G2851" t="s">
        <v>4</v>
      </c>
      <c r="H2851" t="s">
        <v>55</v>
      </c>
      <c r="I2851">
        <v>504</v>
      </c>
      <c r="J2851">
        <v>56</v>
      </c>
      <c r="K2851" t="s">
        <v>316</v>
      </c>
      <c r="L2851" t="s">
        <v>7</v>
      </c>
      <c r="M2851" t="s">
        <v>8</v>
      </c>
      <c r="N2851">
        <v>1</v>
      </c>
      <c r="O2851" t="s">
        <v>14</v>
      </c>
      <c r="P2851" t="s">
        <v>16</v>
      </c>
      <c r="Q2851">
        <v>2</v>
      </c>
      <c r="R2851" t="s">
        <v>17</v>
      </c>
      <c r="S2851">
        <v>149.07000732421875</v>
      </c>
      <c r="T2851" s="6">
        <f>tbSilv[[#This Row],[qtdRecurso]]*tbSilv[[#This Row],[areaOcupacao]]/10000</f>
        <v>0.1008</v>
      </c>
      <c r="U2851" s="1">
        <f>tbSilv[[#This Row],[qtdRecEspFaixa]]*tbSilv[[#This Row],[Preco]]</f>
        <v>15.02625673828125</v>
      </c>
    </row>
    <row r="2852" spans="1:21" hidden="1" x14ac:dyDescent="0.3">
      <c r="A2852">
        <v>11817</v>
      </c>
      <c r="B2852" t="s">
        <v>57</v>
      </c>
      <c r="C2852" t="s">
        <v>1</v>
      </c>
      <c r="D2852" t="s">
        <v>2</v>
      </c>
      <c r="E2852" t="s">
        <v>3</v>
      </c>
      <c r="F2852" t="s">
        <v>306</v>
      </c>
      <c r="G2852" t="s">
        <v>4</v>
      </c>
      <c r="H2852" t="s">
        <v>55</v>
      </c>
      <c r="I2852">
        <v>504</v>
      </c>
      <c r="J2852">
        <v>56</v>
      </c>
      <c r="K2852" t="s">
        <v>316</v>
      </c>
      <c r="L2852" t="s">
        <v>7</v>
      </c>
      <c r="M2852" t="s">
        <v>8</v>
      </c>
      <c r="N2852">
        <v>1</v>
      </c>
      <c r="O2852" t="s">
        <v>18</v>
      </c>
      <c r="P2852" t="s">
        <v>13</v>
      </c>
      <c r="Q2852">
        <v>5</v>
      </c>
      <c r="R2852" t="s">
        <v>12</v>
      </c>
      <c r="S2852">
        <v>13.066685676574707</v>
      </c>
      <c r="T2852" s="6">
        <f>tbSilv[[#This Row],[qtdRecurso]]*tbSilv[[#This Row],[areaOcupacao]]/10000</f>
        <v>0.252</v>
      </c>
      <c r="U2852" s="1">
        <f>tbSilv[[#This Row],[qtdRecEspFaixa]]*tbSilv[[#This Row],[Preco]]</f>
        <v>3.2928047904968261</v>
      </c>
    </row>
    <row r="2853" spans="1:21" hidden="1" x14ac:dyDescent="0.3">
      <c r="A2853">
        <v>11817</v>
      </c>
      <c r="B2853" t="s">
        <v>57</v>
      </c>
      <c r="C2853" t="s">
        <v>1</v>
      </c>
      <c r="D2853" t="s">
        <v>2</v>
      </c>
      <c r="E2853" t="s">
        <v>3</v>
      </c>
      <c r="F2853" t="s">
        <v>306</v>
      </c>
      <c r="G2853" t="s">
        <v>4</v>
      </c>
      <c r="H2853" t="s">
        <v>55</v>
      </c>
      <c r="I2853">
        <v>504</v>
      </c>
      <c r="J2853">
        <v>56</v>
      </c>
      <c r="K2853" t="s">
        <v>316</v>
      </c>
      <c r="L2853" t="s">
        <v>7</v>
      </c>
      <c r="M2853" t="s">
        <v>8</v>
      </c>
      <c r="N2853">
        <v>1</v>
      </c>
      <c r="O2853" t="s">
        <v>18</v>
      </c>
      <c r="P2853" t="s">
        <v>19</v>
      </c>
      <c r="Q2853">
        <v>1</v>
      </c>
      <c r="R2853" t="s">
        <v>17</v>
      </c>
      <c r="S2853">
        <v>157.47999572753906</v>
      </c>
      <c r="T2853" s="6">
        <f>tbSilv[[#This Row],[qtdRecurso]]*tbSilv[[#This Row],[areaOcupacao]]/10000</f>
        <v>5.04E-2</v>
      </c>
      <c r="U2853" s="1">
        <f>tbSilv[[#This Row],[qtdRecEspFaixa]]*tbSilv[[#This Row],[Preco]]</f>
        <v>7.9369917846679687</v>
      </c>
    </row>
    <row r="2854" spans="1:21" hidden="1" x14ac:dyDescent="0.3">
      <c r="A2854">
        <v>11817</v>
      </c>
      <c r="B2854" t="s">
        <v>57</v>
      </c>
      <c r="C2854" t="s">
        <v>1</v>
      </c>
      <c r="D2854" t="s">
        <v>2</v>
      </c>
      <c r="E2854" t="s">
        <v>3</v>
      </c>
      <c r="F2854" t="s">
        <v>306</v>
      </c>
      <c r="G2854" t="s">
        <v>4</v>
      </c>
      <c r="H2854" t="s">
        <v>55</v>
      </c>
      <c r="I2854">
        <v>504</v>
      </c>
      <c r="J2854">
        <v>56</v>
      </c>
      <c r="K2854" t="s">
        <v>316</v>
      </c>
      <c r="L2854" t="s">
        <v>7</v>
      </c>
      <c r="M2854" t="s">
        <v>8</v>
      </c>
      <c r="N2854">
        <v>1</v>
      </c>
      <c r="O2854" t="s">
        <v>20</v>
      </c>
      <c r="P2854" t="s">
        <v>21</v>
      </c>
      <c r="Q2854">
        <v>5</v>
      </c>
      <c r="R2854" t="s">
        <v>22</v>
      </c>
      <c r="S2854">
        <v>25.84</v>
      </c>
      <c r="T2854" s="6">
        <f>tbSilv[[#This Row],[qtdRecurso]]*tbSilv[[#This Row],[areaOcupacao]]/10000</f>
        <v>0.252</v>
      </c>
      <c r="U2854" s="1">
        <f>tbSilv[[#This Row],[qtdRecEspFaixa]]*tbSilv[[#This Row],[Preco]]</f>
        <v>6.5116800000000001</v>
      </c>
    </row>
    <row r="2855" spans="1:21" hidden="1" x14ac:dyDescent="0.3">
      <c r="A2855">
        <v>11817</v>
      </c>
      <c r="B2855" t="s">
        <v>57</v>
      </c>
      <c r="C2855" t="s">
        <v>1</v>
      </c>
      <c r="D2855" t="s">
        <v>2</v>
      </c>
      <c r="E2855" t="s">
        <v>3</v>
      </c>
      <c r="F2855" t="s">
        <v>306</v>
      </c>
      <c r="G2855" t="s">
        <v>4</v>
      </c>
      <c r="H2855" t="s">
        <v>55</v>
      </c>
      <c r="I2855">
        <v>504</v>
      </c>
      <c r="J2855">
        <v>56</v>
      </c>
      <c r="K2855" t="s">
        <v>316</v>
      </c>
      <c r="L2855" t="s">
        <v>7</v>
      </c>
      <c r="M2855" t="s">
        <v>8</v>
      </c>
      <c r="N2855">
        <v>1</v>
      </c>
      <c r="O2855" t="s">
        <v>20</v>
      </c>
      <c r="P2855" t="s">
        <v>13</v>
      </c>
      <c r="Q2855">
        <v>12</v>
      </c>
      <c r="R2855" t="s">
        <v>12</v>
      </c>
      <c r="S2855">
        <v>13.066685676574707</v>
      </c>
      <c r="T2855" s="6">
        <f>tbSilv[[#This Row],[qtdRecurso]]*tbSilv[[#This Row],[areaOcupacao]]/10000</f>
        <v>0.6048</v>
      </c>
      <c r="U2855" s="1">
        <f>tbSilv[[#This Row],[qtdRecEspFaixa]]*tbSilv[[#This Row],[Preco]]</f>
        <v>7.9027314971923825</v>
      </c>
    </row>
    <row r="2856" spans="1:21" hidden="1" x14ac:dyDescent="0.3">
      <c r="A2856">
        <v>11817</v>
      </c>
      <c r="B2856" t="s">
        <v>57</v>
      </c>
      <c r="C2856" t="s">
        <v>1</v>
      </c>
      <c r="D2856" t="s">
        <v>2</v>
      </c>
      <c r="E2856" t="s">
        <v>3</v>
      </c>
      <c r="F2856" t="s">
        <v>306</v>
      </c>
      <c r="G2856" t="s">
        <v>4</v>
      </c>
      <c r="H2856" t="s">
        <v>55</v>
      </c>
      <c r="I2856">
        <v>504</v>
      </c>
      <c r="J2856">
        <v>56</v>
      </c>
      <c r="K2856" t="s">
        <v>316</v>
      </c>
      <c r="L2856" t="s">
        <v>7</v>
      </c>
      <c r="M2856" t="s">
        <v>8</v>
      </c>
      <c r="N2856">
        <v>1</v>
      </c>
      <c r="O2856" t="s">
        <v>20</v>
      </c>
      <c r="P2856" t="s">
        <v>19</v>
      </c>
      <c r="Q2856">
        <v>2</v>
      </c>
      <c r="R2856" t="s">
        <v>17</v>
      </c>
      <c r="S2856">
        <v>157.47999572753906</v>
      </c>
      <c r="T2856" s="6">
        <f>tbSilv[[#This Row],[qtdRecurso]]*tbSilv[[#This Row],[areaOcupacao]]/10000</f>
        <v>0.1008</v>
      </c>
      <c r="U2856" s="1">
        <f>tbSilv[[#This Row],[qtdRecEspFaixa]]*tbSilv[[#This Row],[Preco]]</f>
        <v>15.873983569335937</v>
      </c>
    </row>
    <row r="2857" spans="1:21" hidden="1" x14ac:dyDescent="0.3">
      <c r="A2857">
        <v>11817</v>
      </c>
      <c r="B2857" t="s">
        <v>57</v>
      </c>
      <c r="C2857" t="s">
        <v>1</v>
      </c>
      <c r="D2857" t="s">
        <v>2</v>
      </c>
      <c r="E2857" t="s">
        <v>3</v>
      </c>
      <c r="F2857" t="s">
        <v>306</v>
      </c>
      <c r="G2857" t="s">
        <v>4</v>
      </c>
      <c r="H2857" t="s">
        <v>55</v>
      </c>
      <c r="I2857">
        <v>504</v>
      </c>
      <c r="J2857">
        <v>56</v>
      </c>
      <c r="K2857" t="s">
        <v>316</v>
      </c>
      <c r="L2857" t="s">
        <v>7</v>
      </c>
      <c r="M2857" t="s">
        <v>8</v>
      </c>
      <c r="N2857">
        <v>1</v>
      </c>
      <c r="O2857" t="s">
        <v>23</v>
      </c>
      <c r="P2857" t="s">
        <v>21</v>
      </c>
      <c r="Q2857">
        <v>1</v>
      </c>
      <c r="R2857" t="s">
        <v>22</v>
      </c>
      <c r="S2857">
        <v>25.84</v>
      </c>
      <c r="T2857" s="6">
        <f>tbSilv[[#This Row],[qtdRecurso]]*tbSilv[[#This Row],[areaOcupacao]]/10000</f>
        <v>5.04E-2</v>
      </c>
      <c r="U2857" s="1">
        <f>tbSilv[[#This Row],[qtdRecEspFaixa]]*tbSilv[[#This Row],[Preco]]</f>
        <v>1.3023359999999999</v>
      </c>
    </row>
    <row r="2858" spans="1:21" hidden="1" x14ac:dyDescent="0.3">
      <c r="A2858">
        <v>11817</v>
      </c>
      <c r="B2858" t="s">
        <v>57</v>
      </c>
      <c r="C2858" t="s">
        <v>1</v>
      </c>
      <c r="D2858" t="s">
        <v>2</v>
      </c>
      <c r="E2858" t="s">
        <v>3</v>
      </c>
      <c r="F2858" t="s">
        <v>306</v>
      </c>
      <c r="G2858" t="s">
        <v>4</v>
      </c>
      <c r="H2858" t="s">
        <v>55</v>
      </c>
      <c r="I2858">
        <v>504</v>
      </c>
      <c r="J2858">
        <v>56</v>
      </c>
      <c r="K2858" t="s">
        <v>316</v>
      </c>
      <c r="L2858" t="s">
        <v>7</v>
      </c>
      <c r="M2858" t="s">
        <v>8</v>
      </c>
      <c r="N2858">
        <v>1</v>
      </c>
      <c r="O2858" t="s">
        <v>23</v>
      </c>
      <c r="P2858" t="s">
        <v>24</v>
      </c>
      <c r="Q2858">
        <v>109</v>
      </c>
      <c r="R2858" t="s">
        <v>25</v>
      </c>
      <c r="S2858">
        <v>2</v>
      </c>
      <c r="T2858" s="6">
        <f>tbSilv[[#This Row],[qtdRecurso]]*tbSilv[[#This Row],[areaOcupacao]]/10000</f>
        <v>5.4935999999999998</v>
      </c>
      <c r="U2858" s="1">
        <f>tbSilv[[#This Row],[qtdRecEspFaixa]]*tbSilv[[#This Row],[Preco]]</f>
        <v>10.9872</v>
      </c>
    </row>
    <row r="2859" spans="1:21" hidden="1" x14ac:dyDescent="0.3">
      <c r="A2859">
        <v>11817</v>
      </c>
      <c r="B2859" t="s">
        <v>57</v>
      </c>
      <c r="C2859" t="s">
        <v>1</v>
      </c>
      <c r="D2859" t="s">
        <v>2</v>
      </c>
      <c r="E2859" t="s">
        <v>3</v>
      </c>
      <c r="F2859" t="s">
        <v>306</v>
      </c>
      <c r="G2859" t="s">
        <v>4</v>
      </c>
      <c r="H2859" t="s">
        <v>55</v>
      </c>
      <c r="I2859">
        <v>504</v>
      </c>
      <c r="J2859">
        <v>56</v>
      </c>
      <c r="K2859" t="s">
        <v>316</v>
      </c>
      <c r="L2859" t="s">
        <v>7</v>
      </c>
      <c r="M2859" t="s">
        <v>8</v>
      </c>
      <c r="N2859">
        <v>1</v>
      </c>
      <c r="O2859" t="s">
        <v>23</v>
      </c>
      <c r="P2859" t="s">
        <v>26</v>
      </c>
      <c r="Q2859">
        <v>109</v>
      </c>
      <c r="R2859" t="s">
        <v>25</v>
      </c>
      <c r="S2859">
        <v>10</v>
      </c>
      <c r="T2859" s="6">
        <f>tbSilv[[#This Row],[qtdRecurso]]*tbSilv[[#This Row],[areaOcupacao]]/10000</f>
        <v>5.4935999999999998</v>
      </c>
      <c r="U2859" s="1">
        <f>tbSilv[[#This Row],[qtdRecEspFaixa]]*tbSilv[[#This Row],[Preco]]</f>
        <v>54.936</v>
      </c>
    </row>
    <row r="2860" spans="1:21" hidden="1" x14ac:dyDescent="0.3">
      <c r="A2860">
        <v>11817</v>
      </c>
      <c r="B2860" t="s">
        <v>57</v>
      </c>
      <c r="C2860" t="s">
        <v>1</v>
      </c>
      <c r="D2860" t="s">
        <v>2</v>
      </c>
      <c r="E2860" t="s">
        <v>3</v>
      </c>
      <c r="F2860" t="s">
        <v>306</v>
      </c>
      <c r="G2860" t="s">
        <v>4</v>
      </c>
      <c r="H2860" t="s">
        <v>55</v>
      </c>
      <c r="I2860">
        <v>504</v>
      </c>
      <c r="J2860">
        <v>56</v>
      </c>
      <c r="K2860" t="s">
        <v>316</v>
      </c>
      <c r="L2860" t="s">
        <v>7</v>
      </c>
      <c r="M2860" t="s">
        <v>8</v>
      </c>
      <c r="N2860">
        <v>1</v>
      </c>
      <c r="O2860" t="s">
        <v>23</v>
      </c>
      <c r="P2860" t="s">
        <v>13</v>
      </c>
      <c r="Q2860">
        <v>3.6</v>
      </c>
      <c r="R2860" t="s">
        <v>12</v>
      </c>
      <c r="S2860">
        <v>13.066685676574707</v>
      </c>
      <c r="T2860" s="6">
        <f>tbSilv[[#This Row],[qtdRecurso]]*tbSilv[[#This Row],[areaOcupacao]]/10000</f>
        <v>0.18144000000000002</v>
      </c>
      <c r="U2860" s="1">
        <f>tbSilv[[#This Row],[qtdRecEspFaixa]]*tbSilv[[#This Row],[Preco]]</f>
        <v>2.370819449157715</v>
      </c>
    </row>
    <row r="2861" spans="1:21" hidden="1" x14ac:dyDescent="0.3">
      <c r="A2861">
        <v>11817</v>
      </c>
      <c r="B2861" t="s">
        <v>57</v>
      </c>
      <c r="C2861" t="s">
        <v>1</v>
      </c>
      <c r="D2861" t="s">
        <v>2</v>
      </c>
      <c r="E2861" t="s">
        <v>3</v>
      </c>
      <c r="F2861" t="s">
        <v>306</v>
      </c>
      <c r="G2861" t="s">
        <v>4</v>
      </c>
      <c r="H2861" t="s">
        <v>55</v>
      </c>
      <c r="I2861">
        <v>504</v>
      </c>
      <c r="J2861">
        <v>56</v>
      </c>
      <c r="K2861" t="s">
        <v>316</v>
      </c>
      <c r="L2861" t="s">
        <v>7</v>
      </c>
      <c r="M2861" t="s">
        <v>8</v>
      </c>
      <c r="N2861">
        <v>1</v>
      </c>
      <c r="O2861" t="s">
        <v>27</v>
      </c>
      <c r="P2861" t="s">
        <v>24</v>
      </c>
      <c r="Q2861">
        <v>545</v>
      </c>
      <c r="R2861" t="s">
        <v>25</v>
      </c>
      <c r="S2861">
        <v>2</v>
      </c>
      <c r="T2861" s="6">
        <f>tbSilv[[#This Row],[qtdRecurso]]*tbSilv[[#This Row],[areaOcupacao]]/10000</f>
        <v>27.468</v>
      </c>
      <c r="U2861" s="1">
        <f>tbSilv[[#This Row],[qtdRecEspFaixa]]*tbSilv[[#This Row],[Preco]]</f>
        <v>54.936</v>
      </c>
    </row>
    <row r="2862" spans="1:21" hidden="1" x14ac:dyDescent="0.3">
      <c r="A2862">
        <v>11817</v>
      </c>
      <c r="B2862" t="s">
        <v>57</v>
      </c>
      <c r="C2862" t="s">
        <v>1</v>
      </c>
      <c r="D2862" t="s">
        <v>2</v>
      </c>
      <c r="E2862" t="s">
        <v>3</v>
      </c>
      <c r="F2862" t="s">
        <v>306</v>
      </c>
      <c r="G2862" t="s">
        <v>4</v>
      </c>
      <c r="H2862" t="s">
        <v>55</v>
      </c>
      <c r="I2862">
        <v>504</v>
      </c>
      <c r="J2862">
        <v>56</v>
      </c>
      <c r="K2862" t="s">
        <v>316</v>
      </c>
      <c r="L2862" t="s">
        <v>7</v>
      </c>
      <c r="M2862" t="s">
        <v>8</v>
      </c>
      <c r="N2862">
        <v>1</v>
      </c>
      <c r="O2862" t="s">
        <v>27</v>
      </c>
      <c r="P2862" t="s">
        <v>13</v>
      </c>
      <c r="Q2862">
        <v>9</v>
      </c>
      <c r="R2862" t="s">
        <v>12</v>
      </c>
      <c r="S2862">
        <v>13.066685676574707</v>
      </c>
      <c r="T2862" s="6">
        <f>tbSilv[[#This Row],[qtdRecurso]]*tbSilv[[#This Row],[areaOcupacao]]/10000</f>
        <v>0.4536</v>
      </c>
      <c r="U2862" s="1">
        <f>tbSilv[[#This Row],[qtdRecEspFaixa]]*tbSilv[[#This Row],[Preco]]</f>
        <v>5.9270486228942874</v>
      </c>
    </row>
    <row r="2863" spans="1:21" hidden="1" x14ac:dyDescent="0.3">
      <c r="A2863">
        <v>11817</v>
      </c>
      <c r="B2863" t="s">
        <v>57</v>
      </c>
      <c r="C2863" t="s">
        <v>1</v>
      </c>
      <c r="D2863" t="s">
        <v>2</v>
      </c>
      <c r="E2863" t="s">
        <v>3</v>
      </c>
      <c r="F2863" t="s">
        <v>306</v>
      </c>
      <c r="G2863" t="s">
        <v>4</v>
      </c>
      <c r="H2863" t="s">
        <v>55</v>
      </c>
      <c r="I2863">
        <v>504</v>
      </c>
      <c r="J2863">
        <v>56</v>
      </c>
      <c r="K2863" t="s">
        <v>316</v>
      </c>
      <c r="L2863" t="s">
        <v>7</v>
      </c>
      <c r="M2863" t="s">
        <v>8</v>
      </c>
      <c r="N2863">
        <v>1</v>
      </c>
      <c r="O2863" t="s">
        <v>27</v>
      </c>
      <c r="P2863" t="s">
        <v>16</v>
      </c>
      <c r="Q2863">
        <v>1.5</v>
      </c>
      <c r="R2863" t="s">
        <v>17</v>
      </c>
      <c r="S2863">
        <v>149.07000732421875</v>
      </c>
      <c r="T2863" s="6">
        <f>tbSilv[[#This Row],[qtdRecurso]]*tbSilv[[#This Row],[areaOcupacao]]/10000</f>
        <v>7.5600000000000001E-2</v>
      </c>
      <c r="U2863" s="1">
        <f>tbSilv[[#This Row],[qtdRecEspFaixa]]*tbSilv[[#This Row],[Preco]]</f>
        <v>11.269692553710938</v>
      </c>
    </row>
    <row r="2864" spans="1:21" x14ac:dyDescent="0.3">
      <c r="A2864">
        <v>11817</v>
      </c>
      <c r="B2864" t="s">
        <v>57</v>
      </c>
      <c r="C2864" t="s">
        <v>1</v>
      </c>
      <c r="D2864" t="s">
        <v>2</v>
      </c>
      <c r="E2864" t="s">
        <v>3</v>
      </c>
      <c r="F2864" t="s">
        <v>306</v>
      </c>
      <c r="G2864" t="s">
        <v>4</v>
      </c>
      <c r="H2864" t="s">
        <v>55</v>
      </c>
      <c r="I2864">
        <v>504</v>
      </c>
      <c r="J2864">
        <v>56</v>
      </c>
      <c r="K2864" t="s">
        <v>316</v>
      </c>
      <c r="L2864" t="s">
        <v>7</v>
      </c>
      <c r="M2864" t="s">
        <v>28</v>
      </c>
      <c r="N2864">
        <v>2</v>
      </c>
      <c r="O2864" t="s">
        <v>29</v>
      </c>
      <c r="P2864" t="s">
        <v>30</v>
      </c>
      <c r="Q2864">
        <v>2.6</v>
      </c>
      <c r="R2864" t="s">
        <v>10</v>
      </c>
      <c r="S2864">
        <v>268.25</v>
      </c>
      <c r="T2864" s="6">
        <f>tbSilv[[#This Row],[qtdRecurso]]*tbSilv[[#This Row],[areaOcupacao]]/10000</f>
        <v>0.13104000000000002</v>
      </c>
      <c r="U2864" s="1">
        <f>tbSilv[[#This Row],[qtdRecEspFaixa]]*tbSilv[[#This Row],[Preco]]</f>
        <v>35.151480000000006</v>
      </c>
    </row>
    <row r="2865" spans="1:21" x14ac:dyDescent="0.3">
      <c r="A2865">
        <v>11817</v>
      </c>
      <c r="B2865" t="s">
        <v>57</v>
      </c>
      <c r="C2865" t="s">
        <v>1</v>
      </c>
      <c r="D2865" t="s">
        <v>2</v>
      </c>
      <c r="E2865" t="s">
        <v>3</v>
      </c>
      <c r="F2865" t="s">
        <v>306</v>
      </c>
      <c r="G2865" t="s">
        <v>4</v>
      </c>
      <c r="H2865" t="s">
        <v>55</v>
      </c>
      <c r="I2865">
        <v>504</v>
      </c>
      <c r="J2865">
        <v>56</v>
      </c>
      <c r="K2865" t="s">
        <v>316</v>
      </c>
      <c r="L2865" t="s">
        <v>7</v>
      </c>
      <c r="M2865" t="s">
        <v>28</v>
      </c>
      <c r="N2865">
        <v>2</v>
      </c>
      <c r="O2865" t="s">
        <v>29</v>
      </c>
      <c r="P2865" t="s">
        <v>11</v>
      </c>
      <c r="Q2865">
        <v>8</v>
      </c>
      <c r="R2865" t="s">
        <v>12</v>
      </c>
      <c r="S2865">
        <v>1.0999999999999999E-2</v>
      </c>
      <c r="T2865" s="6">
        <f>tbSilv[[#This Row],[qtdRecurso]]*tbSilv[[#This Row],[areaOcupacao]]/10000</f>
        <v>0.4032</v>
      </c>
      <c r="U2865" s="1">
        <f>tbSilv[[#This Row],[qtdRecEspFaixa]]*tbSilv[[#This Row],[Preco]]</f>
        <v>4.4351999999999994E-3</v>
      </c>
    </row>
    <row r="2866" spans="1:21" x14ac:dyDescent="0.3">
      <c r="A2866">
        <v>11817</v>
      </c>
      <c r="B2866" t="s">
        <v>57</v>
      </c>
      <c r="C2866" t="s">
        <v>1</v>
      </c>
      <c r="D2866" t="s">
        <v>2</v>
      </c>
      <c r="E2866" t="s">
        <v>3</v>
      </c>
      <c r="F2866" t="s">
        <v>306</v>
      </c>
      <c r="G2866" t="s">
        <v>4</v>
      </c>
      <c r="H2866" t="s">
        <v>55</v>
      </c>
      <c r="I2866">
        <v>504</v>
      </c>
      <c r="J2866">
        <v>56</v>
      </c>
      <c r="K2866" t="s">
        <v>316</v>
      </c>
      <c r="L2866" t="s">
        <v>7</v>
      </c>
      <c r="M2866" t="s">
        <v>28</v>
      </c>
      <c r="N2866">
        <v>2</v>
      </c>
      <c r="O2866" t="s">
        <v>29</v>
      </c>
      <c r="P2866" t="s">
        <v>13</v>
      </c>
      <c r="Q2866">
        <v>8</v>
      </c>
      <c r="R2866" t="s">
        <v>12</v>
      </c>
      <c r="S2866">
        <v>13.066685676574707</v>
      </c>
      <c r="T2866" s="6">
        <f>tbSilv[[#This Row],[qtdRecurso]]*tbSilv[[#This Row],[areaOcupacao]]/10000</f>
        <v>0.4032</v>
      </c>
      <c r="U2866" s="1">
        <f>tbSilv[[#This Row],[qtdRecEspFaixa]]*tbSilv[[#This Row],[Preco]]</f>
        <v>5.2684876647949217</v>
      </c>
    </row>
    <row r="2867" spans="1:21" x14ac:dyDescent="0.3">
      <c r="A2867">
        <v>11817</v>
      </c>
      <c r="B2867" t="s">
        <v>57</v>
      </c>
      <c r="C2867" t="s">
        <v>1</v>
      </c>
      <c r="D2867" t="s">
        <v>2</v>
      </c>
      <c r="E2867" t="s">
        <v>3</v>
      </c>
      <c r="F2867" t="s">
        <v>306</v>
      </c>
      <c r="G2867" t="s">
        <v>4</v>
      </c>
      <c r="H2867" t="s">
        <v>55</v>
      </c>
      <c r="I2867">
        <v>504</v>
      </c>
      <c r="J2867">
        <v>56</v>
      </c>
      <c r="K2867" t="s">
        <v>316</v>
      </c>
      <c r="L2867" t="s">
        <v>7</v>
      </c>
      <c r="M2867" t="s">
        <v>28</v>
      </c>
      <c r="N2867">
        <v>2</v>
      </c>
      <c r="O2867" t="s">
        <v>29</v>
      </c>
      <c r="P2867" t="s">
        <v>16</v>
      </c>
      <c r="Q2867">
        <v>1</v>
      </c>
      <c r="R2867" t="s">
        <v>17</v>
      </c>
      <c r="S2867">
        <v>149.07000732421875</v>
      </c>
      <c r="T2867" s="6">
        <f>tbSilv[[#This Row],[qtdRecurso]]*tbSilv[[#This Row],[areaOcupacao]]/10000</f>
        <v>5.04E-2</v>
      </c>
      <c r="U2867" s="1">
        <f>tbSilv[[#This Row],[qtdRecEspFaixa]]*tbSilv[[#This Row],[Preco]]</f>
        <v>7.5131283691406248</v>
      </c>
    </row>
    <row r="2868" spans="1:21" x14ac:dyDescent="0.3">
      <c r="A2868">
        <v>11817</v>
      </c>
      <c r="B2868" t="s">
        <v>57</v>
      </c>
      <c r="C2868" t="s">
        <v>1</v>
      </c>
      <c r="D2868" t="s">
        <v>2</v>
      </c>
      <c r="E2868" t="s">
        <v>3</v>
      </c>
      <c r="F2868" t="s">
        <v>306</v>
      </c>
      <c r="G2868" t="s">
        <v>4</v>
      </c>
      <c r="H2868" t="s">
        <v>55</v>
      </c>
      <c r="I2868">
        <v>504</v>
      </c>
      <c r="J2868">
        <v>56</v>
      </c>
      <c r="K2868" t="s">
        <v>316</v>
      </c>
      <c r="L2868" t="s">
        <v>7</v>
      </c>
      <c r="M2868" t="s">
        <v>28</v>
      </c>
      <c r="N2868">
        <v>2</v>
      </c>
      <c r="O2868" t="s">
        <v>31</v>
      </c>
      <c r="P2868" t="s">
        <v>32</v>
      </c>
      <c r="Q2868">
        <v>32.700000000000003</v>
      </c>
      <c r="R2868" t="s">
        <v>12</v>
      </c>
      <c r="S2868">
        <v>1.6E-2</v>
      </c>
      <c r="T2868" s="6">
        <f>tbSilv[[#This Row],[qtdRecurso]]*tbSilv[[#This Row],[areaOcupacao]]/10000</f>
        <v>1.6480800000000002</v>
      </c>
      <c r="U2868" s="1">
        <f>tbSilv[[#This Row],[qtdRecEspFaixa]]*tbSilv[[#This Row],[Preco]]</f>
        <v>2.6369280000000005E-2</v>
      </c>
    </row>
    <row r="2869" spans="1:21" x14ac:dyDescent="0.3">
      <c r="A2869">
        <v>11817</v>
      </c>
      <c r="B2869" t="s">
        <v>57</v>
      </c>
      <c r="C2869" t="s">
        <v>1</v>
      </c>
      <c r="D2869" t="s">
        <v>2</v>
      </c>
      <c r="E2869" t="s">
        <v>3</v>
      </c>
      <c r="F2869" t="s">
        <v>306</v>
      </c>
      <c r="G2869" t="s">
        <v>4</v>
      </c>
      <c r="H2869" t="s">
        <v>55</v>
      </c>
      <c r="I2869">
        <v>504</v>
      </c>
      <c r="J2869">
        <v>56</v>
      </c>
      <c r="K2869" t="s">
        <v>316</v>
      </c>
      <c r="L2869" t="s">
        <v>7</v>
      </c>
      <c r="M2869" t="s">
        <v>28</v>
      </c>
      <c r="N2869">
        <v>2</v>
      </c>
      <c r="O2869" t="s">
        <v>31</v>
      </c>
      <c r="P2869" t="s">
        <v>13</v>
      </c>
      <c r="Q2869">
        <v>32.700000000000003</v>
      </c>
      <c r="R2869" t="s">
        <v>12</v>
      </c>
      <c r="S2869">
        <v>13.066685676574707</v>
      </c>
      <c r="T2869" s="6">
        <f>tbSilv[[#This Row],[qtdRecurso]]*tbSilv[[#This Row],[areaOcupacao]]/10000</f>
        <v>1.6480800000000002</v>
      </c>
      <c r="U2869" s="1">
        <f>tbSilv[[#This Row],[qtdRecEspFaixa]]*tbSilv[[#This Row],[Preco]]</f>
        <v>21.534943329849245</v>
      </c>
    </row>
    <row r="2870" spans="1:21" x14ac:dyDescent="0.3">
      <c r="A2870">
        <v>11817</v>
      </c>
      <c r="B2870" t="s">
        <v>57</v>
      </c>
      <c r="C2870" t="s">
        <v>1</v>
      </c>
      <c r="D2870" t="s">
        <v>2</v>
      </c>
      <c r="E2870" t="s">
        <v>3</v>
      </c>
      <c r="F2870" t="s">
        <v>306</v>
      </c>
      <c r="G2870" t="s">
        <v>4</v>
      </c>
      <c r="H2870" t="s">
        <v>55</v>
      </c>
      <c r="I2870">
        <v>504</v>
      </c>
      <c r="J2870">
        <v>56</v>
      </c>
      <c r="K2870" t="s">
        <v>316</v>
      </c>
      <c r="L2870" t="s">
        <v>7</v>
      </c>
      <c r="M2870" t="s">
        <v>28</v>
      </c>
      <c r="N2870">
        <v>2</v>
      </c>
      <c r="O2870" t="s">
        <v>33</v>
      </c>
      <c r="P2870" t="s">
        <v>34</v>
      </c>
      <c r="Q2870">
        <v>2</v>
      </c>
      <c r="R2870" t="s">
        <v>12</v>
      </c>
      <c r="S2870">
        <v>9.9000000000000005E-2</v>
      </c>
      <c r="T2870" s="6">
        <f>tbSilv[[#This Row],[qtdRecurso]]*tbSilv[[#This Row],[areaOcupacao]]/10000</f>
        <v>0.1008</v>
      </c>
      <c r="U2870" s="1">
        <f>tbSilv[[#This Row],[qtdRecEspFaixa]]*tbSilv[[#This Row],[Preco]]</f>
        <v>9.9792000000000006E-3</v>
      </c>
    </row>
    <row r="2871" spans="1:21" x14ac:dyDescent="0.3">
      <c r="A2871">
        <v>11817</v>
      </c>
      <c r="B2871" t="s">
        <v>57</v>
      </c>
      <c r="C2871" t="s">
        <v>1</v>
      </c>
      <c r="D2871" t="s">
        <v>2</v>
      </c>
      <c r="E2871" t="s">
        <v>3</v>
      </c>
      <c r="F2871" t="s">
        <v>306</v>
      </c>
      <c r="G2871" t="s">
        <v>4</v>
      </c>
      <c r="H2871" t="s">
        <v>55</v>
      </c>
      <c r="I2871">
        <v>504</v>
      </c>
      <c r="J2871">
        <v>56</v>
      </c>
      <c r="K2871" t="s">
        <v>316</v>
      </c>
      <c r="L2871" t="s">
        <v>7</v>
      </c>
      <c r="M2871" t="s">
        <v>28</v>
      </c>
      <c r="N2871">
        <v>2</v>
      </c>
      <c r="O2871" t="s">
        <v>33</v>
      </c>
      <c r="P2871" t="s">
        <v>35</v>
      </c>
      <c r="Q2871">
        <v>2</v>
      </c>
      <c r="R2871" t="s">
        <v>22</v>
      </c>
      <c r="S2871">
        <v>16.239999771118164</v>
      </c>
      <c r="T2871" s="6">
        <f>tbSilv[[#This Row],[qtdRecurso]]*tbSilv[[#This Row],[areaOcupacao]]/10000</f>
        <v>0.1008</v>
      </c>
      <c r="U2871" s="1">
        <f>tbSilv[[#This Row],[qtdRecEspFaixa]]*tbSilv[[#This Row],[Preco]]</f>
        <v>1.6369919769287109</v>
      </c>
    </row>
    <row r="2872" spans="1:21" x14ac:dyDescent="0.3">
      <c r="A2872">
        <v>11817</v>
      </c>
      <c r="B2872" t="s">
        <v>57</v>
      </c>
      <c r="C2872" t="s">
        <v>1</v>
      </c>
      <c r="D2872" t="s">
        <v>2</v>
      </c>
      <c r="E2872" t="s">
        <v>3</v>
      </c>
      <c r="F2872" t="s">
        <v>306</v>
      </c>
      <c r="G2872" t="s">
        <v>4</v>
      </c>
      <c r="H2872" t="s">
        <v>55</v>
      </c>
      <c r="I2872">
        <v>504</v>
      </c>
      <c r="J2872">
        <v>56</v>
      </c>
      <c r="K2872" t="s">
        <v>316</v>
      </c>
      <c r="L2872" t="s">
        <v>7</v>
      </c>
      <c r="M2872" t="s">
        <v>28</v>
      </c>
      <c r="N2872">
        <v>2</v>
      </c>
      <c r="O2872" t="s">
        <v>33</v>
      </c>
      <c r="P2872" t="s">
        <v>13</v>
      </c>
      <c r="Q2872">
        <v>2</v>
      </c>
      <c r="R2872" t="s">
        <v>12</v>
      </c>
      <c r="S2872">
        <v>13.066685676574707</v>
      </c>
      <c r="T2872" s="6">
        <f>tbSilv[[#This Row],[qtdRecurso]]*tbSilv[[#This Row],[areaOcupacao]]/10000</f>
        <v>0.1008</v>
      </c>
      <c r="U2872" s="1">
        <f>tbSilv[[#This Row],[qtdRecEspFaixa]]*tbSilv[[#This Row],[Preco]]</f>
        <v>1.3171219161987304</v>
      </c>
    </row>
    <row r="2873" spans="1:21" x14ac:dyDescent="0.3">
      <c r="A2873">
        <v>11817</v>
      </c>
      <c r="B2873" t="s">
        <v>57</v>
      </c>
      <c r="C2873" t="s">
        <v>1</v>
      </c>
      <c r="D2873" t="s">
        <v>2</v>
      </c>
      <c r="E2873" t="s">
        <v>3</v>
      </c>
      <c r="F2873" t="s">
        <v>306</v>
      </c>
      <c r="G2873" t="s">
        <v>4</v>
      </c>
      <c r="H2873" t="s">
        <v>55</v>
      </c>
      <c r="I2873">
        <v>504</v>
      </c>
      <c r="J2873">
        <v>56</v>
      </c>
      <c r="K2873" t="s">
        <v>316</v>
      </c>
      <c r="L2873" t="s">
        <v>7</v>
      </c>
      <c r="M2873" t="s">
        <v>28</v>
      </c>
      <c r="N2873">
        <v>2</v>
      </c>
      <c r="O2873" t="s">
        <v>36</v>
      </c>
      <c r="P2873" t="s">
        <v>13</v>
      </c>
      <c r="Q2873">
        <v>1</v>
      </c>
      <c r="R2873" t="s">
        <v>12</v>
      </c>
      <c r="S2873">
        <v>13.066685676574707</v>
      </c>
      <c r="T2873" s="6">
        <f>tbSilv[[#This Row],[qtdRecurso]]*tbSilv[[#This Row],[areaOcupacao]]/10000</f>
        <v>5.04E-2</v>
      </c>
      <c r="U2873" s="1">
        <f>tbSilv[[#This Row],[qtdRecEspFaixa]]*tbSilv[[#This Row],[Preco]]</f>
        <v>0.65856095809936521</v>
      </c>
    </row>
    <row r="2874" spans="1:21" x14ac:dyDescent="0.3">
      <c r="A2874">
        <v>11817</v>
      </c>
      <c r="B2874" t="s">
        <v>57</v>
      </c>
      <c r="C2874" t="s">
        <v>1</v>
      </c>
      <c r="D2874" t="s">
        <v>2</v>
      </c>
      <c r="E2874" t="s">
        <v>3</v>
      </c>
      <c r="F2874" t="s">
        <v>306</v>
      </c>
      <c r="G2874" t="s">
        <v>4</v>
      </c>
      <c r="H2874" t="s">
        <v>55</v>
      </c>
      <c r="I2874">
        <v>504</v>
      </c>
      <c r="J2874">
        <v>56</v>
      </c>
      <c r="K2874" t="s">
        <v>316</v>
      </c>
      <c r="L2874" t="s">
        <v>7</v>
      </c>
      <c r="M2874" t="s">
        <v>28</v>
      </c>
      <c r="N2874">
        <v>2</v>
      </c>
      <c r="O2874" t="s">
        <v>37</v>
      </c>
      <c r="P2874" t="s">
        <v>38</v>
      </c>
      <c r="Q2874">
        <v>12</v>
      </c>
      <c r="R2874" t="s">
        <v>12</v>
      </c>
      <c r="S2874">
        <v>6.4109999999999996</v>
      </c>
      <c r="T2874" s="6">
        <f>tbSilv[[#This Row],[qtdRecurso]]*tbSilv[[#This Row],[areaOcupacao]]/10000</f>
        <v>0.6048</v>
      </c>
      <c r="U2874" s="1">
        <f>tbSilv[[#This Row],[qtdRecEspFaixa]]*tbSilv[[#This Row],[Preco]]</f>
        <v>3.8773727999999998</v>
      </c>
    </row>
    <row r="2875" spans="1:21" x14ac:dyDescent="0.3">
      <c r="A2875">
        <v>11817</v>
      </c>
      <c r="B2875" t="s">
        <v>57</v>
      </c>
      <c r="C2875" t="s">
        <v>1</v>
      </c>
      <c r="D2875" t="s">
        <v>2</v>
      </c>
      <c r="E2875" t="s">
        <v>3</v>
      </c>
      <c r="F2875" t="s">
        <v>306</v>
      </c>
      <c r="G2875" t="s">
        <v>4</v>
      </c>
      <c r="H2875" t="s">
        <v>55</v>
      </c>
      <c r="I2875">
        <v>504</v>
      </c>
      <c r="J2875">
        <v>56</v>
      </c>
      <c r="K2875" t="s">
        <v>316</v>
      </c>
      <c r="L2875" t="s">
        <v>7</v>
      </c>
      <c r="M2875" t="s">
        <v>28</v>
      </c>
      <c r="N2875">
        <v>2</v>
      </c>
      <c r="O2875" t="s">
        <v>37</v>
      </c>
      <c r="P2875" t="s">
        <v>13</v>
      </c>
      <c r="Q2875">
        <v>12</v>
      </c>
      <c r="R2875" t="s">
        <v>12</v>
      </c>
      <c r="S2875">
        <v>13.066685676574707</v>
      </c>
      <c r="T2875" s="6">
        <f>tbSilv[[#This Row],[qtdRecurso]]*tbSilv[[#This Row],[areaOcupacao]]/10000</f>
        <v>0.6048</v>
      </c>
      <c r="U2875" s="1">
        <f>tbSilv[[#This Row],[qtdRecEspFaixa]]*tbSilv[[#This Row],[Preco]]</f>
        <v>7.9027314971923825</v>
      </c>
    </row>
    <row r="2876" spans="1:21" hidden="1" x14ac:dyDescent="0.3">
      <c r="A2876">
        <v>11817</v>
      </c>
      <c r="B2876" t="s">
        <v>57</v>
      </c>
      <c r="C2876" t="s">
        <v>1</v>
      </c>
      <c r="D2876" t="s">
        <v>2</v>
      </c>
      <c r="E2876" t="s">
        <v>3</v>
      </c>
      <c r="F2876" t="s">
        <v>306</v>
      </c>
      <c r="G2876" t="s">
        <v>4</v>
      </c>
      <c r="H2876" t="s">
        <v>55</v>
      </c>
      <c r="I2876">
        <v>504</v>
      </c>
      <c r="J2876">
        <v>56</v>
      </c>
      <c r="K2876" t="s">
        <v>316</v>
      </c>
      <c r="L2876" t="s">
        <v>7</v>
      </c>
      <c r="M2876" t="s">
        <v>28</v>
      </c>
      <c r="N2876">
        <v>3</v>
      </c>
      <c r="O2876" t="s">
        <v>39</v>
      </c>
      <c r="P2876" t="s">
        <v>30</v>
      </c>
      <c r="Q2876">
        <v>2.6</v>
      </c>
      <c r="R2876" t="s">
        <v>10</v>
      </c>
      <c r="S2876">
        <v>268.25</v>
      </c>
      <c r="T2876" s="6">
        <f>tbSilv[[#This Row],[qtdRecurso]]*tbSilv[[#This Row],[areaOcupacao]]/10000</f>
        <v>0.13104000000000002</v>
      </c>
      <c r="U2876" s="1">
        <f>tbSilv[[#This Row],[qtdRecEspFaixa]]*tbSilv[[#This Row],[Preco]]</f>
        <v>35.151480000000006</v>
      </c>
    </row>
    <row r="2877" spans="1:21" hidden="1" x14ac:dyDescent="0.3">
      <c r="A2877">
        <v>11817</v>
      </c>
      <c r="B2877" t="s">
        <v>57</v>
      </c>
      <c r="C2877" t="s">
        <v>1</v>
      </c>
      <c r="D2877" t="s">
        <v>2</v>
      </c>
      <c r="E2877" t="s">
        <v>3</v>
      </c>
      <c r="F2877" t="s">
        <v>306</v>
      </c>
      <c r="G2877" t="s">
        <v>4</v>
      </c>
      <c r="H2877" t="s">
        <v>55</v>
      </c>
      <c r="I2877">
        <v>504</v>
      </c>
      <c r="J2877">
        <v>56</v>
      </c>
      <c r="K2877" t="s">
        <v>316</v>
      </c>
      <c r="L2877" t="s">
        <v>7</v>
      </c>
      <c r="M2877" t="s">
        <v>28</v>
      </c>
      <c r="N2877">
        <v>3</v>
      </c>
      <c r="O2877" t="s">
        <v>39</v>
      </c>
      <c r="P2877" t="s">
        <v>11</v>
      </c>
      <c r="Q2877">
        <v>8</v>
      </c>
      <c r="R2877" t="s">
        <v>12</v>
      </c>
      <c r="S2877">
        <v>1.0999999999999999E-2</v>
      </c>
      <c r="T2877" s="6">
        <f>tbSilv[[#This Row],[qtdRecurso]]*tbSilv[[#This Row],[areaOcupacao]]/10000</f>
        <v>0.4032</v>
      </c>
      <c r="U2877" s="1">
        <f>tbSilv[[#This Row],[qtdRecEspFaixa]]*tbSilv[[#This Row],[Preco]]</f>
        <v>4.4351999999999994E-3</v>
      </c>
    </row>
    <row r="2878" spans="1:21" hidden="1" x14ac:dyDescent="0.3">
      <c r="A2878">
        <v>11817</v>
      </c>
      <c r="B2878" t="s">
        <v>57</v>
      </c>
      <c r="C2878" t="s">
        <v>1</v>
      </c>
      <c r="D2878" t="s">
        <v>2</v>
      </c>
      <c r="E2878" t="s">
        <v>3</v>
      </c>
      <c r="F2878" t="s">
        <v>306</v>
      </c>
      <c r="G2878" t="s">
        <v>4</v>
      </c>
      <c r="H2878" t="s">
        <v>55</v>
      </c>
      <c r="I2878">
        <v>504</v>
      </c>
      <c r="J2878">
        <v>56</v>
      </c>
      <c r="K2878" t="s">
        <v>316</v>
      </c>
      <c r="L2878" t="s">
        <v>7</v>
      </c>
      <c r="M2878" t="s">
        <v>28</v>
      </c>
      <c r="N2878">
        <v>3</v>
      </c>
      <c r="O2878" t="s">
        <v>39</v>
      </c>
      <c r="P2878" t="s">
        <v>13</v>
      </c>
      <c r="Q2878">
        <v>8</v>
      </c>
      <c r="R2878" t="s">
        <v>12</v>
      </c>
      <c r="S2878">
        <v>13.066685676574707</v>
      </c>
      <c r="T2878" s="6">
        <f>tbSilv[[#This Row],[qtdRecurso]]*tbSilv[[#This Row],[areaOcupacao]]/10000</f>
        <v>0.4032</v>
      </c>
      <c r="U2878" s="1">
        <f>tbSilv[[#This Row],[qtdRecEspFaixa]]*tbSilv[[#This Row],[Preco]]</f>
        <v>5.2684876647949217</v>
      </c>
    </row>
    <row r="2879" spans="1:21" hidden="1" x14ac:dyDescent="0.3">
      <c r="A2879">
        <v>11817</v>
      </c>
      <c r="B2879" t="s">
        <v>57</v>
      </c>
      <c r="C2879" t="s">
        <v>1</v>
      </c>
      <c r="D2879" t="s">
        <v>2</v>
      </c>
      <c r="E2879" t="s">
        <v>3</v>
      </c>
      <c r="F2879" t="s">
        <v>306</v>
      </c>
      <c r="G2879" t="s">
        <v>4</v>
      </c>
      <c r="H2879" t="s">
        <v>55</v>
      </c>
      <c r="I2879">
        <v>504</v>
      </c>
      <c r="J2879">
        <v>56</v>
      </c>
      <c r="K2879" t="s">
        <v>316</v>
      </c>
      <c r="L2879" t="s">
        <v>7</v>
      </c>
      <c r="M2879" t="s">
        <v>28</v>
      </c>
      <c r="N2879">
        <v>3</v>
      </c>
      <c r="O2879" t="s">
        <v>39</v>
      </c>
      <c r="P2879" t="s">
        <v>16</v>
      </c>
      <c r="Q2879">
        <v>1</v>
      </c>
      <c r="R2879" t="s">
        <v>17</v>
      </c>
      <c r="S2879">
        <v>149.07000732421875</v>
      </c>
      <c r="T2879" s="6">
        <f>tbSilv[[#This Row],[qtdRecurso]]*tbSilv[[#This Row],[areaOcupacao]]/10000</f>
        <v>5.04E-2</v>
      </c>
      <c r="U2879" s="1">
        <f>tbSilv[[#This Row],[qtdRecEspFaixa]]*tbSilv[[#This Row],[Preco]]</f>
        <v>7.5131283691406248</v>
      </c>
    </row>
    <row r="2880" spans="1:21" hidden="1" x14ac:dyDescent="0.3">
      <c r="A2880">
        <v>11817</v>
      </c>
      <c r="B2880" t="s">
        <v>57</v>
      </c>
      <c r="C2880" t="s">
        <v>1</v>
      </c>
      <c r="D2880" t="s">
        <v>2</v>
      </c>
      <c r="E2880" t="s">
        <v>3</v>
      </c>
      <c r="F2880" t="s">
        <v>306</v>
      </c>
      <c r="G2880" t="s">
        <v>4</v>
      </c>
      <c r="H2880" t="s">
        <v>55</v>
      </c>
      <c r="I2880">
        <v>504</v>
      </c>
      <c r="J2880">
        <v>56</v>
      </c>
      <c r="K2880" t="s">
        <v>316</v>
      </c>
      <c r="L2880" t="s">
        <v>7</v>
      </c>
      <c r="M2880" t="s">
        <v>28</v>
      </c>
      <c r="N2880">
        <v>3</v>
      </c>
      <c r="O2880" t="s">
        <v>33</v>
      </c>
      <c r="P2880" t="s">
        <v>34</v>
      </c>
      <c r="Q2880">
        <v>2</v>
      </c>
      <c r="R2880" t="s">
        <v>12</v>
      </c>
      <c r="S2880">
        <v>9.9000000000000005E-2</v>
      </c>
      <c r="T2880" s="6">
        <f>tbSilv[[#This Row],[qtdRecurso]]*tbSilv[[#This Row],[areaOcupacao]]/10000</f>
        <v>0.1008</v>
      </c>
      <c r="U2880" s="1">
        <f>tbSilv[[#This Row],[qtdRecEspFaixa]]*tbSilv[[#This Row],[Preco]]</f>
        <v>9.9792000000000006E-3</v>
      </c>
    </row>
    <row r="2881" spans="1:21" hidden="1" x14ac:dyDescent="0.3">
      <c r="A2881">
        <v>11817</v>
      </c>
      <c r="B2881" t="s">
        <v>57</v>
      </c>
      <c r="C2881" t="s">
        <v>1</v>
      </c>
      <c r="D2881" t="s">
        <v>2</v>
      </c>
      <c r="E2881" t="s">
        <v>3</v>
      </c>
      <c r="F2881" t="s">
        <v>306</v>
      </c>
      <c r="G2881" t="s">
        <v>4</v>
      </c>
      <c r="H2881" t="s">
        <v>55</v>
      </c>
      <c r="I2881">
        <v>504</v>
      </c>
      <c r="J2881">
        <v>56</v>
      </c>
      <c r="K2881" t="s">
        <v>316</v>
      </c>
      <c r="L2881" t="s">
        <v>7</v>
      </c>
      <c r="M2881" t="s">
        <v>28</v>
      </c>
      <c r="N2881">
        <v>3</v>
      </c>
      <c r="O2881" t="s">
        <v>33</v>
      </c>
      <c r="P2881" t="s">
        <v>35</v>
      </c>
      <c r="Q2881">
        <v>2</v>
      </c>
      <c r="R2881" t="s">
        <v>22</v>
      </c>
      <c r="S2881">
        <v>16.239999771118164</v>
      </c>
      <c r="T2881" s="6">
        <f>tbSilv[[#This Row],[qtdRecurso]]*tbSilv[[#This Row],[areaOcupacao]]/10000</f>
        <v>0.1008</v>
      </c>
      <c r="U2881" s="1">
        <f>tbSilv[[#This Row],[qtdRecEspFaixa]]*tbSilv[[#This Row],[Preco]]</f>
        <v>1.6369919769287109</v>
      </c>
    </row>
    <row r="2882" spans="1:21" hidden="1" x14ac:dyDescent="0.3">
      <c r="A2882">
        <v>11817</v>
      </c>
      <c r="B2882" t="s">
        <v>57</v>
      </c>
      <c r="C2882" t="s">
        <v>1</v>
      </c>
      <c r="D2882" t="s">
        <v>2</v>
      </c>
      <c r="E2882" t="s">
        <v>3</v>
      </c>
      <c r="F2882" t="s">
        <v>306</v>
      </c>
      <c r="G2882" t="s">
        <v>4</v>
      </c>
      <c r="H2882" t="s">
        <v>55</v>
      </c>
      <c r="I2882">
        <v>504</v>
      </c>
      <c r="J2882">
        <v>56</v>
      </c>
      <c r="K2882" t="s">
        <v>316</v>
      </c>
      <c r="L2882" t="s">
        <v>7</v>
      </c>
      <c r="M2882" t="s">
        <v>28</v>
      </c>
      <c r="N2882">
        <v>3</v>
      </c>
      <c r="O2882" t="s">
        <v>33</v>
      </c>
      <c r="P2882" t="s">
        <v>13</v>
      </c>
      <c r="Q2882">
        <v>2</v>
      </c>
      <c r="R2882" t="s">
        <v>12</v>
      </c>
      <c r="S2882">
        <v>13.066685676574707</v>
      </c>
      <c r="T2882" s="6">
        <f>tbSilv[[#This Row],[qtdRecurso]]*tbSilv[[#This Row],[areaOcupacao]]/10000</f>
        <v>0.1008</v>
      </c>
      <c r="U2882" s="1">
        <f>tbSilv[[#This Row],[qtdRecEspFaixa]]*tbSilv[[#This Row],[Preco]]</f>
        <v>1.3171219161987304</v>
      </c>
    </row>
    <row r="2883" spans="1:21" hidden="1" x14ac:dyDescent="0.3">
      <c r="A2883">
        <v>11817</v>
      </c>
      <c r="B2883" t="s">
        <v>57</v>
      </c>
      <c r="C2883" t="s">
        <v>1</v>
      </c>
      <c r="D2883" t="s">
        <v>2</v>
      </c>
      <c r="E2883" t="s">
        <v>3</v>
      </c>
      <c r="F2883" t="s">
        <v>306</v>
      </c>
      <c r="G2883" t="s">
        <v>4</v>
      </c>
      <c r="H2883" t="s">
        <v>55</v>
      </c>
      <c r="I2883">
        <v>504</v>
      </c>
      <c r="J2883">
        <v>56</v>
      </c>
      <c r="K2883" t="s">
        <v>316</v>
      </c>
      <c r="L2883" t="s">
        <v>7</v>
      </c>
      <c r="M2883" t="s">
        <v>28</v>
      </c>
      <c r="N2883">
        <v>3</v>
      </c>
      <c r="O2883" t="s">
        <v>40</v>
      </c>
      <c r="P2883" t="s">
        <v>41</v>
      </c>
      <c r="Q2883">
        <v>20</v>
      </c>
      <c r="R2883" t="s">
        <v>12</v>
      </c>
      <c r="S2883">
        <v>5.920964241027832</v>
      </c>
      <c r="T2883" s="6">
        <f>tbSilv[[#This Row],[qtdRecurso]]*tbSilv[[#This Row],[areaOcupacao]]/10000</f>
        <v>1.008</v>
      </c>
      <c r="U2883" s="1">
        <f>tbSilv[[#This Row],[qtdRecEspFaixa]]*tbSilv[[#This Row],[Preco]]</f>
        <v>5.9683319549560547</v>
      </c>
    </row>
    <row r="2884" spans="1:21" hidden="1" x14ac:dyDescent="0.3">
      <c r="A2884">
        <v>11817</v>
      </c>
      <c r="B2884" t="s">
        <v>57</v>
      </c>
      <c r="C2884" t="s">
        <v>1</v>
      </c>
      <c r="D2884" t="s">
        <v>2</v>
      </c>
      <c r="E2884" t="s">
        <v>3</v>
      </c>
      <c r="F2884" t="s">
        <v>306</v>
      </c>
      <c r="G2884" t="s">
        <v>4</v>
      </c>
      <c r="H2884" t="s">
        <v>55</v>
      </c>
      <c r="I2884">
        <v>504</v>
      </c>
      <c r="J2884">
        <v>56</v>
      </c>
      <c r="K2884" t="s">
        <v>316</v>
      </c>
      <c r="L2884" t="s">
        <v>7</v>
      </c>
      <c r="M2884" t="s">
        <v>28</v>
      </c>
      <c r="N2884">
        <v>3</v>
      </c>
      <c r="O2884" t="s">
        <v>36</v>
      </c>
      <c r="P2884" t="s">
        <v>13</v>
      </c>
      <c r="Q2884">
        <v>1</v>
      </c>
      <c r="R2884" t="s">
        <v>12</v>
      </c>
      <c r="S2884">
        <v>13.066685676574707</v>
      </c>
      <c r="T2884" s="6">
        <f>tbSilv[[#This Row],[qtdRecurso]]*tbSilv[[#This Row],[areaOcupacao]]/10000</f>
        <v>5.04E-2</v>
      </c>
      <c r="U2884" s="1">
        <f>tbSilv[[#This Row],[qtdRecEspFaixa]]*tbSilv[[#This Row],[Preco]]</f>
        <v>0.65856095809936521</v>
      </c>
    </row>
    <row r="2885" spans="1:21" hidden="1" x14ac:dyDescent="0.3">
      <c r="A2885">
        <v>11817</v>
      </c>
      <c r="B2885" t="s">
        <v>57</v>
      </c>
      <c r="C2885" t="s">
        <v>1</v>
      </c>
      <c r="D2885" t="s">
        <v>2</v>
      </c>
      <c r="E2885" t="s">
        <v>3</v>
      </c>
      <c r="F2885" t="s">
        <v>306</v>
      </c>
      <c r="G2885" t="s">
        <v>4</v>
      </c>
      <c r="H2885" t="s">
        <v>55</v>
      </c>
      <c r="I2885">
        <v>504</v>
      </c>
      <c r="J2885">
        <v>56</v>
      </c>
      <c r="K2885" t="s">
        <v>316</v>
      </c>
      <c r="L2885" t="s">
        <v>7</v>
      </c>
      <c r="M2885" t="s">
        <v>28</v>
      </c>
      <c r="N2885">
        <v>4</v>
      </c>
      <c r="O2885" t="s">
        <v>33</v>
      </c>
      <c r="P2885" t="s">
        <v>34</v>
      </c>
      <c r="Q2885">
        <v>2</v>
      </c>
      <c r="R2885" t="s">
        <v>12</v>
      </c>
      <c r="S2885">
        <v>9.9000000000000005E-2</v>
      </c>
      <c r="T2885" s="6">
        <f>tbSilv[[#This Row],[qtdRecurso]]*tbSilv[[#This Row],[areaOcupacao]]/10000</f>
        <v>0.1008</v>
      </c>
      <c r="U2885" s="1">
        <f>tbSilv[[#This Row],[qtdRecEspFaixa]]*tbSilv[[#This Row],[Preco]]</f>
        <v>9.9792000000000006E-3</v>
      </c>
    </row>
    <row r="2886" spans="1:21" hidden="1" x14ac:dyDescent="0.3">
      <c r="A2886">
        <v>11817</v>
      </c>
      <c r="B2886" t="s">
        <v>57</v>
      </c>
      <c r="C2886" t="s">
        <v>1</v>
      </c>
      <c r="D2886" t="s">
        <v>2</v>
      </c>
      <c r="E2886" t="s">
        <v>3</v>
      </c>
      <c r="F2886" t="s">
        <v>306</v>
      </c>
      <c r="G2886" t="s">
        <v>4</v>
      </c>
      <c r="H2886" t="s">
        <v>55</v>
      </c>
      <c r="I2886">
        <v>504</v>
      </c>
      <c r="J2886">
        <v>56</v>
      </c>
      <c r="K2886" t="s">
        <v>316</v>
      </c>
      <c r="L2886" t="s">
        <v>7</v>
      </c>
      <c r="M2886" t="s">
        <v>28</v>
      </c>
      <c r="N2886">
        <v>4</v>
      </c>
      <c r="O2886" t="s">
        <v>33</v>
      </c>
      <c r="P2886" t="s">
        <v>35</v>
      </c>
      <c r="Q2886">
        <v>2</v>
      </c>
      <c r="R2886" t="s">
        <v>22</v>
      </c>
      <c r="S2886">
        <v>16.239999771118164</v>
      </c>
      <c r="T2886" s="6">
        <f>tbSilv[[#This Row],[qtdRecurso]]*tbSilv[[#This Row],[areaOcupacao]]/10000</f>
        <v>0.1008</v>
      </c>
      <c r="U2886" s="1">
        <f>tbSilv[[#This Row],[qtdRecEspFaixa]]*tbSilv[[#This Row],[Preco]]</f>
        <v>1.6369919769287109</v>
      </c>
    </row>
    <row r="2887" spans="1:21" hidden="1" x14ac:dyDescent="0.3">
      <c r="A2887">
        <v>11817</v>
      </c>
      <c r="B2887" t="s">
        <v>57</v>
      </c>
      <c r="C2887" t="s">
        <v>1</v>
      </c>
      <c r="D2887" t="s">
        <v>2</v>
      </c>
      <c r="E2887" t="s">
        <v>3</v>
      </c>
      <c r="F2887" t="s">
        <v>306</v>
      </c>
      <c r="G2887" t="s">
        <v>4</v>
      </c>
      <c r="H2887" t="s">
        <v>55</v>
      </c>
      <c r="I2887">
        <v>504</v>
      </c>
      <c r="J2887">
        <v>56</v>
      </c>
      <c r="K2887" t="s">
        <v>316</v>
      </c>
      <c r="L2887" t="s">
        <v>7</v>
      </c>
      <c r="M2887" t="s">
        <v>28</v>
      </c>
      <c r="N2887">
        <v>4</v>
      </c>
      <c r="O2887" t="s">
        <v>33</v>
      </c>
      <c r="P2887" t="s">
        <v>13</v>
      </c>
      <c r="Q2887">
        <v>2</v>
      </c>
      <c r="R2887" t="s">
        <v>12</v>
      </c>
      <c r="S2887">
        <v>13.066685676574707</v>
      </c>
      <c r="T2887" s="6">
        <f>tbSilv[[#This Row],[qtdRecurso]]*tbSilv[[#This Row],[areaOcupacao]]/10000</f>
        <v>0.1008</v>
      </c>
      <c r="U2887" s="1">
        <f>tbSilv[[#This Row],[qtdRecEspFaixa]]*tbSilv[[#This Row],[Preco]]</f>
        <v>1.3171219161987304</v>
      </c>
    </row>
    <row r="2888" spans="1:21" hidden="1" x14ac:dyDescent="0.3">
      <c r="A2888">
        <v>11817</v>
      </c>
      <c r="B2888" t="s">
        <v>57</v>
      </c>
      <c r="C2888" t="s">
        <v>1</v>
      </c>
      <c r="D2888" t="s">
        <v>2</v>
      </c>
      <c r="E2888" t="s">
        <v>3</v>
      </c>
      <c r="F2888" t="s">
        <v>306</v>
      </c>
      <c r="G2888" t="s">
        <v>4</v>
      </c>
      <c r="H2888" t="s">
        <v>55</v>
      </c>
      <c r="I2888">
        <v>504</v>
      </c>
      <c r="J2888">
        <v>56</v>
      </c>
      <c r="K2888" t="s">
        <v>316</v>
      </c>
      <c r="L2888" t="s">
        <v>7</v>
      </c>
      <c r="M2888" t="s">
        <v>28</v>
      </c>
      <c r="N2888">
        <v>4</v>
      </c>
      <c r="O2888" t="s">
        <v>36</v>
      </c>
      <c r="P2888" t="s">
        <v>13</v>
      </c>
      <c r="Q2888">
        <v>1</v>
      </c>
      <c r="R2888" t="s">
        <v>12</v>
      </c>
      <c r="S2888">
        <v>13.066685676574707</v>
      </c>
      <c r="T2888" s="6">
        <f>tbSilv[[#This Row],[qtdRecurso]]*tbSilv[[#This Row],[areaOcupacao]]/10000</f>
        <v>5.04E-2</v>
      </c>
      <c r="U2888" s="1">
        <f>tbSilv[[#This Row],[qtdRecEspFaixa]]*tbSilv[[#This Row],[Preco]]</f>
        <v>0.65856095809936521</v>
      </c>
    </row>
    <row r="2889" spans="1:21" hidden="1" x14ac:dyDescent="0.3">
      <c r="A2889">
        <v>11817</v>
      </c>
      <c r="B2889" t="s">
        <v>57</v>
      </c>
      <c r="C2889" t="s">
        <v>1</v>
      </c>
      <c r="D2889" t="s">
        <v>2</v>
      </c>
      <c r="E2889" t="s">
        <v>3</v>
      </c>
      <c r="F2889" t="s">
        <v>306</v>
      </c>
      <c r="G2889" t="s">
        <v>4</v>
      </c>
      <c r="H2889" t="s">
        <v>55</v>
      </c>
      <c r="I2889">
        <v>504</v>
      </c>
      <c r="J2889">
        <v>56</v>
      </c>
      <c r="K2889" t="s">
        <v>316</v>
      </c>
      <c r="L2889" t="s">
        <v>7</v>
      </c>
      <c r="M2889" t="s">
        <v>28</v>
      </c>
      <c r="N2889">
        <v>5</v>
      </c>
      <c r="O2889" t="s">
        <v>33</v>
      </c>
      <c r="P2889" t="s">
        <v>34</v>
      </c>
      <c r="Q2889">
        <v>2</v>
      </c>
      <c r="R2889" t="s">
        <v>12</v>
      </c>
      <c r="S2889">
        <v>9.9000000000000005E-2</v>
      </c>
      <c r="T2889" s="6">
        <f>tbSilv[[#This Row],[qtdRecurso]]*tbSilv[[#This Row],[areaOcupacao]]/10000</f>
        <v>0.1008</v>
      </c>
      <c r="U2889" s="1">
        <f>tbSilv[[#This Row],[qtdRecEspFaixa]]*tbSilv[[#This Row],[Preco]]</f>
        <v>9.9792000000000006E-3</v>
      </c>
    </row>
    <row r="2890" spans="1:21" hidden="1" x14ac:dyDescent="0.3">
      <c r="A2890">
        <v>11817</v>
      </c>
      <c r="B2890" t="s">
        <v>57</v>
      </c>
      <c r="C2890" t="s">
        <v>1</v>
      </c>
      <c r="D2890" t="s">
        <v>2</v>
      </c>
      <c r="E2890" t="s">
        <v>3</v>
      </c>
      <c r="F2890" t="s">
        <v>306</v>
      </c>
      <c r="G2890" t="s">
        <v>4</v>
      </c>
      <c r="H2890" t="s">
        <v>55</v>
      </c>
      <c r="I2890">
        <v>504</v>
      </c>
      <c r="J2890">
        <v>56</v>
      </c>
      <c r="K2890" t="s">
        <v>316</v>
      </c>
      <c r="L2890" t="s">
        <v>7</v>
      </c>
      <c r="M2890" t="s">
        <v>28</v>
      </c>
      <c r="N2890">
        <v>5</v>
      </c>
      <c r="O2890" t="s">
        <v>33</v>
      </c>
      <c r="P2890" t="s">
        <v>35</v>
      </c>
      <c r="Q2890">
        <v>2</v>
      </c>
      <c r="R2890" t="s">
        <v>22</v>
      </c>
      <c r="S2890">
        <v>16.239999771118164</v>
      </c>
      <c r="T2890" s="6">
        <f>tbSilv[[#This Row],[qtdRecurso]]*tbSilv[[#This Row],[areaOcupacao]]/10000</f>
        <v>0.1008</v>
      </c>
      <c r="U2890" s="1">
        <f>tbSilv[[#This Row],[qtdRecEspFaixa]]*tbSilv[[#This Row],[Preco]]</f>
        <v>1.6369919769287109</v>
      </c>
    </row>
    <row r="2891" spans="1:21" hidden="1" x14ac:dyDescent="0.3">
      <c r="A2891">
        <v>11817</v>
      </c>
      <c r="B2891" t="s">
        <v>57</v>
      </c>
      <c r="C2891" t="s">
        <v>1</v>
      </c>
      <c r="D2891" t="s">
        <v>2</v>
      </c>
      <c r="E2891" t="s">
        <v>3</v>
      </c>
      <c r="F2891" t="s">
        <v>306</v>
      </c>
      <c r="G2891" t="s">
        <v>4</v>
      </c>
      <c r="H2891" t="s">
        <v>55</v>
      </c>
      <c r="I2891">
        <v>504</v>
      </c>
      <c r="J2891">
        <v>56</v>
      </c>
      <c r="K2891" t="s">
        <v>316</v>
      </c>
      <c r="L2891" t="s">
        <v>7</v>
      </c>
      <c r="M2891" t="s">
        <v>28</v>
      </c>
      <c r="N2891">
        <v>5</v>
      </c>
      <c r="O2891" t="s">
        <v>33</v>
      </c>
      <c r="P2891" t="s">
        <v>13</v>
      </c>
      <c r="Q2891">
        <v>2</v>
      </c>
      <c r="R2891" t="s">
        <v>12</v>
      </c>
      <c r="S2891">
        <v>13.066685676574707</v>
      </c>
      <c r="T2891" s="6">
        <f>tbSilv[[#This Row],[qtdRecurso]]*tbSilv[[#This Row],[areaOcupacao]]/10000</f>
        <v>0.1008</v>
      </c>
      <c r="U2891" s="1">
        <f>tbSilv[[#This Row],[qtdRecEspFaixa]]*tbSilv[[#This Row],[Preco]]</f>
        <v>1.3171219161987304</v>
      </c>
    </row>
    <row r="2892" spans="1:21" hidden="1" x14ac:dyDescent="0.3">
      <c r="A2892">
        <v>11817</v>
      </c>
      <c r="B2892" t="s">
        <v>57</v>
      </c>
      <c r="C2892" t="s">
        <v>1</v>
      </c>
      <c r="D2892" t="s">
        <v>2</v>
      </c>
      <c r="E2892" t="s">
        <v>3</v>
      </c>
      <c r="F2892" t="s">
        <v>306</v>
      </c>
      <c r="G2892" t="s">
        <v>4</v>
      </c>
      <c r="H2892" t="s">
        <v>55</v>
      </c>
      <c r="I2892">
        <v>504</v>
      </c>
      <c r="J2892">
        <v>56</v>
      </c>
      <c r="K2892" t="s">
        <v>316</v>
      </c>
      <c r="L2892" t="s">
        <v>7</v>
      </c>
      <c r="M2892" t="s">
        <v>28</v>
      </c>
      <c r="N2892">
        <v>5</v>
      </c>
      <c r="O2892" t="s">
        <v>40</v>
      </c>
      <c r="P2892" t="s">
        <v>41</v>
      </c>
      <c r="Q2892">
        <v>20</v>
      </c>
      <c r="R2892" t="s">
        <v>12</v>
      </c>
      <c r="S2892">
        <v>5.920964241027832</v>
      </c>
      <c r="T2892" s="6">
        <f>tbSilv[[#This Row],[qtdRecurso]]*tbSilv[[#This Row],[areaOcupacao]]/10000</f>
        <v>1.008</v>
      </c>
      <c r="U2892" s="1">
        <f>tbSilv[[#This Row],[qtdRecEspFaixa]]*tbSilv[[#This Row],[Preco]]</f>
        <v>5.9683319549560547</v>
      </c>
    </row>
    <row r="2893" spans="1:21" hidden="1" x14ac:dyDescent="0.3">
      <c r="A2893">
        <v>11817</v>
      </c>
      <c r="B2893" t="s">
        <v>57</v>
      </c>
      <c r="C2893" t="s">
        <v>1</v>
      </c>
      <c r="D2893" t="s">
        <v>2</v>
      </c>
      <c r="E2893" t="s">
        <v>3</v>
      </c>
      <c r="F2893" t="s">
        <v>306</v>
      </c>
      <c r="G2893" t="s">
        <v>4</v>
      </c>
      <c r="H2893" t="s">
        <v>55</v>
      </c>
      <c r="I2893">
        <v>504</v>
      </c>
      <c r="J2893">
        <v>56</v>
      </c>
      <c r="K2893" t="s">
        <v>316</v>
      </c>
      <c r="L2893" t="s">
        <v>7</v>
      </c>
      <c r="M2893" t="s">
        <v>28</v>
      </c>
      <c r="N2893">
        <v>5</v>
      </c>
      <c r="O2893" t="s">
        <v>36</v>
      </c>
      <c r="P2893" t="s">
        <v>13</v>
      </c>
      <c r="Q2893">
        <v>1</v>
      </c>
      <c r="R2893" t="s">
        <v>12</v>
      </c>
      <c r="S2893">
        <v>13.066685676574707</v>
      </c>
      <c r="T2893" s="6">
        <f>tbSilv[[#This Row],[qtdRecurso]]*tbSilv[[#This Row],[areaOcupacao]]/10000</f>
        <v>5.04E-2</v>
      </c>
      <c r="U2893" s="1">
        <f>tbSilv[[#This Row],[qtdRecEspFaixa]]*tbSilv[[#This Row],[Preco]]</f>
        <v>0.65856095809936521</v>
      </c>
    </row>
    <row r="2894" spans="1:21" hidden="1" x14ac:dyDescent="0.3">
      <c r="A2894">
        <v>11817</v>
      </c>
      <c r="B2894" t="s">
        <v>57</v>
      </c>
      <c r="C2894" t="s">
        <v>1</v>
      </c>
      <c r="D2894" t="s">
        <v>2</v>
      </c>
      <c r="E2894" t="s">
        <v>3</v>
      </c>
      <c r="F2894" t="s">
        <v>306</v>
      </c>
      <c r="G2894" t="s">
        <v>4</v>
      </c>
      <c r="H2894" t="s">
        <v>55</v>
      </c>
      <c r="I2894">
        <v>504</v>
      </c>
      <c r="J2894">
        <v>56</v>
      </c>
      <c r="K2894" t="s">
        <v>316</v>
      </c>
      <c r="L2894" t="s">
        <v>7</v>
      </c>
      <c r="M2894" t="s">
        <v>28</v>
      </c>
      <c r="N2894">
        <v>6</v>
      </c>
      <c r="O2894" t="s">
        <v>33</v>
      </c>
      <c r="P2894" t="s">
        <v>34</v>
      </c>
      <c r="Q2894">
        <v>2</v>
      </c>
      <c r="R2894" t="s">
        <v>12</v>
      </c>
      <c r="S2894">
        <v>9.9000000000000005E-2</v>
      </c>
      <c r="T2894" s="6">
        <f>tbSilv[[#This Row],[qtdRecurso]]*tbSilv[[#This Row],[areaOcupacao]]/10000</f>
        <v>0.1008</v>
      </c>
      <c r="U2894" s="1">
        <f>tbSilv[[#This Row],[qtdRecEspFaixa]]*tbSilv[[#This Row],[Preco]]</f>
        <v>9.9792000000000006E-3</v>
      </c>
    </row>
    <row r="2895" spans="1:21" hidden="1" x14ac:dyDescent="0.3">
      <c r="A2895">
        <v>11817</v>
      </c>
      <c r="B2895" t="s">
        <v>57</v>
      </c>
      <c r="C2895" t="s">
        <v>1</v>
      </c>
      <c r="D2895" t="s">
        <v>2</v>
      </c>
      <c r="E2895" t="s">
        <v>3</v>
      </c>
      <c r="F2895" t="s">
        <v>306</v>
      </c>
      <c r="G2895" t="s">
        <v>4</v>
      </c>
      <c r="H2895" t="s">
        <v>55</v>
      </c>
      <c r="I2895">
        <v>504</v>
      </c>
      <c r="J2895">
        <v>56</v>
      </c>
      <c r="K2895" t="s">
        <v>316</v>
      </c>
      <c r="L2895" t="s">
        <v>7</v>
      </c>
      <c r="M2895" t="s">
        <v>28</v>
      </c>
      <c r="N2895">
        <v>6</v>
      </c>
      <c r="O2895" t="s">
        <v>33</v>
      </c>
      <c r="P2895" t="s">
        <v>35</v>
      </c>
      <c r="Q2895">
        <v>2</v>
      </c>
      <c r="R2895" t="s">
        <v>22</v>
      </c>
      <c r="S2895">
        <v>16.239999771118164</v>
      </c>
      <c r="T2895" s="6">
        <f>tbSilv[[#This Row],[qtdRecurso]]*tbSilv[[#This Row],[areaOcupacao]]/10000</f>
        <v>0.1008</v>
      </c>
      <c r="U2895" s="1">
        <f>tbSilv[[#This Row],[qtdRecEspFaixa]]*tbSilv[[#This Row],[Preco]]</f>
        <v>1.6369919769287109</v>
      </c>
    </row>
    <row r="2896" spans="1:21" hidden="1" x14ac:dyDescent="0.3">
      <c r="A2896">
        <v>11817</v>
      </c>
      <c r="B2896" t="s">
        <v>57</v>
      </c>
      <c r="C2896" t="s">
        <v>1</v>
      </c>
      <c r="D2896" t="s">
        <v>2</v>
      </c>
      <c r="E2896" t="s">
        <v>3</v>
      </c>
      <c r="F2896" t="s">
        <v>306</v>
      </c>
      <c r="G2896" t="s">
        <v>4</v>
      </c>
      <c r="H2896" t="s">
        <v>55</v>
      </c>
      <c r="I2896">
        <v>504</v>
      </c>
      <c r="J2896">
        <v>56</v>
      </c>
      <c r="K2896" t="s">
        <v>316</v>
      </c>
      <c r="L2896" t="s">
        <v>7</v>
      </c>
      <c r="M2896" t="s">
        <v>28</v>
      </c>
      <c r="N2896">
        <v>6</v>
      </c>
      <c r="O2896" t="s">
        <v>33</v>
      </c>
      <c r="P2896" t="s">
        <v>13</v>
      </c>
      <c r="Q2896">
        <v>2</v>
      </c>
      <c r="R2896" t="s">
        <v>12</v>
      </c>
      <c r="S2896">
        <v>13.066685676574707</v>
      </c>
      <c r="T2896" s="6">
        <f>tbSilv[[#This Row],[qtdRecurso]]*tbSilv[[#This Row],[areaOcupacao]]/10000</f>
        <v>0.1008</v>
      </c>
      <c r="U2896" s="1">
        <f>tbSilv[[#This Row],[qtdRecEspFaixa]]*tbSilv[[#This Row],[Preco]]</f>
        <v>1.3171219161987304</v>
      </c>
    </row>
    <row r="2897" spans="1:21" hidden="1" x14ac:dyDescent="0.3">
      <c r="A2897">
        <v>11817</v>
      </c>
      <c r="B2897" t="s">
        <v>57</v>
      </c>
      <c r="C2897" t="s">
        <v>1</v>
      </c>
      <c r="D2897" t="s">
        <v>2</v>
      </c>
      <c r="E2897" t="s">
        <v>3</v>
      </c>
      <c r="F2897" t="s">
        <v>306</v>
      </c>
      <c r="G2897" t="s">
        <v>4</v>
      </c>
      <c r="H2897" t="s">
        <v>55</v>
      </c>
      <c r="I2897">
        <v>504</v>
      </c>
      <c r="J2897">
        <v>56</v>
      </c>
      <c r="K2897" t="s">
        <v>316</v>
      </c>
      <c r="L2897" t="s">
        <v>7</v>
      </c>
      <c r="M2897" t="s">
        <v>28</v>
      </c>
      <c r="N2897">
        <v>6</v>
      </c>
      <c r="O2897" t="s">
        <v>36</v>
      </c>
      <c r="P2897" t="s">
        <v>13</v>
      </c>
      <c r="Q2897">
        <v>1</v>
      </c>
      <c r="R2897" t="s">
        <v>12</v>
      </c>
      <c r="S2897">
        <v>13.066685676574707</v>
      </c>
      <c r="T2897" s="6">
        <f>tbSilv[[#This Row],[qtdRecurso]]*tbSilv[[#This Row],[areaOcupacao]]/10000</f>
        <v>5.04E-2</v>
      </c>
      <c r="U2897" s="1">
        <f>tbSilv[[#This Row],[qtdRecEspFaixa]]*tbSilv[[#This Row],[Preco]]</f>
        <v>0.65856095809936521</v>
      </c>
    </row>
    <row r="2898" spans="1:21" hidden="1" x14ac:dyDescent="0.3">
      <c r="A2898">
        <v>11817</v>
      </c>
      <c r="B2898" t="s">
        <v>57</v>
      </c>
      <c r="C2898" t="s">
        <v>1</v>
      </c>
      <c r="D2898" t="s">
        <v>2</v>
      </c>
      <c r="E2898" t="s">
        <v>3</v>
      </c>
      <c r="F2898" t="s">
        <v>306</v>
      </c>
      <c r="G2898" t="s">
        <v>4</v>
      </c>
      <c r="H2898" t="s">
        <v>55</v>
      </c>
      <c r="I2898">
        <v>504</v>
      </c>
      <c r="J2898">
        <v>56</v>
      </c>
      <c r="K2898" t="s">
        <v>316</v>
      </c>
      <c r="L2898" t="s">
        <v>7</v>
      </c>
      <c r="M2898" t="s">
        <v>28</v>
      </c>
      <c r="N2898">
        <v>7</v>
      </c>
      <c r="O2898" t="s">
        <v>33</v>
      </c>
      <c r="P2898" t="s">
        <v>34</v>
      </c>
      <c r="Q2898">
        <v>2</v>
      </c>
      <c r="R2898" t="s">
        <v>12</v>
      </c>
      <c r="S2898">
        <v>9.9000000000000005E-2</v>
      </c>
      <c r="T2898" s="6">
        <f>tbSilv[[#This Row],[qtdRecurso]]*tbSilv[[#This Row],[areaOcupacao]]/10000</f>
        <v>0.1008</v>
      </c>
      <c r="U2898" s="1">
        <f>tbSilv[[#This Row],[qtdRecEspFaixa]]*tbSilv[[#This Row],[Preco]]</f>
        <v>9.9792000000000006E-3</v>
      </c>
    </row>
    <row r="2899" spans="1:21" hidden="1" x14ac:dyDescent="0.3">
      <c r="A2899">
        <v>11817</v>
      </c>
      <c r="B2899" t="s">
        <v>57</v>
      </c>
      <c r="C2899" t="s">
        <v>1</v>
      </c>
      <c r="D2899" t="s">
        <v>2</v>
      </c>
      <c r="E2899" t="s">
        <v>3</v>
      </c>
      <c r="F2899" t="s">
        <v>306</v>
      </c>
      <c r="G2899" t="s">
        <v>4</v>
      </c>
      <c r="H2899" t="s">
        <v>55</v>
      </c>
      <c r="I2899">
        <v>504</v>
      </c>
      <c r="J2899">
        <v>56</v>
      </c>
      <c r="K2899" t="s">
        <v>316</v>
      </c>
      <c r="L2899" t="s">
        <v>7</v>
      </c>
      <c r="M2899" t="s">
        <v>28</v>
      </c>
      <c r="N2899">
        <v>7</v>
      </c>
      <c r="O2899" t="s">
        <v>33</v>
      </c>
      <c r="P2899" t="s">
        <v>35</v>
      </c>
      <c r="Q2899">
        <v>2</v>
      </c>
      <c r="R2899" t="s">
        <v>22</v>
      </c>
      <c r="S2899">
        <v>16.239999771118164</v>
      </c>
      <c r="T2899" s="6">
        <f>tbSilv[[#This Row],[qtdRecurso]]*tbSilv[[#This Row],[areaOcupacao]]/10000</f>
        <v>0.1008</v>
      </c>
      <c r="U2899" s="1">
        <f>tbSilv[[#This Row],[qtdRecEspFaixa]]*tbSilv[[#This Row],[Preco]]</f>
        <v>1.6369919769287109</v>
      </c>
    </row>
    <row r="2900" spans="1:21" hidden="1" x14ac:dyDescent="0.3">
      <c r="A2900">
        <v>11817</v>
      </c>
      <c r="B2900" t="s">
        <v>57</v>
      </c>
      <c r="C2900" t="s">
        <v>1</v>
      </c>
      <c r="D2900" t="s">
        <v>2</v>
      </c>
      <c r="E2900" t="s">
        <v>3</v>
      </c>
      <c r="F2900" t="s">
        <v>306</v>
      </c>
      <c r="G2900" t="s">
        <v>4</v>
      </c>
      <c r="H2900" t="s">
        <v>55</v>
      </c>
      <c r="I2900">
        <v>504</v>
      </c>
      <c r="J2900">
        <v>56</v>
      </c>
      <c r="K2900" t="s">
        <v>316</v>
      </c>
      <c r="L2900" t="s">
        <v>7</v>
      </c>
      <c r="M2900" t="s">
        <v>28</v>
      </c>
      <c r="N2900">
        <v>7</v>
      </c>
      <c r="O2900" t="s">
        <v>33</v>
      </c>
      <c r="P2900" t="s">
        <v>13</v>
      </c>
      <c r="Q2900">
        <v>2</v>
      </c>
      <c r="R2900" t="s">
        <v>12</v>
      </c>
      <c r="S2900">
        <v>13.066685676574707</v>
      </c>
      <c r="T2900" s="6">
        <f>tbSilv[[#This Row],[qtdRecurso]]*tbSilv[[#This Row],[areaOcupacao]]/10000</f>
        <v>0.1008</v>
      </c>
      <c r="U2900" s="1">
        <f>tbSilv[[#This Row],[qtdRecEspFaixa]]*tbSilv[[#This Row],[Preco]]</f>
        <v>1.3171219161987304</v>
      </c>
    </row>
    <row r="2901" spans="1:21" hidden="1" x14ac:dyDescent="0.3">
      <c r="A2901">
        <v>11817</v>
      </c>
      <c r="B2901" t="s">
        <v>57</v>
      </c>
      <c r="C2901" t="s">
        <v>1</v>
      </c>
      <c r="D2901" t="s">
        <v>2</v>
      </c>
      <c r="E2901" t="s">
        <v>3</v>
      </c>
      <c r="F2901" t="s">
        <v>306</v>
      </c>
      <c r="G2901" t="s">
        <v>4</v>
      </c>
      <c r="H2901" t="s">
        <v>55</v>
      </c>
      <c r="I2901">
        <v>504</v>
      </c>
      <c r="J2901">
        <v>56</v>
      </c>
      <c r="K2901" t="s">
        <v>316</v>
      </c>
      <c r="L2901" t="s">
        <v>7</v>
      </c>
      <c r="M2901" t="s">
        <v>28</v>
      </c>
      <c r="N2901">
        <v>7</v>
      </c>
      <c r="O2901" t="s">
        <v>36</v>
      </c>
      <c r="P2901" t="s">
        <v>13</v>
      </c>
      <c r="Q2901">
        <v>1</v>
      </c>
      <c r="R2901" t="s">
        <v>12</v>
      </c>
      <c r="S2901">
        <v>13.066685676574707</v>
      </c>
      <c r="T2901" s="6">
        <f>tbSilv[[#This Row],[qtdRecurso]]*tbSilv[[#This Row],[areaOcupacao]]/10000</f>
        <v>5.04E-2</v>
      </c>
      <c r="U2901" s="1">
        <f>tbSilv[[#This Row],[qtdRecEspFaixa]]*tbSilv[[#This Row],[Preco]]</f>
        <v>0.65856095809936521</v>
      </c>
    </row>
    <row r="2902" spans="1:21" hidden="1" x14ac:dyDescent="0.3">
      <c r="A2902">
        <v>11817</v>
      </c>
      <c r="B2902" t="s">
        <v>57</v>
      </c>
      <c r="C2902" t="s">
        <v>1</v>
      </c>
      <c r="D2902" t="s">
        <v>2</v>
      </c>
      <c r="E2902" t="s">
        <v>3</v>
      </c>
      <c r="F2902" t="s">
        <v>306</v>
      </c>
      <c r="G2902" t="s">
        <v>4</v>
      </c>
      <c r="H2902" t="s">
        <v>55</v>
      </c>
      <c r="I2902">
        <v>504</v>
      </c>
      <c r="J2902">
        <v>56</v>
      </c>
      <c r="K2902" t="s">
        <v>316</v>
      </c>
      <c r="L2902" t="s">
        <v>7</v>
      </c>
      <c r="M2902" t="s">
        <v>28</v>
      </c>
      <c r="N2902">
        <v>8</v>
      </c>
      <c r="O2902" t="s">
        <v>33</v>
      </c>
      <c r="P2902" t="s">
        <v>34</v>
      </c>
      <c r="Q2902">
        <v>2</v>
      </c>
      <c r="R2902" t="s">
        <v>12</v>
      </c>
      <c r="S2902">
        <v>9.9000000000000005E-2</v>
      </c>
      <c r="T2902" s="6">
        <f>tbSilv[[#This Row],[qtdRecurso]]*tbSilv[[#This Row],[areaOcupacao]]/10000</f>
        <v>0.1008</v>
      </c>
      <c r="U2902" s="1">
        <f>tbSilv[[#This Row],[qtdRecEspFaixa]]*tbSilv[[#This Row],[Preco]]</f>
        <v>9.9792000000000006E-3</v>
      </c>
    </row>
    <row r="2903" spans="1:21" hidden="1" x14ac:dyDescent="0.3">
      <c r="A2903">
        <v>11817</v>
      </c>
      <c r="B2903" t="s">
        <v>57</v>
      </c>
      <c r="C2903" t="s">
        <v>1</v>
      </c>
      <c r="D2903" t="s">
        <v>2</v>
      </c>
      <c r="E2903" t="s">
        <v>3</v>
      </c>
      <c r="F2903" t="s">
        <v>306</v>
      </c>
      <c r="G2903" t="s">
        <v>4</v>
      </c>
      <c r="H2903" t="s">
        <v>55</v>
      </c>
      <c r="I2903">
        <v>504</v>
      </c>
      <c r="J2903">
        <v>56</v>
      </c>
      <c r="K2903" t="s">
        <v>316</v>
      </c>
      <c r="L2903" t="s">
        <v>7</v>
      </c>
      <c r="M2903" t="s">
        <v>28</v>
      </c>
      <c r="N2903">
        <v>8</v>
      </c>
      <c r="O2903" t="s">
        <v>33</v>
      </c>
      <c r="P2903" t="s">
        <v>35</v>
      </c>
      <c r="Q2903">
        <v>2</v>
      </c>
      <c r="R2903" t="s">
        <v>22</v>
      </c>
      <c r="S2903">
        <v>16.239999771118164</v>
      </c>
      <c r="T2903" s="6">
        <f>tbSilv[[#This Row],[qtdRecurso]]*tbSilv[[#This Row],[areaOcupacao]]/10000</f>
        <v>0.1008</v>
      </c>
      <c r="U2903" s="1">
        <f>tbSilv[[#This Row],[qtdRecEspFaixa]]*tbSilv[[#This Row],[Preco]]</f>
        <v>1.6369919769287109</v>
      </c>
    </row>
    <row r="2904" spans="1:21" hidden="1" x14ac:dyDescent="0.3">
      <c r="A2904">
        <v>11817</v>
      </c>
      <c r="B2904" t="s">
        <v>57</v>
      </c>
      <c r="C2904" t="s">
        <v>1</v>
      </c>
      <c r="D2904" t="s">
        <v>2</v>
      </c>
      <c r="E2904" t="s">
        <v>3</v>
      </c>
      <c r="F2904" t="s">
        <v>306</v>
      </c>
      <c r="G2904" t="s">
        <v>4</v>
      </c>
      <c r="H2904" t="s">
        <v>55</v>
      </c>
      <c r="I2904">
        <v>504</v>
      </c>
      <c r="J2904">
        <v>56</v>
      </c>
      <c r="K2904" t="s">
        <v>316</v>
      </c>
      <c r="L2904" t="s">
        <v>7</v>
      </c>
      <c r="M2904" t="s">
        <v>28</v>
      </c>
      <c r="N2904">
        <v>8</v>
      </c>
      <c r="O2904" t="s">
        <v>33</v>
      </c>
      <c r="P2904" t="s">
        <v>13</v>
      </c>
      <c r="Q2904">
        <v>2</v>
      </c>
      <c r="R2904" t="s">
        <v>12</v>
      </c>
      <c r="S2904">
        <v>13.066685676574707</v>
      </c>
      <c r="T2904" s="6">
        <f>tbSilv[[#This Row],[qtdRecurso]]*tbSilv[[#This Row],[areaOcupacao]]/10000</f>
        <v>0.1008</v>
      </c>
      <c r="U2904" s="1">
        <f>tbSilv[[#This Row],[qtdRecEspFaixa]]*tbSilv[[#This Row],[Preco]]</f>
        <v>1.3171219161987304</v>
      </c>
    </row>
    <row r="2905" spans="1:21" hidden="1" x14ac:dyDescent="0.3">
      <c r="A2905">
        <v>11817</v>
      </c>
      <c r="B2905" t="s">
        <v>57</v>
      </c>
      <c r="C2905" t="s">
        <v>1</v>
      </c>
      <c r="D2905" t="s">
        <v>2</v>
      </c>
      <c r="E2905" t="s">
        <v>3</v>
      </c>
      <c r="F2905" t="s">
        <v>306</v>
      </c>
      <c r="G2905" t="s">
        <v>4</v>
      </c>
      <c r="H2905" t="s">
        <v>55</v>
      </c>
      <c r="I2905">
        <v>504</v>
      </c>
      <c r="J2905">
        <v>56</v>
      </c>
      <c r="K2905" t="s">
        <v>316</v>
      </c>
      <c r="L2905" t="s">
        <v>7</v>
      </c>
      <c r="M2905" t="s">
        <v>28</v>
      </c>
      <c r="N2905">
        <v>8</v>
      </c>
      <c r="O2905" t="s">
        <v>36</v>
      </c>
      <c r="P2905" t="s">
        <v>13</v>
      </c>
      <c r="Q2905">
        <v>1</v>
      </c>
      <c r="R2905" t="s">
        <v>12</v>
      </c>
      <c r="S2905">
        <v>13.066685676574707</v>
      </c>
      <c r="T2905" s="6">
        <f>tbSilv[[#This Row],[qtdRecurso]]*tbSilv[[#This Row],[areaOcupacao]]/10000</f>
        <v>5.04E-2</v>
      </c>
      <c r="U2905" s="1">
        <f>tbSilv[[#This Row],[qtdRecEspFaixa]]*tbSilv[[#This Row],[Preco]]</f>
        <v>0.65856095809936521</v>
      </c>
    </row>
    <row r="2906" spans="1:21" hidden="1" x14ac:dyDescent="0.3">
      <c r="A2906">
        <v>11817</v>
      </c>
      <c r="B2906" t="s">
        <v>57</v>
      </c>
      <c r="C2906" t="s">
        <v>1</v>
      </c>
      <c r="D2906" t="s">
        <v>2</v>
      </c>
      <c r="E2906" t="s">
        <v>3</v>
      </c>
      <c r="F2906" t="s">
        <v>306</v>
      </c>
      <c r="G2906" t="s">
        <v>4</v>
      </c>
      <c r="H2906" t="s">
        <v>55</v>
      </c>
      <c r="I2906">
        <v>504</v>
      </c>
      <c r="J2906">
        <v>56</v>
      </c>
      <c r="K2906" t="s">
        <v>316</v>
      </c>
      <c r="L2906" t="s">
        <v>7</v>
      </c>
      <c r="M2906" t="s">
        <v>28</v>
      </c>
      <c r="N2906">
        <v>9</v>
      </c>
      <c r="O2906" t="s">
        <v>33</v>
      </c>
      <c r="P2906" t="s">
        <v>34</v>
      </c>
      <c r="Q2906">
        <v>2</v>
      </c>
      <c r="R2906" t="s">
        <v>12</v>
      </c>
      <c r="S2906">
        <v>9.9000000000000005E-2</v>
      </c>
      <c r="T2906" s="6">
        <f>tbSilv[[#This Row],[qtdRecurso]]*tbSilv[[#This Row],[areaOcupacao]]/10000</f>
        <v>0.1008</v>
      </c>
      <c r="U2906" s="1">
        <f>tbSilv[[#This Row],[qtdRecEspFaixa]]*tbSilv[[#This Row],[Preco]]</f>
        <v>9.9792000000000006E-3</v>
      </c>
    </row>
    <row r="2907" spans="1:21" hidden="1" x14ac:dyDescent="0.3">
      <c r="A2907">
        <v>11817</v>
      </c>
      <c r="B2907" t="s">
        <v>57</v>
      </c>
      <c r="C2907" t="s">
        <v>1</v>
      </c>
      <c r="D2907" t="s">
        <v>2</v>
      </c>
      <c r="E2907" t="s">
        <v>3</v>
      </c>
      <c r="F2907" t="s">
        <v>306</v>
      </c>
      <c r="G2907" t="s">
        <v>4</v>
      </c>
      <c r="H2907" t="s">
        <v>55</v>
      </c>
      <c r="I2907">
        <v>504</v>
      </c>
      <c r="J2907">
        <v>56</v>
      </c>
      <c r="K2907" t="s">
        <v>316</v>
      </c>
      <c r="L2907" t="s">
        <v>7</v>
      </c>
      <c r="M2907" t="s">
        <v>28</v>
      </c>
      <c r="N2907">
        <v>9</v>
      </c>
      <c r="O2907" t="s">
        <v>33</v>
      </c>
      <c r="P2907" t="s">
        <v>35</v>
      </c>
      <c r="Q2907">
        <v>2</v>
      </c>
      <c r="R2907" t="s">
        <v>22</v>
      </c>
      <c r="S2907">
        <v>16.239999771118164</v>
      </c>
      <c r="T2907" s="6">
        <f>tbSilv[[#This Row],[qtdRecurso]]*tbSilv[[#This Row],[areaOcupacao]]/10000</f>
        <v>0.1008</v>
      </c>
      <c r="U2907" s="1">
        <f>tbSilv[[#This Row],[qtdRecEspFaixa]]*tbSilv[[#This Row],[Preco]]</f>
        <v>1.6369919769287109</v>
      </c>
    </row>
    <row r="2908" spans="1:21" hidden="1" x14ac:dyDescent="0.3">
      <c r="A2908">
        <v>11817</v>
      </c>
      <c r="B2908" t="s">
        <v>57</v>
      </c>
      <c r="C2908" t="s">
        <v>1</v>
      </c>
      <c r="D2908" t="s">
        <v>2</v>
      </c>
      <c r="E2908" t="s">
        <v>3</v>
      </c>
      <c r="F2908" t="s">
        <v>306</v>
      </c>
      <c r="G2908" t="s">
        <v>4</v>
      </c>
      <c r="H2908" t="s">
        <v>55</v>
      </c>
      <c r="I2908">
        <v>504</v>
      </c>
      <c r="J2908">
        <v>56</v>
      </c>
      <c r="K2908" t="s">
        <v>316</v>
      </c>
      <c r="L2908" t="s">
        <v>7</v>
      </c>
      <c r="M2908" t="s">
        <v>28</v>
      </c>
      <c r="N2908">
        <v>9</v>
      </c>
      <c r="O2908" t="s">
        <v>33</v>
      </c>
      <c r="P2908" t="s">
        <v>13</v>
      </c>
      <c r="Q2908">
        <v>2</v>
      </c>
      <c r="R2908" t="s">
        <v>12</v>
      </c>
      <c r="S2908">
        <v>13.066685676574707</v>
      </c>
      <c r="T2908" s="6">
        <f>tbSilv[[#This Row],[qtdRecurso]]*tbSilv[[#This Row],[areaOcupacao]]/10000</f>
        <v>0.1008</v>
      </c>
      <c r="U2908" s="1">
        <f>tbSilv[[#This Row],[qtdRecEspFaixa]]*tbSilv[[#This Row],[Preco]]</f>
        <v>1.3171219161987304</v>
      </c>
    </row>
    <row r="2909" spans="1:21" hidden="1" x14ac:dyDescent="0.3">
      <c r="A2909">
        <v>11817</v>
      </c>
      <c r="B2909" t="s">
        <v>57</v>
      </c>
      <c r="C2909" t="s">
        <v>1</v>
      </c>
      <c r="D2909" t="s">
        <v>2</v>
      </c>
      <c r="E2909" t="s">
        <v>3</v>
      </c>
      <c r="F2909" t="s">
        <v>306</v>
      </c>
      <c r="G2909" t="s">
        <v>4</v>
      </c>
      <c r="H2909" t="s">
        <v>55</v>
      </c>
      <c r="I2909">
        <v>504</v>
      </c>
      <c r="J2909">
        <v>56</v>
      </c>
      <c r="K2909" t="s">
        <v>316</v>
      </c>
      <c r="L2909" t="s">
        <v>7</v>
      </c>
      <c r="M2909" t="s">
        <v>28</v>
      </c>
      <c r="N2909">
        <v>9</v>
      </c>
      <c r="O2909" t="s">
        <v>36</v>
      </c>
      <c r="P2909" t="s">
        <v>13</v>
      </c>
      <c r="Q2909">
        <v>1</v>
      </c>
      <c r="R2909" t="s">
        <v>12</v>
      </c>
      <c r="S2909">
        <v>13.066685676574707</v>
      </c>
      <c r="T2909" s="6">
        <f>tbSilv[[#This Row],[qtdRecurso]]*tbSilv[[#This Row],[areaOcupacao]]/10000</f>
        <v>5.04E-2</v>
      </c>
      <c r="U2909" s="1">
        <f>tbSilv[[#This Row],[qtdRecEspFaixa]]*tbSilv[[#This Row],[Preco]]</f>
        <v>0.65856095809936521</v>
      </c>
    </row>
    <row r="2910" spans="1:21" hidden="1" x14ac:dyDescent="0.3">
      <c r="A2910">
        <v>11817</v>
      </c>
      <c r="B2910" t="s">
        <v>57</v>
      </c>
      <c r="C2910" t="s">
        <v>1</v>
      </c>
      <c r="D2910" t="s">
        <v>2</v>
      </c>
      <c r="E2910" t="s">
        <v>3</v>
      </c>
      <c r="F2910" t="s">
        <v>306</v>
      </c>
      <c r="G2910" t="s">
        <v>4</v>
      </c>
      <c r="H2910" t="s">
        <v>55</v>
      </c>
      <c r="I2910">
        <v>504</v>
      </c>
      <c r="J2910">
        <v>56</v>
      </c>
      <c r="K2910" t="s">
        <v>316</v>
      </c>
      <c r="L2910" t="s">
        <v>7</v>
      </c>
      <c r="M2910" t="s">
        <v>28</v>
      </c>
      <c r="N2910">
        <v>10</v>
      </c>
      <c r="O2910" t="s">
        <v>33</v>
      </c>
      <c r="P2910" t="s">
        <v>34</v>
      </c>
      <c r="Q2910">
        <v>2</v>
      </c>
      <c r="R2910" t="s">
        <v>12</v>
      </c>
      <c r="S2910">
        <v>9.9000000000000005E-2</v>
      </c>
      <c r="T2910" s="6">
        <f>tbSilv[[#This Row],[qtdRecurso]]*tbSilv[[#This Row],[areaOcupacao]]/10000</f>
        <v>0.1008</v>
      </c>
      <c r="U2910" s="1">
        <f>tbSilv[[#This Row],[qtdRecEspFaixa]]*tbSilv[[#This Row],[Preco]]</f>
        <v>9.9792000000000006E-3</v>
      </c>
    </row>
    <row r="2911" spans="1:21" hidden="1" x14ac:dyDescent="0.3">
      <c r="A2911">
        <v>11817</v>
      </c>
      <c r="B2911" t="s">
        <v>57</v>
      </c>
      <c r="C2911" t="s">
        <v>1</v>
      </c>
      <c r="D2911" t="s">
        <v>2</v>
      </c>
      <c r="E2911" t="s">
        <v>3</v>
      </c>
      <c r="F2911" t="s">
        <v>306</v>
      </c>
      <c r="G2911" t="s">
        <v>4</v>
      </c>
      <c r="H2911" t="s">
        <v>55</v>
      </c>
      <c r="I2911">
        <v>504</v>
      </c>
      <c r="J2911">
        <v>56</v>
      </c>
      <c r="K2911" t="s">
        <v>316</v>
      </c>
      <c r="L2911" t="s">
        <v>7</v>
      </c>
      <c r="M2911" t="s">
        <v>28</v>
      </c>
      <c r="N2911">
        <v>10</v>
      </c>
      <c r="O2911" t="s">
        <v>33</v>
      </c>
      <c r="P2911" t="s">
        <v>35</v>
      </c>
      <c r="Q2911">
        <v>2</v>
      </c>
      <c r="R2911" t="s">
        <v>22</v>
      </c>
      <c r="S2911">
        <v>16.239999771118164</v>
      </c>
      <c r="T2911" s="6">
        <f>tbSilv[[#This Row],[qtdRecurso]]*tbSilv[[#This Row],[areaOcupacao]]/10000</f>
        <v>0.1008</v>
      </c>
      <c r="U2911" s="1">
        <f>tbSilv[[#This Row],[qtdRecEspFaixa]]*tbSilv[[#This Row],[Preco]]</f>
        <v>1.6369919769287109</v>
      </c>
    </row>
    <row r="2912" spans="1:21" hidden="1" x14ac:dyDescent="0.3">
      <c r="A2912">
        <v>11817</v>
      </c>
      <c r="B2912" t="s">
        <v>57</v>
      </c>
      <c r="C2912" t="s">
        <v>1</v>
      </c>
      <c r="D2912" t="s">
        <v>2</v>
      </c>
      <c r="E2912" t="s">
        <v>3</v>
      </c>
      <c r="F2912" t="s">
        <v>306</v>
      </c>
      <c r="G2912" t="s">
        <v>4</v>
      </c>
      <c r="H2912" t="s">
        <v>55</v>
      </c>
      <c r="I2912">
        <v>504</v>
      </c>
      <c r="J2912">
        <v>56</v>
      </c>
      <c r="K2912" t="s">
        <v>316</v>
      </c>
      <c r="L2912" t="s">
        <v>7</v>
      </c>
      <c r="M2912" t="s">
        <v>28</v>
      </c>
      <c r="N2912">
        <v>10</v>
      </c>
      <c r="O2912" t="s">
        <v>33</v>
      </c>
      <c r="P2912" t="s">
        <v>13</v>
      </c>
      <c r="Q2912">
        <v>2</v>
      </c>
      <c r="R2912" t="s">
        <v>12</v>
      </c>
      <c r="S2912">
        <v>13.066685676574707</v>
      </c>
      <c r="T2912" s="6">
        <f>tbSilv[[#This Row],[qtdRecurso]]*tbSilv[[#This Row],[areaOcupacao]]/10000</f>
        <v>0.1008</v>
      </c>
      <c r="U2912" s="1">
        <f>tbSilv[[#This Row],[qtdRecEspFaixa]]*tbSilv[[#This Row],[Preco]]</f>
        <v>1.3171219161987304</v>
      </c>
    </row>
    <row r="2913" spans="1:21" hidden="1" x14ac:dyDescent="0.3">
      <c r="A2913">
        <v>11817</v>
      </c>
      <c r="B2913" t="s">
        <v>57</v>
      </c>
      <c r="C2913" t="s">
        <v>1</v>
      </c>
      <c r="D2913" t="s">
        <v>2</v>
      </c>
      <c r="E2913" t="s">
        <v>3</v>
      </c>
      <c r="F2913" t="s">
        <v>306</v>
      </c>
      <c r="G2913" t="s">
        <v>4</v>
      </c>
      <c r="H2913" t="s">
        <v>55</v>
      </c>
      <c r="I2913">
        <v>504</v>
      </c>
      <c r="J2913">
        <v>56</v>
      </c>
      <c r="K2913" t="s">
        <v>316</v>
      </c>
      <c r="L2913" t="s">
        <v>7</v>
      </c>
      <c r="M2913" t="s">
        <v>28</v>
      </c>
      <c r="N2913">
        <v>10</v>
      </c>
      <c r="O2913" t="s">
        <v>40</v>
      </c>
      <c r="P2913" t="s">
        <v>41</v>
      </c>
      <c r="Q2913">
        <v>20</v>
      </c>
      <c r="R2913" t="s">
        <v>12</v>
      </c>
      <c r="S2913">
        <v>5.920964241027832</v>
      </c>
      <c r="T2913" s="6">
        <f>tbSilv[[#This Row],[qtdRecurso]]*tbSilv[[#This Row],[areaOcupacao]]/10000</f>
        <v>1.008</v>
      </c>
      <c r="U2913" s="1">
        <f>tbSilv[[#This Row],[qtdRecEspFaixa]]*tbSilv[[#This Row],[Preco]]</f>
        <v>5.9683319549560547</v>
      </c>
    </row>
    <row r="2914" spans="1:21" hidden="1" x14ac:dyDescent="0.3">
      <c r="A2914">
        <v>11817</v>
      </c>
      <c r="B2914" t="s">
        <v>57</v>
      </c>
      <c r="C2914" t="s">
        <v>1</v>
      </c>
      <c r="D2914" t="s">
        <v>2</v>
      </c>
      <c r="E2914" t="s">
        <v>3</v>
      </c>
      <c r="F2914" t="s">
        <v>306</v>
      </c>
      <c r="G2914" t="s">
        <v>4</v>
      </c>
      <c r="H2914" t="s">
        <v>55</v>
      </c>
      <c r="I2914">
        <v>504</v>
      </c>
      <c r="J2914">
        <v>56</v>
      </c>
      <c r="K2914" t="s">
        <v>316</v>
      </c>
      <c r="L2914" t="s">
        <v>7</v>
      </c>
      <c r="M2914" t="s">
        <v>28</v>
      </c>
      <c r="N2914">
        <v>10</v>
      </c>
      <c r="O2914" t="s">
        <v>36</v>
      </c>
      <c r="P2914" t="s">
        <v>13</v>
      </c>
      <c r="Q2914">
        <v>1</v>
      </c>
      <c r="R2914" t="s">
        <v>12</v>
      </c>
      <c r="S2914">
        <v>13.066685676574707</v>
      </c>
      <c r="T2914" s="6">
        <f>tbSilv[[#This Row],[qtdRecurso]]*tbSilv[[#This Row],[areaOcupacao]]/10000</f>
        <v>5.04E-2</v>
      </c>
      <c r="U2914" s="1">
        <f>tbSilv[[#This Row],[qtdRecEspFaixa]]*tbSilv[[#This Row],[Preco]]</f>
        <v>0.65856095809936521</v>
      </c>
    </row>
    <row r="2915" spans="1:21" hidden="1" x14ac:dyDescent="0.3">
      <c r="A2915">
        <v>11817</v>
      </c>
      <c r="B2915" t="s">
        <v>57</v>
      </c>
      <c r="C2915" t="s">
        <v>1</v>
      </c>
      <c r="D2915" t="s">
        <v>2</v>
      </c>
      <c r="E2915" t="s">
        <v>3</v>
      </c>
      <c r="F2915" t="s">
        <v>306</v>
      </c>
      <c r="G2915" t="s">
        <v>4</v>
      </c>
      <c r="H2915" t="s">
        <v>55</v>
      </c>
      <c r="I2915">
        <v>504</v>
      </c>
      <c r="J2915">
        <v>56</v>
      </c>
      <c r="K2915" t="s">
        <v>316</v>
      </c>
      <c r="L2915" t="s">
        <v>7</v>
      </c>
      <c r="M2915" t="s">
        <v>28</v>
      </c>
      <c r="N2915">
        <v>11</v>
      </c>
      <c r="O2915" t="s">
        <v>33</v>
      </c>
      <c r="P2915" t="s">
        <v>34</v>
      </c>
      <c r="Q2915">
        <v>2</v>
      </c>
      <c r="R2915" t="s">
        <v>12</v>
      </c>
      <c r="S2915">
        <v>9.9000000000000005E-2</v>
      </c>
      <c r="T2915" s="6">
        <f>tbSilv[[#This Row],[qtdRecurso]]*tbSilv[[#This Row],[areaOcupacao]]/10000</f>
        <v>0.1008</v>
      </c>
      <c r="U2915" s="1">
        <f>tbSilv[[#This Row],[qtdRecEspFaixa]]*tbSilv[[#This Row],[Preco]]</f>
        <v>9.9792000000000006E-3</v>
      </c>
    </row>
    <row r="2916" spans="1:21" hidden="1" x14ac:dyDescent="0.3">
      <c r="A2916">
        <v>11817</v>
      </c>
      <c r="B2916" t="s">
        <v>57</v>
      </c>
      <c r="C2916" t="s">
        <v>1</v>
      </c>
      <c r="D2916" t="s">
        <v>2</v>
      </c>
      <c r="E2916" t="s">
        <v>3</v>
      </c>
      <c r="F2916" t="s">
        <v>306</v>
      </c>
      <c r="G2916" t="s">
        <v>4</v>
      </c>
      <c r="H2916" t="s">
        <v>55</v>
      </c>
      <c r="I2916">
        <v>504</v>
      </c>
      <c r="J2916">
        <v>56</v>
      </c>
      <c r="K2916" t="s">
        <v>316</v>
      </c>
      <c r="L2916" t="s">
        <v>7</v>
      </c>
      <c r="M2916" t="s">
        <v>28</v>
      </c>
      <c r="N2916">
        <v>11</v>
      </c>
      <c r="O2916" t="s">
        <v>33</v>
      </c>
      <c r="P2916" t="s">
        <v>35</v>
      </c>
      <c r="Q2916">
        <v>2</v>
      </c>
      <c r="R2916" t="s">
        <v>22</v>
      </c>
      <c r="S2916">
        <v>16.239999771118164</v>
      </c>
      <c r="T2916" s="6">
        <f>tbSilv[[#This Row],[qtdRecurso]]*tbSilv[[#This Row],[areaOcupacao]]/10000</f>
        <v>0.1008</v>
      </c>
      <c r="U2916" s="1">
        <f>tbSilv[[#This Row],[qtdRecEspFaixa]]*tbSilv[[#This Row],[Preco]]</f>
        <v>1.6369919769287109</v>
      </c>
    </row>
    <row r="2917" spans="1:21" hidden="1" x14ac:dyDescent="0.3">
      <c r="A2917">
        <v>11817</v>
      </c>
      <c r="B2917" t="s">
        <v>57</v>
      </c>
      <c r="C2917" t="s">
        <v>1</v>
      </c>
      <c r="D2917" t="s">
        <v>2</v>
      </c>
      <c r="E2917" t="s">
        <v>3</v>
      </c>
      <c r="F2917" t="s">
        <v>306</v>
      </c>
      <c r="G2917" t="s">
        <v>4</v>
      </c>
      <c r="H2917" t="s">
        <v>55</v>
      </c>
      <c r="I2917">
        <v>504</v>
      </c>
      <c r="J2917">
        <v>56</v>
      </c>
      <c r="K2917" t="s">
        <v>316</v>
      </c>
      <c r="L2917" t="s">
        <v>7</v>
      </c>
      <c r="M2917" t="s">
        <v>28</v>
      </c>
      <c r="N2917">
        <v>11</v>
      </c>
      <c r="O2917" t="s">
        <v>33</v>
      </c>
      <c r="P2917" t="s">
        <v>13</v>
      </c>
      <c r="Q2917">
        <v>2</v>
      </c>
      <c r="R2917" t="s">
        <v>12</v>
      </c>
      <c r="S2917">
        <v>13.066685676574707</v>
      </c>
      <c r="T2917" s="6">
        <f>tbSilv[[#This Row],[qtdRecurso]]*tbSilv[[#This Row],[areaOcupacao]]/10000</f>
        <v>0.1008</v>
      </c>
      <c r="U2917" s="1">
        <f>tbSilv[[#This Row],[qtdRecEspFaixa]]*tbSilv[[#This Row],[Preco]]</f>
        <v>1.3171219161987304</v>
      </c>
    </row>
    <row r="2918" spans="1:21" hidden="1" x14ac:dyDescent="0.3">
      <c r="A2918">
        <v>11817</v>
      </c>
      <c r="B2918" t="s">
        <v>57</v>
      </c>
      <c r="C2918" t="s">
        <v>1</v>
      </c>
      <c r="D2918" t="s">
        <v>2</v>
      </c>
      <c r="E2918" t="s">
        <v>3</v>
      </c>
      <c r="F2918" t="s">
        <v>306</v>
      </c>
      <c r="G2918" t="s">
        <v>4</v>
      </c>
      <c r="H2918" t="s">
        <v>55</v>
      </c>
      <c r="I2918">
        <v>504</v>
      </c>
      <c r="J2918">
        <v>56</v>
      </c>
      <c r="K2918" t="s">
        <v>316</v>
      </c>
      <c r="L2918" t="s">
        <v>7</v>
      </c>
      <c r="M2918" t="s">
        <v>28</v>
      </c>
      <c r="N2918">
        <v>11</v>
      </c>
      <c r="O2918" t="s">
        <v>36</v>
      </c>
      <c r="P2918" t="s">
        <v>13</v>
      </c>
      <c r="Q2918">
        <v>1</v>
      </c>
      <c r="R2918" t="s">
        <v>12</v>
      </c>
      <c r="S2918">
        <v>13.066685676574707</v>
      </c>
      <c r="T2918" s="6">
        <f>tbSilv[[#This Row],[qtdRecurso]]*tbSilv[[#This Row],[areaOcupacao]]/10000</f>
        <v>5.04E-2</v>
      </c>
      <c r="U2918" s="1">
        <f>tbSilv[[#This Row],[qtdRecEspFaixa]]*tbSilv[[#This Row],[Preco]]</f>
        <v>0.65856095809936521</v>
      </c>
    </row>
    <row r="2919" spans="1:21" hidden="1" x14ac:dyDescent="0.3">
      <c r="A2919">
        <v>11817</v>
      </c>
      <c r="B2919" t="s">
        <v>57</v>
      </c>
      <c r="C2919" t="s">
        <v>1</v>
      </c>
      <c r="D2919" t="s">
        <v>2</v>
      </c>
      <c r="E2919" t="s">
        <v>3</v>
      </c>
      <c r="F2919" t="s">
        <v>306</v>
      </c>
      <c r="G2919" t="s">
        <v>4</v>
      </c>
      <c r="H2919" t="s">
        <v>55</v>
      </c>
      <c r="I2919">
        <v>504</v>
      </c>
      <c r="J2919">
        <v>56</v>
      </c>
      <c r="K2919" t="s">
        <v>316</v>
      </c>
      <c r="L2919" t="s">
        <v>7</v>
      </c>
      <c r="M2919" t="s">
        <v>28</v>
      </c>
      <c r="N2919">
        <v>12</v>
      </c>
      <c r="O2919" t="s">
        <v>33</v>
      </c>
      <c r="P2919" t="s">
        <v>34</v>
      </c>
      <c r="Q2919">
        <v>2</v>
      </c>
      <c r="R2919" t="s">
        <v>12</v>
      </c>
      <c r="S2919">
        <v>9.9000000000000005E-2</v>
      </c>
      <c r="T2919" s="6">
        <f>tbSilv[[#This Row],[qtdRecurso]]*tbSilv[[#This Row],[areaOcupacao]]/10000</f>
        <v>0.1008</v>
      </c>
      <c r="U2919" s="1">
        <f>tbSilv[[#This Row],[qtdRecEspFaixa]]*tbSilv[[#This Row],[Preco]]</f>
        <v>9.9792000000000006E-3</v>
      </c>
    </row>
    <row r="2920" spans="1:21" hidden="1" x14ac:dyDescent="0.3">
      <c r="A2920">
        <v>11817</v>
      </c>
      <c r="B2920" t="s">
        <v>57</v>
      </c>
      <c r="C2920" t="s">
        <v>1</v>
      </c>
      <c r="D2920" t="s">
        <v>2</v>
      </c>
      <c r="E2920" t="s">
        <v>3</v>
      </c>
      <c r="F2920" t="s">
        <v>306</v>
      </c>
      <c r="G2920" t="s">
        <v>4</v>
      </c>
      <c r="H2920" t="s">
        <v>55</v>
      </c>
      <c r="I2920">
        <v>504</v>
      </c>
      <c r="J2920">
        <v>56</v>
      </c>
      <c r="K2920" t="s">
        <v>316</v>
      </c>
      <c r="L2920" t="s">
        <v>7</v>
      </c>
      <c r="M2920" t="s">
        <v>28</v>
      </c>
      <c r="N2920">
        <v>12</v>
      </c>
      <c r="O2920" t="s">
        <v>33</v>
      </c>
      <c r="P2920" t="s">
        <v>35</v>
      </c>
      <c r="Q2920">
        <v>2</v>
      </c>
      <c r="R2920" t="s">
        <v>22</v>
      </c>
      <c r="S2920">
        <v>16.239999771118164</v>
      </c>
      <c r="T2920" s="6">
        <f>tbSilv[[#This Row],[qtdRecurso]]*tbSilv[[#This Row],[areaOcupacao]]/10000</f>
        <v>0.1008</v>
      </c>
      <c r="U2920" s="1">
        <f>tbSilv[[#This Row],[qtdRecEspFaixa]]*tbSilv[[#This Row],[Preco]]</f>
        <v>1.6369919769287109</v>
      </c>
    </row>
    <row r="2921" spans="1:21" hidden="1" x14ac:dyDescent="0.3">
      <c r="A2921">
        <v>11817</v>
      </c>
      <c r="B2921" t="s">
        <v>57</v>
      </c>
      <c r="C2921" t="s">
        <v>1</v>
      </c>
      <c r="D2921" t="s">
        <v>2</v>
      </c>
      <c r="E2921" t="s">
        <v>3</v>
      </c>
      <c r="F2921" t="s">
        <v>306</v>
      </c>
      <c r="G2921" t="s">
        <v>4</v>
      </c>
      <c r="H2921" t="s">
        <v>55</v>
      </c>
      <c r="I2921">
        <v>504</v>
      </c>
      <c r="J2921">
        <v>56</v>
      </c>
      <c r="K2921" t="s">
        <v>316</v>
      </c>
      <c r="L2921" t="s">
        <v>7</v>
      </c>
      <c r="M2921" t="s">
        <v>28</v>
      </c>
      <c r="N2921">
        <v>12</v>
      </c>
      <c r="O2921" t="s">
        <v>33</v>
      </c>
      <c r="P2921" t="s">
        <v>13</v>
      </c>
      <c r="Q2921">
        <v>2</v>
      </c>
      <c r="R2921" t="s">
        <v>12</v>
      </c>
      <c r="S2921">
        <v>13.066685676574707</v>
      </c>
      <c r="T2921" s="6">
        <f>tbSilv[[#This Row],[qtdRecurso]]*tbSilv[[#This Row],[areaOcupacao]]/10000</f>
        <v>0.1008</v>
      </c>
      <c r="U2921" s="1">
        <f>tbSilv[[#This Row],[qtdRecEspFaixa]]*tbSilv[[#This Row],[Preco]]</f>
        <v>1.3171219161987304</v>
      </c>
    </row>
    <row r="2922" spans="1:21" hidden="1" x14ac:dyDescent="0.3">
      <c r="A2922">
        <v>11817</v>
      </c>
      <c r="B2922" t="s">
        <v>57</v>
      </c>
      <c r="C2922" t="s">
        <v>1</v>
      </c>
      <c r="D2922" t="s">
        <v>2</v>
      </c>
      <c r="E2922" t="s">
        <v>3</v>
      </c>
      <c r="F2922" t="s">
        <v>306</v>
      </c>
      <c r="G2922" t="s">
        <v>4</v>
      </c>
      <c r="H2922" t="s">
        <v>55</v>
      </c>
      <c r="I2922">
        <v>504</v>
      </c>
      <c r="J2922">
        <v>56</v>
      </c>
      <c r="K2922" t="s">
        <v>316</v>
      </c>
      <c r="L2922" t="s">
        <v>7</v>
      </c>
      <c r="M2922" t="s">
        <v>28</v>
      </c>
      <c r="N2922">
        <v>12</v>
      </c>
      <c r="O2922" t="s">
        <v>36</v>
      </c>
      <c r="P2922" t="s">
        <v>13</v>
      </c>
      <c r="Q2922">
        <v>1</v>
      </c>
      <c r="R2922" t="s">
        <v>12</v>
      </c>
      <c r="S2922">
        <v>13.066685676574707</v>
      </c>
      <c r="T2922" s="6">
        <f>tbSilv[[#This Row],[qtdRecurso]]*tbSilv[[#This Row],[areaOcupacao]]/10000</f>
        <v>5.04E-2</v>
      </c>
      <c r="U2922" s="1">
        <f>tbSilv[[#This Row],[qtdRecEspFaixa]]*tbSilv[[#This Row],[Preco]]</f>
        <v>0.65856095809936521</v>
      </c>
    </row>
    <row r="2923" spans="1:21" hidden="1" x14ac:dyDescent="0.3">
      <c r="A2923">
        <v>11817</v>
      </c>
      <c r="B2923" t="s">
        <v>57</v>
      </c>
      <c r="C2923" t="s">
        <v>1</v>
      </c>
      <c r="D2923" t="s">
        <v>2</v>
      </c>
      <c r="E2923" t="s">
        <v>3</v>
      </c>
      <c r="F2923" t="s">
        <v>306</v>
      </c>
      <c r="G2923" t="s">
        <v>4</v>
      </c>
      <c r="H2923" t="s">
        <v>55</v>
      </c>
      <c r="I2923">
        <v>504</v>
      </c>
      <c r="J2923">
        <v>56</v>
      </c>
      <c r="K2923" t="s">
        <v>316</v>
      </c>
      <c r="L2923" t="s">
        <v>7</v>
      </c>
      <c r="M2923" t="s">
        <v>28</v>
      </c>
      <c r="N2923">
        <v>13</v>
      </c>
      <c r="O2923" t="s">
        <v>33</v>
      </c>
      <c r="P2923" t="s">
        <v>34</v>
      </c>
      <c r="Q2923">
        <v>2</v>
      </c>
      <c r="R2923" t="s">
        <v>12</v>
      </c>
      <c r="S2923">
        <v>9.9000000000000005E-2</v>
      </c>
      <c r="T2923" s="6">
        <f>tbSilv[[#This Row],[qtdRecurso]]*tbSilv[[#This Row],[areaOcupacao]]/10000</f>
        <v>0.1008</v>
      </c>
      <c r="U2923" s="1">
        <f>tbSilv[[#This Row],[qtdRecEspFaixa]]*tbSilv[[#This Row],[Preco]]</f>
        <v>9.9792000000000006E-3</v>
      </c>
    </row>
    <row r="2924" spans="1:21" hidden="1" x14ac:dyDescent="0.3">
      <c r="A2924">
        <v>11817</v>
      </c>
      <c r="B2924" t="s">
        <v>57</v>
      </c>
      <c r="C2924" t="s">
        <v>1</v>
      </c>
      <c r="D2924" t="s">
        <v>2</v>
      </c>
      <c r="E2924" t="s">
        <v>3</v>
      </c>
      <c r="F2924" t="s">
        <v>306</v>
      </c>
      <c r="G2924" t="s">
        <v>4</v>
      </c>
      <c r="H2924" t="s">
        <v>55</v>
      </c>
      <c r="I2924">
        <v>504</v>
      </c>
      <c r="J2924">
        <v>56</v>
      </c>
      <c r="K2924" t="s">
        <v>316</v>
      </c>
      <c r="L2924" t="s">
        <v>7</v>
      </c>
      <c r="M2924" t="s">
        <v>28</v>
      </c>
      <c r="N2924">
        <v>13</v>
      </c>
      <c r="O2924" t="s">
        <v>33</v>
      </c>
      <c r="P2924" t="s">
        <v>35</v>
      </c>
      <c r="Q2924">
        <v>2</v>
      </c>
      <c r="R2924" t="s">
        <v>22</v>
      </c>
      <c r="S2924">
        <v>16.239999771118164</v>
      </c>
      <c r="T2924" s="6">
        <f>tbSilv[[#This Row],[qtdRecurso]]*tbSilv[[#This Row],[areaOcupacao]]/10000</f>
        <v>0.1008</v>
      </c>
      <c r="U2924" s="1">
        <f>tbSilv[[#This Row],[qtdRecEspFaixa]]*tbSilv[[#This Row],[Preco]]</f>
        <v>1.6369919769287109</v>
      </c>
    </row>
    <row r="2925" spans="1:21" hidden="1" x14ac:dyDescent="0.3">
      <c r="A2925">
        <v>11817</v>
      </c>
      <c r="B2925" t="s">
        <v>57</v>
      </c>
      <c r="C2925" t="s">
        <v>1</v>
      </c>
      <c r="D2925" t="s">
        <v>2</v>
      </c>
      <c r="E2925" t="s">
        <v>3</v>
      </c>
      <c r="F2925" t="s">
        <v>306</v>
      </c>
      <c r="G2925" t="s">
        <v>4</v>
      </c>
      <c r="H2925" t="s">
        <v>55</v>
      </c>
      <c r="I2925">
        <v>504</v>
      </c>
      <c r="J2925">
        <v>56</v>
      </c>
      <c r="K2925" t="s">
        <v>316</v>
      </c>
      <c r="L2925" t="s">
        <v>7</v>
      </c>
      <c r="M2925" t="s">
        <v>28</v>
      </c>
      <c r="N2925">
        <v>13</v>
      </c>
      <c r="O2925" t="s">
        <v>33</v>
      </c>
      <c r="P2925" t="s">
        <v>13</v>
      </c>
      <c r="Q2925">
        <v>2</v>
      </c>
      <c r="R2925" t="s">
        <v>12</v>
      </c>
      <c r="S2925">
        <v>13.066685676574707</v>
      </c>
      <c r="T2925" s="6">
        <f>tbSilv[[#This Row],[qtdRecurso]]*tbSilv[[#This Row],[areaOcupacao]]/10000</f>
        <v>0.1008</v>
      </c>
      <c r="U2925" s="1">
        <f>tbSilv[[#This Row],[qtdRecEspFaixa]]*tbSilv[[#This Row],[Preco]]</f>
        <v>1.3171219161987304</v>
      </c>
    </row>
    <row r="2926" spans="1:21" hidden="1" x14ac:dyDescent="0.3">
      <c r="A2926">
        <v>11817</v>
      </c>
      <c r="B2926" t="s">
        <v>57</v>
      </c>
      <c r="C2926" t="s">
        <v>1</v>
      </c>
      <c r="D2926" t="s">
        <v>2</v>
      </c>
      <c r="E2926" t="s">
        <v>3</v>
      </c>
      <c r="F2926" t="s">
        <v>306</v>
      </c>
      <c r="G2926" t="s">
        <v>4</v>
      </c>
      <c r="H2926" t="s">
        <v>55</v>
      </c>
      <c r="I2926">
        <v>504</v>
      </c>
      <c r="J2926">
        <v>56</v>
      </c>
      <c r="K2926" t="s">
        <v>316</v>
      </c>
      <c r="L2926" t="s">
        <v>7</v>
      </c>
      <c r="M2926" t="s">
        <v>28</v>
      </c>
      <c r="N2926">
        <v>13</v>
      </c>
      <c r="O2926" t="s">
        <v>36</v>
      </c>
      <c r="P2926" t="s">
        <v>13</v>
      </c>
      <c r="Q2926">
        <v>1</v>
      </c>
      <c r="R2926" t="s">
        <v>12</v>
      </c>
      <c r="S2926">
        <v>13.066685676574707</v>
      </c>
      <c r="T2926" s="6">
        <f>tbSilv[[#This Row],[qtdRecurso]]*tbSilv[[#This Row],[areaOcupacao]]/10000</f>
        <v>5.04E-2</v>
      </c>
      <c r="U2926" s="1">
        <f>tbSilv[[#This Row],[qtdRecEspFaixa]]*tbSilv[[#This Row],[Preco]]</f>
        <v>0.65856095809936521</v>
      </c>
    </row>
    <row r="2927" spans="1:21" hidden="1" x14ac:dyDescent="0.3">
      <c r="A2927">
        <v>11817</v>
      </c>
      <c r="B2927" t="s">
        <v>57</v>
      </c>
      <c r="C2927" t="s">
        <v>1</v>
      </c>
      <c r="D2927" t="s">
        <v>2</v>
      </c>
      <c r="E2927" t="s">
        <v>3</v>
      </c>
      <c r="F2927" t="s">
        <v>306</v>
      </c>
      <c r="G2927" t="s">
        <v>4</v>
      </c>
      <c r="H2927" t="s">
        <v>55</v>
      </c>
      <c r="I2927">
        <v>504</v>
      </c>
      <c r="J2927">
        <v>56</v>
      </c>
      <c r="K2927" t="s">
        <v>316</v>
      </c>
      <c r="L2927" t="s">
        <v>7</v>
      </c>
      <c r="M2927" t="s">
        <v>28</v>
      </c>
      <c r="N2927">
        <v>14</v>
      </c>
      <c r="O2927" t="s">
        <v>33</v>
      </c>
      <c r="P2927" t="s">
        <v>34</v>
      </c>
      <c r="Q2927">
        <v>2</v>
      </c>
      <c r="R2927" t="s">
        <v>12</v>
      </c>
      <c r="S2927">
        <v>9.9000000000000005E-2</v>
      </c>
      <c r="T2927" s="6">
        <f>tbSilv[[#This Row],[qtdRecurso]]*tbSilv[[#This Row],[areaOcupacao]]/10000</f>
        <v>0.1008</v>
      </c>
      <c r="U2927" s="1">
        <f>tbSilv[[#This Row],[qtdRecEspFaixa]]*tbSilv[[#This Row],[Preco]]</f>
        <v>9.9792000000000006E-3</v>
      </c>
    </row>
    <row r="2928" spans="1:21" hidden="1" x14ac:dyDescent="0.3">
      <c r="A2928">
        <v>11817</v>
      </c>
      <c r="B2928" t="s">
        <v>57</v>
      </c>
      <c r="C2928" t="s">
        <v>1</v>
      </c>
      <c r="D2928" t="s">
        <v>2</v>
      </c>
      <c r="E2928" t="s">
        <v>3</v>
      </c>
      <c r="F2928" t="s">
        <v>306</v>
      </c>
      <c r="G2928" t="s">
        <v>4</v>
      </c>
      <c r="H2928" t="s">
        <v>55</v>
      </c>
      <c r="I2928">
        <v>504</v>
      </c>
      <c r="J2928">
        <v>56</v>
      </c>
      <c r="K2928" t="s">
        <v>316</v>
      </c>
      <c r="L2928" t="s">
        <v>7</v>
      </c>
      <c r="M2928" t="s">
        <v>28</v>
      </c>
      <c r="N2928">
        <v>14</v>
      </c>
      <c r="O2928" t="s">
        <v>33</v>
      </c>
      <c r="P2928" t="s">
        <v>35</v>
      </c>
      <c r="Q2928">
        <v>2</v>
      </c>
      <c r="R2928" t="s">
        <v>22</v>
      </c>
      <c r="S2928">
        <v>16.239999771118164</v>
      </c>
      <c r="T2928" s="6">
        <f>tbSilv[[#This Row],[qtdRecurso]]*tbSilv[[#This Row],[areaOcupacao]]/10000</f>
        <v>0.1008</v>
      </c>
      <c r="U2928" s="1">
        <f>tbSilv[[#This Row],[qtdRecEspFaixa]]*tbSilv[[#This Row],[Preco]]</f>
        <v>1.6369919769287109</v>
      </c>
    </row>
    <row r="2929" spans="1:21" hidden="1" x14ac:dyDescent="0.3">
      <c r="A2929">
        <v>11817</v>
      </c>
      <c r="B2929" t="s">
        <v>57</v>
      </c>
      <c r="C2929" t="s">
        <v>1</v>
      </c>
      <c r="D2929" t="s">
        <v>2</v>
      </c>
      <c r="E2929" t="s">
        <v>3</v>
      </c>
      <c r="F2929" t="s">
        <v>306</v>
      </c>
      <c r="G2929" t="s">
        <v>4</v>
      </c>
      <c r="H2929" t="s">
        <v>55</v>
      </c>
      <c r="I2929">
        <v>504</v>
      </c>
      <c r="J2929">
        <v>56</v>
      </c>
      <c r="K2929" t="s">
        <v>316</v>
      </c>
      <c r="L2929" t="s">
        <v>7</v>
      </c>
      <c r="M2929" t="s">
        <v>28</v>
      </c>
      <c r="N2929">
        <v>14</v>
      </c>
      <c r="O2929" t="s">
        <v>33</v>
      </c>
      <c r="P2929" t="s">
        <v>13</v>
      </c>
      <c r="Q2929">
        <v>2</v>
      </c>
      <c r="R2929" t="s">
        <v>12</v>
      </c>
      <c r="S2929">
        <v>13.066685676574707</v>
      </c>
      <c r="T2929" s="6">
        <f>tbSilv[[#This Row],[qtdRecurso]]*tbSilv[[#This Row],[areaOcupacao]]/10000</f>
        <v>0.1008</v>
      </c>
      <c r="U2929" s="1">
        <f>tbSilv[[#This Row],[qtdRecEspFaixa]]*tbSilv[[#This Row],[Preco]]</f>
        <v>1.3171219161987304</v>
      </c>
    </row>
    <row r="2930" spans="1:21" hidden="1" x14ac:dyDescent="0.3">
      <c r="A2930">
        <v>11817</v>
      </c>
      <c r="B2930" t="s">
        <v>57</v>
      </c>
      <c r="C2930" t="s">
        <v>1</v>
      </c>
      <c r="D2930" t="s">
        <v>2</v>
      </c>
      <c r="E2930" t="s">
        <v>3</v>
      </c>
      <c r="F2930" t="s">
        <v>306</v>
      </c>
      <c r="G2930" t="s">
        <v>4</v>
      </c>
      <c r="H2930" t="s">
        <v>55</v>
      </c>
      <c r="I2930">
        <v>504</v>
      </c>
      <c r="J2930">
        <v>56</v>
      </c>
      <c r="K2930" t="s">
        <v>316</v>
      </c>
      <c r="L2930" t="s">
        <v>7</v>
      </c>
      <c r="M2930" t="s">
        <v>28</v>
      </c>
      <c r="N2930">
        <v>14</v>
      </c>
      <c r="O2930" t="s">
        <v>36</v>
      </c>
      <c r="P2930" t="s">
        <v>13</v>
      </c>
      <c r="Q2930">
        <v>1</v>
      </c>
      <c r="R2930" t="s">
        <v>12</v>
      </c>
      <c r="S2930">
        <v>13.066685676574707</v>
      </c>
      <c r="T2930" s="6">
        <f>tbSilv[[#This Row],[qtdRecurso]]*tbSilv[[#This Row],[areaOcupacao]]/10000</f>
        <v>5.04E-2</v>
      </c>
      <c r="U2930" s="1">
        <f>tbSilv[[#This Row],[qtdRecEspFaixa]]*tbSilv[[#This Row],[Preco]]</f>
        <v>0.65856095809936521</v>
      </c>
    </row>
    <row r="2931" spans="1:21" hidden="1" x14ac:dyDescent="0.3">
      <c r="A2931">
        <v>11817</v>
      </c>
      <c r="B2931" t="s">
        <v>57</v>
      </c>
      <c r="C2931" t="s">
        <v>1</v>
      </c>
      <c r="D2931" t="s">
        <v>2</v>
      </c>
      <c r="E2931" t="s">
        <v>3</v>
      </c>
      <c r="F2931" t="s">
        <v>306</v>
      </c>
      <c r="G2931" t="s">
        <v>4</v>
      </c>
      <c r="H2931" t="s">
        <v>55</v>
      </c>
      <c r="I2931">
        <v>504</v>
      </c>
      <c r="J2931">
        <v>56</v>
      </c>
      <c r="K2931" t="s">
        <v>316</v>
      </c>
      <c r="L2931" t="s">
        <v>7</v>
      </c>
      <c r="M2931" t="s">
        <v>28</v>
      </c>
      <c r="N2931">
        <v>15</v>
      </c>
      <c r="O2931" t="s">
        <v>33</v>
      </c>
      <c r="P2931" t="s">
        <v>34</v>
      </c>
      <c r="Q2931">
        <v>2</v>
      </c>
      <c r="R2931" t="s">
        <v>12</v>
      </c>
      <c r="S2931">
        <v>9.9000000000000005E-2</v>
      </c>
      <c r="T2931" s="6">
        <f>tbSilv[[#This Row],[qtdRecurso]]*tbSilv[[#This Row],[areaOcupacao]]/10000</f>
        <v>0.1008</v>
      </c>
      <c r="U2931" s="1">
        <f>tbSilv[[#This Row],[qtdRecEspFaixa]]*tbSilv[[#This Row],[Preco]]</f>
        <v>9.9792000000000006E-3</v>
      </c>
    </row>
    <row r="2932" spans="1:21" hidden="1" x14ac:dyDescent="0.3">
      <c r="A2932">
        <v>11817</v>
      </c>
      <c r="B2932" t="s">
        <v>57</v>
      </c>
      <c r="C2932" t="s">
        <v>1</v>
      </c>
      <c r="D2932" t="s">
        <v>2</v>
      </c>
      <c r="E2932" t="s">
        <v>3</v>
      </c>
      <c r="F2932" t="s">
        <v>306</v>
      </c>
      <c r="G2932" t="s">
        <v>4</v>
      </c>
      <c r="H2932" t="s">
        <v>55</v>
      </c>
      <c r="I2932">
        <v>504</v>
      </c>
      <c r="J2932">
        <v>56</v>
      </c>
      <c r="K2932" t="s">
        <v>316</v>
      </c>
      <c r="L2932" t="s">
        <v>7</v>
      </c>
      <c r="M2932" t="s">
        <v>28</v>
      </c>
      <c r="N2932">
        <v>15</v>
      </c>
      <c r="O2932" t="s">
        <v>33</v>
      </c>
      <c r="P2932" t="s">
        <v>35</v>
      </c>
      <c r="Q2932">
        <v>2</v>
      </c>
      <c r="R2932" t="s">
        <v>22</v>
      </c>
      <c r="S2932">
        <v>16.239999771118164</v>
      </c>
      <c r="T2932" s="6">
        <f>tbSilv[[#This Row],[qtdRecurso]]*tbSilv[[#This Row],[areaOcupacao]]/10000</f>
        <v>0.1008</v>
      </c>
      <c r="U2932" s="1">
        <f>tbSilv[[#This Row],[qtdRecEspFaixa]]*tbSilv[[#This Row],[Preco]]</f>
        <v>1.6369919769287109</v>
      </c>
    </row>
    <row r="2933" spans="1:21" hidden="1" x14ac:dyDescent="0.3">
      <c r="A2933">
        <v>11817</v>
      </c>
      <c r="B2933" t="s">
        <v>57</v>
      </c>
      <c r="C2933" t="s">
        <v>1</v>
      </c>
      <c r="D2933" t="s">
        <v>2</v>
      </c>
      <c r="E2933" t="s">
        <v>3</v>
      </c>
      <c r="F2933" t="s">
        <v>306</v>
      </c>
      <c r="G2933" t="s">
        <v>4</v>
      </c>
      <c r="H2933" t="s">
        <v>55</v>
      </c>
      <c r="I2933">
        <v>504</v>
      </c>
      <c r="J2933">
        <v>56</v>
      </c>
      <c r="K2933" t="s">
        <v>316</v>
      </c>
      <c r="L2933" t="s">
        <v>7</v>
      </c>
      <c r="M2933" t="s">
        <v>28</v>
      </c>
      <c r="N2933">
        <v>15</v>
      </c>
      <c r="O2933" t="s">
        <v>33</v>
      </c>
      <c r="P2933" t="s">
        <v>13</v>
      </c>
      <c r="Q2933">
        <v>2</v>
      </c>
      <c r="R2933" t="s">
        <v>12</v>
      </c>
      <c r="S2933">
        <v>13.066685676574707</v>
      </c>
      <c r="T2933" s="6">
        <f>tbSilv[[#This Row],[qtdRecurso]]*tbSilv[[#This Row],[areaOcupacao]]/10000</f>
        <v>0.1008</v>
      </c>
      <c r="U2933" s="1">
        <f>tbSilv[[#This Row],[qtdRecEspFaixa]]*tbSilv[[#This Row],[Preco]]</f>
        <v>1.3171219161987304</v>
      </c>
    </row>
    <row r="2934" spans="1:21" hidden="1" x14ac:dyDescent="0.3">
      <c r="A2934">
        <v>11817</v>
      </c>
      <c r="B2934" t="s">
        <v>57</v>
      </c>
      <c r="C2934" t="s">
        <v>1</v>
      </c>
      <c r="D2934" t="s">
        <v>2</v>
      </c>
      <c r="E2934" t="s">
        <v>3</v>
      </c>
      <c r="F2934" t="s">
        <v>306</v>
      </c>
      <c r="G2934" t="s">
        <v>4</v>
      </c>
      <c r="H2934" t="s">
        <v>55</v>
      </c>
      <c r="I2934">
        <v>504</v>
      </c>
      <c r="J2934">
        <v>56</v>
      </c>
      <c r="K2934" t="s">
        <v>316</v>
      </c>
      <c r="L2934" t="s">
        <v>7</v>
      </c>
      <c r="M2934" t="s">
        <v>28</v>
      </c>
      <c r="N2934">
        <v>15</v>
      </c>
      <c r="O2934" t="s">
        <v>40</v>
      </c>
      <c r="P2934" t="s">
        <v>41</v>
      </c>
      <c r="Q2934">
        <v>20</v>
      </c>
      <c r="R2934" t="s">
        <v>12</v>
      </c>
      <c r="S2934">
        <v>5.920964241027832</v>
      </c>
      <c r="T2934" s="6">
        <f>tbSilv[[#This Row],[qtdRecurso]]*tbSilv[[#This Row],[areaOcupacao]]/10000</f>
        <v>1.008</v>
      </c>
      <c r="U2934" s="1">
        <f>tbSilv[[#This Row],[qtdRecEspFaixa]]*tbSilv[[#This Row],[Preco]]</f>
        <v>5.9683319549560547</v>
      </c>
    </row>
    <row r="2935" spans="1:21" hidden="1" x14ac:dyDescent="0.3">
      <c r="A2935">
        <v>11817</v>
      </c>
      <c r="B2935" t="s">
        <v>57</v>
      </c>
      <c r="C2935" t="s">
        <v>1</v>
      </c>
      <c r="D2935" t="s">
        <v>2</v>
      </c>
      <c r="E2935" t="s">
        <v>3</v>
      </c>
      <c r="F2935" t="s">
        <v>306</v>
      </c>
      <c r="G2935" t="s">
        <v>4</v>
      </c>
      <c r="H2935" t="s">
        <v>55</v>
      </c>
      <c r="I2935">
        <v>504</v>
      </c>
      <c r="J2935">
        <v>56</v>
      </c>
      <c r="K2935" t="s">
        <v>316</v>
      </c>
      <c r="L2935" t="s">
        <v>7</v>
      </c>
      <c r="M2935" t="s">
        <v>28</v>
      </c>
      <c r="N2935">
        <v>15</v>
      </c>
      <c r="O2935" t="s">
        <v>36</v>
      </c>
      <c r="P2935" t="s">
        <v>13</v>
      </c>
      <c r="Q2935">
        <v>1</v>
      </c>
      <c r="R2935" t="s">
        <v>12</v>
      </c>
      <c r="S2935">
        <v>13.066685676574707</v>
      </c>
      <c r="T2935" s="6">
        <f>tbSilv[[#This Row],[qtdRecurso]]*tbSilv[[#This Row],[areaOcupacao]]/10000</f>
        <v>5.04E-2</v>
      </c>
      <c r="U2935" s="1">
        <f>tbSilv[[#This Row],[qtdRecEspFaixa]]*tbSilv[[#This Row],[Preco]]</f>
        <v>0.65856095809936521</v>
      </c>
    </row>
    <row r="2936" spans="1:21" hidden="1" x14ac:dyDescent="0.3">
      <c r="A2936">
        <v>11817</v>
      </c>
      <c r="B2936" t="s">
        <v>57</v>
      </c>
      <c r="C2936" t="s">
        <v>1</v>
      </c>
      <c r="D2936" t="s">
        <v>2</v>
      </c>
      <c r="E2936" t="s">
        <v>3</v>
      </c>
      <c r="F2936" t="s">
        <v>306</v>
      </c>
      <c r="G2936" t="s">
        <v>4</v>
      </c>
      <c r="H2936" t="s">
        <v>55</v>
      </c>
      <c r="I2936">
        <v>504</v>
      </c>
      <c r="J2936">
        <v>56</v>
      </c>
      <c r="K2936" t="s">
        <v>316</v>
      </c>
      <c r="L2936" t="s">
        <v>7</v>
      </c>
      <c r="M2936" t="s">
        <v>28</v>
      </c>
      <c r="N2936">
        <v>16</v>
      </c>
      <c r="O2936" t="s">
        <v>33</v>
      </c>
      <c r="P2936" t="s">
        <v>34</v>
      </c>
      <c r="Q2936">
        <v>2</v>
      </c>
      <c r="R2936" t="s">
        <v>12</v>
      </c>
      <c r="S2936">
        <v>9.9000000000000005E-2</v>
      </c>
      <c r="T2936" s="6">
        <f>tbSilv[[#This Row],[qtdRecurso]]*tbSilv[[#This Row],[areaOcupacao]]/10000</f>
        <v>0.1008</v>
      </c>
      <c r="U2936" s="1">
        <f>tbSilv[[#This Row],[qtdRecEspFaixa]]*tbSilv[[#This Row],[Preco]]</f>
        <v>9.9792000000000006E-3</v>
      </c>
    </row>
    <row r="2937" spans="1:21" hidden="1" x14ac:dyDescent="0.3">
      <c r="A2937">
        <v>11817</v>
      </c>
      <c r="B2937" t="s">
        <v>57</v>
      </c>
      <c r="C2937" t="s">
        <v>1</v>
      </c>
      <c r="D2937" t="s">
        <v>2</v>
      </c>
      <c r="E2937" t="s">
        <v>3</v>
      </c>
      <c r="F2937" t="s">
        <v>306</v>
      </c>
      <c r="G2937" t="s">
        <v>4</v>
      </c>
      <c r="H2937" t="s">
        <v>55</v>
      </c>
      <c r="I2937">
        <v>504</v>
      </c>
      <c r="J2937">
        <v>56</v>
      </c>
      <c r="K2937" t="s">
        <v>316</v>
      </c>
      <c r="L2937" t="s">
        <v>7</v>
      </c>
      <c r="M2937" t="s">
        <v>28</v>
      </c>
      <c r="N2937">
        <v>16</v>
      </c>
      <c r="O2937" t="s">
        <v>33</v>
      </c>
      <c r="P2937" t="s">
        <v>35</v>
      </c>
      <c r="Q2937">
        <v>2</v>
      </c>
      <c r="R2937" t="s">
        <v>22</v>
      </c>
      <c r="S2937">
        <v>16.239999771118164</v>
      </c>
      <c r="T2937" s="6">
        <f>tbSilv[[#This Row],[qtdRecurso]]*tbSilv[[#This Row],[areaOcupacao]]/10000</f>
        <v>0.1008</v>
      </c>
      <c r="U2937" s="1">
        <f>tbSilv[[#This Row],[qtdRecEspFaixa]]*tbSilv[[#This Row],[Preco]]</f>
        <v>1.6369919769287109</v>
      </c>
    </row>
    <row r="2938" spans="1:21" hidden="1" x14ac:dyDescent="0.3">
      <c r="A2938">
        <v>11817</v>
      </c>
      <c r="B2938" t="s">
        <v>57</v>
      </c>
      <c r="C2938" t="s">
        <v>1</v>
      </c>
      <c r="D2938" t="s">
        <v>2</v>
      </c>
      <c r="E2938" t="s">
        <v>3</v>
      </c>
      <c r="F2938" t="s">
        <v>306</v>
      </c>
      <c r="G2938" t="s">
        <v>4</v>
      </c>
      <c r="H2938" t="s">
        <v>55</v>
      </c>
      <c r="I2938">
        <v>504</v>
      </c>
      <c r="J2938">
        <v>56</v>
      </c>
      <c r="K2938" t="s">
        <v>316</v>
      </c>
      <c r="L2938" t="s">
        <v>7</v>
      </c>
      <c r="M2938" t="s">
        <v>28</v>
      </c>
      <c r="N2938">
        <v>16</v>
      </c>
      <c r="O2938" t="s">
        <v>33</v>
      </c>
      <c r="P2938" t="s">
        <v>13</v>
      </c>
      <c r="Q2938">
        <v>2</v>
      </c>
      <c r="R2938" t="s">
        <v>12</v>
      </c>
      <c r="S2938">
        <v>13.066685676574707</v>
      </c>
      <c r="T2938" s="6">
        <f>tbSilv[[#This Row],[qtdRecurso]]*tbSilv[[#This Row],[areaOcupacao]]/10000</f>
        <v>0.1008</v>
      </c>
      <c r="U2938" s="1">
        <f>tbSilv[[#This Row],[qtdRecEspFaixa]]*tbSilv[[#This Row],[Preco]]</f>
        <v>1.3171219161987304</v>
      </c>
    </row>
    <row r="2939" spans="1:21" hidden="1" x14ac:dyDescent="0.3">
      <c r="A2939">
        <v>11817</v>
      </c>
      <c r="B2939" t="s">
        <v>57</v>
      </c>
      <c r="C2939" t="s">
        <v>1</v>
      </c>
      <c r="D2939" t="s">
        <v>2</v>
      </c>
      <c r="E2939" t="s">
        <v>3</v>
      </c>
      <c r="F2939" t="s">
        <v>306</v>
      </c>
      <c r="G2939" t="s">
        <v>4</v>
      </c>
      <c r="H2939" t="s">
        <v>55</v>
      </c>
      <c r="I2939">
        <v>504</v>
      </c>
      <c r="J2939">
        <v>56</v>
      </c>
      <c r="K2939" t="s">
        <v>316</v>
      </c>
      <c r="L2939" t="s">
        <v>7</v>
      </c>
      <c r="M2939" t="s">
        <v>28</v>
      </c>
      <c r="N2939">
        <v>16</v>
      </c>
      <c r="O2939" t="s">
        <v>36</v>
      </c>
      <c r="P2939" t="s">
        <v>13</v>
      </c>
      <c r="Q2939">
        <v>1</v>
      </c>
      <c r="R2939" t="s">
        <v>12</v>
      </c>
      <c r="S2939">
        <v>13.066685676574707</v>
      </c>
      <c r="T2939" s="6">
        <f>tbSilv[[#This Row],[qtdRecurso]]*tbSilv[[#This Row],[areaOcupacao]]/10000</f>
        <v>5.04E-2</v>
      </c>
      <c r="U2939" s="1">
        <f>tbSilv[[#This Row],[qtdRecEspFaixa]]*tbSilv[[#This Row],[Preco]]</f>
        <v>0.65856095809936521</v>
      </c>
    </row>
    <row r="2940" spans="1:21" hidden="1" x14ac:dyDescent="0.3">
      <c r="A2940">
        <v>11817</v>
      </c>
      <c r="B2940" t="s">
        <v>57</v>
      </c>
      <c r="C2940" t="s">
        <v>1</v>
      </c>
      <c r="D2940" t="s">
        <v>2</v>
      </c>
      <c r="E2940" t="s">
        <v>3</v>
      </c>
      <c r="F2940" t="s">
        <v>306</v>
      </c>
      <c r="G2940" t="s">
        <v>4</v>
      </c>
      <c r="H2940" t="s">
        <v>55</v>
      </c>
      <c r="I2940">
        <v>504</v>
      </c>
      <c r="J2940">
        <v>56</v>
      </c>
      <c r="K2940" t="s">
        <v>316</v>
      </c>
      <c r="L2940" t="s">
        <v>7</v>
      </c>
      <c r="M2940" t="s">
        <v>28</v>
      </c>
      <c r="N2940">
        <v>17</v>
      </c>
      <c r="O2940" t="s">
        <v>33</v>
      </c>
      <c r="P2940" t="s">
        <v>34</v>
      </c>
      <c r="Q2940">
        <v>2</v>
      </c>
      <c r="R2940" t="s">
        <v>12</v>
      </c>
      <c r="S2940">
        <v>9.9000000000000005E-2</v>
      </c>
      <c r="T2940" s="6">
        <f>tbSilv[[#This Row],[qtdRecurso]]*tbSilv[[#This Row],[areaOcupacao]]/10000</f>
        <v>0.1008</v>
      </c>
      <c r="U2940" s="1">
        <f>tbSilv[[#This Row],[qtdRecEspFaixa]]*tbSilv[[#This Row],[Preco]]</f>
        <v>9.9792000000000006E-3</v>
      </c>
    </row>
    <row r="2941" spans="1:21" hidden="1" x14ac:dyDescent="0.3">
      <c r="A2941">
        <v>11817</v>
      </c>
      <c r="B2941" t="s">
        <v>57</v>
      </c>
      <c r="C2941" t="s">
        <v>1</v>
      </c>
      <c r="D2941" t="s">
        <v>2</v>
      </c>
      <c r="E2941" t="s">
        <v>3</v>
      </c>
      <c r="F2941" t="s">
        <v>306</v>
      </c>
      <c r="G2941" t="s">
        <v>4</v>
      </c>
      <c r="H2941" t="s">
        <v>55</v>
      </c>
      <c r="I2941">
        <v>504</v>
      </c>
      <c r="J2941">
        <v>56</v>
      </c>
      <c r="K2941" t="s">
        <v>316</v>
      </c>
      <c r="L2941" t="s">
        <v>7</v>
      </c>
      <c r="M2941" t="s">
        <v>28</v>
      </c>
      <c r="N2941">
        <v>17</v>
      </c>
      <c r="O2941" t="s">
        <v>33</v>
      </c>
      <c r="P2941" t="s">
        <v>35</v>
      </c>
      <c r="Q2941">
        <v>2</v>
      </c>
      <c r="R2941" t="s">
        <v>22</v>
      </c>
      <c r="S2941">
        <v>16.239999771118164</v>
      </c>
      <c r="T2941" s="6">
        <f>tbSilv[[#This Row],[qtdRecurso]]*tbSilv[[#This Row],[areaOcupacao]]/10000</f>
        <v>0.1008</v>
      </c>
      <c r="U2941" s="1">
        <f>tbSilv[[#This Row],[qtdRecEspFaixa]]*tbSilv[[#This Row],[Preco]]</f>
        <v>1.6369919769287109</v>
      </c>
    </row>
    <row r="2942" spans="1:21" hidden="1" x14ac:dyDescent="0.3">
      <c r="A2942">
        <v>11817</v>
      </c>
      <c r="B2942" t="s">
        <v>57</v>
      </c>
      <c r="C2942" t="s">
        <v>1</v>
      </c>
      <c r="D2942" t="s">
        <v>2</v>
      </c>
      <c r="E2942" t="s">
        <v>3</v>
      </c>
      <c r="F2942" t="s">
        <v>306</v>
      </c>
      <c r="G2942" t="s">
        <v>4</v>
      </c>
      <c r="H2942" t="s">
        <v>55</v>
      </c>
      <c r="I2942">
        <v>504</v>
      </c>
      <c r="J2942">
        <v>56</v>
      </c>
      <c r="K2942" t="s">
        <v>316</v>
      </c>
      <c r="L2942" t="s">
        <v>7</v>
      </c>
      <c r="M2942" t="s">
        <v>28</v>
      </c>
      <c r="N2942">
        <v>17</v>
      </c>
      <c r="O2942" t="s">
        <v>33</v>
      </c>
      <c r="P2942" t="s">
        <v>13</v>
      </c>
      <c r="Q2942">
        <v>2</v>
      </c>
      <c r="R2942" t="s">
        <v>12</v>
      </c>
      <c r="S2942">
        <v>13.066685676574707</v>
      </c>
      <c r="T2942" s="6">
        <f>tbSilv[[#This Row],[qtdRecurso]]*tbSilv[[#This Row],[areaOcupacao]]/10000</f>
        <v>0.1008</v>
      </c>
      <c r="U2942" s="1">
        <f>tbSilv[[#This Row],[qtdRecEspFaixa]]*tbSilv[[#This Row],[Preco]]</f>
        <v>1.3171219161987304</v>
      </c>
    </row>
    <row r="2943" spans="1:21" hidden="1" x14ac:dyDescent="0.3">
      <c r="A2943">
        <v>11817</v>
      </c>
      <c r="B2943" t="s">
        <v>57</v>
      </c>
      <c r="C2943" t="s">
        <v>1</v>
      </c>
      <c r="D2943" t="s">
        <v>2</v>
      </c>
      <c r="E2943" t="s">
        <v>3</v>
      </c>
      <c r="F2943" t="s">
        <v>306</v>
      </c>
      <c r="G2943" t="s">
        <v>4</v>
      </c>
      <c r="H2943" t="s">
        <v>55</v>
      </c>
      <c r="I2943">
        <v>504</v>
      </c>
      <c r="J2943">
        <v>56</v>
      </c>
      <c r="K2943" t="s">
        <v>316</v>
      </c>
      <c r="L2943" t="s">
        <v>7</v>
      </c>
      <c r="M2943" t="s">
        <v>28</v>
      </c>
      <c r="N2943">
        <v>17</v>
      </c>
      <c r="O2943" t="s">
        <v>36</v>
      </c>
      <c r="P2943" t="s">
        <v>13</v>
      </c>
      <c r="Q2943">
        <v>1</v>
      </c>
      <c r="R2943" t="s">
        <v>12</v>
      </c>
      <c r="S2943">
        <v>13.066685676574707</v>
      </c>
      <c r="T2943" s="6">
        <f>tbSilv[[#This Row],[qtdRecurso]]*tbSilv[[#This Row],[areaOcupacao]]/10000</f>
        <v>5.04E-2</v>
      </c>
      <c r="U2943" s="1">
        <f>tbSilv[[#This Row],[qtdRecEspFaixa]]*tbSilv[[#This Row],[Preco]]</f>
        <v>0.65856095809936521</v>
      </c>
    </row>
    <row r="2944" spans="1:21" hidden="1" x14ac:dyDescent="0.3">
      <c r="A2944">
        <v>11817</v>
      </c>
      <c r="B2944" t="s">
        <v>57</v>
      </c>
      <c r="C2944" t="s">
        <v>1</v>
      </c>
      <c r="D2944" t="s">
        <v>2</v>
      </c>
      <c r="E2944" t="s">
        <v>3</v>
      </c>
      <c r="F2944" t="s">
        <v>306</v>
      </c>
      <c r="G2944" t="s">
        <v>4</v>
      </c>
      <c r="H2944" t="s">
        <v>55</v>
      </c>
      <c r="I2944">
        <v>504</v>
      </c>
      <c r="J2944">
        <v>56</v>
      </c>
      <c r="K2944" t="s">
        <v>316</v>
      </c>
      <c r="L2944" t="s">
        <v>7</v>
      </c>
      <c r="M2944" t="s">
        <v>28</v>
      </c>
      <c r="N2944">
        <v>18</v>
      </c>
      <c r="O2944" t="s">
        <v>33</v>
      </c>
      <c r="P2944" t="s">
        <v>34</v>
      </c>
      <c r="Q2944">
        <v>2</v>
      </c>
      <c r="R2944" t="s">
        <v>12</v>
      </c>
      <c r="S2944">
        <v>9.9000000000000005E-2</v>
      </c>
      <c r="T2944" s="6">
        <f>tbSilv[[#This Row],[qtdRecurso]]*tbSilv[[#This Row],[areaOcupacao]]/10000</f>
        <v>0.1008</v>
      </c>
      <c r="U2944" s="1">
        <f>tbSilv[[#This Row],[qtdRecEspFaixa]]*tbSilv[[#This Row],[Preco]]</f>
        <v>9.9792000000000006E-3</v>
      </c>
    </row>
    <row r="2945" spans="1:21" hidden="1" x14ac:dyDescent="0.3">
      <c r="A2945">
        <v>11817</v>
      </c>
      <c r="B2945" t="s">
        <v>57</v>
      </c>
      <c r="C2945" t="s">
        <v>1</v>
      </c>
      <c r="D2945" t="s">
        <v>2</v>
      </c>
      <c r="E2945" t="s">
        <v>3</v>
      </c>
      <c r="F2945" t="s">
        <v>306</v>
      </c>
      <c r="G2945" t="s">
        <v>4</v>
      </c>
      <c r="H2945" t="s">
        <v>55</v>
      </c>
      <c r="I2945">
        <v>504</v>
      </c>
      <c r="J2945">
        <v>56</v>
      </c>
      <c r="K2945" t="s">
        <v>316</v>
      </c>
      <c r="L2945" t="s">
        <v>7</v>
      </c>
      <c r="M2945" t="s">
        <v>28</v>
      </c>
      <c r="N2945">
        <v>18</v>
      </c>
      <c r="O2945" t="s">
        <v>33</v>
      </c>
      <c r="P2945" t="s">
        <v>35</v>
      </c>
      <c r="Q2945">
        <v>2</v>
      </c>
      <c r="R2945" t="s">
        <v>22</v>
      </c>
      <c r="S2945">
        <v>16.239999771118164</v>
      </c>
      <c r="T2945" s="6">
        <f>tbSilv[[#This Row],[qtdRecurso]]*tbSilv[[#This Row],[areaOcupacao]]/10000</f>
        <v>0.1008</v>
      </c>
      <c r="U2945" s="1">
        <f>tbSilv[[#This Row],[qtdRecEspFaixa]]*tbSilv[[#This Row],[Preco]]</f>
        <v>1.6369919769287109</v>
      </c>
    </row>
    <row r="2946" spans="1:21" hidden="1" x14ac:dyDescent="0.3">
      <c r="A2946">
        <v>11817</v>
      </c>
      <c r="B2946" t="s">
        <v>57</v>
      </c>
      <c r="C2946" t="s">
        <v>1</v>
      </c>
      <c r="D2946" t="s">
        <v>2</v>
      </c>
      <c r="E2946" t="s">
        <v>3</v>
      </c>
      <c r="F2946" t="s">
        <v>306</v>
      </c>
      <c r="G2946" t="s">
        <v>4</v>
      </c>
      <c r="H2946" t="s">
        <v>55</v>
      </c>
      <c r="I2946">
        <v>504</v>
      </c>
      <c r="J2946">
        <v>56</v>
      </c>
      <c r="K2946" t="s">
        <v>316</v>
      </c>
      <c r="L2946" t="s">
        <v>7</v>
      </c>
      <c r="M2946" t="s">
        <v>28</v>
      </c>
      <c r="N2946">
        <v>18</v>
      </c>
      <c r="O2946" t="s">
        <v>33</v>
      </c>
      <c r="P2946" t="s">
        <v>13</v>
      </c>
      <c r="Q2946">
        <v>2</v>
      </c>
      <c r="R2946" t="s">
        <v>12</v>
      </c>
      <c r="S2946">
        <v>13.066685676574707</v>
      </c>
      <c r="T2946" s="6">
        <f>tbSilv[[#This Row],[qtdRecurso]]*tbSilv[[#This Row],[areaOcupacao]]/10000</f>
        <v>0.1008</v>
      </c>
      <c r="U2946" s="1">
        <f>tbSilv[[#This Row],[qtdRecEspFaixa]]*tbSilv[[#This Row],[Preco]]</f>
        <v>1.3171219161987304</v>
      </c>
    </row>
    <row r="2947" spans="1:21" hidden="1" x14ac:dyDescent="0.3">
      <c r="A2947">
        <v>11817</v>
      </c>
      <c r="B2947" t="s">
        <v>57</v>
      </c>
      <c r="C2947" t="s">
        <v>1</v>
      </c>
      <c r="D2947" t="s">
        <v>2</v>
      </c>
      <c r="E2947" t="s">
        <v>3</v>
      </c>
      <c r="F2947" t="s">
        <v>306</v>
      </c>
      <c r="G2947" t="s">
        <v>4</v>
      </c>
      <c r="H2947" t="s">
        <v>55</v>
      </c>
      <c r="I2947">
        <v>504</v>
      </c>
      <c r="J2947">
        <v>56</v>
      </c>
      <c r="K2947" t="s">
        <v>316</v>
      </c>
      <c r="L2947" t="s">
        <v>7</v>
      </c>
      <c r="M2947" t="s">
        <v>28</v>
      </c>
      <c r="N2947">
        <v>18</v>
      </c>
      <c r="O2947" t="s">
        <v>36</v>
      </c>
      <c r="P2947" t="s">
        <v>13</v>
      </c>
      <c r="Q2947">
        <v>1</v>
      </c>
      <c r="R2947" t="s">
        <v>12</v>
      </c>
      <c r="S2947">
        <v>13.066685676574707</v>
      </c>
      <c r="T2947" s="6">
        <f>tbSilv[[#This Row],[qtdRecurso]]*tbSilv[[#This Row],[areaOcupacao]]/10000</f>
        <v>5.04E-2</v>
      </c>
      <c r="U2947" s="1">
        <f>tbSilv[[#This Row],[qtdRecEspFaixa]]*tbSilv[[#This Row],[Preco]]</f>
        <v>0.65856095809936521</v>
      </c>
    </row>
    <row r="2948" spans="1:21" hidden="1" x14ac:dyDescent="0.3">
      <c r="A2948">
        <v>11817</v>
      </c>
      <c r="B2948" t="s">
        <v>57</v>
      </c>
      <c r="C2948" t="s">
        <v>1</v>
      </c>
      <c r="D2948" t="s">
        <v>2</v>
      </c>
      <c r="E2948" t="s">
        <v>3</v>
      </c>
      <c r="F2948" t="s">
        <v>306</v>
      </c>
      <c r="G2948" t="s">
        <v>4</v>
      </c>
      <c r="H2948" t="s">
        <v>55</v>
      </c>
      <c r="I2948">
        <v>504</v>
      </c>
      <c r="J2948">
        <v>56</v>
      </c>
      <c r="K2948" t="s">
        <v>316</v>
      </c>
      <c r="L2948" t="s">
        <v>7</v>
      </c>
      <c r="M2948" t="s">
        <v>28</v>
      </c>
      <c r="N2948">
        <v>19</v>
      </c>
      <c r="O2948" t="s">
        <v>33</v>
      </c>
      <c r="P2948" t="s">
        <v>34</v>
      </c>
      <c r="Q2948">
        <v>2</v>
      </c>
      <c r="R2948" t="s">
        <v>12</v>
      </c>
      <c r="S2948">
        <v>9.9000000000000005E-2</v>
      </c>
      <c r="T2948" s="6">
        <f>tbSilv[[#This Row],[qtdRecurso]]*tbSilv[[#This Row],[areaOcupacao]]/10000</f>
        <v>0.1008</v>
      </c>
      <c r="U2948" s="1">
        <f>tbSilv[[#This Row],[qtdRecEspFaixa]]*tbSilv[[#This Row],[Preco]]</f>
        <v>9.9792000000000006E-3</v>
      </c>
    </row>
    <row r="2949" spans="1:21" hidden="1" x14ac:dyDescent="0.3">
      <c r="A2949">
        <v>11817</v>
      </c>
      <c r="B2949" t="s">
        <v>57</v>
      </c>
      <c r="C2949" t="s">
        <v>1</v>
      </c>
      <c r="D2949" t="s">
        <v>2</v>
      </c>
      <c r="E2949" t="s">
        <v>3</v>
      </c>
      <c r="F2949" t="s">
        <v>306</v>
      </c>
      <c r="G2949" t="s">
        <v>4</v>
      </c>
      <c r="H2949" t="s">
        <v>55</v>
      </c>
      <c r="I2949">
        <v>504</v>
      </c>
      <c r="J2949">
        <v>56</v>
      </c>
      <c r="K2949" t="s">
        <v>316</v>
      </c>
      <c r="L2949" t="s">
        <v>7</v>
      </c>
      <c r="M2949" t="s">
        <v>28</v>
      </c>
      <c r="N2949">
        <v>19</v>
      </c>
      <c r="O2949" t="s">
        <v>33</v>
      </c>
      <c r="P2949" t="s">
        <v>35</v>
      </c>
      <c r="Q2949">
        <v>2</v>
      </c>
      <c r="R2949" t="s">
        <v>22</v>
      </c>
      <c r="S2949">
        <v>16.239999771118164</v>
      </c>
      <c r="T2949" s="6">
        <f>tbSilv[[#This Row],[qtdRecurso]]*tbSilv[[#This Row],[areaOcupacao]]/10000</f>
        <v>0.1008</v>
      </c>
      <c r="U2949" s="1">
        <f>tbSilv[[#This Row],[qtdRecEspFaixa]]*tbSilv[[#This Row],[Preco]]</f>
        <v>1.6369919769287109</v>
      </c>
    </row>
    <row r="2950" spans="1:21" hidden="1" x14ac:dyDescent="0.3">
      <c r="A2950">
        <v>11817</v>
      </c>
      <c r="B2950" t="s">
        <v>57</v>
      </c>
      <c r="C2950" t="s">
        <v>1</v>
      </c>
      <c r="D2950" t="s">
        <v>2</v>
      </c>
      <c r="E2950" t="s">
        <v>3</v>
      </c>
      <c r="F2950" t="s">
        <v>306</v>
      </c>
      <c r="G2950" t="s">
        <v>4</v>
      </c>
      <c r="H2950" t="s">
        <v>55</v>
      </c>
      <c r="I2950">
        <v>504</v>
      </c>
      <c r="J2950">
        <v>56</v>
      </c>
      <c r="K2950" t="s">
        <v>316</v>
      </c>
      <c r="L2950" t="s">
        <v>7</v>
      </c>
      <c r="M2950" t="s">
        <v>28</v>
      </c>
      <c r="N2950">
        <v>19</v>
      </c>
      <c r="O2950" t="s">
        <v>33</v>
      </c>
      <c r="P2950" t="s">
        <v>13</v>
      </c>
      <c r="Q2950">
        <v>2</v>
      </c>
      <c r="R2950" t="s">
        <v>12</v>
      </c>
      <c r="S2950">
        <v>13.066685676574707</v>
      </c>
      <c r="T2950" s="6">
        <f>tbSilv[[#This Row],[qtdRecurso]]*tbSilv[[#This Row],[areaOcupacao]]/10000</f>
        <v>0.1008</v>
      </c>
      <c r="U2950" s="1">
        <f>tbSilv[[#This Row],[qtdRecEspFaixa]]*tbSilv[[#This Row],[Preco]]</f>
        <v>1.3171219161987304</v>
      </c>
    </row>
    <row r="2951" spans="1:21" hidden="1" x14ac:dyDescent="0.3">
      <c r="A2951">
        <v>11817</v>
      </c>
      <c r="B2951" t="s">
        <v>57</v>
      </c>
      <c r="C2951" t="s">
        <v>1</v>
      </c>
      <c r="D2951" t="s">
        <v>2</v>
      </c>
      <c r="E2951" t="s">
        <v>3</v>
      </c>
      <c r="F2951" t="s">
        <v>306</v>
      </c>
      <c r="G2951" t="s">
        <v>4</v>
      </c>
      <c r="H2951" t="s">
        <v>55</v>
      </c>
      <c r="I2951">
        <v>504</v>
      </c>
      <c r="J2951">
        <v>56</v>
      </c>
      <c r="K2951" t="s">
        <v>316</v>
      </c>
      <c r="L2951" t="s">
        <v>7</v>
      </c>
      <c r="M2951" t="s">
        <v>28</v>
      </c>
      <c r="N2951">
        <v>19</v>
      </c>
      <c r="O2951" t="s">
        <v>36</v>
      </c>
      <c r="P2951" t="s">
        <v>13</v>
      </c>
      <c r="Q2951">
        <v>1</v>
      </c>
      <c r="R2951" t="s">
        <v>12</v>
      </c>
      <c r="S2951">
        <v>13.066685676574707</v>
      </c>
      <c r="T2951" s="6">
        <f>tbSilv[[#This Row],[qtdRecurso]]*tbSilv[[#This Row],[areaOcupacao]]/10000</f>
        <v>5.04E-2</v>
      </c>
      <c r="U2951" s="1">
        <f>tbSilv[[#This Row],[qtdRecEspFaixa]]*tbSilv[[#This Row],[Preco]]</f>
        <v>0.65856095809936521</v>
      </c>
    </row>
    <row r="2952" spans="1:21" hidden="1" x14ac:dyDescent="0.3">
      <c r="A2952">
        <v>11817</v>
      </c>
      <c r="B2952" t="s">
        <v>57</v>
      </c>
      <c r="C2952" t="s">
        <v>1</v>
      </c>
      <c r="D2952" t="s">
        <v>2</v>
      </c>
      <c r="E2952" t="s">
        <v>3</v>
      </c>
      <c r="F2952" t="s">
        <v>306</v>
      </c>
      <c r="G2952" t="s">
        <v>4</v>
      </c>
      <c r="H2952" t="s">
        <v>55</v>
      </c>
      <c r="I2952">
        <v>504</v>
      </c>
      <c r="J2952">
        <v>56</v>
      </c>
      <c r="K2952" t="s">
        <v>316</v>
      </c>
      <c r="L2952" t="s">
        <v>7</v>
      </c>
      <c r="M2952" t="s">
        <v>28</v>
      </c>
      <c r="N2952">
        <v>20</v>
      </c>
      <c r="O2952" t="s">
        <v>33</v>
      </c>
      <c r="P2952" t="s">
        <v>34</v>
      </c>
      <c r="Q2952">
        <v>2</v>
      </c>
      <c r="R2952" t="s">
        <v>12</v>
      </c>
      <c r="S2952">
        <v>9.9000000000000005E-2</v>
      </c>
      <c r="T2952" s="6">
        <f>tbSilv[[#This Row],[qtdRecurso]]*tbSilv[[#This Row],[areaOcupacao]]/10000</f>
        <v>0.1008</v>
      </c>
      <c r="U2952" s="1">
        <f>tbSilv[[#This Row],[qtdRecEspFaixa]]*tbSilv[[#This Row],[Preco]]</f>
        <v>9.9792000000000006E-3</v>
      </c>
    </row>
    <row r="2953" spans="1:21" hidden="1" x14ac:dyDescent="0.3">
      <c r="A2953">
        <v>11817</v>
      </c>
      <c r="B2953" t="s">
        <v>57</v>
      </c>
      <c r="C2953" t="s">
        <v>1</v>
      </c>
      <c r="D2953" t="s">
        <v>2</v>
      </c>
      <c r="E2953" t="s">
        <v>3</v>
      </c>
      <c r="F2953" t="s">
        <v>306</v>
      </c>
      <c r="G2953" t="s">
        <v>4</v>
      </c>
      <c r="H2953" t="s">
        <v>55</v>
      </c>
      <c r="I2953">
        <v>504</v>
      </c>
      <c r="J2953">
        <v>56</v>
      </c>
      <c r="K2953" t="s">
        <v>316</v>
      </c>
      <c r="L2953" t="s">
        <v>7</v>
      </c>
      <c r="M2953" t="s">
        <v>28</v>
      </c>
      <c r="N2953">
        <v>20</v>
      </c>
      <c r="O2953" t="s">
        <v>33</v>
      </c>
      <c r="P2953" t="s">
        <v>35</v>
      </c>
      <c r="Q2953">
        <v>2</v>
      </c>
      <c r="R2953" t="s">
        <v>22</v>
      </c>
      <c r="S2953">
        <v>16.239999771118164</v>
      </c>
      <c r="T2953" s="6">
        <f>tbSilv[[#This Row],[qtdRecurso]]*tbSilv[[#This Row],[areaOcupacao]]/10000</f>
        <v>0.1008</v>
      </c>
      <c r="U2953" s="1">
        <f>tbSilv[[#This Row],[qtdRecEspFaixa]]*tbSilv[[#This Row],[Preco]]</f>
        <v>1.6369919769287109</v>
      </c>
    </row>
    <row r="2954" spans="1:21" hidden="1" x14ac:dyDescent="0.3">
      <c r="A2954">
        <v>11817</v>
      </c>
      <c r="B2954" t="s">
        <v>57</v>
      </c>
      <c r="C2954" t="s">
        <v>1</v>
      </c>
      <c r="D2954" t="s">
        <v>2</v>
      </c>
      <c r="E2954" t="s">
        <v>3</v>
      </c>
      <c r="F2954" t="s">
        <v>306</v>
      </c>
      <c r="G2954" t="s">
        <v>4</v>
      </c>
      <c r="H2954" t="s">
        <v>55</v>
      </c>
      <c r="I2954">
        <v>504</v>
      </c>
      <c r="J2954">
        <v>56</v>
      </c>
      <c r="K2954" t="s">
        <v>316</v>
      </c>
      <c r="L2954" t="s">
        <v>7</v>
      </c>
      <c r="M2954" t="s">
        <v>28</v>
      </c>
      <c r="N2954">
        <v>20</v>
      </c>
      <c r="O2954" t="s">
        <v>33</v>
      </c>
      <c r="P2954" t="s">
        <v>13</v>
      </c>
      <c r="Q2954">
        <v>2</v>
      </c>
      <c r="R2954" t="s">
        <v>12</v>
      </c>
      <c r="S2954">
        <v>13.066685676574707</v>
      </c>
      <c r="T2954" s="6">
        <f>tbSilv[[#This Row],[qtdRecurso]]*tbSilv[[#This Row],[areaOcupacao]]/10000</f>
        <v>0.1008</v>
      </c>
      <c r="U2954" s="1">
        <f>tbSilv[[#This Row],[qtdRecEspFaixa]]*tbSilv[[#This Row],[Preco]]</f>
        <v>1.3171219161987304</v>
      </c>
    </row>
    <row r="2955" spans="1:21" hidden="1" x14ac:dyDescent="0.3">
      <c r="A2955">
        <v>11817</v>
      </c>
      <c r="B2955" t="s">
        <v>57</v>
      </c>
      <c r="C2955" t="s">
        <v>1</v>
      </c>
      <c r="D2955" t="s">
        <v>2</v>
      </c>
      <c r="E2955" t="s">
        <v>3</v>
      </c>
      <c r="F2955" t="s">
        <v>306</v>
      </c>
      <c r="G2955" t="s">
        <v>4</v>
      </c>
      <c r="H2955" t="s">
        <v>55</v>
      </c>
      <c r="I2955">
        <v>504</v>
      </c>
      <c r="J2955">
        <v>56</v>
      </c>
      <c r="K2955" t="s">
        <v>316</v>
      </c>
      <c r="L2955" t="s">
        <v>7</v>
      </c>
      <c r="M2955" t="s">
        <v>28</v>
      </c>
      <c r="N2955">
        <v>20</v>
      </c>
      <c r="O2955" t="s">
        <v>40</v>
      </c>
      <c r="P2955" t="s">
        <v>41</v>
      </c>
      <c r="Q2955">
        <v>20</v>
      </c>
      <c r="R2955" t="s">
        <v>12</v>
      </c>
      <c r="S2955">
        <v>5.920964241027832</v>
      </c>
      <c r="T2955" s="6">
        <f>tbSilv[[#This Row],[qtdRecurso]]*tbSilv[[#This Row],[areaOcupacao]]/10000</f>
        <v>1.008</v>
      </c>
      <c r="U2955" s="1">
        <f>tbSilv[[#This Row],[qtdRecEspFaixa]]*tbSilv[[#This Row],[Preco]]</f>
        <v>5.9683319549560547</v>
      </c>
    </row>
    <row r="2956" spans="1:21" hidden="1" x14ac:dyDescent="0.3">
      <c r="A2956">
        <v>11817</v>
      </c>
      <c r="B2956" t="s">
        <v>57</v>
      </c>
      <c r="C2956" t="s">
        <v>1</v>
      </c>
      <c r="D2956" t="s">
        <v>2</v>
      </c>
      <c r="E2956" t="s">
        <v>3</v>
      </c>
      <c r="F2956" t="s">
        <v>306</v>
      </c>
      <c r="G2956" t="s">
        <v>4</v>
      </c>
      <c r="H2956" t="s">
        <v>55</v>
      </c>
      <c r="I2956">
        <v>504</v>
      </c>
      <c r="J2956">
        <v>56</v>
      </c>
      <c r="K2956" t="s">
        <v>316</v>
      </c>
      <c r="L2956" t="s">
        <v>7</v>
      </c>
      <c r="M2956" t="s">
        <v>28</v>
      </c>
      <c r="N2956">
        <v>20</v>
      </c>
      <c r="O2956" t="s">
        <v>36</v>
      </c>
      <c r="P2956" t="s">
        <v>13</v>
      </c>
      <c r="Q2956">
        <v>1</v>
      </c>
      <c r="R2956" t="s">
        <v>12</v>
      </c>
      <c r="S2956">
        <v>13.066685676574707</v>
      </c>
      <c r="T2956" s="6">
        <f>tbSilv[[#This Row],[qtdRecurso]]*tbSilv[[#This Row],[areaOcupacao]]/10000</f>
        <v>5.04E-2</v>
      </c>
      <c r="U2956" s="1">
        <f>tbSilv[[#This Row],[qtdRecEspFaixa]]*tbSilv[[#This Row],[Preco]]</f>
        <v>0.65856095809936521</v>
      </c>
    </row>
    <row r="2957" spans="1:21" hidden="1" x14ac:dyDescent="0.3">
      <c r="A2957">
        <v>11817</v>
      </c>
      <c r="B2957" t="s">
        <v>57</v>
      </c>
      <c r="C2957" t="s">
        <v>1</v>
      </c>
      <c r="D2957" t="s">
        <v>2</v>
      </c>
      <c r="E2957" t="s">
        <v>3</v>
      </c>
      <c r="F2957" t="s">
        <v>306</v>
      </c>
      <c r="G2957" t="s">
        <v>4</v>
      </c>
      <c r="H2957" t="s">
        <v>55</v>
      </c>
      <c r="I2957">
        <v>504</v>
      </c>
      <c r="J2957">
        <v>56</v>
      </c>
      <c r="K2957" t="s">
        <v>316</v>
      </c>
      <c r="L2957" t="s">
        <v>7</v>
      </c>
      <c r="M2957" t="s">
        <v>28</v>
      </c>
      <c r="N2957">
        <v>21</v>
      </c>
      <c r="O2957" t="s">
        <v>33</v>
      </c>
      <c r="P2957" t="s">
        <v>34</v>
      </c>
      <c r="Q2957">
        <v>2</v>
      </c>
      <c r="R2957" t="s">
        <v>12</v>
      </c>
      <c r="S2957">
        <v>9.9000000000000005E-2</v>
      </c>
      <c r="T2957" s="6">
        <f>tbSilv[[#This Row],[qtdRecurso]]*tbSilv[[#This Row],[areaOcupacao]]/10000</f>
        <v>0.1008</v>
      </c>
      <c r="U2957" s="1">
        <f>tbSilv[[#This Row],[qtdRecEspFaixa]]*tbSilv[[#This Row],[Preco]]</f>
        <v>9.9792000000000006E-3</v>
      </c>
    </row>
    <row r="2958" spans="1:21" hidden="1" x14ac:dyDescent="0.3">
      <c r="A2958">
        <v>11817</v>
      </c>
      <c r="B2958" t="s">
        <v>57</v>
      </c>
      <c r="C2958" t="s">
        <v>1</v>
      </c>
      <c r="D2958" t="s">
        <v>2</v>
      </c>
      <c r="E2958" t="s">
        <v>3</v>
      </c>
      <c r="F2958" t="s">
        <v>306</v>
      </c>
      <c r="G2958" t="s">
        <v>4</v>
      </c>
      <c r="H2958" t="s">
        <v>55</v>
      </c>
      <c r="I2958">
        <v>504</v>
      </c>
      <c r="J2958">
        <v>56</v>
      </c>
      <c r="K2958" t="s">
        <v>316</v>
      </c>
      <c r="L2958" t="s">
        <v>7</v>
      </c>
      <c r="M2958" t="s">
        <v>28</v>
      </c>
      <c r="N2958">
        <v>21</v>
      </c>
      <c r="O2958" t="s">
        <v>33</v>
      </c>
      <c r="P2958" t="s">
        <v>35</v>
      </c>
      <c r="Q2958">
        <v>2</v>
      </c>
      <c r="R2958" t="s">
        <v>22</v>
      </c>
      <c r="S2958">
        <v>16.239999771118164</v>
      </c>
      <c r="T2958" s="6">
        <f>tbSilv[[#This Row],[qtdRecurso]]*tbSilv[[#This Row],[areaOcupacao]]/10000</f>
        <v>0.1008</v>
      </c>
      <c r="U2958" s="1">
        <f>tbSilv[[#This Row],[qtdRecEspFaixa]]*tbSilv[[#This Row],[Preco]]</f>
        <v>1.6369919769287109</v>
      </c>
    </row>
    <row r="2959" spans="1:21" hidden="1" x14ac:dyDescent="0.3">
      <c r="A2959">
        <v>11817</v>
      </c>
      <c r="B2959" t="s">
        <v>57</v>
      </c>
      <c r="C2959" t="s">
        <v>1</v>
      </c>
      <c r="D2959" t="s">
        <v>2</v>
      </c>
      <c r="E2959" t="s">
        <v>3</v>
      </c>
      <c r="F2959" t="s">
        <v>306</v>
      </c>
      <c r="G2959" t="s">
        <v>4</v>
      </c>
      <c r="H2959" t="s">
        <v>55</v>
      </c>
      <c r="I2959">
        <v>504</v>
      </c>
      <c r="J2959">
        <v>56</v>
      </c>
      <c r="K2959" t="s">
        <v>316</v>
      </c>
      <c r="L2959" t="s">
        <v>7</v>
      </c>
      <c r="M2959" t="s">
        <v>28</v>
      </c>
      <c r="N2959">
        <v>21</v>
      </c>
      <c r="O2959" t="s">
        <v>33</v>
      </c>
      <c r="P2959" t="s">
        <v>13</v>
      </c>
      <c r="Q2959">
        <v>2</v>
      </c>
      <c r="R2959" t="s">
        <v>12</v>
      </c>
      <c r="S2959">
        <v>13.066685676574707</v>
      </c>
      <c r="T2959" s="6">
        <f>tbSilv[[#This Row],[qtdRecurso]]*tbSilv[[#This Row],[areaOcupacao]]/10000</f>
        <v>0.1008</v>
      </c>
      <c r="U2959" s="1">
        <f>tbSilv[[#This Row],[qtdRecEspFaixa]]*tbSilv[[#This Row],[Preco]]</f>
        <v>1.3171219161987304</v>
      </c>
    </row>
    <row r="2960" spans="1:21" hidden="1" x14ac:dyDescent="0.3">
      <c r="A2960">
        <v>11817</v>
      </c>
      <c r="B2960" t="s">
        <v>57</v>
      </c>
      <c r="C2960" t="s">
        <v>1</v>
      </c>
      <c r="D2960" t="s">
        <v>2</v>
      </c>
      <c r="E2960" t="s">
        <v>3</v>
      </c>
      <c r="F2960" t="s">
        <v>306</v>
      </c>
      <c r="G2960" t="s">
        <v>4</v>
      </c>
      <c r="H2960" t="s">
        <v>55</v>
      </c>
      <c r="I2960">
        <v>504</v>
      </c>
      <c r="J2960">
        <v>56</v>
      </c>
      <c r="K2960" t="s">
        <v>316</v>
      </c>
      <c r="L2960" t="s">
        <v>7</v>
      </c>
      <c r="M2960" t="s">
        <v>28</v>
      </c>
      <c r="N2960">
        <v>21</v>
      </c>
      <c r="O2960" t="s">
        <v>36</v>
      </c>
      <c r="P2960" t="s">
        <v>13</v>
      </c>
      <c r="Q2960">
        <v>1</v>
      </c>
      <c r="R2960" t="s">
        <v>12</v>
      </c>
      <c r="S2960">
        <v>13.066685676574707</v>
      </c>
      <c r="T2960" s="6">
        <f>tbSilv[[#This Row],[qtdRecurso]]*tbSilv[[#This Row],[areaOcupacao]]/10000</f>
        <v>5.04E-2</v>
      </c>
      <c r="U2960" s="1">
        <f>tbSilv[[#This Row],[qtdRecEspFaixa]]*tbSilv[[#This Row],[Preco]]</f>
        <v>0.65856095809936521</v>
      </c>
    </row>
    <row r="2961" spans="1:21" hidden="1" x14ac:dyDescent="0.3">
      <c r="A2961">
        <v>11817</v>
      </c>
      <c r="B2961" t="s">
        <v>57</v>
      </c>
      <c r="C2961" t="s">
        <v>1</v>
      </c>
      <c r="D2961" t="s">
        <v>2</v>
      </c>
      <c r="E2961" t="s">
        <v>3</v>
      </c>
      <c r="F2961" t="s">
        <v>306</v>
      </c>
      <c r="G2961" t="s">
        <v>4</v>
      </c>
      <c r="H2961" t="s">
        <v>55</v>
      </c>
      <c r="I2961">
        <v>504</v>
      </c>
      <c r="J2961">
        <v>56</v>
      </c>
      <c r="K2961" t="s">
        <v>316</v>
      </c>
      <c r="L2961" t="s">
        <v>7</v>
      </c>
      <c r="M2961" t="s">
        <v>28</v>
      </c>
      <c r="N2961">
        <v>22</v>
      </c>
      <c r="O2961" t="s">
        <v>33</v>
      </c>
      <c r="P2961" t="s">
        <v>34</v>
      </c>
      <c r="Q2961">
        <v>2</v>
      </c>
      <c r="R2961" t="s">
        <v>12</v>
      </c>
      <c r="S2961">
        <v>9.9000000000000005E-2</v>
      </c>
      <c r="T2961" s="6">
        <f>tbSilv[[#This Row],[qtdRecurso]]*tbSilv[[#This Row],[areaOcupacao]]/10000</f>
        <v>0.1008</v>
      </c>
      <c r="U2961" s="1">
        <f>tbSilv[[#This Row],[qtdRecEspFaixa]]*tbSilv[[#This Row],[Preco]]</f>
        <v>9.9792000000000006E-3</v>
      </c>
    </row>
    <row r="2962" spans="1:21" hidden="1" x14ac:dyDescent="0.3">
      <c r="A2962">
        <v>11817</v>
      </c>
      <c r="B2962" t="s">
        <v>57</v>
      </c>
      <c r="C2962" t="s">
        <v>1</v>
      </c>
      <c r="D2962" t="s">
        <v>2</v>
      </c>
      <c r="E2962" t="s">
        <v>3</v>
      </c>
      <c r="F2962" t="s">
        <v>306</v>
      </c>
      <c r="G2962" t="s">
        <v>4</v>
      </c>
      <c r="H2962" t="s">
        <v>55</v>
      </c>
      <c r="I2962">
        <v>504</v>
      </c>
      <c r="J2962">
        <v>56</v>
      </c>
      <c r="K2962" t="s">
        <v>316</v>
      </c>
      <c r="L2962" t="s">
        <v>7</v>
      </c>
      <c r="M2962" t="s">
        <v>28</v>
      </c>
      <c r="N2962">
        <v>22</v>
      </c>
      <c r="O2962" t="s">
        <v>33</v>
      </c>
      <c r="P2962" t="s">
        <v>35</v>
      </c>
      <c r="Q2962">
        <v>2</v>
      </c>
      <c r="R2962" t="s">
        <v>22</v>
      </c>
      <c r="S2962">
        <v>16.239999771118164</v>
      </c>
      <c r="T2962" s="6">
        <f>tbSilv[[#This Row],[qtdRecurso]]*tbSilv[[#This Row],[areaOcupacao]]/10000</f>
        <v>0.1008</v>
      </c>
      <c r="U2962" s="1">
        <f>tbSilv[[#This Row],[qtdRecEspFaixa]]*tbSilv[[#This Row],[Preco]]</f>
        <v>1.6369919769287109</v>
      </c>
    </row>
    <row r="2963" spans="1:21" hidden="1" x14ac:dyDescent="0.3">
      <c r="A2963">
        <v>11817</v>
      </c>
      <c r="B2963" t="s">
        <v>57</v>
      </c>
      <c r="C2963" t="s">
        <v>1</v>
      </c>
      <c r="D2963" t="s">
        <v>2</v>
      </c>
      <c r="E2963" t="s">
        <v>3</v>
      </c>
      <c r="F2963" t="s">
        <v>306</v>
      </c>
      <c r="G2963" t="s">
        <v>4</v>
      </c>
      <c r="H2963" t="s">
        <v>55</v>
      </c>
      <c r="I2963">
        <v>504</v>
      </c>
      <c r="J2963">
        <v>56</v>
      </c>
      <c r="K2963" t="s">
        <v>316</v>
      </c>
      <c r="L2963" t="s">
        <v>7</v>
      </c>
      <c r="M2963" t="s">
        <v>28</v>
      </c>
      <c r="N2963">
        <v>22</v>
      </c>
      <c r="O2963" t="s">
        <v>33</v>
      </c>
      <c r="P2963" t="s">
        <v>13</v>
      </c>
      <c r="Q2963">
        <v>2</v>
      </c>
      <c r="R2963" t="s">
        <v>12</v>
      </c>
      <c r="S2963">
        <v>13.066685676574707</v>
      </c>
      <c r="T2963" s="6">
        <f>tbSilv[[#This Row],[qtdRecurso]]*tbSilv[[#This Row],[areaOcupacao]]/10000</f>
        <v>0.1008</v>
      </c>
      <c r="U2963" s="1">
        <f>tbSilv[[#This Row],[qtdRecEspFaixa]]*tbSilv[[#This Row],[Preco]]</f>
        <v>1.3171219161987304</v>
      </c>
    </row>
    <row r="2964" spans="1:21" hidden="1" x14ac:dyDescent="0.3">
      <c r="A2964">
        <v>11817</v>
      </c>
      <c r="B2964" t="s">
        <v>57</v>
      </c>
      <c r="C2964" t="s">
        <v>1</v>
      </c>
      <c r="D2964" t="s">
        <v>2</v>
      </c>
      <c r="E2964" t="s">
        <v>3</v>
      </c>
      <c r="F2964" t="s">
        <v>306</v>
      </c>
      <c r="G2964" t="s">
        <v>4</v>
      </c>
      <c r="H2964" t="s">
        <v>55</v>
      </c>
      <c r="I2964">
        <v>504</v>
      </c>
      <c r="J2964">
        <v>56</v>
      </c>
      <c r="K2964" t="s">
        <v>316</v>
      </c>
      <c r="L2964" t="s">
        <v>7</v>
      </c>
      <c r="M2964" t="s">
        <v>28</v>
      </c>
      <c r="N2964">
        <v>22</v>
      </c>
      <c r="O2964" t="s">
        <v>36</v>
      </c>
      <c r="P2964" t="s">
        <v>13</v>
      </c>
      <c r="Q2964">
        <v>1</v>
      </c>
      <c r="R2964" t="s">
        <v>12</v>
      </c>
      <c r="S2964">
        <v>13.066685676574707</v>
      </c>
      <c r="T2964" s="6">
        <f>tbSilv[[#This Row],[qtdRecurso]]*tbSilv[[#This Row],[areaOcupacao]]/10000</f>
        <v>5.04E-2</v>
      </c>
      <c r="U2964" s="1">
        <f>tbSilv[[#This Row],[qtdRecEspFaixa]]*tbSilv[[#This Row],[Preco]]</f>
        <v>0.65856095809936521</v>
      </c>
    </row>
    <row r="2965" spans="1:21" hidden="1" x14ac:dyDescent="0.3">
      <c r="A2965">
        <v>11817</v>
      </c>
      <c r="B2965" t="s">
        <v>57</v>
      </c>
      <c r="C2965" t="s">
        <v>1</v>
      </c>
      <c r="D2965" t="s">
        <v>2</v>
      </c>
      <c r="E2965" t="s">
        <v>3</v>
      </c>
      <c r="F2965" t="s">
        <v>306</v>
      </c>
      <c r="G2965" t="s">
        <v>4</v>
      </c>
      <c r="H2965" t="s">
        <v>55</v>
      </c>
      <c r="I2965">
        <v>504</v>
      </c>
      <c r="J2965">
        <v>56</v>
      </c>
      <c r="K2965" t="s">
        <v>316</v>
      </c>
      <c r="L2965" t="s">
        <v>7</v>
      </c>
      <c r="M2965" t="s">
        <v>28</v>
      </c>
      <c r="N2965">
        <v>23</v>
      </c>
      <c r="O2965" t="s">
        <v>33</v>
      </c>
      <c r="P2965" t="s">
        <v>34</v>
      </c>
      <c r="Q2965">
        <v>2</v>
      </c>
      <c r="R2965" t="s">
        <v>12</v>
      </c>
      <c r="S2965">
        <v>9.9000000000000005E-2</v>
      </c>
      <c r="T2965" s="6">
        <f>tbSilv[[#This Row],[qtdRecurso]]*tbSilv[[#This Row],[areaOcupacao]]/10000</f>
        <v>0.1008</v>
      </c>
      <c r="U2965" s="1">
        <f>tbSilv[[#This Row],[qtdRecEspFaixa]]*tbSilv[[#This Row],[Preco]]</f>
        <v>9.9792000000000006E-3</v>
      </c>
    </row>
    <row r="2966" spans="1:21" hidden="1" x14ac:dyDescent="0.3">
      <c r="A2966">
        <v>11817</v>
      </c>
      <c r="B2966" t="s">
        <v>57</v>
      </c>
      <c r="C2966" t="s">
        <v>1</v>
      </c>
      <c r="D2966" t="s">
        <v>2</v>
      </c>
      <c r="E2966" t="s">
        <v>3</v>
      </c>
      <c r="F2966" t="s">
        <v>306</v>
      </c>
      <c r="G2966" t="s">
        <v>4</v>
      </c>
      <c r="H2966" t="s">
        <v>55</v>
      </c>
      <c r="I2966">
        <v>504</v>
      </c>
      <c r="J2966">
        <v>56</v>
      </c>
      <c r="K2966" t="s">
        <v>316</v>
      </c>
      <c r="L2966" t="s">
        <v>7</v>
      </c>
      <c r="M2966" t="s">
        <v>28</v>
      </c>
      <c r="N2966">
        <v>23</v>
      </c>
      <c r="O2966" t="s">
        <v>33</v>
      </c>
      <c r="P2966" t="s">
        <v>35</v>
      </c>
      <c r="Q2966">
        <v>2</v>
      </c>
      <c r="R2966" t="s">
        <v>22</v>
      </c>
      <c r="S2966">
        <v>16.239999771118164</v>
      </c>
      <c r="T2966" s="6">
        <f>tbSilv[[#This Row],[qtdRecurso]]*tbSilv[[#This Row],[areaOcupacao]]/10000</f>
        <v>0.1008</v>
      </c>
      <c r="U2966" s="1">
        <f>tbSilv[[#This Row],[qtdRecEspFaixa]]*tbSilv[[#This Row],[Preco]]</f>
        <v>1.6369919769287109</v>
      </c>
    </row>
    <row r="2967" spans="1:21" hidden="1" x14ac:dyDescent="0.3">
      <c r="A2967">
        <v>11817</v>
      </c>
      <c r="B2967" t="s">
        <v>57</v>
      </c>
      <c r="C2967" t="s">
        <v>1</v>
      </c>
      <c r="D2967" t="s">
        <v>2</v>
      </c>
      <c r="E2967" t="s">
        <v>3</v>
      </c>
      <c r="F2967" t="s">
        <v>306</v>
      </c>
      <c r="G2967" t="s">
        <v>4</v>
      </c>
      <c r="H2967" t="s">
        <v>55</v>
      </c>
      <c r="I2967">
        <v>504</v>
      </c>
      <c r="J2967">
        <v>56</v>
      </c>
      <c r="K2967" t="s">
        <v>316</v>
      </c>
      <c r="L2967" t="s">
        <v>7</v>
      </c>
      <c r="M2967" t="s">
        <v>28</v>
      </c>
      <c r="N2967">
        <v>23</v>
      </c>
      <c r="O2967" t="s">
        <v>33</v>
      </c>
      <c r="P2967" t="s">
        <v>13</v>
      </c>
      <c r="Q2967">
        <v>2</v>
      </c>
      <c r="R2967" t="s">
        <v>12</v>
      </c>
      <c r="S2967">
        <v>13.066685676574707</v>
      </c>
      <c r="T2967" s="6">
        <f>tbSilv[[#This Row],[qtdRecurso]]*tbSilv[[#This Row],[areaOcupacao]]/10000</f>
        <v>0.1008</v>
      </c>
      <c r="U2967" s="1">
        <f>tbSilv[[#This Row],[qtdRecEspFaixa]]*tbSilv[[#This Row],[Preco]]</f>
        <v>1.3171219161987304</v>
      </c>
    </row>
    <row r="2968" spans="1:21" hidden="1" x14ac:dyDescent="0.3">
      <c r="A2968">
        <v>11817</v>
      </c>
      <c r="B2968" t="s">
        <v>57</v>
      </c>
      <c r="C2968" t="s">
        <v>1</v>
      </c>
      <c r="D2968" t="s">
        <v>2</v>
      </c>
      <c r="E2968" t="s">
        <v>3</v>
      </c>
      <c r="F2968" t="s">
        <v>306</v>
      </c>
      <c r="G2968" t="s">
        <v>4</v>
      </c>
      <c r="H2968" t="s">
        <v>55</v>
      </c>
      <c r="I2968">
        <v>504</v>
      </c>
      <c r="J2968">
        <v>56</v>
      </c>
      <c r="K2968" t="s">
        <v>316</v>
      </c>
      <c r="L2968" t="s">
        <v>7</v>
      </c>
      <c r="M2968" t="s">
        <v>28</v>
      </c>
      <c r="N2968">
        <v>23</v>
      </c>
      <c r="O2968" t="s">
        <v>36</v>
      </c>
      <c r="P2968" t="s">
        <v>13</v>
      </c>
      <c r="Q2968">
        <v>1</v>
      </c>
      <c r="R2968" t="s">
        <v>12</v>
      </c>
      <c r="S2968">
        <v>13.066685676574707</v>
      </c>
      <c r="T2968" s="6">
        <f>tbSilv[[#This Row],[qtdRecurso]]*tbSilv[[#This Row],[areaOcupacao]]/10000</f>
        <v>5.04E-2</v>
      </c>
      <c r="U2968" s="1">
        <f>tbSilv[[#This Row],[qtdRecEspFaixa]]*tbSilv[[#This Row],[Preco]]</f>
        <v>0.65856095809936521</v>
      </c>
    </row>
    <row r="2969" spans="1:21" hidden="1" x14ac:dyDescent="0.3">
      <c r="A2969">
        <v>11817</v>
      </c>
      <c r="B2969" t="s">
        <v>57</v>
      </c>
      <c r="C2969" t="s">
        <v>1</v>
      </c>
      <c r="D2969" t="s">
        <v>2</v>
      </c>
      <c r="E2969" t="s">
        <v>3</v>
      </c>
      <c r="F2969" t="s">
        <v>306</v>
      </c>
      <c r="G2969" t="s">
        <v>4</v>
      </c>
      <c r="H2969" t="s">
        <v>55</v>
      </c>
      <c r="I2969">
        <v>504</v>
      </c>
      <c r="J2969">
        <v>56</v>
      </c>
      <c r="K2969" t="s">
        <v>316</v>
      </c>
      <c r="L2969" t="s">
        <v>7</v>
      </c>
      <c r="M2969" t="s">
        <v>28</v>
      </c>
      <c r="N2969">
        <v>24</v>
      </c>
      <c r="O2969" t="s">
        <v>33</v>
      </c>
      <c r="P2969" t="s">
        <v>34</v>
      </c>
      <c r="Q2969">
        <v>2</v>
      </c>
      <c r="R2969" t="s">
        <v>12</v>
      </c>
      <c r="S2969">
        <v>9.9000000000000005E-2</v>
      </c>
      <c r="T2969" s="6">
        <f>tbSilv[[#This Row],[qtdRecurso]]*tbSilv[[#This Row],[areaOcupacao]]/10000</f>
        <v>0.1008</v>
      </c>
      <c r="U2969" s="1">
        <f>tbSilv[[#This Row],[qtdRecEspFaixa]]*tbSilv[[#This Row],[Preco]]</f>
        <v>9.9792000000000006E-3</v>
      </c>
    </row>
    <row r="2970" spans="1:21" hidden="1" x14ac:dyDescent="0.3">
      <c r="A2970">
        <v>11817</v>
      </c>
      <c r="B2970" t="s">
        <v>57</v>
      </c>
      <c r="C2970" t="s">
        <v>1</v>
      </c>
      <c r="D2970" t="s">
        <v>2</v>
      </c>
      <c r="E2970" t="s">
        <v>3</v>
      </c>
      <c r="F2970" t="s">
        <v>306</v>
      </c>
      <c r="G2970" t="s">
        <v>4</v>
      </c>
      <c r="H2970" t="s">
        <v>55</v>
      </c>
      <c r="I2970">
        <v>504</v>
      </c>
      <c r="J2970">
        <v>56</v>
      </c>
      <c r="K2970" t="s">
        <v>316</v>
      </c>
      <c r="L2970" t="s">
        <v>7</v>
      </c>
      <c r="M2970" t="s">
        <v>28</v>
      </c>
      <c r="N2970">
        <v>24</v>
      </c>
      <c r="O2970" t="s">
        <v>33</v>
      </c>
      <c r="P2970" t="s">
        <v>35</v>
      </c>
      <c r="Q2970">
        <v>2</v>
      </c>
      <c r="R2970" t="s">
        <v>22</v>
      </c>
      <c r="S2970">
        <v>16.239999771118164</v>
      </c>
      <c r="T2970" s="6">
        <f>tbSilv[[#This Row],[qtdRecurso]]*tbSilv[[#This Row],[areaOcupacao]]/10000</f>
        <v>0.1008</v>
      </c>
      <c r="U2970" s="1">
        <f>tbSilv[[#This Row],[qtdRecEspFaixa]]*tbSilv[[#This Row],[Preco]]</f>
        <v>1.6369919769287109</v>
      </c>
    </row>
    <row r="2971" spans="1:21" hidden="1" x14ac:dyDescent="0.3">
      <c r="A2971">
        <v>11817</v>
      </c>
      <c r="B2971" t="s">
        <v>57</v>
      </c>
      <c r="C2971" t="s">
        <v>1</v>
      </c>
      <c r="D2971" t="s">
        <v>2</v>
      </c>
      <c r="E2971" t="s">
        <v>3</v>
      </c>
      <c r="F2971" t="s">
        <v>306</v>
      </c>
      <c r="G2971" t="s">
        <v>4</v>
      </c>
      <c r="H2971" t="s">
        <v>55</v>
      </c>
      <c r="I2971">
        <v>504</v>
      </c>
      <c r="J2971">
        <v>56</v>
      </c>
      <c r="K2971" t="s">
        <v>316</v>
      </c>
      <c r="L2971" t="s">
        <v>7</v>
      </c>
      <c r="M2971" t="s">
        <v>28</v>
      </c>
      <c r="N2971">
        <v>24</v>
      </c>
      <c r="O2971" t="s">
        <v>33</v>
      </c>
      <c r="P2971" t="s">
        <v>13</v>
      </c>
      <c r="Q2971">
        <v>2</v>
      </c>
      <c r="R2971" t="s">
        <v>12</v>
      </c>
      <c r="S2971">
        <v>13.066685676574707</v>
      </c>
      <c r="T2971" s="6">
        <f>tbSilv[[#This Row],[qtdRecurso]]*tbSilv[[#This Row],[areaOcupacao]]/10000</f>
        <v>0.1008</v>
      </c>
      <c r="U2971" s="1">
        <f>tbSilv[[#This Row],[qtdRecEspFaixa]]*tbSilv[[#This Row],[Preco]]</f>
        <v>1.3171219161987304</v>
      </c>
    </row>
    <row r="2972" spans="1:21" hidden="1" x14ac:dyDescent="0.3">
      <c r="A2972">
        <v>11817</v>
      </c>
      <c r="B2972" t="s">
        <v>57</v>
      </c>
      <c r="C2972" t="s">
        <v>1</v>
      </c>
      <c r="D2972" t="s">
        <v>2</v>
      </c>
      <c r="E2972" t="s">
        <v>3</v>
      </c>
      <c r="F2972" t="s">
        <v>306</v>
      </c>
      <c r="G2972" t="s">
        <v>4</v>
      </c>
      <c r="H2972" t="s">
        <v>55</v>
      </c>
      <c r="I2972">
        <v>504</v>
      </c>
      <c r="J2972">
        <v>56</v>
      </c>
      <c r="K2972" t="s">
        <v>316</v>
      </c>
      <c r="L2972" t="s">
        <v>7</v>
      </c>
      <c r="M2972" t="s">
        <v>28</v>
      </c>
      <c r="N2972">
        <v>24</v>
      </c>
      <c r="O2972" t="s">
        <v>36</v>
      </c>
      <c r="P2972" t="s">
        <v>13</v>
      </c>
      <c r="Q2972">
        <v>1</v>
      </c>
      <c r="R2972" t="s">
        <v>12</v>
      </c>
      <c r="S2972">
        <v>13.066685676574707</v>
      </c>
      <c r="T2972" s="6">
        <f>tbSilv[[#This Row],[qtdRecurso]]*tbSilv[[#This Row],[areaOcupacao]]/10000</f>
        <v>5.04E-2</v>
      </c>
      <c r="U2972" s="1">
        <f>tbSilv[[#This Row],[qtdRecEspFaixa]]*tbSilv[[#This Row],[Preco]]</f>
        <v>0.65856095809936521</v>
      </c>
    </row>
    <row r="2973" spans="1:21" hidden="1" x14ac:dyDescent="0.3">
      <c r="A2973">
        <v>11817</v>
      </c>
      <c r="B2973" t="s">
        <v>57</v>
      </c>
      <c r="C2973" t="s">
        <v>1</v>
      </c>
      <c r="D2973" t="s">
        <v>2</v>
      </c>
      <c r="E2973" t="s">
        <v>3</v>
      </c>
      <c r="F2973" t="s">
        <v>306</v>
      </c>
      <c r="G2973" t="s">
        <v>4</v>
      </c>
      <c r="H2973" t="s">
        <v>55</v>
      </c>
      <c r="I2973">
        <v>504</v>
      </c>
      <c r="J2973">
        <v>56</v>
      </c>
      <c r="K2973" t="s">
        <v>316</v>
      </c>
      <c r="L2973" t="s">
        <v>7</v>
      </c>
      <c r="M2973" t="s">
        <v>28</v>
      </c>
      <c r="N2973">
        <v>25</v>
      </c>
      <c r="O2973" t="s">
        <v>33</v>
      </c>
      <c r="P2973" t="s">
        <v>34</v>
      </c>
      <c r="Q2973">
        <v>2</v>
      </c>
      <c r="R2973" t="s">
        <v>12</v>
      </c>
      <c r="S2973">
        <v>9.9000000000000005E-2</v>
      </c>
      <c r="T2973" s="6">
        <f>tbSilv[[#This Row],[qtdRecurso]]*tbSilv[[#This Row],[areaOcupacao]]/10000</f>
        <v>0.1008</v>
      </c>
      <c r="U2973" s="1">
        <f>tbSilv[[#This Row],[qtdRecEspFaixa]]*tbSilv[[#This Row],[Preco]]</f>
        <v>9.9792000000000006E-3</v>
      </c>
    </row>
    <row r="2974" spans="1:21" hidden="1" x14ac:dyDescent="0.3">
      <c r="A2974">
        <v>11817</v>
      </c>
      <c r="B2974" t="s">
        <v>57</v>
      </c>
      <c r="C2974" t="s">
        <v>1</v>
      </c>
      <c r="D2974" t="s">
        <v>2</v>
      </c>
      <c r="E2974" t="s">
        <v>3</v>
      </c>
      <c r="F2974" t="s">
        <v>306</v>
      </c>
      <c r="G2974" t="s">
        <v>4</v>
      </c>
      <c r="H2974" t="s">
        <v>55</v>
      </c>
      <c r="I2974">
        <v>504</v>
      </c>
      <c r="J2974">
        <v>56</v>
      </c>
      <c r="K2974" t="s">
        <v>316</v>
      </c>
      <c r="L2974" t="s">
        <v>7</v>
      </c>
      <c r="M2974" t="s">
        <v>28</v>
      </c>
      <c r="N2974">
        <v>25</v>
      </c>
      <c r="O2974" t="s">
        <v>33</v>
      </c>
      <c r="P2974" t="s">
        <v>35</v>
      </c>
      <c r="Q2974">
        <v>2</v>
      </c>
      <c r="R2974" t="s">
        <v>22</v>
      </c>
      <c r="S2974">
        <v>16.239999771118164</v>
      </c>
      <c r="T2974" s="6">
        <f>tbSilv[[#This Row],[qtdRecurso]]*tbSilv[[#This Row],[areaOcupacao]]/10000</f>
        <v>0.1008</v>
      </c>
      <c r="U2974" s="1">
        <f>tbSilv[[#This Row],[qtdRecEspFaixa]]*tbSilv[[#This Row],[Preco]]</f>
        <v>1.6369919769287109</v>
      </c>
    </row>
    <row r="2975" spans="1:21" hidden="1" x14ac:dyDescent="0.3">
      <c r="A2975">
        <v>11817</v>
      </c>
      <c r="B2975" t="s">
        <v>57</v>
      </c>
      <c r="C2975" t="s">
        <v>1</v>
      </c>
      <c r="D2975" t="s">
        <v>2</v>
      </c>
      <c r="E2975" t="s">
        <v>3</v>
      </c>
      <c r="F2975" t="s">
        <v>306</v>
      </c>
      <c r="G2975" t="s">
        <v>4</v>
      </c>
      <c r="H2975" t="s">
        <v>55</v>
      </c>
      <c r="I2975">
        <v>504</v>
      </c>
      <c r="J2975">
        <v>56</v>
      </c>
      <c r="K2975" t="s">
        <v>316</v>
      </c>
      <c r="L2975" t="s">
        <v>7</v>
      </c>
      <c r="M2975" t="s">
        <v>28</v>
      </c>
      <c r="N2975">
        <v>25</v>
      </c>
      <c r="O2975" t="s">
        <v>33</v>
      </c>
      <c r="P2975" t="s">
        <v>13</v>
      </c>
      <c r="Q2975">
        <v>2</v>
      </c>
      <c r="R2975" t="s">
        <v>12</v>
      </c>
      <c r="S2975">
        <v>13.066685676574707</v>
      </c>
      <c r="T2975" s="6">
        <f>tbSilv[[#This Row],[qtdRecurso]]*tbSilv[[#This Row],[areaOcupacao]]/10000</f>
        <v>0.1008</v>
      </c>
      <c r="U2975" s="1">
        <f>tbSilv[[#This Row],[qtdRecEspFaixa]]*tbSilv[[#This Row],[Preco]]</f>
        <v>1.3171219161987304</v>
      </c>
    </row>
    <row r="2976" spans="1:21" hidden="1" x14ac:dyDescent="0.3">
      <c r="A2976">
        <v>11817</v>
      </c>
      <c r="B2976" t="s">
        <v>57</v>
      </c>
      <c r="C2976" t="s">
        <v>1</v>
      </c>
      <c r="D2976" t="s">
        <v>2</v>
      </c>
      <c r="E2976" t="s">
        <v>3</v>
      </c>
      <c r="F2976" t="s">
        <v>306</v>
      </c>
      <c r="G2976" t="s">
        <v>4</v>
      </c>
      <c r="H2976" t="s">
        <v>55</v>
      </c>
      <c r="I2976">
        <v>504</v>
      </c>
      <c r="J2976">
        <v>56</v>
      </c>
      <c r="K2976" t="s">
        <v>316</v>
      </c>
      <c r="L2976" t="s">
        <v>7</v>
      </c>
      <c r="M2976" t="s">
        <v>28</v>
      </c>
      <c r="N2976">
        <v>25</v>
      </c>
      <c r="O2976" t="s">
        <v>36</v>
      </c>
      <c r="P2976" t="s">
        <v>13</v>
      </c>
      <c r="Q2976">
        <v>1</v>
      </c>
      <c r="R2976" t="s">
        <v>12</v>
      </c>
      <c r="S2976">
        <v>13.066685676574707</v>
      </c>
      <c r="T2976" s="6">
        <f>tbSilv[[#This Row],[qtdRecurso]]*tbSilv[[#This Row],[areaOcupacao]]/10000</f>
        <v>5.04E-2</v>
      </c>
      <c r="U2976" s="1">
        <f>tbSilv[[#This Row],[qtdRecEspFaixa]]*tbSilv[[#This Row],[Preco]]</f>
        <v>0.65856095809936521</v>
      </c>
    </row>
    <row r="2977" spans="1:21" hidden="1" x14ac:dyDescent="0.3">
      <c r="A2977">
        <v>11817</v>
      </c>
      <c r="B2977" t="s">
        <v>57</v>
      </c>
      <c r="C2977" t="s">
        <v>1</v>
      </c>
      <c r="D2977" t="s">
        <v>2</v>
      </c>
      <c r="E2977" t="s">
        <v>3</v>
      </c>
      <c r="F2977" t="s">
        <v>306</v>
      </c>
      <c r="G2977" t="s">
        <v>4</v>
      </c>
      <c r="H2977" t="s">
        <v>55</v>
      </c>
      <c r="I2977">
        <v>504</v>
      </c>
      <c r="J2977">
        <v>56</v>
      </c>
      <c r="K2977" t="s">
        <v>316</v>
      </c>
      <c r="L2977" t="s">
        <v>7</v>
      </c>
      <c r="M2977" t="s">
        <v>28</v>
      </c>
      <c r="N2977">
        <v>26</v>
      </c>
      <c r="O2977" t="s">
        <v>33</v>
      </c>
      <c r="P2977" t="s">
        <v>34</v>
      </c>
      <c r="Q2977">
        <v>2</v>
      </c>
      <c r="R2977" t="s">
        <v>12</v>
      </c>
      <c r="S2977">
        <v>9.9000000000000005E-2</v>
      </c>
      <c r="T2977" s="6">
        <f>tbSilv[[#This Row],[qtdRecurso]]*tbSilv[[#This Row],[areaOcupacao]]/10000</f>
        <v>0.1008</v>
      </c>
      <c r="U2977" s="1">
        <f>tbSilv[[#This Row],[qtdRecEspFaixa]]*tbSilv[[#This Row],[Preco]]</f>
        <v>9.9792000000000006E-3</v>
      </c>
    </row>
    <row r="2978" spans="1:21" hidden="1" x14ac:dyDescent="0.3">
      <c r="A2978">
        <v>11817</v>
      </c>
      <c r="B2978" t="s">
        <v>57</v>
      </c>
      <c r="C2978" t="s">
        <v>1</v>
      </c>
      <c r="D2978" t="s">
        <v>2</v>
      </c>
      <c r="E2978" t="s">
        <v>3</v>
      </c>
      <c r="F2978" t="s">
        <v>306</v>
      </c>
      <c r="G2978" t="s">
        <v>4</v>
      </c>
      <c r="H2978" t="s">
        <v>55</v>
      </c>
      <c r="I2978">
        <v>504</v>
      </c>
      <c r="J2978">
        <v>56</v>
      </c>
      <c r="K2978" t="s">
        <v>316</v>
      </c>
      <c r="L2978" t="s">
        <v>7</v>
      </c>
      <c r="M2978" t="s">
        <v>28</v>
      </c>
      <c r="N2978">
        <v>26</v>
      </c>
      <c r="O2978" t="s">
        <v>33</v>
      </c>
      <c r="P2978" t="s">
        <v>35</v>
      </c>
      <c r="Q2978">
        <v>2</v>
      </c>
      <c r="R2978" t="s">
        <v>22</v>
      </c>
      <c r="S2978">
        <v>16.239999771118164</v>
      </c>
      <c r="T2978" s="6">
        <f>tbSilv[[#This Row],[qtdRecurso]]*tbSilv[[#This Row],[areaOcupacao]]/10000</f>
        <v>0.1008</v>
      </c>
      <c r="U2978" s="1">
        <f>tbSilv[[#This Row],[qtdRecEspFaixa]]*tbSilv[[#This Row],[Preco]]</f>
        <v>1.6369919769287109</v>
      </c>
    </row>
    <row r="2979" spans="1:21" hidden="1" x14ac:dyDescent="0.3">
      <c r="A2979">
        <v>11817</v>
      </c>
      <c r="B2979" t="s">
        <v>57</v>
      </c>
      <c r="C2979" t="s">
        <v>1</v>
      </c>
      <c r="D2979" t="s">
        <v>2</v>
      </c>
      <c r="E2979" t="s">
        <v>3</v>
      </c>
      <c r="F2979" t="s">
        <v>306</v>
      </c>
      <c r="G2979" t="s">
        <v>4</v>
      </c>
      <c r="H2979" t="s">
        <v>55</v>
      </c>
      <c r="I2979">
        <v>504</v>
      </c>
      <c r="J2979">
        <v>56</v>
      </c>
      <c r="K2979" t="s">
        <v>316</v>
      </c>
      <c r="L2979" t="s">
        <v>7</v>
      </c>
      <c r="M2979" t="s">
        <v>28</v>
      </c>
      <c r="N2979">
        <v>26</v>
      </c>
      <c r="O2979" t="s">
        <v>33</v>
      </c>
      <c r="P2979" t="s">
        <v>13</v>
      </c>
      <c r="Q2979">
        <v>2</v>
      </c>
      <c r="R2979" t="s">
        <v>12</v>
      </c>
      <c r="S2979">
        <v>13.066685676574707</v>
      </c>
      <c r="T2979" s="6">
        <f>tbSilv[[#This Row],[qtdRecurso]]*tbSilv[[#This Row],[areaOcupacao]]/10000</f>
        <v>0.1008</v>
      </c>
      <c r="U2979" s="1">
        <f>tbSilv[[#This Row],[qtdRecEspFaixa]]*tbSilv[[#This Row],[Preco]]</f>
        <v>1.3171219161987304</v>
      </c>
    </row>
    <row r="2980" spans="1:21" hidden="1" x14ac:dyDescent="0.3">
      <c r="A2980">
        <v>11817</v>
      </c>
      <c r="B2980" t="s">
        <v>57</v>
      </c>
      <c r="C2980" t="s">
        <v>1</v>
      </c>
      <c r="D2980" t="s">
        <v>2</v>
      </c>
      <c r="E2980" t="s">
        <v>3</v>
      </c>
      <c r="F2980" t="s">
        <v>306</v>
      </c>
      <c r="G2980" t="s">
        <v>4</v>
      </c>
      <c r="H2980" t="s">
        <v>55</v>
      </c>
      <c r="I2980">
        <v>504</v>
      </c>
      <c r="J2980">
        <v>56</v>
      </c>
      <c r="K2980" t="s">
        <v>316</v>
      </c>
      <c r="L2980" t="s">
        <v>7</v>
      </c>
      <c r="M2980" t="s">
        <v>28</v>
      </c>
      <c r="N2980">
        <v>26</v>
      </c>
      <c r="O2980" t="s">
        <v>36</v>
      </c>
      <c r="P2980" t="s">
        <v>13</v>
      </c>
      <c r="Q2980">
        <v>1</v>
      </c>
      <c r="R2980" t="s">
        <v>12</v>
      </c>
      <c r="S2980">
        <v>13.066685676574707</v>
      </c>
      <c r="T2980" s="6">
        <f>tbSilv[[#This Row],[qtdRecurso]]*tbSilv[[#This Row],[areaOcupacao]]/10000</f>
        <v>5.04E-2</v>
      </c>
      <c r="U2980" s="1">
        <f>tbSilv[[#This Row],[qtdRecEspFaixa]]*tbSilv[[#This Row],[Preco]]</f>
        <v>0.65856095809936521</v>
      </c>
    </row>
    <row r="2981" spans="1:21" hidden="1" x14ac:dyDescent="0.3">
      <c r="A2981">
        <v>11817</v>
      </c>
      <c r="B2981" t="s">
        <v>57</v>
      </c>
      <c r="C2981" t="s">
        <v>1</v>
      </c>
      <c r="D2981" t="s">
        <v>2</v>
      </c>
      <c r="E2981" t="s">
        <v>3</v>
      </c>
      <c r="F2981" t="s">
        <v>306</v>
      </c>
      <c r="G2981" t="s">
        <v>4</v>
      </c>
      <c r="H2981" t="s">
        <v>55</v>
      </c>
      <c r="I2981">
        <v>504</v>
      </c>
      <c r="J2981">
        <v>56</v>
      </c>
      <c r="K2981" t="s">
        <v>316</v>
      </c>
      <c r="L2981" t="s">
        <v>7</v>
      </c>
      <c r="M2981" t="s">
        <v>28</v>
      </c>
      <c r="N2981">
        <v>27</v>
      </c>
      <c r="O2981" t="s">
        <v>33</v>
      </c>
      <c r="P2981" t="s">
        <v>34</v>
      </c>
      <c r="Q2981">
        <v>2</v>
      </c>
      <c r="R2981" t="s">
        <v>12</v>
      </c>
      <c r="S2981">
        <v>9.9000000000000005E-2</v>
      </c>
      <c r="T2981" s="6">
        <f>tbSilv[[#This Row],[qtdRecurso]]*tbSilv[[#This Row],[areaOcupacao]]/10000</f>
        <v>0.1008</v>
      </c>
      <c r="U2981" s="1">
        <f>tbSilv[[#This Row],[qtdRecEspFaixa]]*tbSilv[[#This Row],[Preco]]</f>
        <v>9.9792000000000006E-3</v>
      </c>
    </row>
    <row r="2982" spans="1:21" hidden="1" x14ac:dyDescent="0.3">
      <c r="A2982">
        <v>11817</v>
      </c>
      <c r="B2982" t="s">
        <v>57</v>
      </c>
      <c r="C2982" t="s">
        <v>1</v>
      </c>
      <c r="D2982" t="s">
        <v>2</v>
      </c>
      <c r="E2982" t="s">
        <v>3</v>
      </c>
      <c r="F2982" t="s">
        <v>306</v>
      </c>
      <c r="G2982" t="s">
        <v>4</v>
      </c>
      <c r="H2982" t="s">
        <v>55</v>
      </c>
      <c r="I2982">
        <v>504</v>
      </c>
      <c r="J2982">
        <v>56</v>
      </c>
      <c r="K2982" t="s">
        <v>316</v>
      </c>
      <c r="L2982" t="s">
        <v>7</v>
      </c>
      <c r="M2982" t="s">
        <v>28</v>
      </c>
      <c r="N2982">
        <v>27</v>
      </c>
      <c r="O2982" t="s">
        <v>33</v>
      </c>
      <c r="P2982" t="s">
        <v>35</v>
      </c>
      <c r="Q2982">
        <v>2</v>
      </c>
      <c r="R2982" t="s">
        <v>22</v>
      </c>
      <c r="S2982">
        <v>16.239999771118164</v>
      </c>
      <c r="T2982" s="6">
        <f>tbSilv[[#This Row],[qtdRecurso]]*tbSilv[[#This Row],[areaOcupacao]]/10000</f>
        <v>0.1008</v>
      </c>
      <c r="U2982" s="1">
        <f>tbSilv[[#This Row],[qtdRecEspFaixa]]*tbSilv[[#This Row],[Preco]]</f>
        <v>1.6369919769287109</v>
      </c>
    </row>
    <row r="2983" spans="1:21" hidden="1" x14ac:dyDescent="0.3">
      <c r="A2983">
        <v>11817</v>
      </c>
      <c r="B2983" t="s">
        <v>57</v>
      </c>
      <c r="C2983" t="s">
        <v>1</v>
      </c>
      <c r="D2983" t="s">
        <v>2</v>
      </c>
      <c r="E2983" t="s">
        <v>3</v>
      </c>
      <c r="F2983" t="s">
        <v>306</v>
      </c>
      <c r="G2983" t="s">
        <v>4</v>
      </c>
      <c r="H2983" t="s">
        <v>55</v>
      </c>
      <c r="I2983">
        <v>504</v>
      </c>
      <c r="J2983">
        <v>56</v>
      </c>
      <c r="K2983" t="s">
        <v>316</v>
      </c>
      <c r="L2983" t="s">
        <v>7</v>
      </c>
      <c r="M2983" t="s">
        <v>28</v>
      </c>
      <c r="N2983">
        <v>27</v>
      </c>
      <c r="O2983" t="s">
        <v>33</v>
      </c>
      <c r="P2983" t="s">
        <v>13</v>
      </c>
      <c r="Q2983">
        <v>2</v>
      </c>
      <c r="R2983" t="s">
        <v>12</v>
      </c>
      <c r="S2983">
        <v>13.066685676574707</v>
      </c>
      <c r="T2983" s="6">
        <f>tbSilv[[#This Row],[qtdRecurso]]*tbSilv[[#This Row],[areaOcupacao]]/10000</f>
        <v>0.1008</v>
      </c>
      <c r="U2983" s="1">
        <f>tbSilv[[#This Row],[qtdRecEspFaixa]]*tbSilv[[#This Row],[Preco]]</f>
        <v>1.3171219161987304</v>
      </c>
    </row>
    <row r="2984" spans="1:21" hidden="1" x14ac:dyDescent="0.3">
      <c r="A2984">
        <v>11817</v>
      </c>
      <c r="B2984" t="s">
        <v>57</v>
      </c>
      <c r="C2984" t="s">
        <v>1</v>
      </c>
      <c r="D2984" t="s">
        <v>2</v>
      </c>
      <c r="E2984" t="s">
        <v>3</v>
      </c>
      <c r="F2984" t="s">
        <v>306</v>
      </c>
      <c r="G2984" t="s">
        <v>4</v>
      </c>
      <c r="H2984" t="s">
        <v>55</v>
      </c>
      <c r="I2984">
        <v>504</v>
      </c>
      <c r="J2984">
        <v>56</v>
      </c>
      <c r="K2984" t="s">
        <v>316</v>
      </c>
      <c r="L2984" t="s">
        <v>7</v>
      </c>
      <c r="M2984" t="s">
        <v>28</v>
      </c>
      <c r="N2984">
        <v>27</v>
      </c>
      <c r="O2984" t="s">
        <v>36</v>
      </c>
      <c r="P2984" t="s">
        <v>13</v>
      </c>
      <c r="Q2984">
        <v>1</v>
      </c>
      <c r="R2984" t="s">
        <v>12</v>
      </c>
      <c r="S2984">
        <v>13.066685676574707</v>
      </c>
      <c r="T2984" s="6">
        <f>tbSilv[[#This Row],[qtdRecurso]]*tbSilv[[#This Row],[areaOcupacao]]/10000</f>
        <v>5.04E-2</v>
      </c>
      <c r="U2984" s="1">
        <f>tbSilv[[#This Row],[qtdRecEspFaixa]]*tbSilv[[#This Row],[Preco]]</f>
        <v>0.65856095809936521</v>
      </c>
    </row>
    <row r="2985" spans="1:21" hidden="1" x14ac:dyDescent="0.3">
      <c r="A2985">
        <v>11817</v>
      </c>
      <c r="B2985" t="s">
        <v>57</v>
      </c>
      <c r="C2985" t="s">
        <v>1</v>
      </c>
      <c r="D2985" t="s">
        <v>2</v>
      </c>
      <c r="E2985" t="s">
        <v>3</v>
      </c>
      <c r="F2985" t="s">
        <v>306</v>
      </c>
      <c r="G2985" t="s">
        <v>4</v>
      </c>
      <c r="H2985" t="s">
        <v>55</v>
      </c>
      <c r="I2985">
        <v>504</v>
      </c>
      <c r="J2985">
        <v>56</v>
      </c>
      <c r="K2985" t="s">
        <v>316</v>
      </c>
      <c r="L2985" t="s">
        <v>7</v>
      </c>
      <c r="M2985" t="s">
        <v>28</v>
      </c>
      <c r="N2985">
        <v>28</v>
      </c>
      <c r="O2985" t="s">
        <v>33</v>
      </c>
      <c r="P2985" t="s">
        <v>34</v>
      </c>
      <c r="Q2985">
        <v>2</v>
      </c>
      <c r="R2985" t="s">
        <v>12</v>
      </c>
      <c r="S2985">
        <v>9.9000000000000005E-2</v>
      </c>
      <c r="T2985" s="6">
        <f>tbSilv[[#This Row],[qtdRecurso]]*tbSilv[[#This Row],[areaOcupacao]]/10000</f>
        <v>0.1008</v>
      </c>
      <c r="U2985" s="1">
        <f>tbSilv[[#This Row],[qtdRecEspFaixa]]*tbSilv[[#This Row],[Preco]]</f>
        <v>9.9792000000000006E-3</v>
      </c>
    </row>
    <row r="2986" spans="1:21" hidden="1" x14ac:dyDescent="0.3">
      <c r="A2986">
        <v>11817</v>
      </c>
      <c r="B2986" t="s">
        <v>57</v>
      </c>
      <c r="C2986" t="s">
        <v>1</v>
      </c>
      <c r="D2986" t="s">
        <v>2</v>
      </c>
      <c r="E2986" t="s">
        <v>3</v>
      </c>
      <c r="F2986" t="s">
        <v>306</v>
      </c>
      <c r="G2986" t="s">
        <v>4</v>
      </c>
      <c r="H2986" t="s">
        <v>55</v>
      </c>
      <c r="I2986">
        <v>504</v>
      </c>
      <c r="J2986">
        <v>56</v>
      </c>
      <c r="K2986" t="s">
        <v>316</v>
      </c>
      <c r="L2986" t="s">
        <v>7</v>
      </c>
      <c r="M2986" t="s">
        <v>28</v>
      </c>
      <c r="N2986">
        <v>28</v>
      </c>
      <c r="O2986" t="s">
        <v>33</v>
      </c>
      <c r="P2986" t="s">
        <v>35</v>
      </c>
      <c r="Q2986">
        <v>2</v>
      </c>
      <c r="R2986" t="s">
        <v>22</v>
      </c>
      <c r="S2986">
        <v>16.239999771118164</v>
      </c>
      <c r="T2986" s="6">
        <f>tbSilv[[#This Row],[qtdRecurso]]*tbSilv[[#This Row],[areaOcupacao]]/10000</f>
        <v>0.1008</v>
      </c>
      <c r="U2986" s="1">
        <f>tbSilv[[#This Row],[qtdRecEspFaixa]]*tbSilv[[#This Row],[Preco]]</f>
        <v>1.6369919769287109</v>
      </c>
    </row>
    <row r="2987" spans="1:21" hidden="1" x14ac:dyDescent="0.3">
      <c r="A2987">
        <v>11817</v>
      </c>
      <c r="B2987" t="s">
        <v>57</v>
      </c>
      <c r="C2987" t="s">
        <v>1</v>
      </c>
      <c r="D2987" t="s">
        <v>2</v>
      </c>
      <c r="E2987" t="s">
        <v>3</v>
      </c>
      <c r="F2987" t="s">
        <v>306</v>
      </c>
      <c r="G2987" t="s">
        <v>4</v>
      </c>
      <c r="H2987" t="s">
        <v>55</v>
      </c>
      <c r="I2987">
        <v>504</v>
      </c>
      <c r="J2987">
        <v>56</v>
      </c>
      <c r="K2987" t="s">
        <v>316</v>
      </c>
      <c r="L2987" t="s">
        <v>7</v>
      </c>
      <c r="M2987" t="s">
        <v>28</v>
      </c>
      <c r="N2987">
        <v>28</v>
      </c>
      <c r="O2987" t="s">
        <v>33</v>
      </c>
      <c r="P2987" t="s">
        <v>13</v>
      </c>
      <c r="Q2987">
        <v>2</v>
      </c>
      <c r="R2987" t="s">
        <v>12</v>
      </c>
      <c r="S2987">
        <v>13.066685676574707</v>
      </c>
      <c r="T2987" s="6">
        <f>tbSilv[[#This Row],[qtdRecurso]]*tbSilv[[#This Row],[areaOcupacao]]/10000</f>
        <v>0.1008</v>
      </c>
      <c r="U2987" s="1">
        <f>tbSilv[[#This Row],[qtdRecEspFaixa]]*tbSilv[[#This Row],[Preco]]</f>
        <v>1.3171219161987304</v>
      </c>
    </row>
    <row r="2988" spans="1:21" hidden="1" x14ac:dyDescent="0.3">
      <c r="A2988">
        <v>11817</v>
      </c>
      <c r="B2988" t="s">
        <v>57</v>
      </c>
      <c r="C2988" t="s">
        <v>1</v>
      </c>
      <c r="D2988" t="s">
        <v>2</v>
      </c>
      <c r="E2988" t="s">
        <v>3</v>
      </c>
      <c r="F2988" t="s">
        <v>306</v>
      </c>
      <c r="G2988" t="s">
        <v>4</v>
      </c>
      <c r="H2988" t="s">
        <v>55</v>
      </c>
      <c r="I2988">
        <v>504</v>
      </c>
      <c r="J2988">
        <v>56</v>
      </c>
      <c r="K2988" t="s">
        <v>316</v>
      </c>
      <c r="L2988" t="s">
        <v>7</v>
      </c>
      <c r="M2988" t="s">
        <v>28</v>
      </c>
      <c r="N2988">
        <v>28</v>
      </c>
      <c r="O2988" t="s">
        <v>36</v>
      </c>
      <c r="P2988" t="s">
        <v>13</v>
      </c>
      <c r="Q2988">
        <v>1</v>
      </c>
      <c r="R2988" t="s">
        <v>12</v>
      </c>
      <c r="S2988">
        <v>13.066685676574707</v>
      </c>
      <c r="T2988" s="6">
        <f>tbSilv[[#This Row],[qtdRecurso]]*tbSilv[[#This Row],[areaOcupacao]]/10000</f>
        <v>5.04E-2</v>
      </c>
      <c r="U2988" s="1">
        <f>tbSilv[[#This Row],[qtdRecEspFaixa]]*tbSilv[[#This Row],[Preco]]</f>
        <v>0.65856095809936521</v>
      </c>
    </row>
    <row r="2989" spans="1:21" hidden="1" x14ac:dyDescent="0.3">
      <c r="A2989">
        <v>11817</v>
      </c>
      <c r="B2989" t="s">
        <v>57</v>
      </c>
      <c r="C2989" t="s">
        <v>1</v>
      </c>
      <c r="D2989" t="s">
        <v>2</v>
      </c>
      <c r="E2989" t="s">
        <v>3</v>
      </c>
      <c r="F2989" t="s">
        <v>306</v>
      </c>
      <c r="G2989" t="s">
        <v>4</v>
      </c>
      <c r="H2989" t="s">
        <v>55</v>
      </c>
      <c r="I2989">
        <v>504</v>
      </c>
      <c r="J2989">
        <v>56</v>
      </c>
      <c r="K2989" t="s">
        <v>316</v>
      </c>
      <c r="L2989" t="s">
        <v>7</v>
      </c>
      <c r="M2989" t="s">
        <v>28</v>
      </c>
      <c r="N2989">
        <v>29</v>
      </c>
      <c r="O2989" t="s">
        <v>33</v>
      </c>
      <c r="P2989" t="s">
        <v>34</v>
      </c>
      <c r="Q2989">
        <v>2</v>
      </c>
      <c r="R2989" t="s">
        <v>12</v>
      </c>
      <c r="S2989">
        <v>9.9000000000000005E-2</v>
      </c>
      <c r="T2989" s="6">
        <f>tbSilv[[#This Row],[qtdRecurso]]*tbSilv[[#This Row],[areaOcupacao]]/10000</f>
        <v>0.1008</v>
      </c>
      <c r="U2989" s="1">
        <f>tbSilv[[#This Row],[qtdRecEspFaixa]]*tbSilv[[#This Row],[Preco]]</f>
        <v>9.9792000000000006E-3</v>
      </c>
    </row>
    <row r="2990" spans="1:21" hidden="1" x14ac:dyDescent="0.3">
      <c r="A2990">
        <v>11817</v>
      </c>
      <c r="B2990" t="s">
        <v>57</v>
      </c>
      <c r="C2990" t="s">
        <v>1</v>
      </c>
      <c r="D2990" t="s">
        <v>2</v>
      </c>
      <c r="E2990" t="s">
        <v>3</v>
      </c>
      <c r="F2990" t="s">
        <v>306</v>
      </c>
      <c r="G2990" t="s">
        <v>4</v>
      </c>
      <c r="H2990" t="s">
        <v>55</v>
      </c>
      <c r="I2990">
        <v>504</v>
      </c>
      <c r="J2990">
        <v>56</v>
      </c>
      <c r="K2990" t="s">
        <v>316</v>
      </c>
      <c r="L2990" t="s">
        <v>7</v>
      </c>
      <c r="M2990" t="s">
        <v>28</v>
      </c>
      <c r="N2990">
        <v>29</v>
      </c>
      <c r="O2990" t="s">
        <v>33</v>
      </c>
      <c r="P2990" t="s">
        <v>35</v>
      </c>
      <c r="Q2990">
        <v>2</v>
      </c>
      <c r="R2990" t="s">
        <v>22</v>
      </c>
      <c r="S2990">
        <v>16.239999771118164</v>
      </c>
      <c r="T2990" s="6">
        <f>tbSilv[[#This Row],[qtdRecurso]]*tbSilv[[#This Row],[areaOcupacao]]/10000</f>
        <v>0.1008</v>
      </c>
      <c r="U2990" s="1">
        <f>tbSilv[[#This Row],[qtdRecEspFaixa]]*tbSilv[[#This Row],[Preco]]</f>
        <v>1.6369919769287109</v>
      </c>
    </row>
    <row r="2991" spans="1:21" hidden="1" x14ac:dyDescent="0.3">
      <c r="A2991">
        <v>11817</v>
      </c>
      <c r="B2991" t="s">
        <v>57</v>
      </c>
      <c r="C2991" t="s">
        <v>1</v>
      </c>
      <c r="D2991" t="s">
        <v>2</v>
      </c>
      <c r="E2991" t="s">
        <v>3</v>
      </c>
      <c r="F2991" t="s">
        <v>306</v>
      </c>
      <c r="G2991" t="s">
        <v>4</v>
      </c>
      <c r="H2991" t="s">
        <v>55</v>
      </c>
      <c r="I2991">
        <v>504</v>
      </c>
      <c r="J2991">
        <v>56</v>
      </c>
      <c r="K2991" t="s">
        <v>316</v>
      </c>
      <c r="L2991" t="s">
        <v>7</v>
      </c>
      <c r="M2991" t="s">
        <v>28</v>
      </c>
      <c r="N2991">
        <v>29</v>
      </c>
      <c r="O2991" t="s">
        <v>33</v>
      </c>
      <c r="P2991" t="s">
        <v>13</v>
      </c>
      <c r="Q2991">
        <v>2</v>
      </c>
      <c r="R2991" t="s">
        <v>12</v>
      </c>
      <c r="S2991">
        <v>13.066685676574707</v>
      </c>
      <c r="T2991" s="6">
        <f>tbSilv[[#This Row],[qtdRecurso]]*tbSilv[[#This Row],[areaOcupacao]]/10000</f>
        <v>0.1008</v>
      </c>
      <c r="U2991" s="1">
        <f>tbSilv[[#This Row],[qtdRecEspFaixa]]*tbSilv[[#This Row],[Preco]]</f>
        <v>1.3171219161987304</v>
      </c>
    </row>
    <row r="2992" spans="1:21" hidden="1" x14ac:dyDescent="0.3">
      <c r="A2992">
        <v>11817</v>
      </c>
      <c r="B2992" t="s">
        <v>57</v>
      </c>
      <c r="C2992" t="s">
        <v>1</v>
      </c>
      <c r="D2992" t="s">
        <v>2</v>
      </c>
      <c r="E2992" t="s">
        <v>3</v>
      </c>
      <c r="F2992" t="s">
        <v>306</v>
      </c>
      <c r="G2992" t="s">
        <v>4</v>
      </c>
      <c r="H2992" t="s">
        <v>55</v>
      </c>
      <c r="I2992">
        <v>504</v>
      </c>
      <c r="J2992">
        <v>56</v>
      </c>
      <c r="K2992" t="s">
        <v>316</v>
      </c>
      <c r="L2992" t="s">
        <v>7</v>
      </c>
      <c r="M2992" t="s">
        <v>28</v>
      </c>
      <c r="N2992">
        <v>29</v>
      </c>
      <c r="O2992" t="s">
        <v>36</v>
      </c>
      <c r="P2992" t="s">
        <v>13</v>
      </c>
      <c r="Q2992">
        <v>1</v>
      </c>
      <c r="R2992" t="s">
        <v>12</v>
      </c>
      <c r="S2992">
        <v>13.066685676574707</v>
      </c>
      <c r="T2992" s="6">
        <f>tbSilv[[#This Row],[qtdRecurso]]*tbSilv[[#This Row],[areaOcupacao]]/10000</f>
        <v>5.04E-2</v>
      </c>
      <c r="U2992" s="1">
        <f>tbSilv[[#This Row],[qtdRecEspFaixa]]*tbSilv[[#This Row],[Preco]]</f>
        <v>0.65856095809936521</v>
      </c>
    </row>
    <row r="2993" spans="1:21" hidden="1" x14ac:dyDescent="0.3">
      <c r="A2993">
        <v>11817</v>
      </c>
      <c r="B2993" t="s">
        <v>57</v>
      </c>
      <c r="C2993" t="s">
        <v>1</v>
      </c>
      <c r="D2993" t="s">
        <v>2</v>
      </c>
      <c r="E2993" t="s">
        <v>3</v>
      </c>
      <c r="F2993" t="s">
        <v>306</v>
      </c>
      <c r="G2993" t="s">
        <v>4</v>
      </c>
      <c r="H2993" t="s">
        <v>55</v>
      </c>
      <c r="I2993">
        <v>504</v>
      </c>
      <c r="J2993">
        <v>56</v>
      </c>
      <c r="K2993" t="s">
        <v>316</v>
      </c>
      <c r="L2993" t="s">
        <v>7</v>
      </c>
      <c r="M2993" t="s">
        <v>28</v>
      </c>
      <c r="N2993">
        <v>30</v>
      </c>
      <c r="O2993" t="s">
        <v>33</v>
      </c>
      <c r="P2993" t="s">
        <v>34</v>
      </c>
      <c r="Q2993">
        <v>2</v>
      </c>
      <c r="R2993" t="s">
        <v>12</v>
      </c>
      <c r="S2993">
        <v>9.9000000000000005E-2</v>
      </c>
      <c r="T2993" s="6">
        <f>tbSilv[[#This Row],[qtdRecurso]]*tbSilv[[#This Row],[areaOcupacao]]/10000</f>
        <v>0.1008</v>
      </c>
      <c r="U2993" s="1">
        <f>tbSilv[[#This Row],[qtdRecEspFaixa]]*tbSilv[[#This Row],[Preco]]</f>
        <v>9.9792000000000006E-3</v>
      </c>
    </row>
    <row r="2994" spans="1:21" hidden="1" x14ac:dyDescent="0.3">
      <c r="A2994">
        <v>11817</v>
      </c>
      <c r="B2994" t="s">
        <v>57</v>
      </c>
      <c r="C2994" t="s">
        <v>1</v>
      </c>
      <c r="D2994" t="s">
        <v>2</v>
      </c>
      <c r="E2994" t="s">
        <v>3</v>
      </c>
      <c r="F2994" t="s">
        <v>306</v>
      </c>
      <c r="G2994" t="s">
        <v>4</v>
      </c>
      <c r="H2994" t="s">
        <v>55</v>
      </c>
      <c r="I2994">
        <v>504</v>
      </c>
      <c r="J2994">
        <v>56</v>
      </c>
      <c r="K2994" t="s">
        <v>316</v>
      </c>
      <c r="L2994" t="s">
        <v>7</v>
      </c>
      <c r="M2994" t="s">
        <v>28</v>
      </c>
      <c r="N2994">
        <v>30</v>
      </c>
      <c r="O2994" t="s">
        <v>33</v>
      </c>
      <c r="P2994" t="s">
        <v>35</v>
      </c>
      <c r="Q2994">
        <v>2</v>
      </c>
      <c r="R2994" t="s">
        <v>22</v>
      </c>
      <c r="S2994">
        <v>16.239999771118164</v>
      </c>
      <c r="T2994" s="6">
        <f>tbSilv[[#This Row],[qtdRecurso]]*tbSilv[[#This Row],[areaOcupacao]]/10000</f>
        <v>0.1008</v>
      </c>
      <c r="U2994" s="1">
        <f>tbSilv[[#This Row],[qtdRecEspFaixa]]*tbSilv[[#This Row],[Preco]]</f>
        <v>1.6369919769287109</v>
      </c>
    </row>
    <row r="2995" spans="1:21" hidden="1" x14ac:dyDescent="0.3">
      <c r="A2995">
        <v>11817</v>
      </c>
      <c r="B2995" t="s">
        <v>57</v>
      </c>
      <c r="C2995" t="s">
        <v>1</v>
      </c>
      <c r="D2995" t="s">
        <v>2</v>
      </c>
      <c r="E2995" t="s">
        <v>3</v>
      </c>
      <c r="F2995" t="s">
        <v>306</v>
      </c>
      <c r="G2995" t="s">
        <v>4</v>
      </c>
      <c r="H2995" t="s">
        <v>55</v>
      </c>
      <c r="I2995">
        <v>504</v>
      </c>
      <c r="J2995">
        <v>56</v>
      </c>
      <c r="K2995" t="s">
        <v>316</v>
      </c>
      <c r="L2995" t="s">
        <v>7</v>
      </c>
      <c r="M2995" t="s">
        <v>28</v>
      </c>
      <c r="N2995">
        <v>30</v>
      </c>
      <c r="O2995" t="s">
        <v>33</v>
      </c>
      <c r="P2995" t="s">
        <v>13</v>
      </c>
      <c r="Q2995">
        <v>2</v>
      </c>
      <c r="R2995" t="s">
        <v>12</v>
      </c>
      <c r="S2995">
        <v>13.066685676574707</v>
      </c>
      <c r="T2995" s="6">
        <f>tbSilv[[#This Row],[qtdRecurso]]*tbSilv[[#This Row],[areaOcupacao]]/10000</f>
        <v>0.1008</v>
      </c>
      <c r="U2995" s="1">
        <f>tbSilv[[#This Row],[qtdRecEspFaixa]]*tbSilv[[#This Row],[Preco]]</f>
        <v>1.3171219161987304</v>
      </c>
    </row>
    <row r="2996" spans="1:21" hidden="1" x14ac:dyDescent="0.3">
      <c r="A2996">
        <v>11817</v>
      </c>
      <c r="B2996" t="s">
        <v>57</v>
      </c>
      <c r="C2996" t="s">
        <v>1</v>
      </c>
      <c r="D2996" t="s">
        <v>2</v>
      </c>
      <c r="E2996" t="s">
        <v>3</v>
      </c>
      <c r="F2996" t="s">
        <v>306</v>
      </c>
      <c r="G2996" t="s">
        <v>4</v>
      </c>
      <c r="H2996" t="s">
        <v>55</v>
      </c>
      <c r="I2996">
        <v>504</v>
      </c>
      <c r="J2996">
        <v>56</v>
      </c>
      <c r="K2996" t="s">
        <v>316</v>
      </c>
      <c r="L2996" t="s">
        <v>7</v>
      </c>
      <c r="M2996" t="s">
        <v>28</v>
      </c>
      <c r="N2996">
        <v>30</v>
      </c>
      <c r="O2996" t="s">
        <v>36</v>
      </c>
      <c r="P2996" t="s">
        <v>13</v>
      </c>
      <c r="Q2996">
        <v>1</v>
      </c>
      <c r="R2996" t="s">
        <v>12</v>
      </c>
      <c r="S2996">
        <v>13.066685676574707</v>
      </c>
      <c r="T2996" s="6">
        <f>tbSilv[[#This Row],[qtdRecurso]]*tbSilv[[#This Row],[areaOcupacao]]/10000</f>
        <v>5.04E-2</v>
      </c>
      <c r="U2996" s="1">
        <f>tbSilv[[#This Row],[qtdRecEspFaixa]]*tbSilv[[#This Row],[Preco]]</f>
        <v>0.65856095809936521</v>
      </c>
    </row>
    <row r="2997" spans="1:21" hidden="1" x14ac:dyDescent="0.3">
      <c r="A2997">
        <v>11817</v>
      </c>
      <c r="B2997" t="s">
        <v>57</v>
      </c>
      <c r="C2997" t="s">
        <v>1</v>
      </c>
      <c r="D2997" t="s">
        <v>2</v>
      </c>
      <c r="E2997" t="s">
        <v>3</v>
      </c>
      <c r="F2997" t="s">
        <v>306</v>
      </c>
      <c r="G2997" t="s">
        <v>4</v>
      </c>
      <c r="H2997" t="s">
        <v>55</v>
      </c>
      <c r="I2997">
        <v>504</v>
      </c>
      <c r="J2997">
        <v>56</v>
      </c>
      <c r="K2997" t="s">
        <v>316</v>
      </c>
      <c r="L2997" t="s">
        <v>7</v>
      </c>
      <c r="M2997" t="s">
        <v>42</v>
      </c>
      <c r="N2997">
        <v>1</v>
      </c>
      <c r="O2997" t="s">
        <v>31</v>
      </c>
      <c r="P2997" t="s">
        <v>32</v>
      </c>
      <c r="Q2997">
        <v>32.700000000000003</v>
      </c>
      <c r="R2997" t="s">
        <v>12</v>
      </c>
      <c r="S2997">
        <v>1.6E-2</v>
      </c>
      <c r="T2997" s="6">
        <f>tbSilv[[#This Row],[qtdRecurso]]*tbSilv[[#This Row],[areaOcupacao]]/10000</f>
        <v>1.6480800000000002</v>
      </c>
      <c r="U2997" s="1">
        <f>tbSilv[[#This Row],[qtdRecEspFaixa]]*tbSilv[[#This Row],[Preco]]</f>
        <v>2.6369280000000005E-2</v>
      </c>
    </row>
    <row r="2998" spans="1:21" hidden="1" x14ac:dyDescent="0.3">
      <c r="A2998">
        <v>11817</v>
      </c>
      <c r="B2998" t="s">
        <v>57</v>
      </c>
      <c r="C2998" t="s">
        <v>1</v>
      </c>
      <c r="D2998" t="s">
        <v>2</v>
      </c>
      <c r="E2998" t="s">
        <v>3</v>
      </c>
      <c r="F2998" t="s">
        <v>306</v>
      </c>
      <c r="G2998" t="s">
        <v>4</v>
      </c>
      <c r="H2998" t="s">
        <v>55</v>
      </c>
      <c r="I2998">
        <v>504</v>
      </c>
      <c r="J2998">
        <v>56</v>
      </c>
      <c r="K2998" t="s">
        <v>316</v>
      </c>
      <c r="L2998" t="s">
        <v>7</v>
      </c>
      <c r="M2998" t="s">
        <v>42</v>
      </c>
      <c r="N2998">
        <v>1</v>
      </c>
      <c r="O2998" t="s">
        <v>31</v>
      </c>
      <c r="P2998" t="s">
        <v>13</v>
      </c>
      <c r="Q2998">
        <v>32.700000000000003</v>
      </c>
      <c r="R2998" t="s">
        <v>12</v>
      </c>
      <c r="S2998">
        <v>13.066685676574707</v>
      </c>
      <c r="T2998" s="6">
        <f>tbSilv[[#This Row],[qtdRecurso]]*tbSilv[[#This Row],[areaOcupacao]]/10000</f>
        <v>1.6480800000000002</v>
      </c>
      <c r="U2998" s="1">
        <f>tbSilv[[#This Row],[qtdRecEspFaixa]]*tbSilv[[#This Row],[Preco]]</f>
        <v>21.534943329849245</v>
      </c>
    </row>
    <row r="2999" spans="1:21" hidden="1" x14ac:dyDescent="0.3">
      <c r="A2999">
        <v>11817</v>
      </c>
      <c r="B2999" t="s">
        <v>57</v>
      </c>
      <c r="C2999" t="s">
        <v>1</v>
      </c>
      <c r="D2999" t="s">
        <v>2</v>
      </c>
      <c r="E2999" t="s">
        <v>3</v>
      </c>
      <c r="F2999" t="s">
        <v>306</v>
      </c>
      <c r="G2999" t="s">
        <v>4</v>
      </c>
      <c r="H2999" t="s">
        <v>55</v>
      </c>
      <c r="I2999">
        <v>504</v>
      </c>
      <c r="J2999">
        <v>56</v>
      </c>
      <c r="K2999" t="s">
        <v>316</v>
      </c>
      <c r="L2999" t="s">
        <v>7</v>
      </c>
      <c r="M2999" t="s">
        <v>42</v>
      </c>
      <c r="N2999">
        <v>1</v>
      </c>
      <c r="O2999" t="s">
        <v>33</v>
      </c>
      <c r="P2999" t="s">
        <v>34</v>
      </c>
      <c r="Q2999">
        <v>2</v>
      </c>
      <c r="R2999" t="s">
        <v>12</v>
      </c>
      <c r="S2999">
        <v>9.9000000000000005E-2</v>
      </c>
      <c r="T2999" s="6">
        <f>tbSilv[[#This Row],[qtdRecurso]]*tbSilv[[#This Row],[areaOcupacao]]/10000</f>
        <v>0.1008</v>
      </c>
      <c r="U2999" s="1">
        <f>tbSilv[[#This Row],[qtdRecEspFaixa]]*tbSilv[[#This Row],[Preco]]</f>
        <v>9.9792000000000006E-3</v>
      </c>
    </row>
    <row r="3000" spans="1:21" hidden="1" x14ac:dyDescent="0.3">
      <c r="A3000">
        <v>11817</v>
      </c>
      <c r="B3000" t="s">
        <v>57</v>
      </c>
      <c r="C3000" t="s">
        <v>1</v>
      </c>
      <c r="D3000" t="s">
        <v>2</v>
      </c>
      <c r="E3000" t="s">
        <v>3</v>
      </c>
      <c r="F3000" t="s">
        <v>306</v>
      </c>
      <c r="G3000" t="s">
        <v>4</v>
      </c>
      <c r="H3000" t="s">
        <v>55</v>
      </c>
      <c r="I3000">
        <v>504</v>
      </c>
      <c r="J3000">
        <v>56</v>
      </c>
      <c r="K3000" t="s">
        <v>316</v>
      </c>
      <c r="L3000" t="s">
        <v>7</v>
      </c>
      <c r="M3000" t="s">
        <v>42</v>
      </c>
      <c r="N3000">
        <v>1</v>
      </c>
      <c r="O3000" t="s">
        <v>33</v>
      </c>
      <c r="P3000" t="s">
        <v>35</v>
      </c>
      <c r="Q3000">
        <v>2</v>
      </c>
      <c r="R3000" t="s">
        <v>22</v>
      </c>
      <c r="S3000">
        <v>16.239999771118164</v>
      </c>
      <c r="T3000" s="6">
        <f>tbSilv[[#This Row],[qtdRecurso]]*tbSilv[[#This Row],[areaOcupacao]]/10000</f>
        <v>0.1008</v>
      </c>
      <c r="U3000" s="1">
        <f>tbSilv[[#This Row],[qtdRecEspFaixa]]*tbSilv[[#This Row],[Preco]]</f>
        <v>1.6369919769287109</v>
      </c>
    </row>
    <row r="3001" spans="1:21" hidden="1" x14ac:dyDescent="0.3">
      <c r="A3001">
        <v>11817</v>
      </c>
      <c r="B3001" t="s">
        <v>57</v>
      </c>
      <c r="C3001" t="s">
        <v>1</v>
      </c>
      <c r="D3001" t="s">
        <v>2</v>
      </c>
      <c r="E3001" t="s">
        <v>3</v>
      </c>
      <c r="F3001" t="s">
        <v>306</v>
      </c>
      <c r="G3001" t="s">
        <v>4</v>
      </c>
      <c r="H3001" t="s">
        <v>55</v>
      </c>
      <c r="I3001">
        <v>504</v>
      </c>
      <c r="J3001">
        <v>56</v>
      </c>
      <c r="K3001" t="s">
        <v>316</v>
      </c>
      <c r="L3001" t="s">
        <v>7</v>
      </c>
      <c r="M3001" t="s">
        <v>42</v>
      </c>
      <c r="N3001">
        <v>1</v>
      </c>
      <c r="O3001" t="s">
        <v>33</v>
      </c>
      <c r="P3001" t="s">
        <v>13</v>
      </c>
      <c r="Q3001">
        <v>2</v>
      </c>
      <c r="R3001" t="s">
        <v>12</v>
      </c>
      <c r="S3001">
        <v>13.066685676574707</v>
      </c>
      <c r="T3001" s="6">
        <f>tbSilv[[#This Row],[qtdRecurso]]*tbSilv[[#This Row],[areaOcupacao]]/10000</f>
        <v>0.1008</v>
      </c>
      <c r="U3001" s="1">
        <f>tbSilv[[#This Row],[qtdRecEspFaixa]]*tbSilv[[#This Row],[Preco]]</f>
        <v>1.3171219161987304</v>
      </c>
    </row>
    <row r="3002" spans="1:21" hidden="1" x14ac:dyDescent="0.3">
      <c r="A3002">
        <v>11817</v>
      </c>
      <c r="B3002" t="s">
        <v>57</v>
      </c>
      <c r="C3002" t="s">
        <v>1</v>
      </c>
      <c r="D3002" t="s">
        <v>2</v>
      </c>
      <c r="E3002" t="s">
        <v>3</v>
      </c>
      <c r="F3002" t="s">
        <v>306</v>
      </c>
      <c r="G3002" t="s">
        <v>4</v>
      </c>
      <c r="H3002" t="s">
        <v>55</v>
      </c>
      <c r="I3002">
        <v>504</v>
      </c>
      <c r="J3002">
        <v>56</v>
      </c>
      <c r="K3002" t="s">
        <v>316</v>
      </c>
      <c r="L3002" t="s">
        <v>7</v>
      </c>
      <c r="M3002" t="s">
        <v>42</v>
      </c>
      <c r="N3002">
        <v>1</v>
      </c>
      <c r="O3002" t="s">
        <v>36</v>
      </c>
      <c r="P3002" t="s">
        <v>13</v>
      </c>
      <c r="Q3002">
        <v>1</v>
      </c>
      <c r="R3002" t="s">
        <v>12</v>
      </c>
      <c r="S3002">
        <v>13.066685676574707</v>
      </c>
      <c r="T3002" s="6">
        <f>tbSilv[[#This Row],[qtdRecurso]]*tbSilv[[#This Row],[areaOcupacao]]/10000</f>
        <v>5.04E-2</v>
      </c>
      <c r="U3002" s="1">
        <f>tbSilv[[#This Row],[qtdRecEspFaixa]]*tbSilv[[#This Row],[Preco]]</f>
        <v>0.65856095809936521</v>
      </c>
    </row>
    <row r="3003" spans="1:21" hidden="1" x14ac:dyDescent="0.3">
      <c r="A3003">
        <v>11817</v>
      </c>
      <c r="B3003" t="s">
        <v>57</v>
      </c>
      <c r="C3003" t="s">
        <v>1</v>
      </c>
      <c r="D3003" t="s">
        <v>2</v>
      </c>
      <c r="E3003" t="s">
        <v>3</v>
      </c>
      <c r="F3003" t="s">
        <v>306</v>
      </c>
      <c r="G3003" t="s">
        <v>4</v>
      </c>
      <c r="H3003" t="s">
        <v>55</v>
      </c>
      <c r="I3003">
        <v>504</v>
      </c>
      <c r="J3003">
        <v>56</v>
      </c>
      <c r="K3003" t="s">
        <v>316</v>
      </c>
      <c r="L3003" t="s">
        <v>7</v>
      </c>
      <c r="M3003" t="s">
        <v>43</v>
      </c>
      <c r="N3003">
        <v>1</v>
      </c>
      <c r="O3003" t="s">
        <v>9</v>
      </c>
      <c r="P3003" t="s">
        <v>16</v>
      </c>
      <c r="Q3003">
        <v>1.75</v>
      </c>
      <c r="R3003" t="s">
        <v>17</v>
      </c>
      <c r="S3003">
        <v>149.07000732421875</v>
      </c>
      <c r="T3003" s="6">
        <f>tbSilv[[#This Row],[qtdRecurso]]*tbSilv[[#This Row],[areaOcupacao]]/10000</f>
        <v>8.8200000000000001E-2</v>
      </c>
      <c r="U3003" s="1">
        <f>tbSilv[[#This Row],[qtdRecEspFaixa]]*tbSilv[[#This Row],[Preco]]</f>
        <v>13.147974645996094</v>
      </c>
    </row>
    <row r="3004" spans="1:21" hidden="1" x14ac:dyDescent="0.3">
      <c r="A3004">
        <v>11817</v>
      </c>
      <c r="B3004" t="s">
        <v>57</v>
      </c>
      <c r="C3004" t="s">
        <v>1</v>
      </c>
      <c r="D3004" t="s">
        <v>2</v>
      </c>
      <c r="E3004" t="s">
        <v>3</v>
      </c>
      <c r="F3004" t="s">
        <v>306</v>
      </c>
      <c r="G3004" t="s">
        <v>4</v>
      </c>
      <c r="H3004" t="s">
        <v>55</v>
      </c>
      <c r="I3004">
        <v>504</v>
      </c>
      <c r="J3004">
        <v>56</v>
      </c>
      <c r="K3004" t="s">
        <v>316</v>
      </c>
      <c r="L3004" t="s">
        <v>7</v>
      </c>
      <c r="M3004" t="s">
        <v>43</v>
      </c>
      <c r="N3004">
        <v>1</v>
      </c>
      <c r="O3004" t="s">
        <v>44</v>
      </c>
      <c r="P3004" t="s">
        <v>45</v>
      </c>
      <c r="Q3004">
        <v>24</v>
      </c>
      <c r="R3004" t="s">
        <v>12</v>
      </c>
      <c r="S3004">
        <v>1.0999999999999999E-2</v>
      </c>
      <c r="T3004" s="6">
        <f>tbSilv[[#This Row],[qtdRecurso]]*tbSilv[[#This Row],[areaOcupacao]]/10000</f>
        <v>1.2096</v>
      </c>
      <c r="U3004" s="1">
        <f>tbSilv[[#This Row],[qtdRecEspFaixa]]*tbSilv[[#This Row],[Preco]]</f>
        <v>1.3305599999999999E-2</v>
      </c>
    </row>
    <row r="3005" spans="1:21" hidden="1" x14ac:dyDescent="0.3">
      <c r="A3005">
        <v>11817</v>
      </c>
      <c r="B3005" t="s">
        <v>57</v>
      </c>
      <c r="C3005" t="s">
        <v>1</v>
      </c>
      <c r="D3005" t="s">
        <v>2</v>
      </c>
      <c r="E3005" t="s">
        <v>3</v>
      </c>
      <c r="F3005" t="s">
        <v>306</v>
      </c>
      <c r="G3005" t="s">
        <v>4</v>
      </c>
      <c r="H3005" t="s">
        <v>55</v>
      </c>
      <c r="I3005">
        <v>504</v>
      </c>
      <c r="J3005">
        <v>56</v>
      </c>
      <c r="K3005" t="s">
        <v>316</v>
      </c>
      <c r="L3005" t="s">
        <v>7</v>
      </c>
      <c r="M3005" t="s">
        <v>43</v>
      </c>
      <c r="N3005">
        <v>1</v>
      </c>
      <c r="O3005" t="s">
        <v>44</v>
      </c>
      <c r="P3005" t="s">
        <v>13</v>
      </c>
      <c r="Q3005">
        <v>24</v>
      </c>
      <c r="R3005" t="s">
        <v>12</v>
      </c>
      <c r="S3005">
        <v>13.066685676574707</v>
      </c>
      <c r="T3005" s="6">
        <f>tbSilv[[#This Row],[qtdRecurso]]*tbSilv[[#This Row],[areaOcupacao]]/10000</f>
        <v>1.2096</v>
      </c>
      <c r="U3005" s="1">
        <f>tbSilv[[#This Row],[qtdRecEspFaixa]]*tbSilv[[#This Row],[Preco]]</f>
        <v>15.805462994384765</v>
      </c>
    </row>
    <row r="3006" spans="1:21" hidden="1" x14ac:dyDescent="0.3">
      <c r="A3006">
        <v>11817</v>
      </c>
      <c r="B3006" t="s">
        <v>57</v>
      </c>
      <c r="C3006" t="s">
        <v>1</v>
      </c>
      <c r="D3006" t="s">
        <v>2</v>
      </c>
      <c r="E3006" t="s">
        <v>3</v>
      </c>
      <c r="F3006" t="s">
        <v>306</v>
      </c>
      <c r="G3006" t="s">
        <v>4</v>
      </c>
      <c r="H3006" t="s">
        <v>55</v>
      </c>
      <c r="I3006">
        <v>504</v>
      </c>
      <c r="J3006">
        <v>56</v>
      </c>
      <c r="K3006" t="s">
        <v>316</v>
      </c>
      <c r="L3006" t="s">
        <v>7</v>
      </c>
      <c r="M3006" t="s">
        <v>43</v>
      </c>
      <c r="N3006">
        <v>1</v>
      </c>
      <c r="O3006" t="s">
        <v>46</v>
      </c>
      <c r="P3006" t="s">
        <v>47</v>
      </c>
      <c r="Q3006">
        <v>0.5</v>
      </c>
      <c r="R3006" t="s">
        <v>48</v>
      </c>
      <c r="S3006">
        <v>206.16999816894531</v>
      </c>
      <c r="T3006" s="6">
        <f>tbSilv[[#This Row],[qtdRecurso]]*tbSilv[[#This Row],[areaOcupacao]]/10000</f>
        <v>2.52E-2</v>
      </c>
      <c r="U3006" s="1">
        <f>tbSilv[[#This Row],[qtdRecEspFaixa]]*tbSilv[[#This Row],[Preco]]</f>
        <v>5.1954839538574218</v>
      </c>
    </row>
    <row r="3007" spans="1:21" hidden="1" x14ac:dyDescent="0.3">
      <c r="A3007">
        <v>11817</v>
      </c>
      <c r="B3007" t="s">
        <v>57</v>
      </c>
      <c r="C3007" t="s">
        <v>1</v>
      </c>
      <c r="D3007" t="s">
        <v>2</v>
      </c>
      <c r="E3007" t="s">
        <v>3</v>
      </c>
      <c r="F3007" t="s">
        <v>306</v>
      </c>
      <c r="G3007" t="s">
        <v>4</v>
      </c>
      <c r="H3007" t="s">
        <v>55</v>
      </c>
      <c r="I3007">
        <v>504</v>
      </c>
      <c r="J3007">
        <v>56</v>
      </c>
      <c r="K3007" t="s">
        <v>316</v>
      </c>
      <c r="L3007" t="s">
        <v>7</v>
      </c>
      <c r="M3007" t="s">
        <v>43</v>
      </c>
      <c r="N3007">
        <v>1</v>
      </c>
      <c r="O3007" t="s">
        <v>46</v>
      </c>
      <c r="P3007" t="s">
        <v>13</v>
      </c>
      <c r="Q3007">
        <v>10</v>
      </c>
      <c r="R3007" t="s">
        <v>12</v>
      </c>
      <c r="S3007">
        <v>13.066685676574707</v>
      </c>
      <c r="T3007" s="6">
        <f>tbSilv[[#This Row],[qtdRecurso]]*tbSilv[[#This Row],[areaOcupacao]]/10000</f>
        <v>0.504</v>
      </c>
      <c r="U3007" s="1">
        <f>tbSilv[[#This Row],[qtdRecEspFaixa]]*tbSilv[[#This Row],[Preco]]</f>
        <v>6.5856095809936521</v>
      </c>
    </row>
    <row r="3008" spans="1:21" hidden="1" x14ac:dyDescent="0.3">
      <c r="A3008">
        <v>11817</v>
      </c>
      <c r="B3008" t="s">
        <v>57</v>
      </c>
      <c r="C3008" t="s">
        <v>1</v>
      </c>
      <c r="D3008" t="s">
        <v>2</v>
      </c>
      <c r="E3008" t="s">
        <v>3</v>
      </c>
      <c r="F3008" t="s">
        <v>306</v>
      </c>
      <c r="G3008" t="s">
        <v>4</v>
      </c>
      <c r="H3008" t="s">
        <v>55</v>
      </c>
      <c r="I3008">
        <v>504</v>
      </c>
      <c r="J3008">
        <v>56</v>
      </c>
      <c r="K3008" t="s">
        <v>316</v>
      </c>
      <c r="L3008" t="s">
        <v>7</v>
      </c>
      <c r="M3008" t="s">
        <v>43</v>
      </c>
      <c r="N3008">
        <v>1</v>
      </c>
      <c r="O3008" t="s">
        <v>46</v>
      </c>
      <c r="P3008" t="s">
        <v>16</v>
      </c>
      <c r="Q3008">
        <v>1.65</v>
      </c>
      <c r="R3008" t="s">
        <v>17</v>
      </c>
      <c r="S3008">
        <v>149.07000732421875</v>
      </c>
      <c r="T3008" s="6">
        <f>tbSilv[[#This Row],[qtdRecurso]]*tbSilv[[#This Row],[areaOcupacao]]/10000</f>
        <v>8.3159999999999998E-2</v>
      </c>
      <c r="U3008" s="1">
        <f>tbSilv[[#This Row],[qtdRecEspFaixa]]*tbSilv[[#This Row],[Preco]]</f>
        <v>12.396661809082032</v>
      </c>
    </row>
    <row r="3009" spans="1:21" hidden="1" x14ac:dyDescent="0.3">
      <c r="A3009">
        <v>11817</v>
      </c>
      <c r="B3009" t="s">
        <v>57</v>
      </c>
      <c r="C3009" t="s">
        <v>1</v>
      </c>
      <c r="D3009" t="s">
        <v>2</v>
      </c>
      <c r="E3009" t="s">
        <v>3</v>
      </c>
      <c r="F3009" t="s">
        <v>306</v>
      </c>
      <c r="G3009" t="s">
        <v>4</v>
      </c>
      <c r="H3009" t="s">
        <v>55</v>
      </c>
      <c r="I3009">
        <v>504</v>
      </c>
      <c r="J3009">
        <v>56</v>
      </c>
      <c r="K3009" t="s">
        <v>316</v>
      </c>
      <c r="L3009" t="s">
        <v>7</v>
      </c>
      <c r="M3009" t="s">
        <v>43</v>
      </c>
      <c r="N3009">
        <v>1</v>
      </c>
      <c r="O3009" t="s">
        <v>33</v>
      </c>
      <c r="P3009" t="s">
        <v>34</v>
      </c>
      <c r="Q3009">
        <v>4</v>
      </c>
      <c r="R3009" t="s">
        <v>12</v>
      </c>
      <c r="S3009">
        <v>9.9000000000000005E-2</v>
      </c>
      <c r="T3009" s="6">
        <f>tbSilv[[#This Row],[qtdRecurso]]*tbSilv[[#This Row],[areaOcupacao]]/10000</f>
        <v>0.2016</v>
      </c>
      <c r="U3009" s="1">
        <f>tbSilv[[#This Row],[qtdRecEspFaixa]]*tbSilv[[#This Row],[Preco]]</f>
        <v>1.9958400000000001E-2</v>
      </c>
    </row>
    <row r="3010" spans="1:21" hidden="1" x14ac:dyDescent="0.3">
      <c r="A3010">
        <v>11817</v>
      </c>
      <c r="B3010" t="s">
        <v>57</v>
      </c>
      <c r="C3010" t="s">
        <v>1</v>
      </c>
      <c r="D3010" t="s">
        <v>2</v>
      </c>
      <c r="E3010" t="s">
        <v>3</v>
      </c>
      <c r="F3010" t="s">
        <v>306</v>
      </c>
      <c r="G3010" t="s">
        <v>4</v>
      </c>
      <c r="H3010" t="s">
        <v>55</v>
      </c>
      <c r="I3010">
        <v>504</v>
      </c>
      <c r="J3010">
        <v>56</v>
      </c>
      <c r="K3010" t="s">
        <v>316</v>
      </c>
      <c r="L3010" t="s">
        <v>7</v>
      </c>
      <c r="M3010" t="s">
        <v>43</v>
      </c>
      <c r="N3010">
        <v>1</v>
      </c>
      <c r="O3010" t="s">
        <v>33</v>
      </c>
      <c r="P3010" t="s">
        <v>35</v>
      </c>
      <c r="Q3010">
        <v>3.5</v>
      </c>
      <c r="R3010" t="s">
        <v>22</v>
      </c>
      <c r="S3010">
        <v>16.239999771118164</v>
      </c>
      <c r="T3010" s="6">
        <f>tbSilv[[#This Row],[qtdRecurso]]*tbSilv[[#This Row],[areaOcupacao]]/10000</f>
        <v>0.1764</v>
      </c>
      <c r="U3010" s="1">
        <f>tbSilv[[#This Row],[qtdRecEspFaixa]]*tbSilv[[#This Row],[Preco]]</f>
        <v>2.8647359596252442</v>
      </c>
    </row>
    <row r="3011" spans="1:21" hidden="1" x14ac:dyDescent="0.3">
      <c r="A3011">
        <v>11817</v>
      </c>
      <c r="B3011" t="s">
        <v>57</v>
      </c>
      <c r="C3011" t="s">
        <v>1</v>
      </c>
      <c r="D3011" t="s">
        <v>2</v>
      </c>
      <c r="E3011" t="s">
        <v>3</v>
      </c>
      <c r="F3011" t="s">
        <v>306</v>
      </c>
      <c r="G3011" t="s">
        <v>4</v>
      </c>
      <c r="H3011" t="s">
        <v>55</v>
      </c>
      <c r="I3011">
        <v>504</v>
      </c>
      <c r="J3011">
        <v>56</v>
      </c>
      <c r="K3011" t="s">
        <v>316</v>
      </c>
      <c r="L3011" t="s">
        <v>7</v>
      </c>
      <c r="M3011" t="s">
        <v>43</v>
      </c>
      <c r="N3011">
        <v>1</v>
      </c>
      <c r="O3011" t="s">
        <v>33</v>
      </c>
      <c r="P3011" t="s">
        <v>13</v>
      </c>
      <c r="Q3011">
        <v>4</v>
      </c>
      <c r="R3011" t="s">
        <v>12</v>
      </c>
      <c r="S3011">
        <v>13.066685676574707</v>
      </c>
      <c r="T3011" s="6">
        <f>tbSilv[[#This Row],[qtdRecurso]]*tbSilv[[#This Row],[areaOcupacao]]/10000</f>
        <v>0.2016</v>
      </c>
      <c r="U3011" s="1">
        <f>tbSilv[[#This Row],[qtdRecEspFaixa]]*tbSilv[[#This Row],[Preco]]</f>
        <v>2.6342438323974608</v>
      </c>
    </row>
    <row r="3012" spans="1:21" hidden="1" x14ac:dyDescent="0.3">
      <c r="A3012">
        <v>11817</v>
      </c>
      <c r="B3012" t="s">
        <v>57</v>
      </c>
      <c r="C3012" t="s">
        <v>1</v>
      </c>
      <c r="D3012" t="s">
        <v>2</v>
      </c>
      <c r="E3012" t="s">
        <v>3</v>
      </c>
      <c r="F3012" t="s">
        <v>306</v>
      </c>
      <c r="G3012" t="s">
        <v>4</v>
      </c>
      <c r="H3012" t="s">
        <v>55</v>
      </c>
      <c r="I3012">
        <v>504</v>
      </c>
      <c r="J3012">
        <v>56</v>
      </c>
      <c r="K3012" t="s">
        <v>316</v>
      </c>
      <c r="L3012" t="s">
        <v>7</v>
      </c>
      <c r="M3012" t="s">
        <v>43</v>
      </c>
      <c r="N3012">
        <v>1</v>
      </c>
      <c r="O3012" t="s">
        <v>49</v>
      </c>
      <c r="P3012" t="s">
        <v>50</v>
      </c>
      <c r="Q3012">
        <v>24</v>
      </c>
      <c r="R3012" t="s">
        <v>12</v>
      </c>
      <c r="S3012">
        <v>6.0519999999999996</v>
      </c>
      <c r="T3012" s="6">
        <f>tbSilv[[#This Row],[qtdRecurso]]*tbSilv[[#This Row],[areaOcupacao]]/10000</f>
        <v>1.2096</v>
      </c>
      <c r="U3012" s="1">
        <f>tbSilv[[#This Row],[qtdRecEspFaixa]]*tbSilv[[#This Row],[Preco]]</f>
        <v>7.3204991999999995</v>
      </c>
    </row>
    <row r="3013" spans="1:21" hidden="1" x14ac:dyDescent="0.3">
      <c r="A3013">
        <v>11817</v>
      </c>
      <c r="B3013" t="s">
        <v>57</v>
      </c>
      <c r="C3013" t="s">
        <v>1</v>
      </c>
      <c r="D3013" t="s">
        <v>2</v>
      </c>
      <c r="E3013" t="s">
        <v>3</v>
      </c>
      <c r="F3013" t="s">
        <v>306</v>
      </c>
      <c r="G3013" t="s">
        <v>4</v>
      </c>
      <c r="H3013" t="s">
        <v>55</v>
      </c>
      <c r="I3013">
        <v>504</v>
      </c>
      <c r="J3013">
        <v>56</v>
      </c>
      <c r="K3013" t="s">
        <v>316</v>
      </c>
      <c r="L3013" t="s">
        <v>7</v>
      </c>
      <c r="M3013" t="s">
        <v>43</v>
      </c>
      <c r="N3013">
        <v>1</v>
      </c>
      <c r="O3013" t="s">
        <v>49</v>
      </c>
      <c r="P3013" t="s">
        <v>13</v>
      </c>
      <c r="Q3013">
        <v>24</v>
      </c>
      <c r="R3013" t="s">
        <v>12</v>
      </c>
      <c r="S3013">
        <v>13.066685676574707</v>
      </c>
      <c r="T3013" s="6">
        <f>tbSilv[[#This Row],[qtdRecurso]]*tbSilv[[#This Row],[areaOcupacao]]/10000</f>
        <v>1.2096</v>
      </c>
      <c r="U3013" s="1">
        <f>tbSilv[[#This Row],[qtdRecEspFaixa]]*tbSilv[[#This Row],[Preco]]</f>
        <v>15.805462994384765</v>
      </c>
    </row>
    <row r="3014" spans="1:21" hidden="1" x14ac:dyDescent="0.3">
      <c r="A3014">
        <v>11817</v>
      </c>
      <c r="B3014" t="s">
        <v>57</v>
      </c>
      <c r="C3014" t="s">
        <v>1</v>
      </c>
      <c r="D3014" t="s">
        <v>2</v>
      </c>
      <c r="E3014" t="s">
        <v>3</v>
      </c>
      <c r="F3014" t="s">
        <v>306</v>
      </c>
      <c r="G3014" t="s">
        <v>4</v>
      </c>
      <c r="H3014" t="s">
        <v>55</v>
      </c>
      <c r="I3014">
        <v>504</v>
      </c>
      <c r="J3014">
        <v>56</v>
      </c>
      <c r="K3014" t="s">
        <v>316</v>
      </c>
      <c r="L3014" t="s">
        <v>7</v>
      </c>
      <c r="M3014" t="s">
        <v>43</v>
      </c>
      <c r="N3014">
        <v>1</v>
      </c>
      <c r="O3014" t="s">
        <v>51</v>
      </c>
      <c r="P3014" t="s">
        <v>38</v>
      </c>
      <c r="Q3014">
        <v>20</v>
      </c>
      <c r="R3014" t="s">
        <v>12</v>
      </c>
      <c r="S3014">
        <v>6.4109999999999996</v>
      </c>
      <c r="T3014" s="6">
        <f>tbSilv[[#This Row],[qtdRecurso]]*tbSilv[[#This Row],[areaOcupacao]]/10000</f>
        <v>1.008</v>
      </c>
      <c r="U3014" s="1">
        <f>tbSilv[[#This Row],[qtdRecEspFaixa]]*tbSilv[[#This Row],[Preco]]</f>
        <v>6.462288</v>
      </c>
    </row>
    <row r="3015" spans="1:21" hidden="1" x14ac:dyDescent="0.3">
      <c r="A3015">
        <v>11817</v>
      </c>
      <c r="B3015" t="s">
        <v>57</v>
      </c>
      <c r="C3015" t="s">
        <v>1</v>
      </c>
      <c r="D3015" t="s">
        <v>2</v>
      </c>
      <c r="E3015" t="s">
        <v>3</v>
      </c>
      <c r="F3015" t="s">
        <v>306</v>
      </c>
      <c r="G3015" t="s">
        <v>4</v>
      </c>
      <c r="H3015" t="s">
        <v>55</v>
      </c>
      <c r="I3015">
        <v>504</v>
      </c>
      <c r="J3015">
        <v>56</v>
      </c>
      <c r="K3015" t="s">
        <v>316</v>
      </c>
      <c r="L3015" t="s">
        <v>7</v>
      </c>
      <c r="M3015" t="s">
        <v>43</v>
      </c>
      <c r="N3015">
        <v>1</v>
      </c>
      <c r="O3015" t="s">
        <v>51</v>
      </c>
      <c r="P3015" t="s">
        <v>13</v>
      </c>
      <c r="Q3015">
        <v>20</v>
      </c>
      <c r="R3015" t="s">
        <v>12</v>
      </c>
      <c r="S3015">
        <v>13.066685676574707</v>
      </c>
      <c r="T3015" s="6">
        <f>tbSilv[[#This Row],[qtdRecurso]]*tbSilv[[#This Row],[areaOcupacao]]/10000</f>
        <v>1.008</v>
      </c>
      <c r="U3015" s="1">
        <f>tbSilv[[#This Row],[qtdRecEspFaixa]]*tbSilv[[#This Row],[Preco]]</f>
        <v>13.171219161987304</v>
      </c>
    </row>
    <row r="3016" spans="1:21" hidden="1" x14ac:dyDescent="0.3">
      <c r="A3016">
        <v>11817</v>
      </c>
      <c r="B3016" t="s">
        <v>57</v>
      </c>
      <c r="C3016" t="s">
        <v>1</v>
      </c>
      <c r="D3016" t="s">
        <v>2</v>
      </c>
      <c r="E3016" t="s">
        <v>3</v>
      </c>
      <c r="F3016" t="s">
        <v>306</v>
      </c>
      <c r="G3016" t="s">
        <v>4</v>
      </c>
      <c r="H3016" t="s">
        <v>56</v>
      </c>
      <c r="I3016">
        <v>97</v>
      </c>
      <c r="J3016">
        <v>10</v>
      </c>
      <c r="K3016" t="s">
        <v>318</v>
      </c>
      <c r="L3016" t="s">
        <v>7</v>
      </c>
      <c r="M3016" t="s">
        <v>8</v>
      </c>
      <c r="N3016">
        <v>1</v>
      </c>
      <c r="O3016" t="s">
        <v>9</v>
      </c>
      <c r="P3016" t="s">
        <v>314</v>
      </c>
      <c r="Q3016">
        <v>3.3</v>
      </c>
      <c r="R3016" t="s">
        <v>10</v>
      </c>
      <c r="S3016">
        <v>273.07998657226563</v>
      </c>
      <c r="T3016" s="6">
        <f>tbSilv[[#This Row],[qtdRecurso]]*tbSilv[[#This Row],[areaOcupacao]]/10000</f>
        <v>3.2009999999999997E-2</v>
      </c>
      <c r="U3016" s="1">
        <f>tbSilv[[#This Row],[qtdRecEspFaixa]]*tbSilv[[#This Row],[Preco]]</f>
        <v>8.7412903701782216</v>
      </c>
    </row>
    <row r="3017" spans="1:21" hidden="1" x14ac:dyDescent="0.3">
      <c r="A3017">
        <v>11817</v>
      </c>
      <c r="B3017" t="s">
        <v>57</v>
      </c>
      <c r="C3017" t="s">
        <v>1</v>
      </c>
      <c r="D3017" t="s">
        <v>2</v>
      </c>
      <c r="E3017" t="s">
        <v>3</v>
      </c>
      <c r="F3017" t="s">
        <v>306</v>
      </c>
      <c r="G3017" t="s">
        <v>4</v>
      </c>
      <c r="H3017" t="s">
        <v>56</v>
      </c>
      <c r="I3017">
        <v>97</v>
      </c>
      <c r="J3017">
        <v>10</v>
      </c>
      <c r="K3017" t="s">
        <v>318</v>
      </c>
      <c r="L3017" t="s">
        <v>7</v>
      </c>
      <c r="M3017" t="s">
        <v>8</v>
      </c>
      <c r="N3017">
        <v>1</v>
      </c>
      <c r="O3017" t="s">
        <v>9</v>
      </c>
      <c r="P3017" t="s">
        <v>11</v>
      </c>
      <c r="Q3017">
        <v>10.5</v>
      </c>
      <c r="R3017" t="s">
        <v>12</v>
      </c>
      <c r="S3017">
        <v>1.0999999999999999E-2</v>
      </c>
      <c r="T3017" s="6">
        <f>tbSilv[[#This Row],[qtdRecurso]]*tbSilv[[#This Row],[areaOcupacao]]/10000</f>
        <v>0.10185</v>
      </c>
      <c r="U3017" s="1">
        <f>tbSilv[[#This Row],[qtdRecEspFaixa]]*tbSilv[[#This Row],[Preco]]</f>
        <v>1.12035E-3</v>
      </c>
    </row>
    <row r="3018" spans="1:21" hidden="1" x14ac:dyDescent="0.3">
      <c r="A3018">
        <v>11817</v>
      </c>
      <c r="B3018" t="s">
        <v>57</v>
      </c>
      <c r="C3018" t="s">
        <v>1</v>
      </c>
      <c r="D3018" t="s">
        <v>2</v>
      </c>
      <c r="E3018" t="s">
        <v>3</v>
      </c>
      <c r="F3018" t="s">
        <v>306</v>
      </c>
      <c r="G3018" t="s">
        <v>4</v>
      </c>
      <c r="H3018" t="s">
        <v>56</v>
      </c>
      <c r="I3018">
        <v>97</v>
      </c>
      <c r="J3018">
        <v>10</v>
      </c>
      <c r="K3018" t="s">
        <v>318</v>
      </c>
      <c r="L3018" t="s">
        <v>7</v>
      </c>
      <c r="M3018" t="s">
        <v>8</v>
      </c>
      <c r="N3018">
        <v>1</v>
      </c>
      <c r="O3018" t="s">
        <v>9</v>
      </c>
      <c r="P3018" t="s">
        <v>13</v>
      </c>
      <c r="Q3018">
        <v>10.5</v>
      </c>
      <c r="R3018" t="s">
        <v>12</v>
      </c>
      <c r="S3018">
        <v>13.066685676574707</v>
      </c>
      <c r="T3018" s="6">
        <f>tbSilv[[#This Row],[qtdRecurso]]*tbSilv[[#This Row],[areaOcupacao]]/10000</f>
        <v>0.10185</v>
      </c>
      <c r="U3018" s="1">
        <f>tbSilv[[#This Row],[qtdRecEspFaixa]]*tbSilv[[#This Row],[Preco]]</f>
        <v>1.3308419361591339</v>
      </c>
    </row>
    <row r="3019" spans="1:21" hidden="1" x14ac:dyDescent="0.3">
      <c r="A3019">
        <v>11817</v>
      </c>
      <c r="B3019" t="s">
        <v>57</v>
      </c>
      <c r="C3019" t="s">
        <v>1</v>
      </c>
      <c r="D3019" t="s">
        <v>2</v>
      </c>
      <c r="E3019" t="s">
        <v>3</v>
      </c>
      <c r="F3019" t="s">
        <v>306</v>
      </c>
      <c r="G3019" t="s">
        <v>4</v>
      </c>
      <c r="H3019" t="s">
        <v>56</v>
      </c>
      <c r="I3019">
        <v>97</v>
      </c>
      <c r="J3019">
        <v>10</v>
      </c>
      <c r="K3019" t="s">
        <v>318</v>
      </c>
      <c r="L3019" t="s">
        <v>7</v>
      </c>
      <c r="M3019" t="s">
        <v>8</v>
      </c>
      <c r="N3019">
        <v>1</v>
      </c>
      <c r="O3019" t="s">
        <v>14</v>
      </c>
      <c r="P3019" t="s">
        <v>315</v>
      </c>
      <c r="Q3019">
        <v>3.3</v>
      </c>
      <c r="R3019" t="s">
        <v>10</v>
      </c>
      <c r="S3019">
        <v>200.47999572753906</v>
      </c>
      <c r="T3019" s="6">
        <f>tbSilv[[#This Row],[qtdRecurso]]*tbSilv[[#This Row],[areaOcupacao]]/10000</f>
        <v>3.2009999999999997E-2</v>
      </c>
      <c r="U3019" s="1">
        <f>tbSilv[[#This Row],[qtdRecEspFaixa]]*tbSilv[[#This Row],[Preco]]</f>
        <v>6.4173646632385246</v>
      </c>
    </row>
    <row r="3020" spans="1:21" hidden="1" x14ac:dyDescent="0.3">
      <c r="A3020">
        <v>11817</v>
      </c>
      <c r="B3020" t="s">
        <v>57</v>
      </c>
      <c r="C3020" t="s">
        <v>1</v>
      </c>
      <c r="D3020" t="s">
        <v>2</v>
      </c>
      <c r="E3020" t="s">
        <v>3</v>
      </c>
      <c r="F3020" t="s">
        <v>306</v>
      </c>
      <c r="G3020" t="s">
        <v>4</v>
      </c>
      <c r="H3020" t="s">
        <v>56</v>
      </c>
      <c r="I3020">
        <v>97</v>
      </c>
      <c r="J3020">
        <v>10</v>
      </c>
      <c r="K3020" t="s">
        <v>318</v>
      </c>
      <c r="L3020" t="s">
        <v>7</v>
      </c>
      <c r="M3020" t="s">
        <v>8</v>
      </c>
      <c r="N3020">
        <v>1</v>
      </c>
      <c r="O3020" t="s">
        <v>14</v>
      </c>
      <c r="P3020" t="s">
        <v>15</v>
      </c>
      <c r="Q3020">
        <v>12</v>
      </c>
      <c r="R3020" t="s">
        <v>12</v>
      </c>
      <c r="S3020">
        <v>7.9000000000000001E-2</v>
      </c>
      <c r="T3020" s="6">
        <f>tbSilv[[#This Row],[qtdRecurso]]*tbSilv[[#This Row],[areaOcupacao]]/10000</f>
        <v>0.1164</v>
      </c>
      <c r="U3020" s="1">
        <f>tbSilv[[#This Row],[qtdRecEspFaixa]]*tbSilv[[#This Row],[Preco]]</f>
        <v>9.1956E-3</v>
      </c>
    </row>
    <row r="3021" spans="1:21" hidden="1" x14ac:dyDescent="0.3">
      <c r="A3021">
        <v>11817</v>
      </c>
      <c r="B3021" t="s">
        <v>57</v>
      </c>
      <c r="C3021" t="s">
        <v>1</v>
      </c>
      <c r="D3021" t="s">
        <v>2</v>
      </c>
      <c r="E3021" t="s">
        <v>3</v>
      </c>
      <c r="F3021" t="s">
        <v>306</v>
      </c>
      <c r="G3021" t="s">
        <v>4</v>
      </c>
      <c r="H3021" t="s">
        <v>56</v>
      </c>
      <c r="I3021">
        <v>97</v>
      </c>
      <c r="J3021">
        <v>10</v>
      </c>
      <c r="K3021" t="s">
        <v>318</v>
      </c>
      <c r="L3021" t="s">
        <v>7</v>
      </c>
      <c r="M3021" t="s">
        <v>8</v>
      </c>
      <c r="N3021">
        <v>1</v>
      </c>
      <c r="O3021" t="s">
        <v>14</v>
      </c>
      <c r="P3021" t="s">
        <v>13</v>
      </c>
      <c r="Q3021">
        <v>12</v>
      </c>
      <c r="R3021" t="s">
        <v>12</v>
      </c>
      <c r="S3021">
        <v>13.066685676574707</v>
      </c>
      <c r="T3021" s="6">
        <f>tbSilv[[#This Row],[qtdRecurso]]*tbSilv[[#This Row],[areaOcupacao]]/10000</f>
        <v>0.1164</v>
      </c>
      <c r="U3021" s="1">
        <f>tbSilv[[#This Row],[qtdRecEspFaixa]]*tbSilv[[#This Row],[Preco]]</f>
        <v>1.520962212753296</v>
      </c>
    </row>
    <row r="3022" spans="1:21" hidden="1" x14ac:dyDescent="0.3">
      <c r="A3022">
        <v>11817</v>
      </c>
      <c r="B3022" t="s">
        <v>57</v>
      </c>
      <c r="C3022" t="s">
        <v>1</v>
      </c>
      <c r="D3022" t="s">
        <v>2</v>
      </c>
      <c r="E3022" t="s">
        <v>3</v>
      </c>
      <c r="F3022" t="s">
        <v>306</v>
      </c>
      <c r="G3022" t="s">
        <v>4</v>
      </c>
      <c r="H3022" t="s">
        <v>56</v>
      </c>
      <c r="I3022">
        <v>97</v>
      </c>
      <c r="J3022">
        <v>10</v>
      </c>
      <c r="K3022" t="s">
        <v>318</v>
      </c>
      <c r="L3022" t="s">
        <v>7</v>
      </c>
      <c r="M3022" t="s">
        <v>8</v>
      </c>
      <c r="N3022">
        <v>1</v>
      </c>
      <c r="O3022" t="s">
        <v>14</v>
      </c>
      <c r="P3022" t="s">
        <v>16</v>
      </c>
      <c r="Q3022">
        <v>2</v>
      </c>
      <c r="R3022" t="s">
        <v>17</v>
      </c>
      <c r="S3022">
        <v>149.07000732421875</v>
      </c>
      <c r="T3022" s="6">
        <f>tbSilv[[#This Row],[qtdRecurso]]*tbSilv[[#This Row],[areaOcupacao]]/10000</f>
        <v>1.9400000000000001E-2</v>
      </c>
      <c r="U3022" s="1">
        <f>tbSilv[[#This Row],[qtdRecEspFaixa]]*tbSilv[[#This Row],[Preco]]</f>
        <v>2.8919581420898437</v>
      </c>
    </row>
    <row r="3023" spans="1:21" hidden="1" x14ac:dyDescent="0.3">
      <c r="A3023">
        <v>11817</v>
      </c>
      <c r="B3023" t="s">
        <v>57</v>
      </c>
      <c r="C3023" t="s">
        <v>1</v>
      </c>
      <c r="D3023" t="s">
        <v>2</v>
      </c>
      <c r="E3023" t="s">
        <v>3</v>
      </c>
      <c r="F3023" t="s">
        <v>306</v>
      </c>
      <c r="G3023" t="s">
        <v>4</v>
      </c>
      <c r="H3023" t="s">
        <v>56</v>
      </c>
      <c r="I3023">
        <v>97</v>
      </c>
      <c r="J3023">
        <v>10</v>
      </c>
      <c r="K3023" t="s">
        <v>318</v>
      </c>
      <c r="L3023" t="s">
        <v>7</v>
      </c>
      <c r="M3023" t="s">
        <v>8</v>
      </c>
      <c r="N3023">
        <v>1</v>
      </c>
      <c r="O3023" t="s">
        <v>18</v>
      </c>
      <c r="P3023" t="s">
        <v>13</v>
      </c>
      <c r="Q3023">
        <v>5</v>
      </c>
      <c r="R3023" t="s">
        <v>12</v>
      </c>
      <c r="S3023">
        <v>13.066685676574707</v>
      </c>
      <c r="T3023" s="6">
        <f>tbSilv[[#This Row],[qtdRecurso]]*tbSilv[[#This Row],[areaOcupacao]]/10000</f>
        <v>4.8500000000000001E-2</v>
      </c>
      <c r="U3023" s="1">
        <f>tbSilv[[#This Row],[qtdRecEspFaixa]]*tbSilv[[#This Row],[Preco]]</f>
        <v>0.63373425531387328</v>
      </c>
    </row>
    <row r="3024" spans="1:21" hidden="1" x14ac:dyDescent="0.3">
      <c r="A3024">
        <v>11817</v>
      </c>
      <c r="B3024" t="s">
        <v>57</v>
      </c>
      <c r="C3024" t="s">
        <v>1</v>
      </c>
      <c r="D3024" t="s">
        <v>2</v>
      </c>
      <c r="E3024" t="s">
        <v>3</v>
      </c>
      <c r="F3024" t="s">
        <v>306</v>
      </c>
      <c r="G3024" t="s">
        <v>4</v>
      </c>
      <c r="H3024" t="s">
        <v>56</v>
      </c>
      <c r="I3024">
        <v>97</v>
      </c>
      <c r="J3024">
        <v>10</v>
      </c>
      <c r="K3024" t="s">
        <v>318</v>
      </c>
      <c r="L3024" t="s">
        <v>7</v>
      </c>
      <c r="M3024" t="s">
        <v>8</v>
      </c>
      <c r="N3024">
        <v>1</v>
      </c>
      <c r="O3024" t="s">
        <v>18</v>
      </c>
      <c r="P3024" t="s">
        <v>19</v>
      </c>
      <c r="Q3024">
        <v>1</v>
      </c>
      <c r="R3024" t="s">
        <v>17</v>
      </c>
      <c r="S3024">
        <v>157.47999572753906</v>
      </c>
      <c r="T3024" s="6">
        <f>tbSilv[[#This Row],[qtdRecurso]]*tbSilv[[#This Row],[areaOcupacao]]/10000</f>
        <v>9.7000000000000003E-3</v>
      </c>
      <c r="U3024" s="1">
        <f>tbSilv[[#This Row],[qtdRecEspFaixa]]*tbSilv[[#This Row],[Preco]]</f>
        <v>1.527555958557129</v>
      </c>
    </row>
    <row r="3025" spans="1:21" hidden="1" x14ac:dyDescent="0.3">
      <c r="A3025">
        <v>11817</v>
      </c>
      <c r="B3025" t="s">
        <v>57</v>
      </c>
      <c r="C3025" t="s">
        <v>1</v>
      </c>
      <c r="D3025" t="s">
        <v>2</v>
      </c>
      <c r="E3025" t="s">
        <v>3</v>
      </c>
      <c r="F3025" t="s">
        <v>306</v>
      </c>
      <c r="G3025" t="s">
        <v>4</v>
      </c>
      <c r="H3025" t="s">
        <v>56</v>
      </c>
      <c r="I3025">
        <v>97</v>
      </c>
      <c r="J3025">
        <v>10</v>
      </c>
      <c r="K3025" t="s">
        <v>318</v>
      </c>
      <c r="L3025" t="s">
        <v>7</v>
      </c>
      <c r="M3025" t="s">
        <v>8</v>
      </c>
      <c r="N3025">
        <v>1</v>
      </c>
      <c r="O3025" t="s">
        <v>20</v>
      </c>
      <c r="P3025" t="s">
        <v>21</v>
      </c>
      <c r="Q3025">
        <v>5</v>
      </c>
      <c r="R3025" t="s">
        <v>22</v>
      </c>
      <c r="S3025">
        <v>25.84</v>
      </c>
      <c r="T3025" s="6">
        <f>tbSilv[[#This Row],[qtdRecurso]]*tbSilv[[#This Row],[areaOcupacao]]/10000</f>
        <v>4.8500000000000001E-2</v>
      </c>
      <c r="U3025" s="1">
        <f>tbSilv[[#This Row],[qtdRecEspFaixa]]*tbSilv[[#This Row],[Preco]]</f>
        <v>1.2532400000000001</v>
      </c>
    </row>
    <row r="3026" spans="1:21" hidden="1" x14ac:dyDescent="0.3">
      <c r="A3026">
        <v>11817</v>
      </c>
      <c r="B3026" t="s">
        <v>57</v>
      </c>
      <c r="C3026" t="s">
        <v>1</v>
      </c>
      <c r="D3026" t="s">
        <v>2</v>
      </c>
      <c r="E3026" t="s">
        <v>3</v>
      </c>
      <c r="F3026" t="s">
        <v>306</v>
      </c>
      <c r="G3026" t="s">
        <v>4</v>
      </c>
      <c r="H3026" t="s">
        <v>56</v>
      </c>
      <c r="I3026">
        <v>97</v>
      </c>
      <c r="J3026">
        <v>10</v>
      </c>
      <c r="K3026" t="s">
        <v>318</v>
      </c>
      <c r="L3026" t="s">
        <v>7</v>
      </c>
      <c r="M3026" t="s">
        <v>8</v>
      </c>
      <c r="N3026">
        <v>1</v>
      </c>
      <c r="O3026" t="s">
        <v>20</v>
      </c>
      <c r="P3026" t="s">
        <v>13</v>
      </c>
      <c r="Q3026">
        <v>12</v>
      </c>
      <c r="R3026" t="s">
        <v>12</v>
      </c>
      <c r="S3026">
        <v>13.066685676574707</v>
      </c>
      <c r="T3026" s="6">
        <f>tbSilv[[#This Row],[qtdRecurso]]*tbSilv[[#This Row],[areaOcupacao]]/10000</f>
        <v>0.1164</v>
      </c>
      <c r="U3026" s="1">
        <f>tbSilv[[#This Row],[qtdRecEspFaixa]]*tbSilv[[#This Row],[Preco]]</f>
        <v>1.520962212753296</v>
      </c>
    </row>
    <row r="3027" spans="1:21" hidden="1" x14ac:dyDescent="0.3">
      <c r="A3027">
        <v>11817</v>
      </c>
      <c r="B3027" t="s">
        <v>57</v>
      </c>
      <c r="C3027" t="s">
        <v>1</v>
      </c>
      <c r="D3027" t="s">
        <v>2</v>
      </c>
      <c r="E3027" t="s">
        <v>3</v>
      </c>
      <c r="F3027" t="s">
        <v>306</v>
      </c>
      <c r="G3027" t="s">
        <v>4</v>
      </c>
      <c r="H3027" t="s">
        <v>56</v>
      </c>
      <c r="I3027">
        <v>97</v>
      </c>
      <c r="J3027">
        <v>10</v>
      </c>
      <c r="K3027" t="s">
        <v>318</v>
      </c>
      <c r="L3027" t="s">
        <v>7</v>
      </c>
      <c r="M3027" t="s">
        <v>8</v>
      </c>
      <c r="N3027">
        <v>1</v>
      </c>
      <c r="O3027" t="s">
        <v>20</v>
      </c>
      <c r="P3027" t="s">
        <v>19</v>
      </c>
      <c r="Q3027">
        <v>2</v>
      </c>
      <c r="R3027" t="s">
        <v>17</v>
      </c>
      <c r="S3027">
        <v>157.47999572753906</v>
      </c>
      <c r="T3027" s="6">
        <f>tbSilv[[#This Row],[qtdRecurso]]*tbSilv[[#This Row],[areaOcupacao]]/10000</f>
        <v>1.9400000000000001E-2</v>
      </c>
      <c r="U3027" s="1">
        <f>tbSilv[[#This Row],[qtdRecEspFaixa]]*tbSilv[[#This Row],[Preco]]</f>
        <v>3.055111917114258</v>
      </c>
    </row>
    <row r="3028" spans="1:21" hidden="1" x14ac:dyDescent="0.3">
      <c r="A3028">
        <v>11817</v>
      </c>
      <c r="B3028" t="s">
        <v>57</v>
      </c>
      <c r="C3028" t="s">
        <v>1</v>
      </c>
      <c r="D3028" t="s">
        <v>2</v>
      </c>
      <c r="E3028" t="s">
        <v>3</v>
      </c>
      <c r="F3028" t="s">
        <v>306</v>
      </c>
      <c r="G3028" t="s">
        <v>4</v>
      </c>
      <c r="H3028" t="s">
        <v>56</v>
      </c>
      <c r="I3028">
        <v>97</v>
      </c>
      <c r="J3028">
        <v>10</v>
      </c>
      <c r="K3028" t="s">
        <v>318</v>
      </c>
      <c r="L3028" t="s">
        <v>7</v>
      </c>
      <c r="M3028" t="s">
        <v>8</v>
      </c>
      <c r="N3028">
        <v>1</v>
      </c>
      <c r="O3028" t="s">
        <v>23</v>
      </c>
      <c r="P3028" t="s">
        <v>21</v>
      </c>
      <c r="Q3028">
        <v>1</v>
      </c>
      <c r="R3028" t="s">
        <v>22</v>
      </c>
      <c r="S3028">
        <v>25.84</v>
      </c>
      <c r="T3028" s="6">
        <f>tbSilv[[#This Row],[qtdRecurso]]*tbSilv[[#This Row],[areaOcupacao]]/10000</f>
        <v>9.7000000000000003E-3</v>
      </c>
      <c r="U3028" s="1">
        <f>tbSilv[[#This Row],[qtdRecEspFaixa]]*tbSilv[[#This Row],[Preco]]</f>
        <v>0.25064799999999998</v>
      </c>
    </row>
    <row r="3029" spans="1:21" hidden="1" x14ac:dyDescent="0.3">
      <c r="A3029">
        <v>11817</v>
      </c>
      <c r="B3029" t="s">
        <v>57</v>
      </c>
      <c r="C3029" t="s">
        <v>1</v>
      </c>
      <c r="D3029" t="s">
        <v>2</v>
      </c>
      <c r="E3029" t="s">
        <v>3</v>
      </c>
      <c r="F3029" t="s">
        <v>306</v>
      </c>
      <c r="G3029" t="s">
        <v>4</v>
      </c>
      <c r="H3029" t="s">
        <v>56</v>
      </c>
      <c r="I3029">
        <v>97</v>
      </c>
      <c r="J3029">
        <v>10</v>
      </c>
      <c r="K3029" t="s">
        <v>318</v>
      </c>
      <c r="L3029" t="s">
        <v>7</v>
      </c>
      <c r="M3029" t="s">
        <v>8</v>
      </c>
      <c r="N3029">
        <v>1</v>
      </c>
      <c r="O3029" t="s">
        <v>23</v>
      </c>
      <c r="P3029" t="s">
        <v>24</v>
      </c>
      <c r="Q3029">
        <v>109</v>
      </c>
      <c r="R3029" t="s">
        <v>25</v>
      </c>
      <c r="S3029">
        <v>2</v>
      </c>
      <c r="T3029" s="6">
        <f>tbSilv[[#This Row],[qtdRecurso]]*tbSilv[[#This Row],[areaOcupacao]]/10000</f>
        <v>1.0572999999999999</v>
      </c>
      <c r="U3029" s="1">
        <f>tbSilv[[#This Row],[qtdRecEspFaixa]]*tbSilv[[#This Row],[Preco]]</f>
        <v>2.1145999999999998</v>
      </c>
    </row>
    <row r="3030" spans="1:21" hidden="1" x14ac:dyDescent="0.3">
      <c r="A3030">
        <v>11817</v>
      </c>
      <c r="B3030" t="s">
        <v>57</v>
      </c>
      <c r="C3030" t="s">
        <v>1</v>
      </c>
      <c r="D3030" t="s">
        <v>2</v>
      </c>
      <c r="E3030" t="s">
        <v>3</v>
      </c>
      <c r="F3030" t="s">
        <v>306</v>
      </c>
      <c r="G3030" t="s">
        <v>4</v>
      </c>
      <c r="H3030" t="s">
        <v>56</v>
      </c>
      <c r="I3030">
        <v>97</v>
      </c>
      <c r="J3030">
        <v>10</v>
      </c>
      <c r="K3030" t="s">
        <v>318</v>
      </c>
      <c r="L3030" t="s">
        <v>7</v>
      </c>
      <c r="M3030" t="s">
        <v>8</v>
      </c>
      <c r="N3030">
        <v>1</v>
      </c>
      <c r="O3030" t="s">
        <v>23</v>
      </c>
      <c r="P3030" t="s">
        <v>26</v>
      </c>
      <c r="Q3030">
        <v>109</v>
      </c>
      <c r="R3030" t="s">
        <v>25</v>
      </c>
      <c r="S3030">
        <v>10</v>
      </c>
      <c r="T3030" s="6">
        <f>tbSilv[[#This Row],[qtdRecurso]]*tbSilv[[#This Row],[areaOcupacao]]/10000</f>
        <v>1.0572999999999999</v>
      </c>
      <c r="U3030" s="1">
        <f>tbSilv[[#This Row],[qtdRecEspFaixa]]*tbSilv[[#This Row],[Preco]]</f>
        <v>10.572999999999999</v>
      </c>
    </row>
    <row r="3031" spans="1:21" hidden="1" x14ac:dyDescent="0.3">
      <c r="A3031">
        <v>11817</v>
      </c>
      <c r="B3031" t="s">
        <v>57</v>
      </c>
      <c r="C3031" t="s">
        <v>1</v>
      </c>
      <c r="D3031" t="s">
        <v>2</v>
      </c>
      <c r="E3031" t="s">
        <v>3</v>
      </c>
      <c r="F3031" t="s">
        <v>306</v>
      </c>
      <c r="G3031" t="s">
        <v>4</v>
      </c>
      <c r="H3031" t="s">
        <v>56</v>
      </c>
      <c r="I3031">
        <v>97</v>
      </c>
      <c r="J3031">
        <v>10</v>
      </c>
      <c r="K3031" t="s">
        <v>318</v>
      </c>
      <c r="L3031" t="s">
        <v>7</v>
      </c>
      <c r="M3031" t="s">
        <v>8</v>
      </c>
      <c r="N3031">
        <v>1</v>
      </c>
      <c r="O3031" t="s">
        <v>23</v>
      </c>
      <c r="P3031" t="s">
        <v>13</v>
      </c>
      <c r="Q3031">
        <v>3.6</v>
      </c>
      <c r="R3031" t="s">
        <v>12</v>
      </c>
      <c r="S3031">
        <v>13.066685676574707</v>
      </c>
      <c r="T3031" s="6">
        <f>tbSilv[[#This Row],[qtdRecurso]]*tbSilv[[#This Row],[areaOcupacao]]/10000</f>
        <v>3.492E-2</v>
      </c>
      <c r="U3031" s="1">
        <f>tbSilv[[#This Row],[qtdRecEspFaixa]]*tbSilv[[#This Row],[Preco]]</f>
        <v>0.45628866382598876</v>
      </c>
    </row>
    <row r="3032" spans="1:21" hidden="1" x14ac:dyDescent="0.3">
      <c r="A3032">
        <v>11817</v>
      </c>
      <c r="B3032" t="s">
        <v>57</v>
      </c>
      <c r="C3032" t="s">
        <v>1</v>
      </c>
      <c r="D3032" t="s">
        <v>2</v>
      </c>
      <c r="E3032" t="s">
        <v>3</v>
      </c>
      <c r="F3032" t="s">
        <v>306</v>
      </c>
      <c r="G3032" t="s">
        <v>4</v>
      </c>
      <c r="H3032" t="s">
        <v>56</v>
      </c>
      <c r="I3032">
        <v>97</v>
      </c>
      <c r="J3032">
        <v>10</v>
      </c>
      <c r="K3032" t="s">
        <v>318</v>
      </c>
      <c r="L3032" t="s">
        <v>7</v>
      </c>
      <c r="M3032" t="s">
        <v>8</v>
      </c>
      <c r="N3032">
        <v>1</v>
      </c>
      <c r="O3032" t="s">
        <v>27</v>
      </c>
      <c r="P3032" t="s">
        <v>24</v>
      </c>
      <c r="Q3032">
        <v>545</v>
      </c>
      <c r="R3032" t="s">
        <v>25</v>
      </c>
      <c r="S3032">
        <v>2</v>
      </c>
      <c r="T3032" s="6">
        <f>tbSilv[[#This Row],[qtdRecurso]]*tbSilv[[#This Row],[areaOcupacao]]/10000</f>
        <v>5.2865000000000002</v>
      </c>
      <c r="U3032" s="1">
        <f>tbSilv[[#This Row],[qtdRecEspFaixa]]*tbSilv[[#This Row],[Preco]]</f>
        <v>10.573</v>
      </c>
    </row>
    <row r="3033" spans="1:21" hidden="1" x14ac:dyDescent="0.3">
      <c r="A3033">
        <v>11817</v>
      </c>
      <c r="B3033" t="s">
        <v>57</v>
      </c>
      <c r="C3033" t="s">
        <v>1</v>
      </c>
      <c r="D3033" t="s">
        <v>2</v>
      </c>
      <c r="E3033" t="s">
        <v>3</v>
      </c>
      <c r="F3033" t="s">
        <v>306</v>
      </c>
      <c r="G3033" t="s">
        <v>4</v>
      </c>
      <c r="H3033" t="s">
        <v>56</v>
      </c>
      <c r="I3033">
        <v>97</v>
      </c>
      <c r="J3033">
        <v>10</v>
      </c>
      <c r="K3033" t="s">
        <v>318</v>
      </c>
      <c r="L3033" t="s">
        <v>7</v>
      </c>
      <c r="M3033" t="s">
        <v>8</v>
      </c>
      <c r="N3033">
        <v>1</v>
      </c>
      <c r="O3033" t="s">
        <v>27</v>
      </c>
      <c r="P3033" t="s">
        <v>13</v>
      </c>
      <c r="Q3033">
        <v>9</v>
      </c>
      <c r="R3033" t="s">
        <v>12</v>
      </c>
      <c r="S3033">
        <v>13.066685676574707</v>
      </c>
      <c r="T3033" s="6">
        <f>tbSilv[[#This Row],[qtdRecurso]]*tbSilv[[#This Row],[areaOcupacao]]/10000</f>
        <v>8.7300000000000003E-2</v>
      </c>
      <c r="U3033" s="1">
        <f>tbSilv[[#This Row],[qtdRecEspFaixa]]*tbSilv[[#This Row],[Preco]]</f>
        <v>1.1407216595649721</v>
      </c>
    </row>
    <row r="3034" spans="1:21" hidden="1" x14ac:dyDescent="0.3">
      <c r="A3034">
        <v>11817</v>
      </c>
      <c r="B3034" t="s">
        <v>57</v>
      </c>
      <c r="C3034" t="s">
        <v>1</v>
      </c>
      <c r="D3034" t="s">
        <v>2</v>
      </c>
      <c r="E3034" t="s">
        <v>3</v>
      </c>
      <c r="F3034" t="s">
        <v>306</v>
      </c>
      <c r="G3034" t="s">
        <v>4</v>
      </c>
      <c r="H3034" t="s">
        <v>56</v>
      </c>
      <c r="I3034">
        <v>97</v>
      </c>
      <c r="J3034">
        <v>10</v>
      </c>
      <c r="K3034" t="s">
        <v>318</v>
      </c>
      <c r="L3034" t="s">
        <v>7</v>
      </c>
      <c r="M3034" t="s">
        <v>8</v>
      </c>
      <c r="N3034">
        <v>1</v>
      </c>
      <c r="O3034" t="s">
        <v>27</v>
      </c>
      <c r="P3034" t="s">
        <v>16</v>
      </c>
      <c r="Q3034">
        <v>1.5</v>
      </c>
      <c r="R3034" t="s">
        <v>17</v>
      </c>
      <c r="S3034">
        <v>149.07000732421875</v>
      </c>
      <c r="T3034" s="6">
        <f>tbSilv[[#This Row],[qtdRecurso]]*tbSilv[[#This Row],[areaOcupacao]]/10000</f>
        <v>1.455E-2</v>
      </c>
      <c r="U3034" s="1">
        <f>tbSilv[[#This Row],[qtdRecEspFaixa]]*tbSilv[[#This Row],[Preco]]</f>
        <v>2.168968606567383</v>
      </c>
    </row>
    <row r="3035" spans="1:21" x14ac:dyDescent="0.3">
      <c r="A3035">
        <v>11817</v>
      </c>
      <c r="B3035" t="s">
        <v>57</v>
      </c>
      <c r="C3035" t="s">
        <v>1</v>
      </c>
      <c r="D3035" t="s">
        <v>2</v>
      </c>
      <c r="E3035" t="s">
        <v>3</v>
      </c>
      <c r="F3035" t="s">
        <v>306</v>
      </c>
      <c r="G3035" t="s">
        <v>4</v>
      </c>
      <c r="H3035" t="s">
        <v>56</v>
      </c>
      <c r="I3035">
        <v>97</v>
      </c>
      <c r="J3035">
        <v>10</v>
      </c>
      <c r="K3035" t="s">
        <v>318</v>
      </c>
      <c r="L3035" t="s">
        <v>7</v>
      </c>
      <c r="M3035" t="s">
        <v>28</v>
      </c>
      <c r="N3035">
        <v>2</v>
      </c>
      <c r="O3035" t="s">
        <v>29</v>
      </c>
      <c r="P3035" t="s">
        <v>30</v>
      </c>
      <c r="Q3035">
        <v>2.6</v>
      </c>
      <c r="R3035" t="s">
        <v>10</v>
      </c>
      <c r="S3035">
        <v>268.25</v>
      </c>
      <c r="T3035" s="6">
        <f>tbSilv[[#This Row],[qtdRecurso]]*tbSilv[[#This Row],[areaOcupacao]]/10000</f>
        <v>2.5220000000000003E-2</v>
      </c>
      <c r="U3035" s="1">
        <f>tbSilv[[#This Row],[qtdRecEspFaixa]]*tbSilv[[#This Row],[Preco]]</f>
        <v>6.7652650000000012</v>
      </c>
    </row>
    <row r="3036" spans="1:21" x14ac:dyDescent="0.3">
      <c r="A3036">
        <v>11817</v>
      </c>
      <c r="B3036" t="s">
        <v>57</v>
      </c>
      <c r="C3036" t="s">
        <v>1</v>
      </c>
      <c r="D3036" t="s">
        <v>2</v>
      </c>
      <c r="E3036" t="s">
        <v>3</v>
      </c>
      <c r="F3036" t="s">
        <v>306</v>
      </c>
      <c r="G3036" t="s">
        <v>4</v>
      </c>
      <c r="H3036" t="s">
        <v>56</v>
      </c>
      <c r="I3036">
        <v>97</v>
      </c>
      <c r="J3036">
        <v>10</v>
      </c>
      <c r="K3036" t="s">
        <v>318</v>
      </c>
      <c r="L3036" t="s">
        <v>7</v>
      </c>
      <c r="M3036" t="s">
        <v>28</v>
      </c>
      <c r="N3036">
        <v>2</v>
      </c>
      <c r="O3036" t="s">
        <v>29</v>
      </c>
      <c r="P3036" t="s">
        <v>11</v>
      </c>
      <c r="Q3036">
        <v>8</v>
      </c>
      <c r="R3036" t="s">
        <v>12</v>
      </c>
      <c r="S3036">
        <v>1.0999999999999999E-2</v>
      </c>
      <c r="T3036" s="6">
        <f>tbSilv[[#This Row],[qtdRecurso]]*tbSilv[[#This Row],[areaOcupacao]]/10000</f>
        <v>7.7600000000000002E-2</v>
      </c>
      <c r="U3036" s="1">
        <f>tbSilv[[#This Row],[qtdRecEspFaixa]]*tbSilv[[#This Row],[Preco]]</f>
        <v>8.5359999999999993E-4</v>
      </c>
    </row>
    <row r="3037" spans="1:21" x14ac:dyDescent="0.3">
      <c r="A3037">
        <v>11817</v>
      </c>
      <c r="B3037" t="s">
        <v>57</v>
      </c>
      <c r="C3037" t="s">
        <v>1</v>
      </c>
      <c r="D3037" t="s">
        <v>2</v>
      </c>
      <c r="E3037" t="s">
        <v>3</v>
      </c>
      <c r="F3037" t="s">
        <v>306</v>
      </c>
      <c r="G3037" t="s">
        <v>4</v>
      </c>
      <c r="H3037" t="s">
        <v>56</v>
      </c>
      <c r="I3037">
        <v>97</v>
      </c>
      <c r="J3037">
        <v>10</v>
      </c>
      <c r="K3037" t="s">
        <v>318</v>
      </c>
      <c r="L3037" t="s">
        <v>7</v>
      </c>
      <c r="M3037" t="s">
        <v>28</v>
      </c>
      <c r="N3037">
        <v>2</v>
      </c>
      <c r="O3037" t="s">
        <v>29</v>
      </c>
      <c r="P3037" t="s">
        <v>13</v>
      </c>
      <c r="Q3037">
        <v>8</v>
      </c>
      <c r="R3037" t="s">
        <v>12</v>
      </c>
      <c r="S3037">
        <v>13.066685676574707</v>
      </c>
      <c r="T3037" s="6">
        <f>tbSilv[[#This Row],[qtdRecurso]]*tbSilv[[#This Row],[areaOcupacao]]/10000</f>
        <v>7.7600000000000002E-2</v>
      </c>
      <c r="U3037" s="1">
        <f>tbSilv[[#This Row],[qtdRecEspFaixa]]*tbSilv[[#This Row],[Preco]]</f>
        <v>1.0139748085021973</v>
      </c>
    </row>
    <row r="3038" spans="1:21" x14ac:dyDescent="0.3">
      <c r="A3038">
        <v>11817</v>
      </c>
      <c r="B3038" t="s">
        <v>57</v>
      </c>
      <c r="C3038" t="s">
        <v>1</v>
      </c>
      <c r="D3038" t="s">
        <v>2</v>
      </c>
      <c r="E3038" t="s">
        <v>3</v>
      </c>
      <c r="F3038" t="s">
        <v>306</v>
      </c>
      <c r="G3038" t="s">
        <v>4</v>
      </c>
      <c r="H3038" t="s">
        <v>56</v>
      </c>
      <c r="I3038">
        <v>97</v>
      </c>
      <c r="J3038">
        <v>10</v>
      </c>
      <c r="K3038" t="s">
        <v>318</v>
      </c>
      <c r="L3038" t="s">
        <v>7</v>
      </c>
      <c r="M3038" t="s">
        <v>28</v>
      </c>
      <c r="N3038">
        <v>2</v>
      </c>
      <c r="O3038" t="s">
        <v>29</v>
      </c>
      <c r="P3038" t="s">
        <v>16</v>
      </c>
      <c r="Q3038">
        <v>1</v>
      </c>
      <c r="R3038" t="s">
        <v>17</v>
      </c>
      <c r="S3038">
        <v>149.07000732421875</v>
      </c>
      <c r="T3038" s="6">
        <f>tbSilv[[#This Row],[qtdRecurso]]*tbSilv[[#This Row],[areaOcupacao]]/10000</f>
        <v>9.7000000000000003E-3</v>
      </c>
      <c r="U3038" s="1">
        <f>tbSilv[[#This Row],[qtdRecEspFaixa]]*tbSilv[[#This Row],[Preco]]</f>
        <v>1.4459790710449218</v>
      </c>
    </row>
    <row r="3039" spans="1:21" x14ac:dyDescent="0.3">
      <c r="A3039">
        <v>11817</v>
      </c>
      <c r="B3039" t="s">
        <v>57</v>
      </c>
      <c r="C3039" t="s">
        <v>1</v>
      </c>
      <c r="D3039" t="s">
        <v>2</v>
      </c>
      <c r="E3039" t="s">
        <v>3</v>
      </c>
      <c r="F3039" t="s">
        <v>306</v>
      </c>
      <c r="G3039" t="s">
        <v>4</v>
      </c>
      <c r="H3039" t="s">
        <v>56</v>
      </c>
      <c r="I3039">
        <v>97</v>
      </c>
      <c r="J3039">
        <v>10</v>
      </c>
      <c r="K3039" t="s">
        <v>318</v>
      </c>
      <c r="L3039" t="s">
        <v>7</v>
      </c>
      <c r="M3039" t="s">
        <v>28</v>
      </c>
      <c r="N3039">
        <v>2</v>
      </c>
      <c r="O3039" t="s">
        <v>31</v>
      </c>
      <c r="P3039" t="s">
        <v>32</v>
      </c>
      <c r="Q3039">
        <v>32.700000000000003</v>
      </c>
      <c r="R3039" t="s">
        <v>12</v>
      </c>
      <c r="S3039">
        <v>1.6E-2</v>
      </c>
      <c r="T3039" s="6">
        <f>tbSilv[[#This Row],[qtdRecurso]]*tbSilv[[#This Row],[areaOcupacao]]/10000</f>
        <v>0.31719000000000003</v>
      </c>
      <c r="U3039" s="1">
        <f>tbSilv[[#This Row],[qtdRecEspFaixa]]*tbSilv[[#This Row],[Preco]]</f>
        <v>5.0750400000000003E-3</v>
      </c>
    </row>
    <row r="3040" spans="1:21" x14ac:dyDescent="0.3">
      <c r="A3040">
        <v>11817</v>
      </c>
      <c r="B3040" t="s">
        <v>57</v>
      </c>
      <c r="C3040" t="s">
        <v>1</v>
      </c>
      <c r="D3040" t="s">
        <v>2</v>
      </c>
      <c r="E3040" t="s">
        <v>3</v>
      </c>
      <c r="F3040" t="s">
        <v>306</v>
      </c>
      <c r="G3040" t="s">
        <v>4</v>
      </c>
      <c r="H3040" t="s">
        <v>56</v>
      </c>
      <c r="I3040">
        <v>97</v>
      </c>
      <c r="J3040">
        <v>10</v>
      </c>
      <c r="K3040" t="s">
        <v>318</v>
      </c>
      <c r="L3040" t="s">
        <v>7</v>
      </c>
      <c r="M3040" t="s">
        <v>28</v>
      </c>
      <c r="N3040">
        <v>2</v>
      </c>
      <c r="O3040" t="s">
        <v>31</v>
      </c>
      <c r="P3040" t="s">
        <v>13</v>
      </c>
      <c r="Q3040">
        <v>32.700000000000003</v>
      </c>
      <c r="R3040" t="s">
        <v>12</v>
      </c>
      <c r="S3040">
        <v>13.066685676574707</v>
      </c>
      <c r="T3040" s="6">
        <f>tbSilv[[#This Row],[qtdRecurso]]*tbSilv[[#This Row],[areaOcupacao]]/10000</f>
        <v>0.31719000000000003</v>
      </c>
      <c r="U3040" s="1">
        <f>tbSilv[[#This Row],[qtdRecEspFaixa]]*tbSilv[[#This Row],[Preco]]</f>
        <v>4.1446220297527319</v>
      </c>
    </row>
    <row r="3041" spans="1:21" x14ac:dyDescent="0.3">
      <c r="A3041">
        <v>11817</v>
      </c>
      <c r="B3041" t="s">
        <v>57</v>
      </c>
      <c r="C3041" t="s">
        <v>1</v>
      </c>
      <c r="D3041" t="s">
        <v>2</v>
      </c>
      <c r="E3041" t="s">
        <v>3</v>
      </c>
      <c r="F3041" t="s">
        <v>306</v>
      </c>
      <c r="G3041" t="s">
        <v>4</v>
      </c>
      <c r="H3041" t="s">
        <v>56</v>
      </c>
      <c r="I3041">
        <v>97</v>
      </c>
      <c r="J3041">
        <v>10</v>
      </c>
      <c r="K3041" t="s">
        <v>318</v>
      </c>
      <c r="L3041" t="s">
        <v>7</v>
      </c>
      <c r="M3041" t="s">
        <v>28</v>
      </c>
      <c r="N3041">
        <v>2</v>
      </c>
      <c r="O3041" t="s">
        <v>33</v>
      </c>
      <c r="P3041" t="s">
        <v>34</v>
      </c>
      <c r="Q3041">
        <v>2</v>
      </c>
      <c r="R3041" t="s">
        <v>12</v>
      </c>
      <c r="S3041">
        <v>9.9000000000000005E-2</v>
      </c>
      <c r="T3041" s="6">
        <f>tbSilv[[#This Row],[qtdRecurso]]*tbSilv[[#This Row],[areaOcupacao]]/10000</f>
        <v>1.9400000000000001E-2</v>
      </c>
      <c r="U3041" s="1">
        <f>tbSilv[[#This Row],[qtdRecEspFaixa]]*tbSilv[[#This Row],[Preco]]</f>
        <v>1.9206000000000002E-3</v>
      </c>
    </row>
    <row r="3042" spans="1:21" x14ac:dyDescent="0.3">
      <c r="A3042">
        <v>11817</v>
      </c>
      <c r="B3042" t="s">
        <v>57</v>
      </c>
      <c r="C3042" t="s">
        <v>1</v>
      </c>
      <c r="D3042" t="s">
        <v>2</v>
      </c>
      <c r="E3042" t="s">
        <v>3</v>
      </c>
      <c r="F3042" t="s">
        <v>306</v>
      </c>
      <c r="G3042" t="s">
        <v>4</v>
      </c>
      <c r="H3042" t="s">
        <v>56</v>
      </c>
      <c r="I3042">
        <v>97</v>
      </c>
      <c r="J3042">
        <v>10</v>
      </c>
      <c r="K3042" t="s">
        <v>318</v>
      </c>
      <c r="L3042" t="s">
        <v>7</v>
      </c>
      <c r="M3042" t="s">
        <v>28</v>
      </c>
      <c r="N3042">
        <v>2</v>
      </c>
      <c r="O3042" t="s">
        <v>33</v>
      </c>
      <c r="P3042" t="s">
        <v>35</v>
      </c>
      <c r="Q3042">
        <v>2</v>
      </c>
      <c r="R3042" t="s">
        <v>22</v>
      </c>
      <c r="S3042">
        <v>16.239999771118164</v>
      </c>
      <c r="T3042" s="6">
        <f>tbSilv[[#This Row],[qtdRecurso]]*tbSilv[[#This Row],[areaOcupacao]]/10000</f>
        <v>1.9400000000000001E-2</v>
      </c>
      <c r="U3042" s="1">
        <f>tbSilv[[#This Row],[qtdRecEspFaixa]]*tbSilv[[#This Row],[Preco]]</f>
        <v>0.31505599555969238</v>
      </c>
    </row>
    <row r="3043" spans="1:21" x14ac:dyDescent="0.3">
      <c r="A3043">
        <v>11817</v>
      </c>
      <c r="B3043" t="s">
        <v>57</v>
      </c>
      <c r="C3043" t="s">
        <v>1</v>
      </c>
      <c r="D3043" t="s">
        <v>2</v>
      </c>
      <c r="E3043" t="s">
        <v>3</v>
      </c>
      <c r="F3043" t="s">
        <v>306</v>
      </c>
      <c r="G3043" t="s">
        <v>4</v>
      </c>
      <c r="H3043" t="s">
        <v>56</v>
      </c>
      <c r="I3043">
        <v>97</v>
      </c>
      <c r="J3043">
        <v>10</v>
      </c>
      <c r="K3043" t="s">
        <v>318</v>
      </c>
      <c r="L3043" t="s">
        <v>7</v>
      </c>
      <c r="M3043" t="s">
        <v>28</v>
      </c>
      <c r="N3043">
        <v>2</v>
      </c>
      <c r="O3043" t="s">
        <v>33</v>
      </c>
      <c r="P3043" t="s">
        <v>13</v>
      </c>
      <c r="Q3043">
        <v>2</v>
      </c>
      <c r="R3043" t="s">
        <v>12</v>
      </c>
      <c r="S3043">
        <v>13.066685676574707</v>
      </c>
      <c r="T3043" s="6">
        <f>tbSilv[[#This Row],[qtdRecurso]]*tbSilv[[#This Row],[areaOcupacao]]/10000</f>
        <v>1.9400000000000001E-2</v>
      </c>
      <c r="U3043" s="1">
        <f>tbSilv[[#This Row],[qtdRecEspFaixa]]*tbSilv[[#This Row],[Preco]]</f>
        <v>0.25349370212554934</v>
      </c>
    </row>
    <row r="3044" spans="1:21" x14ac:dyDescent="0.3">
      <c r="A3044">
        <v>11817</v>
      </c>
      <c r="B3044" t="s">
        <v>57</v>
      </c>
      <c r="C3044" t="s">
        <v>1</v>
      </c>
      <c r="D3044" t="s">
        <v>2</v>
      </c>
      <c r="E3044" t="s">
        <v>3</v>
      </c>
      <c r="F3044" t="s">
        <v>306</v>
      </c>
      <c r="G3044" t="s">
        <v>4</v>
      </c>
      <c r="H3044" t="s">
        <v>56</v>
      </c>
      <c r="I3044">
        <v>97</v>
      </c>
      <c r="J3044">
        <v>10</v>
      </c>
      <c r="K3044" t="s">
        <v>318</v>
      </c>
      <c r="L3044" t="s">
        <v>7</v>
      </c>
      <c r="M3044" t="s">
        <v>28</v>
      </c>
      <c r="N3044">
        <v>2</v>
      </c>
      <c r="O3044" t="s">
        <v>36</v>
      </c>
      <c r="P3044" t="s">
        <v>13</v>
      </c>
      <c r="Q3044">
        <v>1</v>
      </c>
      <c r="R3044" t="s">
        <v>12</v>
      </c>
      <c r="S3044">
        <v>13.066685676574707</v>
      </c>
      <c r="T3044" s="6">
        <f>tbSilv[[#This Row],[qtdRecurso]]*tbSilv[[#This Row],[areaOcupacao]]/10000</f>
        <v>9.7000000000000003E-3</v>
      </c>
      <c r="U3044" s="1">
        <f>tbSilv[[#This Row],[qtdRecEspFaixa]]*tbSilv[[#This Row],[Preco]]</f>
        <v>0.12674685106277467</v>
      </c>
    </row>
    <row r="3045" spans="1:21" x14ac:dyDescent="0.3">
      <c r="A3045">
        <v>11817</v>
      </c>
      <c r="B3045" t="s">
        <v>57</v>
      </c>
      <c r="C3045" t="s">
        <v>1</v>
      </c>
      <c r="D3045" t="s">
        <v>2</v>
      </c>
      <c r="E3045" t="s">
        <v>3</v>
      </c>
      <c r="F3045" t="s">
        <v>306</v>
      </c>
      <c r="G3045" t="s">
        <v>4</v>
      </c>
      <c r="H3045" t="s">
        <v>56</v>
      </c>
      <c r="I3045">
        <v>97</v>
      </c>
      <c r="J3045">
        <v>10</v>
      </c>
      <c r="K3045" t="s">
        <v>318</v>
      </c>
      <c r="L3045" t="s">
        <v>7</v>
      </c>
      <c r="M3045" t="s">
        <v>28</v>
      </c>
      <c r="N3045">
        <v>2</v>
      </c>
      <c r="O3045" t="s">
        <v>37</v>
      </c>
      <c r="P3045" t="s">
        <v>38</v>
      </c>
      <c r="Q3045">
        <v>12</v>
      </c>
      <c r="R3045" t="s">
        <v>12</v>
      </c>
      <c r="S3045">
        <v>6.4109999999999996</v>
      </c>
      <c r="T3045" s="6">
        <f>tbSilv[[#This Row],[qtdRecurso]]*tbSilv[[#This Row],[areaOcupacao]]/10000</f>
        <v>0.1164</v>
      </c>
      <c r="U3045" s="1">
        <f>tbSilv[[#This Row],[qtdRecEspFaixa]]*tbSilv[[#This Row],[Preco]]</f>
        <v>0.74624040000000003</v>
      </c>
    </row>
    <row r="3046" spans="1:21" x14ac:dyDescent="0.3">
      <c r="A3046">
        <v>11817</v>
      </c>
      <c r="B3046" t="s">
        <v>57</v>
      </c>
      <c r="C3046" t="s">
        <v>1</v>
      </c>
      <c r="D3046" t="s">
        <v>2</v>
      </c>
      <c r="E3046" t="s">
        <v>3</v>
      </c>
      <c r="F3046" t="s">
        <v>306</v>
      </c>
      <c r="G3046" t="s">
        <v>4</v>
      </c>
      <c r="H3046" t="s">
        <v>56</v>
      </c>
      <c r="I3046">
        <v>97</v>
      </c>
      <c r="J3046">
        <v>10</v>
      </c>
      <c r="K3046" t="s">
        <v>318</v>
      </c>
      <c r="L3046" t="s">
        <v>7</v>
      </c>
      <c r="M3046" t="s">
        <v>28</v>
      </c>
      <c r="N3046">
        <v>2</v>
      </c>
      <c r="O3046" t="s">
        <v>37</v>
      </c>
      <c r="P3046" t="s">
        <v>13</v>
      </c>
      <c r="Q3046">
        <v>12</v>
      </c>
      <c r="R3046" t="s">
        <v>12</v>
      </c>
      <c r="S3046">
        <v>13.066685676574707</v>
      </c>
      <c r="T3046" s="6">
        <f>tbSilv[[#This Row],[qtdRecurso]]*tbSilv[[#This Row],[areaOcupacao]]/10000</f>
        <v>0.1164</v>
      </c>
      <c r="U3046" s="1">
        <f>tbSilv[[#This Row],[qtdRecEspFaixa]]*tbSilv[[#This Row],[Preco]]</f>
        <v>1.520962212753296</v>
      </c>
    </row>
    <row r="3047" spans="1:21" hidden="1" x14ac:dyDescent="0.3">
      <c r="A3047">
        <v>11817</v>
      </c>
      <c r="B3047" t="s">
        <v>57</v>
      </c>
      <c r="C3047" t="s">
        <v>1</v>
      </c>
      <c r="D3047" t="s">
        <v>2</v>
      </c>
      <c r="E3047" t="s">
        <v>3</v>
      </c>
      <c r="F3047" t="s">
        <v>306</v>
      </c>
      <c r="G3047" t="s">
        <v>4</v>
      </c>
      <c r="H3047" t="s">
        <v>56</v>
      </c>
      <c r="I3047">
        <v>97</v>
      </c>
      <c r="J3047">
        <v>10</v>
      </c>
      <c r="K3047" t="s">
        <v>318</v>
      </c>
      <c r="L3047" t="s">
        <v>7</v>
      </c>
      <c r="M3047" t="s">
        <v>28</v>
      </c>
      <c r="N3047">
        <v>3</v>
      </c>
      <c r="O3047" t="s">
        <v>39</v>
      </c>
      <c r="P3047" t="s">
        <v>30</v>
      </c>
      <c r="Q3047">
        <v>2.6</v>
      </c>
      <c r="R3047" t="s">
        <v>10</v>
      </c>
      <c r="S3047">
        <v>268.25</v>
      </c>
      <c r="T3047" s="6">
        <f>tbSilv[[#This Row],[qtdRecurso]]*tbSilv[[#This Row],[areaOcupacao]]/10000</f>
        <v>2.5220000000000003E-2</v>
      </c>
      <c r="U3047" s="1">
        <f>tbSilv[[#This Row],[qtdRecEspFaixa]]*tbSilv[[#This Row],[Preco]]</f>
        <v>6.7652650000000012</v>
      </c>
    </row>
    <row r="3048" spans="1:21" hidden="1" x14ac:dyDescent="0.3">
      <c r="A3048">
        <v>11817</v>
      </c>
      <c r="B3048" t="s">
        <v>57</v>
      </c>
      <c r="C3048" t="s">
        <v>1</v>
      </c>
      <c r="D3048" t="s">
        <v>2</v>
      </c>
      <c r="E3048" t="s">
        <v>3</v>
      </c>
      <c r="F3048" t="s">
        <v>306</v>
      </c>
      <c r="G3048" t="s">
        <v>4</v>
      </c>
      <c r="H3048" t="s">
        <v>56</v>
      </c>
      <c r="I3048">
        <v>97</v>
      </c>
      <c r="J3048">
        <v>10</v>
      </c>
      <c r="K3048" t="s">
        <v>318</v>
      </c>
      <c r="L3048" t="s">
        <v>7</v>
      </c>
      <c r="M3048" t="s">
        <v>28</v>
      </c>
      <c r="N3048">
        <v>3</v>
      </c>
      <c r="O3048" t="s">
        <v>39</v>
      </c>
      <c r="P3048" t="s">
        <v>11</v>
      </c>
      <c r="Q3048">
        <v>8</v>
      </c>
      <c r="R3048" t="s">
        <v>12</v>
      </c>
      <c r="S3048">
        <v>1.0999999999999999E-2</v>
      </c>
      <c r="T3048" s="6">
        <f>tbSilv[[#This Row],[qtdRecurso]]*tbSilv[[#This Row],[areaOcupacao]]/10000</f>
        <v>7.7600000000000002E-2</v>
      </c>
      <c r="U3048" s="1">
        <f>tbSilv[[#This Row],[qtdRecEspFaixa]]*tbSilv[[#This Row],[Preco]]</f>
        <v>8.5359999999999993E-4</v>
      </c>
    </row>
    <row r="3049" spans="1:21" hidden="1" x14ac:dyDescent="0.3">
      <c r="A3049">
        <v>11817</v>
      </c>
      <c r="B3049" t="s">
        <v>57</v>
      </c>
      <c r="C3049" t="s">
        <v>1</v>
      </c>
      <c r="D3049" t="s">
        <v>2</v>
      </c>
      <c r="E3049" t="s">
        <v>3</v>
      </c>
      <c r="F3049" t="s">
        <v>306</v>
      </c>
      <c r="G3049" t="s">
        <v>4</v>
      </c>
      <c r="H3049" t="s">
        <v>56</v>
      </c>
      <c r="I3049">
        <v>97</v>
      </c>
      <c r="J3049">
        <v>10</v>
      </c>
      <c r="K3049" t="s">
        <v>318</v>
      </c>
      <c r="L3049" t="s">
        <v>7</v>
      </c>
      <c r="M3049" t="s">
        <v>28</v>
      </c>
      <c r="N3049">
        <v>3</v>
      </c>
      <c r="O3049" t="s">
        <v>39</v>
      </c>
      <c r="P3049" t="s">
        <v>13</v>
      </c>
      <c r="Q3049">
        <v>8</v>
      </c>
      <c r="R3049" t="s">
        <v>12</v>
      </c>
      <c r="S3049">
        <v>13.066685676574707</v>
      </c>
      <c r="T3049" s="6">
        <f>tbSilv[[#This Row],[qtdRecurso]]*tbSilv[[#This Row],[areaOcupacao]]/10000</f>
        <v>7.7600000000000002E-2</v>
      </c>
      <c r="U3049" s="1">
        <f>tbSilv[[#This Row],[qtdRecEspFaixa]]*tbSilv[[#This Row],[Preco]]</f>
        <v>1.0139748085021973</v>
      </c>
    </row>
    <row r="3050" spans="1:21" hidden="1" x14ac:dyDescent="0.3">
      <c r="A3050">
        <v>11817</v>
      </c>
      <c r="B3050" t="s">
        <v>57</v>
      </c>
      <c r="C3050" t="s">
        <v>1</v>
      </c>
      <c r="D3050" t="s">
        <v>2</v>
      </c>
      <c r="E3050" t="s">
        <v>3</v>
      </c>
      <c r="F3050" t="s">
        <v>306</v>
      </c>
      <c r="G3050" t="s">
        <v>4</v>
      </c>
      <c r="H3050" t="s">
        <v>56</v>
      </c>
      <c r="I3050">
        <v>97</v>
      </c>
      <c r="J3050">
        <v>10</v>
      </c>
      <c r="K3050" t="s">
        <v>318</v>
      </c>
      <c r="L3050" t="s">
        <v>7</v>
      </c>
      <c r="M3050" t="s">
        <v>28</v>
      </c>
      <c r="N3050">
        <v>3</v>
      </c>
      <c r="O3050" t="s">
        <v>39</v>
      </c>
      <c r="P3050" t="s">
        <v>16</v>
      </c>
      <c r="Q3050">
        <v>1</v>
      </c>
      <c r="R3050" t="s">
        <v>17</v>
      </c>
      <c r="S3050">
        <v>149.07000732421875</v>
      </c>
      <c r="T3050" s="6">
        <f>tbSilv[[#This Row],[qtdRecurso]]*tbSilv[[#This Row],[areaOcupacao]]/10000</f>
        <v>9.7000000000000003E-3</v>
      </c>
      <c r="U3050" s="1">
        <f>tbSilv[[#This Row],[qtdRecEspFaixa]]*tbSilv[[#This Row],[Preco]]</f>
        <v>1.4459790710449218</v>
      </c>
    </row>
    <row r="3051" spans="1:21" hidden="1" x14ac:dyDescent="0.3">
      <c r="A3051">
        <v>11817</v>
      </c>
      <c r="B3051" t="s">
        <v>57</v>
      </c>
      <c r="C3051" t="s">
        <v>1</v>
      </c>
      <c r="D3051" t="s">
        <v>2</v>
      </c>
      <c r="E3051" t="s">
        <v>3</v>
      </c>
      <c r="F3051" t="s">
        <v>306</v>
      </c>
      <c r="G3051" t="s">
        <v>4</v>
      </c>
      <c r="H3051" t="s">
        <v>56</v>
      </c>
      <c r="I3051">
        <v>97</v>
      </c>
      <c r="J3051">
        <v>10</v>
      </c>
      <c r="K3051" t="s">
        <v>318</v>
      </c>
      <c r="L3051" t="s">
        <v>7</v>
      </c>
      <c r="M3051" t="s">
        <v>28</v>
      </c>
      <c r="N3051">
        <v>3</v>
      </c>
      <c r="O3051" t="s">
        <v>33</v>
      </c>
      <c r="P3051" t="s">
        <v>34</v>
      </c>
      <c r="Q3051">
        <v>2</v>
      </c>
      <c r="R3051" t="s">
        <v>12</v>
      </c>
      <c r="S3051">
        <v>9.9000000000000005E-2</v>
      </c>
      <c r="T3051" s="6">
        <f>tbSilv[[#This Row],[qtdRecurso]]*tbSilv[[#This Row],[areaOcupacao]]/10000</f>
        <v>1.9400000000000001E-2</v>
      </c>
      <c r="U3051" s="1">
        <f>tbSilv[[#This Row],[qtdRecEspFaixa]]*tbSilv[[#This Row],[Preco]]</f>
        <v>1.9206000000000002E-3</v>
      </c>
    </row>
    <row r="3052" spans="1:21" hidden="1" x14ac:dyDescent="0.3">
      <c r="A3052">
        <v>11817</v>
      </c>
      <c r="B3052" t="s">
        <v>57</v>
      </c>
      <c r="C3052" t="s">
        <v>1</v>
      </c>
      <c r="D3052" t="s">
        <v>2</v>
      </c>
      <c r="E3052" t="s">
        <v>3</v>
      </c>
      <c r="F3052" t="s">
        <v>306</v>
      </c>
      <c r="G3052" t="s">
        <v>4</v>
      </c>
      <c r="H3052" t="s">
        <v>56</v>
      </c>
      <c r="I3052">
        <v>97</v>
      </c>
      <c r="J3052">
        <v>10</v>
      </c>
      <c r="K3052" t="s">
        <v>318</v>
      </c>
      <c r="L3052" t="s">
        <v>7</v>
      </c>
      <c r="M3052" t="s">
        <v>28</v>
      </c>
      <c r="N3052">
        <v>3</v>
      </c>
      <c r="O3052" t="s">
        <v>33</v>
      </c>
      <c r="P3052" t="s">
        <v>35</v>
      </c>
      <c r="Q3052">
        <v>2</v>
      </c>
      <c r="R3052" t="s">
        <v>22</v>
      </c>
      <c r="S3052">
        <v>16.239999771118164</v>
      </c>
      <c r="T3052" s="6">
        <f>tbSilv[[#This Row],[qtdRecurso]]*tbSilv[[#This Row],[areaOcupacao]]/10000</f>
        <v>1.9400000000000001E-2</v>
      </c>
      <c r="U3052" s="1">
        <f>tbSilv[[#This Row],[qtdRecEspFaixa]]*tbSilv[[#This Row],[Preco]]</f>
        <v>0.31505599555969238</v>
      </c>
    </row>
    <row r="3053" spans="1:21" hidden="1" x14ac:dyDescent="0.3">
      <c r="A3053">
        <v>11817</v>
      </c>
      <c r="B3053" t="s">
        <v>57</v>
      </c>
      <c r="C3053" t="s">
        <v>1</v>
      </c>
      <c r="D3053" t="s">
        <v>2</v>
      </c>
      <c r="E3053" t="s">
        <v>3</v>
      </c>
      <c r="F3053" t="s">
        <v>306</v>
      </c>
      <c r="G3053" t="s">
        <v>4</v>
      </c>
      <c r="H3053" t="s">
        <v>56</v>
      </c>
      <c r="I3053">
        <v>97</v>
      </c>
      <c r="J3053">
        <v>10</v>
      </c>
      <c r="K3053" t="s">
        <v>318</v>
      </c>
      <c r="L3053" t="s">
        <v>7</v>
      </c>
      <c r="M3053" t="s">
        <v>28</v>
      </c>
      <c r="N3053">
        <v>3</v>
      </c>
      <c r="O3053" t="s">
        <v>33</v>
      </c>
      <c r="P3053" t="s">
        <v>13</v>
      </c>
      <c r="Q3053">
        <v>2</v>
      </c>
      <c r="R3053" t="s">
        <v>12</v>
      </c>
      <c r="S3053">
        <v>13.066685676574707</v>
      </c>
      <c r="T3053" s="6">
        <f>tbSilv[[#This Row],[qtdRecurso]]*tbSilv[[#This Row],[areaOcupacao]]/10000</f>
        <v>1.9400000000000001E-2</v>
      </c>
      <c r="U3053" s="1">
        <f>tbSilv[[#This Row],[qtdRecEspFaixa]]*tbSilv[[#This Row],[Preco]]</f>
        <v>0.25349370212554934</v>
      </c>
    </row>
    <row r="3054" spans="1:21" hidden="1" x14ac:dyDescent="0.3">
      <c r="A3054">
        <v>11817</v>
      </c>
      <c r="B3054" t="s">
        <v>57</v>
      </c>
      <c r="C3054" t="s">
        <v>1</v>
      </c>
      <c r="D3054" t="s">
        <v>2</v>
      </c>
      <c r="E3054" t="s">
        <v>3</v>
      </c>
      <c r="F3054" t="s">
        <v>306</v>
      </c>
      <c r="G3054" t="s">
        <v>4</v>
      </c>
      <c r="H3054" t="s">
        <v>56</v>
      </c>
      <c r="I3054">
        <v>97</v>
      </c>
      <c r="J3054">
        <v>10</v>
      </c>
      <c r="K3054" t="s">
        <v>318</v>
      </c>
      <c r="L3054" t="s">
        <v>7</v>
      </c>
      <c r="M3054" t="s">
        <v>28</v>
      </c>
      <c r="N3054">
        <v>3</v>
      </c>
      <c r="O3054" t="s">
        <v>40</v>
      </c>
      <c r="P3054" t="s">
        <v>41</v>
      </c>
      <c r="Q3054">
        <v>20</v>
      </c>
      <c r="R3054" t="s">
        <v>12</v>
      </c>
      <c r="S3054">
        <v>5.920964241027832</v>
      </c>
      <c r="T3054" s="6">
        <f>tbSilv[[#This Row],[qtdRecurso]]*tbSilv[[#This Row],[areaOcupacao]]/10000</f>
        <v>0.19400000000000001</v>
      </c>
      <c r="U3054" s="1">
        <f>tbSilv[[#This Row],[qtdRecEspFaixa]]*tbSilv[[#This Row],[Preco]]</f>
        <v>1.1486670627593993</v>
      </c>
    </row>
    <row r="3055" spans="1:21" hidden="1" x14ac:dyDescent="0.3">
      <c r="A3055">
        <v>11817</v>
      </c>
      <c r="B3055" t="s">
        <v>57</v>
      </c>
      <c r="C3055" t="s">
        <v>1</v>
      </c>
      <c r="D3055" t="s">
        <v>2</v>
      </c>
      <c r="E3055" t="s">
        <v>3</v>
      </c>
      <c r="F3055" t="s">
        <v>306</v>
      </c>
      <c r="G3055" t="s">
        <v>4</v>
      </c>
      <c r="H3055" t="s">
        <v>56</v>
      </c>
      <c r="I3055">
        <v>97</v>
      </c>
      <c r="J3055">
        <v>10</v>
      </c>
      <c r="K3055" t="s">
        <v>318</v>
      </c>
      <c r="L3055" t="s">
        <v>7</v>
      </c>
      <c r="M3055" t="s">
        <v>28</v>
      </c>
      <c r="N3055">
        <v>3</v>
      </c>
      <c r="O3055" t="s">
        <v>36</v>
      </c>
      <c r="P3055" t="s">
        <v>13</v>
      </c>
      <c r="Q3055">
        <v>1</v>
      </c>
      <c r="R3055" t="s">
        <v>12</v>
      </c>
      <c r="S3055">
        <v>13.066685676574707</v>
      </c>
      <c r="T3055" s="6">
        <f>tbSilv[[#This Row],[qtdRecurso]]*tbSilv[[#This Row],[areaOcupacao]]/10000</f>
        <v>9.7000000000000003E-3</v>
      </c>
      <c r="U3055" s="1">
        <f>tbSilv[[#This Row],[qtdRecEspFaixa]]*tbSilv[[#This Row],[Preco]]</f>
        <v>0.12674685106277467</v>
      </c>
    </row>
    <row r="3056" spans="1:21" hidden="1" x14ac:dyDescent="0.3">
      <c r="A3056">
        <v>11817</v>
      </c>
      <c r="B3056" t="s">
        <v>57</v>
      </c>
      <c r="C3056" t="s">
        <v>1</v>
      </c>
      <c r="D3056" t="s">
        <v>2</v>
      </c>
      <c r="E3056" t="s">
        <v>3</v>
      </c>
      <c r="F3056" t="s">
        <v>306</v>
      </c>
      <c r="G3056" t="s">
        <v>4</v>
      </c>
      <c r="H3056" t="s">
        <v>56</v>
      </c>
      <c r="I3056">
        <v>97</v>
      </c>
      <c r="J3056">
        <v>10</v>
      </c>
      <c r="K3056" t="s">
        <v>318</v>
      </c>
      <c r="L3056" t="s">
        <v>7</v>
      </c>
      <c r="M3056" t="s">
        <v>28</v>
      </c>
      <c r="N3056">
        <v>4</v>
      </c>
      <c r="O3056" t="s">
        <v>33</v>
      </c>
      <c r="P3056" t="s">
        <v>34</v>
      </c>
      <c r="Q3056">
        <v>2</v>
      </c>
      <c r="R3056" t="s">
        <v>12</v>
      </c>
      <c r="S3056">
        <v>9.9000000000000005E-2</v>
      </c>
      <c r="T3056" s="6">
        <f>tbSilv[[#This Row],[qtdRecurso]]*tbSilv[[#This Row],[areaOcupacao]]/10000</f>
        <v>1.9400000000000001E-2</v>
      </c>
      <c r="U3056" s="1">
        <f>tbSilv[[#This Row],[qtdRecEspFaixa]]*tbSilv[[#This Row],[Preco]]</f>
        <v>1.9206000000000002E-3</v>
      </c>
    </row>
    <row r="3057" spans="1:21" hidden="1" x14ac:dyDescent="0.3">
      <c r="A3057">
        <v>11817</v>
      </c>
      <c r="B3057" t="s">
        <v>57</v>
      </c>
      <c r="C3057" t="s">
        <v>1</v>
      </c>
      <c r="D3057" t="s">
        <v>2</v>
      </c>
      <c r="E3057" t="s">
        <v>3</v>
      </c>
      <c r="F3057" t="s">
        <v>306</v>
      </c>
      <c r="G3057" t="s">
        <v>4</v>
      </c>
      <c r="H3057" t="s">
        <v>56</v>
      </c>
      <c r="I3057">
        <v>97</v>
      </c>
      <c r="J3057">
        <v>10</v>
      </c>
      <c r="K3057" t="s">
        <v>318</v>
      </c>
      <c r="L3057" t="s">
        <v>7</v>
      </c>
      <c r="M3057" t="s">
        <v>28</v>
      </c>
      <c r="N3057">
        <v>4</v>
      </c>
      <c r="O3057" t="s">
        <v>33</v>
      </c>
      <c r="P3057" t="s">
        <v>35</v>
      </c>
      <c r="Q3057">
        <v>2</v>
      </c>
      <c r="R3057" t="s">
        <v>22</v>
      </c>
      <c r="S3057">
        <v>16.239999771118164</v>
      </c>
      <c r="T3057" s="6">
        <f>tbSilv[[#This Row],[qtdRecurso]]*tbSilv[[#This Row],[areaOcupacao]]/10000</f>
        <v>1.9400000000000001E-2</v>
      </c>
      <c r="U3057" s="1">
        <f>tbSilv[[#This Row],[qtdRecEspFaixa]]*tbSilv[[#This Row],[Preco]]</f>
        <v>0.31505599555969238</v>
      </c>
    </row>
    <row r="3058" spans="1:21" hidden="1" x14ac:dyDescent="0.3">
      <c r="A3058">
        <v>11817</v>
      </c>
      <c r="B3058" t="s">
        <v>57</v>
      </c>
      <c r="C3058" t="s">
        <v>1</v>
      </c>
      <c r="D3058" t="s">
        <v>2</v>
      </c>
      <c r="E3058" t="s">
        <v>3</v>
      </c>
      <c r="F3058" t="s">
        <v>306</v>
      </c>
      <c r="G3058" t="s">
        <v>4</v>
      </c>
      <c r="H3058" t="s">
        <v>56</v>
      </c>
      <c r="I3058">
        <v>97</v>
      </c>
      <c r="J3058">
        <v>10</v>
      </c>
      <c r="K3058" t="s">
        <v>318</v>
      </c>
      <c r="L3058" t="s">
        <v>7</v>
      </c>
      <c r="M3058" t="s">
        <v>28</v>
      </c>
      <c r="N3058">
        <v>4</v>
      </c>
      <c r="O3058" t="s">
        <v>33</v>
      </c>
      <c r="P3058" t="s">
        <v>13</v>
      </c>
      <c r="Q3058">
        <v>2</v>
      </c>
      <c r="R3058" t="s">
        <v>12</v>
      </c>
      <c r="S3058">
        <v>13.066685676574707</v>
      </c>
      <c r="T3058" s="6">
        <f>tbSilv[[#This Row],[qtdRecurso]]*tbSilv[[#This Row],[areaOcupacao]]/10000</f>
        <v>1.9400000000000001E-2</v>
      </c>
      <c r="U3058" s="1">
        <f>tbSilv[[#This Row],[qtdRecEspFaixa]]*tbSilv[[#This Row],[Preco]]</f>
        <v>0.25349370212554934</v>
      </c>
    </row>
    <row r="3059" spans="1:21" hidden="1" x14ac:dyDescent="0.3">
      <c r="A3059">
        <v>11817</v>
      </c>
      <c r="B3059" t="s">
        <v>57</v>
      </c>
      <c r="C3059" t="s">
        <v>1</v>
      </c>
      <c r="D3059" t="s">
        <v>2</v>
      </c>
      <c r="E3059" t="s">
        <v>3</v>
      </c>
      <c r="F3059" t="s">
        <v>306</v>
      </c>
      <c r="G3059" t="s">
        <v>4</v>
      </c>
      <c r="H3059" t="s">
        <v>56</v>
      </c>
      <c r="I3059">
        <v>97</v>
      </c>
      <c r="J3059">
        <v>10</v>
      </c>
      <c r="K3059" t="s">
        <v>318</v>
      </c>
      <c r="L3059" t="s">
        <v>7</v>
      </c>
      <c r="M3059" t="s">
        <v>28</v>
      </c>
      <c r="N3059">
        <v>4</v>
      </c>
      <c r="O3059" t="s">
        <v>36</v>
      </c>
      <c r="P3059" t="s">
        <v>13</v>
      </c>
      <c r="Q3059">
        <v>1</v>
      </c>
      <c r="R3059" t="s">
        <v>12</v>
      </c>
      <c r="S3059">
        <v>13.066685676574707</v>
      </c>
      <c r="T3059" s="6">
        <f>tbSilv[[#This Row],[qtdRecurso]]*tbSilv[[#This Row],[areaOcupacao]]/10000</f>
        <v>9.7000000000000003E-3</v>
      </c>
      <c r="U3059" s="1">
        <f>tbSilv[[#This Row],[qtdRecEspFaixa]]*tbSilv[[#This Row],[Preco]]</f>
        <v>0.12674685106277467</v>
      </c>
    </row>
    <row r="3060" spans="1:21" hidden="1" x14ac:dyDescent="0.3">
      <c r="A3060">
        <v>11817</v>
      </c>
      <c r="B3060" t="s">
        <v>57</v>
      </c>
      <c r="C3060" t="s">
        <v>1</v>
      </c>
      <c r="D3060" t="s">
        <v>2</v>
      </c>
      <c r="E3060" t="s">
        <v>3</v>
      </c>
      <c r="F3060" t="s">
        <v>306</v>
      </c>
      <c r="G3060" t="s">
        <v>4</v>
      </c>
      <c r="H3060" t="s">
        <v>56</v>
      </c>
      <c r="I3060">
        <v>97</v>
      </c>
      <c r="J3060">
        <v>10</v>
      </c>
      <c r="K3060" t="s">
        <v>318</v>
      </c>
      <c r="L3060" t="s">
        <v>7</v>
      </c>
      <c r="M3060" t="s">
        <v>28</v>
      </c>
      <c r="N3060">
        <v>5</v>
      </c>
      <c r="O3060" t="s">
        <v>33</v>
      </c>
      <c r="P3060" t="s">
        <v>34</v>
      </c>
      <c r="Q3060">
        <v>2</v>
      </c>
      <c r="R3060" t="s">
        <v>12</v>
      </c>
      <c r="S3060">
        <v>9.9000000000000005E-2</v>
      </c>
      <c r="T3060" s="6">
        <f>tbSilv[[#This Row],[qtdRecurso]]*tbSilv[[#This Row],[areaOcupacao]]/10000</f>
        <v>1.9400000000000001E-2</v>
      </c>
      <c r="U3060" s="1">
        <f>tbSilv[[#This Row],[qtdRecEspFaixa]]*tbSilv[[#This Row],[Preco]]</f>
        <v>1.9206000000000002E-3</v>
      </c>
    </row>
    <row r="3061" spans="1:21" hidden="1" x14ac:dyDescent="0.3">
      <c r="A3061">
        <v>11817</v>
      </c>
      <c r="B3061" t="s">
        <v>57</v>
      </c>
      <c r="C3061" t="s">
        <v>1</v>
      </c>
      <c r="D3061" t="s">
        <v>2</v>
      </c>
      <c r="E3061" t="s">
        <v>3</v>
      </c>
      <c r="F3061" t="s">
        <v>306</v>
      </c>
      <c r="G3061" t="s">
        <v>4</v>
      </c>
      <c r="H3061" t="s">
        <v>56</v>
      </c>
      <c r="I3061">
        <v>97</v>
      </c>
      <c r="J3061">
        <v>10</v>
      </c>
      <c r="K3061" t="s">
        <v>318</v>
      </c>
      <c r="L3061" t="s">
        <v>7</v>
      </c>
      <c r="M3061" t="s">
        <v>28</v>
      </c>
      <c r="N3061">
        <v>5</v>
      </c>
      <c r="O3061" t="s">
        <v>33</v>
      </c>
      <c r="P3061" t="s">
        <v>35</v>
      </c>
      <c r="Q3061">
        <v>2</v>
      </c>
      <c r="R3061" t="s">
        <v>22</v>
      </c>
      <c r="S3061">
        <v>16.239999771118164</v>
      </c>
      <c r="T3061" s="6">
        <f>tbSilv[[#This Row],[qtdRecurso]]*tbSilv[[#This Row],[areaOcupacao]]/10000</f>
        <v>1.9400000000000001E-2</v>
      </c>
      <c r="U3061" s="1">
        <f>tbSilv[[#This Row],[qtdRecEspFaixa]]*tbSilv[[#This Row],[Preco]]</f>
        <v>0.31505599555969238</v>
      </c>
    </row>
    <row r="3062" spans="1:21" hidden="1" x14ac:dyDescent="0.3">
      <c r="A3062">
        <v>11817</v>
      </c>
      <c r="B3062" t="s">
        <v>57</v>
      </c>
      <c r="C3062" t="s">
        <v>1</v>
      </c>
      <c r="D3062" t="s">
        <v>2</v>
      </c>
      <c r="E3062" t="s">
        <v>3</v>
      </c>
      <c r="F3062" t="s">
        <v>306</v>
      </c>
      <c r="G3062" t="s">
        <v>4</v>
      </c>
      <c r="H3062" t="s">
        <v>56</v>
      </c>
      <c r="I3062">
        <v>97</v>
      </c>
      <c r="J3062">
        <v>10</v>
      </c>
      <c r="K3062" t="s">
        <v>318</v>
      </c>
      <c r="L3062" t="s">
        <v>7</v>
      </c>
      <c r="M3062" t="s">
        <v>28</v>
      </c>
      <c r="N3062">
        <v>5</v>
      </c>
      <c r="O3062" t="s">
        <v>33</v>
      </c>
      <c r="P3062" t="s">
        <v>13</v>
      </c>
      <c r="Q3062">
        <v>2</v>
      </c>
      <c r="R3062" t="s">
        <v>12</v>
      </c>
      <c r="S3062">
        <v>13.066685676574707</v>
      </c>
      <c r="T3062" s="6">
        <f>tbSilv[[#This Row],[qtdRecurso]]*tbSilv[[#This Row],[areaOcupacao]]/10000</f>
        <v>1.9400000000000001E-2</v>
      </c>
      <c r="U3062" s="1">
        <f>tbSilv[[#This Row],[qtdRecEspFaixa]]*tbSilv[[#This Row],[Preco]]</f>
        <v>0.25349370212554934</v>
      </c>
    </row>
    <row r="3063" spans="1:21" hidden="1" x14ac:dyDescent="0.3">
      <c r="A3063">
        <v>11817</v>
      </c>
      <c r="B3063" t="s">
        <v>57</v>
      </c>
      <c r="C3063" t="s">
        <v>1</v>
      </c>
      <c r="D3063" t="s">
        <v>2</v>
      </c>
      <c r="E3063" t="s">
        <v>3</v>
      </c>
      <c r="F3063" t="s">
        <v>306</v>
      </c>
      <c r="G3063" t="s">
        <v>4</v>
      </c>
      <c r="H3063" t="s">
        <v>56</v>
      </c>
      <c r="I3063">
        <v>97</v>
      </c>
      <c r="J3063">
        <v>10</v>
      </c>
      <c r="K3063" t="s">
        <v>318</v>
      </c>
      <c r="L3063" t="s">
        <v>7</v>
      </c>
      <c r="M3063" t="s">
        <v>28</v>
      </c>
      <c r="N3063">
        <v>5</v>
      </c>
      <c r="O3063" t="s">
        <v>40</v>
      </c>
      <c r="P3063" t="s">
        <v>41</v>
      </c>
      <c r="Q3063">
        <v>20</v>
      </c>
      <c r="R3063" t="s">
        <v>12</v>
      </c>
      <c r="S3063">
        <v>5.920964241027832</v>
      </c>
      <c r="T3063" s="6">
        <f>tbSilv[[#This Row],[qtdRecurso]]*tbSilv[[#This Row],[areaOcupacao]]/10000</f>
        <v>0.19400000000000001</v>
      </c>
      <c r="U3063" s="1">
        <f>tbSilv[[#This Row],[qtdRecEspFaixa]]*tbSilv[[#This Row],[Preco]]</f>
        <v>1.1486670627593993</v>
      </c>
    </row>
    <row r="3064" spans="1:21" hidden="1" x14ac:dyDescent="0.3">
      <c r="A3064">
        <v>11817</v>
      </c>
      <c r="B3064" t="s">
        <v>57</v>
      </c>
      <c r="C3064" t="s">
        <v>1</v>
      </c>
      <c r="D3064" t="s">
        <v>2</v>
      </c>
      <c r="E3064" t="s">
        <v>3</v>
      </c>
      <c r="F3064" t="s">
        <v>306</v>
      </c>
      <c r="G3064" t="s">
        <v>4</v>
      </c>
      <c r="H3064" t="s">
        <v>56</v>
      </c>
      <c r="I3064">
        <v>97</v>
      </c>
      <c r="J3064">
        <v>10</v>
      </c>
      <c r="K3064" t="s">
        <v>318</v>
      </c>
      <c r="L3064" t="s">
        <v>7</v>
      </c>
      <c r="M3064" t="s">
        <v>28</v>
      </c>
      <c r="N3064">
        <v>5</v>
      </c>
      <c r="O3064" t="s">
        <v>36</v>
      </c>
      <c r="P3064" t="s">
        <v>13</v>
      </c>
      <c r="Q3064">
        <v>1</v>
      </c>
      <c r="R3064" t="s">
        <v>12</v>
      </c>
      <c r="S3064">
        <v>13.066685676574707</v>
      </c>
      <c r="T3064" s="6">
        <f>tbSilv[[#This Row],[qtdRecurso]]*tbSilv[[#This Row],[areaOcupacao]]/10000</f>
        <v>9.7000000000000003E-3</v>
      </c>
      <c r="U3064" s="1">
        <f>tbSilv[[#This Row],[qtdRecEspFaixa]]*tbSilv[[#This Row],[Preco]]</f>
        <v>0.12674685106277467</v>
      </c>
    </row>
    <row r="3065" spans="1:21" hidden="1" x14ac:dyDescent="0.3">
      <c r="A3065">
        <v>11817</v>
      </c>
      <c r="B3065" t="s">
        <v>57</v>
      </c>
      <c r="C3065" t="s">
        <v>1</v>
      </c>
      <c r="D3065" t="s">
        <v>2</v>
      </c>
      <c r="E3065" t="s">
        <v>3</v>
      </c>
      <c r="F3065" t="s">
        <v>306</v>
      </c>
      <c r="G3065" t="s">
        <v>4</v>
      </c>
      <c r="H3065" t="s">
        <v>56</v>
      </c>
      <c r="I3065">
        <v>97</v>
      </c>
      <c r="J3065">
        <v>10</v>
      </c>
      <c r="K3065" t="s">
        <v>318</v>
      </c>
      <c r="L3065" t="s">
        <v>7</v>
      </c>
      <c r="M3065" t="s">
        <v>28</v>
      </c>
      <c r="N3065">
        <v>6</v>
      </c>
      <c r="O3065" t="s">
        <v>33</v>
      </c>
      <c r="P3065" t="s">
        <v>34</v>
      </c>
      <c r="Q3065">
        <v>2</v>
      </c>
      <c r="R3065" t="s">
        <v>12</v>
      </c>
      <c r="S3065">
        <v>9.9000000000000005E-2</v>
      </c>
      <c r="T3065" s="6">
        <f>tbSilv[[#This Row],[qtdRecurso]]*tbSilv[[#This Row],[areaOcupacao]]/10000</f>
        <v>1.9400000000000001E-2</v>
      </c>
      <c r="U3065" s="1">
        <f>tbSilv[[#This Row],[qtdRecEspFaixa]]*tbSilv[[#This Row],[Preco]]</f>
        <v>1.9206000000000002E-3</v>
      </c>
    </row>
    <row r="3066" spans="1:21" hidden="1" x14ac:dyDescent="0.3">
      <c r="A3066">
        <v>11817</v>
      </c>
      <c r="B3066" t="s">
        <v>57</v>
      </c>
      <c r="C3066" t="s">
        <v>1</v>
      </c>
      <c r="D3066" t="s">
        <v>2</v>
      </c>
      <c r="E3066" t="s">
        <v>3</v>
      </c>
      <c r="F3066" t="s">
        <v>306</v>
      </c>
      <c r="G3066" t="s">
        <v>4</v>
      </c>
      <c r="H3066" t="s">
        <v>56</v>
      </c>
      <c r="I3066">
        <v>97</v>
      </c>
      <c r="J3066">
        <v>10</v>
      </c>
      <c r="K3066" t="s">
        <v>318</v>
      </c>
      <c r="L3066" t="s">
        <v>7</v>
      </c>
      <c r="M3066" t="s">
        <v>28</v>
      </c>
      <c r="N3066">
        <v>6</v>
      </c>
      <c r="O3066" t="s">
        <v>33</v>
      </c>
      <c r="P3066" t="s">
        <v>35</v>
      </c>
      <c r="Q3066">
        <v>2</v>
      </c>
      <c r="R3066" t="s">
        <v>22</v>
      </c>
      <c r="S3066">
        <v>16.239999771118164</v>
      </c>
      <c r="T3066" s="6">
        <f>tbSilv[[#This Row],[qtdRecurso]]*tbSilv[[#This Row],[areaOcupacao]]/10000</f>
        <v>1.9400000000000001E-2</v>
      </c>
      <c r="U3066" s="1">
        <f>tbSilv[[#This Row],[qtdRecEspFaixa]]*tbSilv[[#This Row],[Preco]]</f>
        <v>0.31505599555969238</v>
      </c>
    </row>
    <row r="3067" spans="1:21" hidden="1" x14ac:dyDescent="0.3">
      <c r="A3067">
        <v>11817</v>
      </c>
      <c r="B3067" t="s">
        <v>57</v>
      </c>
      <c r="C3067" t="s">
        <v>1</v>
      </c>
      <c r="D3067" t="s">
        <v>2</v>
      </c>
      <c r="E3067" t="s">
        <v>3</v>
      </c>
      <c r="F3067" t="s">
        <v>306</v>
      </c>
      <c r="G3067" t="s">
        <v>4</v>
      </c>
      <c r="H3067" t="s">
        <v>56</v>
      </c>
      <c r="I3067">
        <v>97</v>
      </c>
      <c r="J3067">
        <v>10</v>
      </c>
      <c r="K3067" t="s">
        <v>318</v>
      </c>
      <c r="L3067" t="s">
        <v>7</v>
      </c>
      <c r="M3067" t="s">
        <v>28</v>
      </c>
      <c r="N3067">
        <v>6</v>
      </c>
      <c r="O3067" t="s">
        <v>33</v>
      </c>
      <c r="P3067" t="s">
        <v>13</v>
      </c>
      <c r="Q3067">
        <v>2</v>
      </c>
      <c r="R3067" t="s">
        <v>12</v>
      </c>
      <c r="S3067">
        <v>13.066685676574707</v>
      </c>
      <c r="T3067" s="6">
        <f>tbSilv[[#This Row],[qtdRecurso]]*tbSilv[[#This Row],[areaOcupacao]]/10000</f>
        <v>1.9400000000000001E-2</v>
      </c>
      <c r="U3067" s="1">
        <f>tbSilv[[#This Row],[qtdRecEspFaixa]]*tbSilv[[#This Row],[Preco]]</f>
        <v>0.25349370212554934</v>
      </c>
    </row>
    <row r="3068" spans="1:21" hidden="1" x14ac:dyDescent="0.3">
      <c r="A3068">
        <v>11817</v>
      </c>
      <c r="B3068" t="s">
        <v>57</v>
      </c>
      <c r="C3068" t="s">
        <v>1</v>
      </c>
      <c r="D3068" t="s">
        <v>2</v>
      </c>
      <c r="E3068" t="s">
        <v>3</v>
      </c>
      <c r="F3068" t="s">
        <v>306</v>
      </c>
      <c r="G3068" t="s">
        <v>4</v>
      </c>
      <c r="H3068" t="s">
        <v>56</v>
      </c>
      <c r="I3068">
        <v>97</v>
      </c>
      <c r="J3068">
        <v>10</v>
      </c>
      <c r="K3068" t="s">
        <v>318</v>
      </c>
      <c r="L3068" t="s">
        <v>7</v>
      </c>
      <c r="M3068" t="s">
        <v>28</v>
      </c>
      <c r="N3068">
        <v>6</v>
      </c>
      <c r="O3068" t="s">
        <v>36</v>
      </c>
      <c r="P3068" t="s">
        <v>13</v>
      </c>
      <c r="Q3068">
        <v>1</v>
      </c>
      <c r="R3068" t="s">
        <v>12</v>
      </c>
      <c r="S3068">
        <v>13.066685676574707</v>
      </c>
      <c r="T3068" s="6">
        <f>tbSilv[[#This Row],[qtdRecurso]]*tbSilv[[#This Row],[areaOcupacao]]/10000</f>
        <v>9.7000000000000003E-3</v>
      </c>
      <c r="U3068" s="1">
        <f>tbSilv[[#This Row],[qtdRecEspFaixa]]*tbSilv[[#This Row],[Preco]]</f>
        <v>0.12674685106277467</v>
      </c>
    </row>
    <row r="3069" spans="1:21" hidden="1" x14ac:dyDescent="0.3">
      <c r="A3069">
        <v>11817</v>
      </c>
      <c r="B3069" t="s">
        <v>57</v>
      </c>
      <c r="C3069" t="s">
        <v>1</v>
      </c>
      <c r="D3069" t="s">
        <v>2</v>
      </c>
      <c r="E3069" t="s">
        <v>3</v>
      </c>
      <c r="F3069" t="s">
        <v>306</v>
      </c>
      <c r="G3069" t="s">
        <v>4</v>
      </c>
      <c r="H3069" t="s">
        <v>56</v>
      </c>
      <c r="I3069">
        <v>97</v>
      </c>
      <c r="J3069">
        <v>10</v>
      </c>
      <c r="K3069" t="s">
        <v>318</v>
      </c>
      <c r="L3069" t="s">
        <v>7</v>
      </c>
      <c r="M3069" t="s">
        <v>28</v>
      </c>
      <c r="N3069">
        <v>7</v>
      </c>
      <c r="O3069" t="s">
        <v>33</v>
      </c>
      <c r="P3069" t="s">
        <v>34</v>
      </c>
      <c r="Q3069">
        <v>2</v>
      </c>
      <c r="R3069" t="s">
        <v>12</v>
      </c>
      <c r="S3069">
        <v>9.9000000000000005E-2</v>
      </c>
      <c r="T3069" s="6">
        <f>tbSilv[[#This Row],[qtdRecurso]]*tbSilv[[#This Row],[areaOcupacao]]/10000</f>
        <v>1.9400000000000001E-2</v>
      </c>
      <c r="U3069" s="1">
        <f>tbSilv[[#This Row],[qtdRecEspFaixa]]*tbSilv[[#This Row],[Preco]]</f>
        <v>1.9206000000000002E-3</v>
      </c>
    </row>
    <row r="3070" spans="1:21" hidden="1" x14ac:dyDescent="0.3">
      <c r="A3070">
        <v>11817</v>
      </c>
      <c r="B3070" t="s">
        <v>57</v>
      </c>
      <c r="C3070" t="s">
        <v>1</v>
      </c>
      <c r="D3070" t="s">
        <v>2</v>
      </c>
      <c r="E3070" t="s">
        <v>3</v>
      </c>
      <c r="F3070" t="s">
        <v>306</v>
      </c>
      <c r="G3070" t="s">
        <v>4</v>
      </c>
      <c r="H3070" t="s">
        <v>56</v>
      </c>
      <c r="I3070">
        <v>97</v>
      </c>
      <c r="J3070">
        <v>10</v>
      </c>
      <c r="K3070" t="s">
        <v>318</v>
      </c>
      <c r="L3070" t="s">
        <v>7</v>
      </c>
      <c r="M3070" t="s">
        <v>28</v>
      </c>
      <c r="N3070">
        <v>7</v>
      </c>
      <c r="O3070" t="s">
        <v>33</v>
      </c>
      <c r="P3070" t="s">
        <v>35</v>
      </c>
      <c r="Q3070">
        <v>2</v>
      </c>
      <c r="R3070" t="s">
        <v>22</v>
      </c>
      <c r="S3070">
        <v>16.239999771118164</v>
      </c>
      <c r="T3070" s="6">
        <f>tbSilv[[#This Row],[qtdRecurso]]*tbSilv[[#This Row],[areaOcupacao]]/10000</f>
        <v>1.9400000000000001E-2</v>
      </c>
      <c r="U3070" s="1">
        <f>tbSilv[[#This Row],[qtdRecEspFaixa]]*tbSilv[[#This Row],[Preco]]</f>
        <v>0.31505599555969238</v>
      </c>
    </row>
    <row r="3071" spans="1:21" hidden="1" x14ac:dyDescent="0.3">
      <c r="A3071">
        <v>11817</v>
      </c>
      <c r="B3071" t="s">
        <v>57</v>
      </c>
      <c r="C3071" t="s">
        <v>1</v>
      </c>
      <c r="D3071" t="s">
        <v>2</v>
      </c>
      <c r="E3071" t="s">
        <v>3</v>
      </c>
      <c r="F3071" t="s">
        <v>306</v>
      </c>
      <c r="G3071" t="s">
        <v>4</v>
      </c>
      <c r="H3071" t="s">
        <v>56</v>
      </c>
      <c r="I3071">
        <v>97</v>
      </c>
      <c r="J3071">
        <v>10</v>
      </c>
      <c r="K3071" t="s">
        <v>318</v>
      </c>
      <c r="L3071" t="s">
        <v>7</v>
      </c>
      <c r="M3071" t="s">
        <v>28</v>
      </c>
      <c r="N3071">
        <v>7</v>
      </c>
      <c r="O3071" t="s">
        <v>33</v>
      </c>
      <c r="P3071" t="s">
        <v>13</v>
      </c>
      <c r="Q3071">
        <v>2</v>
      </c>
      <c r="R3071" t="s">
        <v>12</v>
      </c>
      <c r="S3071">
        <v>13.066685676574707</v>
      </c>
      <c r="T3071" s="6">
        <f>tbSilv[[#This Row],[qtdRecurso]]*tbSilv[[#This Row],[areaOcupacao]]/10000</f>
        <v>1.9400000000000001E-2</v>
      </c>
      <c r="U3071" s="1">
        <f>tbSilv[[#This Row],[qtdRecEspFaixa]]*tbSilv[[#This Row],[Preco]]</f>
        <v>0.25349370212554934</v>
      </c>
    </row>
    <row r="3072" spans="1:21" hidden="1" x14ac:dyDescent="0.3">
      <c r="A3072">
        <v>11817</v>
      </c>
      <c r="B3072" t="s">
        <v>57</v>
      </c>
      <c r="C3072" t="s">
        <v>1</v>
      </c>
      <c r="D3072" t="s">
        <v>2</v>
      </c>
      <c r="E3072" t="s">
        <v>3</v>
      </c>
      <c r="F3072" t="s">
        <v>306</v>
      </c>
      <c r="G3072" t="s">
        <v>4</v>
      </c>
      <c r="H3072" t="s">
        <v>56</v>
      </c>
      <c r="I3072">
        <v>97</v>
      </c>
      <c r="J3072">
        <v>10</v>
      </c>
      <c r="K3072" t="s">
        <v>318</v>
      </c>
      <c r="L3072" t="s">
        <v>7</v>
      </c>
      <c r="M3072" t="s">
        <v>28</v>
      </c>
      <c r="N3072">
        <v>7</v>
      </c>
      <c r="O3072" t="s">
        <v>36</v>
      </c>
      <c r="P3072" t="s">
        <v>13</v>
      </c>
      <c r="Q3072">
        <v>1</v>
      </c>
      <c r="R3072" t="s">
        <v>12</v>
      </c>
      <c r="S3072">
        <v>13.066685676574707</v>
      </c>
      <c r="T3072" s="6">
        <f>tbSilv[[#This Row],[qtdRecurso]]*tbSilv[[#This Row],[areaOcupacao]]/10000</f>
        <v>9.7000000000000003E-3</v>
      </c>
      <c r="U3072" s="1">
        <f>tbSilv[[#This Row],[qtdRecEspFaixa]]*tbSilv[[#This Row],[Preco]]</f>
        <v>0.12674685106277467</v>
      </c>
    </row>
    <row r="3073" spans="1:21" hidden="1" x14ac:dyDescent="0.3">
      <c r="A3073">
        <v>11817</v>
      </c>
      <c r="B3073" t="s">
        <v>57</v>
      </c>
      <c r="C3073" t="s">
        <v>1</v>
      </c>
      <c r="D3073" t="s">
        <v>2</v>
      </c>
      <c r="E3073" t="s">
        <v>3</v>
      </c>
      <c r="F3073" t="s">
        <v>306</v>
      </c>
      <c r="G3073" t="s">
        <v>4</v>
      </c>
      <c r="H3073" t="s">
        <v>56</v>
      </c>
      <c r="I3073">
        <v>97</v>
      </c>
      <c r="J3073">
        <v>10</v>
      </c>
      <c r="K3073" t="s">
        <v>318</v>
      </c>
      <c r="L3073" t="s">
        <v>7</v>
      </c>
      <c r="M3073" t="s">
        <v>28</v>
      </c>
      <c r="N3073">
        <v>8</v>
      </c>
      <c r="O3073" t="s">
        <v>33</v>
      </c>
      <c r="P3073" t="s">
        <v>34</v>
      </c>
      <c r="Q3073">
        <v>2</v>
      </c>
      <c r="R3073" t="s">
        <v>12</v>
      </c>
      <c r="S3073">
        <v>9.9000000000000005E-2</v>
      </c>
      <c r="T3073" s="6">
        <f>tbSilv[[#This Row],[qtdRecurso]]*tbSilv[[#This Row],[areaOcupacao]]/10000</f>
        <v>1.9400000000000001E-2</v>
      </c>
      <c r="U3073" s="1">
        <f>tbSilv[[#This Row],[qtdRecEspFaixa]]*tbSilv[[#This Row],[Preco]]</f>
        <v>1.9206000000000002E-3</v>
      </c>
    </row>
    <row r="3074" spans="1:21" hidden="1" x14ac:dyDescent="0.3">
      <c r="A3074">
        <v>11817</v>
      </c>
      <c r="B3074" t="s">
        <v>57</v>
      </c>
      <c r="C3074" t="s">
        <v>1</v>
      </c>
      <c r="D3074" t="s">
        <v>2</v>
      </c>
      <c r="E3074" t="s">
        <v>3</v>
      </c>
      <c r="F3074" t="s">
        <v>306</v>
      </c>
      <c r="G3074" t="s">
        <v>4</v>
      </c>
      <c r="H3074" t="s">
        <v>56</v>
      </c>
      <c r="I3074">
        <v>97</v>
      </c>
      <c r="J3074">
        <v>10</v>
      </c>
      <c r="K3074" t="s">
        <v>318</v>
      </c>
      <c r="L3074" t="s">
        <v>7</v>
      </c>
      <c r="M3074" t="s">
        <v>28</v>
      </c>
      <c r="N3074">
        <v>8</v>
      </c>
      <c r="O3074" t="s">
        <v>33</v>
      </c>
      <c r="P3074" t="s">
        <v>35</v>
      </c>
      <c r="Q3074">
        <v>2</v>
      </c>
      <c r="R3074" t="s">
        <v>22</v>
      </c>
      <c r="S3074">
        <v>16.239999771118164</v>
      </c>
      <c r="T3074" s="6">
        <f>tbSilv[[#This Row],[qtdRecurso]]*tbSilv[[#This Row],[areaOcupacao]]/10000</f>
        <v>1.9400000000000001E-2</v>
      </c>
      <c r="U3074" s="1">
        <f>tbSilv[[#This Row],[qtdRecEspFaixa]]*tbSilv[[#This Row],[Preco]]</f>
        <v>0.31505599555969238</v>
      </c>
    </row>
    <row r="3075" spans="1:21" hidden="1" x14ac:dyDescent="0.3">
      <c r="A3075">
        <v>11817</v>
      </c>
      <c r="B3075" t="s">
        <v>57</v>
      </c>
      <c r="C3075" t="s">
        <v>1</v>
      </c>
      <c r="D3075" t="s">
        <v>2</v>
      </c>
      <c r="E3075" t="s">
        <v>3</v>
      </c>
      <c r="F3075" t="s">
        <v>306</v>
      </c>
      <c r="G3075" t="s">
        <v>4</v>
      </c>
      <c r="H3075" t="s">
        <v>56</v>
      </c>
      <c r="I3075">
        <v>97</v>
      </c>
      <c r="J3075">
        <v>10</v>
      </c>
      <c r="K3075" t="s">
        <v>318</v>
      </c>
      <c r="L3075" t="s">
        <v>7</v>
      </c>
      <c r="M3075" t="s">
        <v>28</v>
      </c>
      <c r="N3075">
        <v>8</v>
      </c>
      <c r="O3075" t="s">
        <v>33</v>
      </c>
      <c r="P3075" t="s">
        <v>13</v>
      </c>
      <c r="Q3075">
        <v>2</v>
      </c>
      <c r="R3075" t="s">
        <v>12</v>
      </c>
      <c r="S3075">
        <v>13.066685676574707</v>
      </c>
      <c r="T3075" s="6">
        <f>tbSilv[[#This Row],[qtdRecurso]]*tbSilv[[#This Row],[areaOcupacao]]/10000</f>
        <v>1.9400000000000001E-2</v>
      </c>
      <c r="U3075" s="1">
        <f>tbSilv[[#This Row],[qtdRecEspFaixa]]*tbSilv[[#This Row],[Preco]]</f>
        <v>0.25349370212554934</v>
      </c>
    </row>
    <row r="3076" spans="1:21" hidden="1" x14ac:dyDescent="0.3">
      <c r="A3076">
        <v>11817</v>
      </c>
      <c r="B3076" t="s">
        <v>57</v>
      </c>
      <c r="C3076" t="s">
        <v>1</v>
      </c>
      <c r="D3076" t="s">
        <v>2</v>
      </c>
      <c r="E3076" t="s">
        <v>3</v>
      </c>
      <c r="F3076" t="s">
        <v>306</v>
      </c>
      <c r="G3076" t="s">
        <v>4</v>
      </c>
      <c r="H3076" t="s">
        <v>56</v>
      </c>
      <c r="I3076">
        <v>97</v>
      </c>
      <c r="J3076">
        <v>10</v>
      </c>
      <c r="K3076" t="s">
        <v>318</v>
      </c>
      <c r="L3076" t="s">
        <v>7</v>
      </c>
      <c r="M3076" t="s">
        <v>28</v>
      </c>
      <c r="N3076">
        <v>8</v>
      </c>
      <c r="O3076" t="s">
        <v>36</v>
      </c>
      <c r="P3076" t="s">
        <v>13</v>
      </c>
      <c r="Q3076">
        <v>1</v>
      </c>
      <c r="R3076" t="s">
        <v>12</v>
      </c>
      <c r="S3076">
        <v>13.066685676574707</v>
      </c>
      <c r="T3076" s="6">
        <f>tbSilv[[#This Row],[qtdRecurso]]*tbSilv[[#This Row],[areaOcupacao]]/10000</f>
        <v>9.7000000000000003E-3</v>
      </c>
      <c r="U3076" s="1">
        <f>tbSilv[[#This Row],[qtdRecEspFaixa]]*tbSilv[[#This Row],[Preco]]</f>
        <v>0.12674685106277467</v>
      </c>
    </row>
    <row r="3077" spans="1:21" hidden="1" x14ac:dyDescent="0.3">
      <c r="A3077">
        <v>11817</v>
      </c>
      <c r="B3077" t="s">
        <v>57</v>
      </c>
      <c r="C3077" t="s">
        <v>1</v>
      </c>
      <c r="D3077" t="s">
        <v>2</v>
      </c>
      <c r="E3077" t="s">
        <v>3</v>
      </c>
      <c r="F3077" t="s">
        <v>306</v>
      </c>
      <c r="G3077" t="s">
        <v>4</v>
      </c>
      <c r="H3077" t="s">
        <v>56</v>
      </c>
      <c r="I3077">
        <v>97</v>
      </c>
      <c r="J3077">
        <v>10</v>
      </c>
      <c r="K3077" t="s">
        <v>318</v>
      </c>
      <c r="L3077" t="s">
        <v>7</v>
      </c>
      <c r="M3077" t="s">
        <v>28</v>
      </c>
      <c r="N3077">
        <v>9</v>
      </c>
      <c r="O3077" t="s">
        <v>33</v>
      </c>
      <c r="P3077" t="s">
        <v>34</v>
      </c>
      <c r="Q3077">
        <v>2</v>
      </c>
      <c r="R3077" t="s">
        <v>12</v>
      </c>
      <c r="S3077">
        <v>9.9000000000000005E-2</v>
      </c>
      <c r="T3077" s="6">
        <f>tbSilv[[#This Row],[qtdRecurso]]*tbSilv[[#This Row],[areaOcupacao]]/10000</f>
        <v>1.9400000000000001E-2</v>
      </c>
      <c r="U3077" s="1">
        <f>tbSilv[[#This Row],[qtdRecEspFaixa]]*tbSilv[[#This Row],[Preco]]</f>
        <v>1.9206000000000002E-3</v>
      </c>
    </row>
    <row r="3078" spans="1:21" hidden="1" x14ac:dyDescent="0.3">
      <c r="A3078">
        <v>11817</v>
      </c>
      <c r="B3078" t="s">
        <v>57</v>
      </c>
      <c r="C3078" t="s">
        <v>1</v>
      </c>
      <c r="D3078" t="s">
        <v>2</v>
      </c>
      <c r="E3078" t="s">
        <v>3</v>
      </c>
      <c r="F3078" t="s">
        <v>306</v>
      </c>
      <c r="G3078" t="s">
        <v>4</v>
      </c>
      <c r="H3078" t="s">
        <v>56</v>
      </c>
      <c r="I3078">
        <v>97</v>
      </c>
      <c r="J3078">
        <v>10</v>
      </c>
      <c r="K3078" t="s">
        <v>318</v>
      </c>
      <c r="L3078" t="s">
        <v>7</v>
      </c>
      <c r="M3078" t="s">
        <v>28</v>
      </c>
      <c r="N3078">
        <v>9</v>
      </c>
      <c r="O3078" t="s">
        <v>33</v>
      </c>
      <c r="P3078" t="s">
        <v>35</v>
      </c>
      <c r="Q3078">
        <v>2</v>
      </c>
      <c r="R3078" t="s">
        <v>22</v>
      </c>
      <c r="S3078">
        <v>16.239999771118164</v>
      </c>
      <c r="T3078" s="6">
        <f>tbSilv[[#This Row],[qtdRecurso]]*tbSilv[[#This Row],[areaOcupacao]]/10000</f>
        <v>1.9400000000000001E-2</v>
      </c>
      <c r="U3078" s="1">
        <f>tbSilv[[#This Row],[qtdRecEspFaixa]]*tbSilv[[#This Row],[Preco]]</f>
        <v>0.31505599555969238</v>
      </c>
    </row>
    <row r="3079" spans="1:21" hidden="1" x14ac:dyDescent="0.3">
      <c r="A3079">
        <v>11817</v>
      </c>
      <c r="B3079" t="s">
        <v>57</v>
      </c>
      <c r="C3079" t="s">
        <v>1</v>
      </c>
      <c r="D3079" t="s">
        <v>2</v>
      </c>
      <c r="E3079" t="s">
        <v>3</v>
      </c>
      <c r="F3079" t="s">
        <v>306</v>
      </c>
      <c r="G3079" t="s">
        <v>4</v>
      </c>
      <c r="H3079" t="s">
        <v>56</v>
      </c>
      <c r="I3079">
        <v>97</v>
      </c>
      <c r="J3079">
        <v>10</v>
      </c>
      <c r="K3079" t="s">
        <v>318</v>
      </c>
      <c r="L3079" t="s">
        <v>7</v>
      </c>
      <c r="M3079" t="s">
        <v>28</v>
      </c>
      <c r="N3079">
        <v>9</v>
      </c>
      <c r="O3079" t="s">
        <v>33</v>
      </c>
      <c r="P3079" t="s">
        <v>13</v>
      </c>
      <c r="Q3079">
        <v>2</v>
      </c>
      <c r="R3079" t="s">
        <v>12</v>
      </c>
      <c r="S3079">
        <v>13.066685676574707</v>
      </c>
      <c r="T3079" s="6">
        <f>tbSilv[[#This Row],[qtdRecurso]]*tbSilv[[#This Row],[areaOcupacao]]/10000</f>
        <v>1.9400000000000001E-2</v>
      </c>
      <c r="U3079" s="1">
        <f>tbSilv[[#This Row],[qtdRecEspFaixa]]*tbSilv[[#This Row],[Preco]]</f>
        <v>0.25349370212554934</v>
      </c>
    </row>
    <row r="3080" spans="1:21" hidden="1" x14ac:dyDescent="0.3">
      <c r="A3080">
        <v>11817</v>
      </c>
      <c r="B3080" t="s">
        <v>57</v>
      </c>
      <c r="C3080" t="s">
        <v>1</v>
      </c>
      <c r="D3080" t="s">
        <v>2</v>
      </c>
      <c r="E3080" t="s">
        <v>3</v>
      </c>
      <c r="F3080" t="s">
        <v>306</v>
      </c>
      <c r="G3080" t="s">
        <v>4</v>
      </c>
      <c r="H3080" t="s">
        <v>56</v>
      </c>
      <c r="I3080">
        <v>97</v>
      </c>
      <c r="J3080">
        <v>10</v>
      </c>
      <c r="K3080" t="s">
        <v>318</v>
      </c>
      <c r="L3080" t="s">
        <v>7</v>
      </c>
      <c r="M3080" t="s">
        <v>28</v>
      </c>
      <c r="N3080">
        <v>9</v>
      </c>
      <c r="O3080" t="s">
        <v>36</v>
      </c>
      <c r="P3080" t="s">
        <v>13</v>
      </c>
      <c r="Q3080">
        <v>1</v>
      </c>
      <c r="R3080" t="s">
        <v>12</v>
      </c>
      <c r="S3080">
        <v>13.066685676574707</v>
      </c>
      <c r="T3080" s="6">
        <f>tbSilv[[#This Row],[qtdRecurso]]*tbSilv[[#This Row],[areaOcupacao]]/10000</f>
        <v>9.7000000000000003E-3</v>
      </c>
      <c r="U3080" s="1">
        <f>tbSilv[[#This Row],[qtdRecEspFaixa]]*tbSilv[[#This Row],[Preco]]</f>
        <v>0.12674685106277467</v>
      </c>
    </row>
    <row r="3081" spans="1:21" hidden="1" x14ac:dyDescent="0.3">
      <c r="A3081">
        <v>11817</v>
      </c>
      <c r="B3081" t="s">
        <v>57</v>
      </c>
      <c r="C3081" t="s">
        <v>1</v>
      </c>
      <c r="D3081" t="s">
        <v>2</v>
      </c>
      <c r="E3081" t="s">
        <v>3</v>
      </c>
      <c r="F3081" t="s">
        <v>306</v>
      </c>
      <c r="G3081" t="s">
        <v>4</v>
      </c>
      <c r="H3081" t="s">
        <v>56</v>
      </c>
      <c r="I3081">
        <v>97</v>
      </c>
      <c r="J3081">
        <v>10</v>
      </c>
      <c r="K3081" t="s">
        <v>318</v>
      </c>
      <c r="L3081" t="s">
        <v>7</v>
      </c>
      <c r="M3081" t="s">
        <v>28</v>
      </c>
      <c r="N3081">
        <v>10</v>
      </c>
      <c r="O3081" t="s">
        <v>33</v>
      </c>
      <c r="P3081" t="s">
        <v>34</v>
      </c>
      <c r="Q3081">
        <v>2</v>
      </c>
      <c r="R3081" t="s">
        <v>12</v>
      </c>
      <c r="S3081">
        <v>9.9000000000000005E-2</v>
      </c>
      <c r="T3081" s="6">
        <f>tbSilv[[#This Row],[qtdRecurso]]*tbSilv[[#This Row],[areaOcupacao]]/10000</f>
        <v>1.9400000000000001E-2</v>
      </c>
      <c r="U3081" s="1">
        <f>tbSilv[[#This Row],[qtdRecEspFaixa]]*tbSilv[[#This Row],[Preco]]</f>
        <v>1.9206000000000002E-3</v>
      </c>
    </row>
    <row r="3082" spans="1:21" hidden="1" x14ac:dyDescent="0.3">
      <c r="A3082">
        <v>11817</v>
      </c>
      <c r="B3082" t="s">
        <v>57</v>
      </c>
      <c r="C3082" t="s">
        <v>1</v>
      </c>
      <c r="D3082" t="s">
        <v>2</v>
      </c>
      <c r="E3082" t="s">
        <v>3</v>
      </c>
      <c r="F3082" t="s">
        <v>306</v>
      </c>
      <c r="G3082" t="s">
        <v>4</v>
      </c>
      <c r="H3082" t="s">
        <v>56</v>
      </c>
      <c r="I3082">
        <v>97</v>
      </c>
      <c r="J3082">
        <v>10</v>
      </c>
      <c r="K3082" t="s">
        <v>318</v>
      </c>
      <c r="L3082" t="s">
        <v>7</v>
      </c>
      <c r="M3082" t="s">
        <v>28</v>
      </c>
      <c r="N3082">
        <v>10</v>
      </c>
      <c r="O3082" t="s">
        <v>33</v>
      </c>
      <c r="P3082" t="s">
        <v>35</v>
      </c>
      <c r="Q3082">
        <v>2</v>
      </c>
      <c r="R3082" t="s">
        <v>22</v>
      </c>
      <c r="S3082">
        <v>16.239999771118164</v>
      </c>
      <c r="T3082" s="6">
        <f>tbSilv[[#This Row],[qtdRecurso]]*tbSilv[[#This Row],[areaOcupacao]]/10000</f>
        <v>1.9400000000000001E-2</v>
      </c>
      <c r="U3082" s="1">
        <f>tbSilv[[#This Row],[qtdRecEspFaixa]]*tbSilv[[#This Row],[Preco]]</f>
        <v>0.31505599555969238</v>
      </c>
    </row>
    <row r="3083" spans="1:21" hidden="1" x14ac:dyDescent="0.3">
      <c r="A3083">
        <v>11817</v>
      </c>
      <c r="B3083" t="s">
        <v>57</v>
      </c>
      <c r="C3083" t="s">
        <v>1</v>
      </c>
      <c r="D3083" t="s">
        <v>2</v>
      </c>
      <c r="E3083" t="s">
        <v>3</v>
      </c>
      <c r="F3083" t="s">
        <v>306</v>
      </c>
      <c r="G3083" t="s">
        <v>4</v>
      </c>
      <c r="H3083" t="s">
        <v>56</v>
      </c>
      <c r="I3083">
        <v>97</v>
      </c>
      <c r="J3083">
        <v>10</v>
      </c>
      <c r="K3083" t="s">
        <v>318</v>
      </c>
      <c r="L3083" t="s">
        <v>7</v>
      </c>
      <c r="M3083" t="s">
        <v>28</v>
      </c>
      <c r="N3083">
        <v>10</v>
      </c>
      <c r="O3083" t="s">
        <v>33</v>
      </c>
      <c r="P3083" t="s">
        <v>13</v>
      </c>
      <c r="Q3083">
        <v>2</v>
      </c>
      <c r="R3083" t="s">
        <v>12</v>
      </c>
      <c r="S3083">
        <v>13.066685676574707</v>
      </c>
      <c r="T3083" s="6">
        <f>tbSilv[[#This Row],[qtdRecurso]]*tbSilv[[#This Row],[areaOcupacao]]/10000</f>
        <v>1.9400000000000001E-2</v>
      </c>
      <c r="U3083" s="1">
        <f>tbSilv[[#This Row],[qtdRecEspFaixa]]*tbSilv[[#This Row],[Preco]]</f>
        <v>0.25349370212554934</v>
      </c>
    </row>
    <row r="3084" spans="1:21" hidden="1" x14ac:dyDescent="0.3">
      <c r="A3084">
        <v>11817</v>
      </c>
      <c r="B3084" t="s">
        <v>57</v>
      </c>
      <c r="C3084" t="s">
        <v>1</v>
      </c>
      <c r="D3084" t="s">
        <v>2</v>
      </c>
      <c r="E3084" t="s">
        <v>3</v>
      </c>
      <c r="F3084" t="s">
        <v>306</v>
      </c>
      <c r="G3084" t="s">
        <v>4</v>
      </c>
      <c r="H3084" t="s">
        <v>56</v>
      </c>
      <c r="I3084">
        <v>97</v>
      </c>
      <c r="J3084">
        <v>10</v>
      </c>
      <c r="K3084" t="s">
        <v>318</v>
      </c>
      <c r="L3084" t="s">
        <v>7</v>
      </c>
      <c r="M3084" t="s">
        <v>28</v>
      </c>
      <c r="N3084">
        <v>10</v>
      </c>
      <c r="O3084" t="s">
        <v>40</v>
      </c>
      <c r="P3084" t="s">
        <v>41</v>
      </c>
      <c r="Q3084">
        <v>20</v>
      </c>
      <c r="R3084" t="s">
        <v>12</v>
      </c>
      <c r="S3084">
        <v>5.920964241027832</v>
      </c>
      <c r="T3084" s="6">
        <f>tbSilv[[#This Row],[qtdRecurso]]*tbSilv[[#This Row],[areaOcupacao]]/10000</f>
        <v>0.19400000000000001</v>
      </c>
      <c r="U3084" s="1">
        <f>tbSilv[[#This Row],[qtdRecEspFaixa]]*tbSilv[[#This Row],[Preco]]</f>
        <v>1.1486670627593993</v>
      </c>
    </row>
    <row r="3085" spans="1:21" hidden="1" x14ac:dyDescent="0.3">
      <c r="A3085">
        <v>11817</v>
      </c>
      <c r="B3085" t="s">
        <v>57</v>
      </c>
      <c r="C3085" t="s">
        <v>1</v>
      </c>
      <c r="D3085" t="s">
        <v>2</v>
      </c>
      <c r="E3085" t="s">
        <v>3</v>
      </c>
      <c r="F3085" t="s">
        <v>306</v>
      </c>
      <c r="G3085" t="s">
        <v>4</v>
      </c>
      <c r="H3085" t="s">
        <v>56</v>
      </c>
      <c r="I3085">
        <v>97</v>
      </c>
      <c r="J3085">
        <v>10</v>
      </c>
      <c r="K3085" t="s">
        <v>318</v>
      </c>
      <c r="L3085" t="s">
        <v>7</v>
      </c>
      <c r="M3085" t="s">
        <v>28</v>
      </c>
      <c r="N3085">
        <v>10</v>
      </c>
      <c r="O3085" t="s">
        <v>36</v>
      </c>
      <c r="P3085" t="s">
        <v>13</v>
      </c>
      <c r="Q3085">
        <v>1</v>
      </c>
      <c r="R3085" t="s">
        <v>12</v>
      </c>
      <c r="S3085">
        <v>13.066685676574707</v>
      </c>
      <c r="T3085" s="6">
        <f>tbSilv[[#This Row],[qtdRecurso]]*tbSilv[[#This Row],[areaOcupacao]]/10000</f>
        <v>9.7000000000000003E-3</v>
      </c>
      <c r="U3085" s="1">
        <f>tbSilv[[#This Row],[qtdRecEspFaixa]]*tbSilv[[#This Row],[Preco]]</f>
        <v>0.12674685106277467</v>
      </c>
    </row>
    <row r="3086" spans="1:21" hidden="1" x14ac:dyDescent="0.3">
      <c r="A3086">
        <v>11817</v>
      </c>
      <c r="B3086" t="s">
        <v>57</v>
      </c>
      <c r="C3086" t="s">
        <v>1</v>
      </c>
      <c r="D3086" t="s">
        <v>2</v>
      </c>
      <c r="E3086" t="s">
        <v>3</v>
      </c>
      <c r="F3086" t="s">
        <v>306</v>
      </c>
      <c r="G3086" t="s">
        <v>4</v>
      </c>
      <c r="H3086" t="s">
        <v>56</v>
      </c>
      <c r="I3086">
        <v>97</v>
      </c>
      <c r="J3086">
        <v>10</v>
      </c>
      <c r="K3086" t="s">
        <v>318</v>
      </c>
      <c r="L3086" t="s">
        <v>7</v>
      </c>
      <c r="M3086" t="s">
        <v>28</v>
      </c>
      <c r="N3086">
        <v>11</v>
      </c>
      <c r="O3086" t="s">
        <v>33</v>
      </c>
      <c r="P3086" t="s">
        <v>34</v>
      </c>
      <c r="Q3086">
        <v>2</v>
      </c>
      <c r="R3086" t="s">
        <v>12</v>
      </c>
      <c r="S3086">
        <v>9.9000000000000005E-2</v>
      </c>
      <c r="T3086" s="6">
        <f>tbSilv[[#This Row],[qtdRecurso]]*tbSilv[[#This Row],[areaOcupacao]]/10000</f>
        <v>1.9400000000000001E-2</v>
      </c>
      <c r="U3086" s="1">
        <f>tbSilv[[#This Row],[qtdRecEspFaixa]]*tbSilv[[#This Row],[Preco]]</f>
        <v>1.9206000000000002E-3</v>
      </c>
    </row>
    <row r="3087" spans="1:21" hidden="1" x14ac:dyDescent="0.3">
      <c r="A3087">
        <v>11817</v>
      </c>
      <c r="B3087" t="s">
        <v>57</v>
      </c>
      <c r="C3087" t="s">
        <v>1</v>
      </c>
      <c r="D3087" t="s">
        <v>2</v>
      </c>
      <c r="E3087" t="s">
        <v>3</v>
      </c>
      <c r="F3087" t="s">
        <v>306</v>
      </c>
      <c r="G3087" t="s">
        <v>4</v>
      </c>
      <c r="H3087" t="s">
        <v>56</v>
      </c>
      <c r="I3087">
        <v>97</v>
      </c>
      <c r="J3087">
        <v>10</v>
      </c>
      <c r="K3087" t="s">
        <v>318</v>
      </c>
      <c r="L3087" t="s">
        <v>7</v>
      </c>
      <c r="M3087" t="s">
        <v>28</v>
      </c>
      <c r="N3087">
        <v>11</v>
      </c>
      <c r="O3087" t="s">
        <v>33</v>
      </c>
      <c r="P3087" t="s">
        <v>35</v>
      </c>
      <c r="Q3087">
        <v>2</v>
      </c>
      <c r="R3087" t="s">
        <v>22</v>
      </c>
      <c r="S3087">
        <v>16.239999771118164</v>
      </c>
      <c r="T3087" s="6">
        <f>tbSilv[[#This Row],[qtdRecurso]]*tbSilv[[#This Row],[areaOcupacao]]/10000</f>
        <v>1.9400000000000001E-2</v>
      </c>
      <c r="U3087" s="1">
        <f>tbSilv[[#This Row],[qtdRecEspFaixa]]*tbSilv[[#This Row],[Preco]]</f>
        <v>0.31505599555969238</v>
      </c>
    </row>
    <row r="3088" spans="1:21" hidden="1" x14ac:dyDescent="0.3">
      <c r="A3088">
        <v>11817</v>
      </c>
      <c r="B3088" t="s">
        <v>57</v>
      </c>
      <c r="C3088" t="s">
        <v>1</v>
      </c>
      <c r="D3088" t="s">
        <v>2</v>
      </c>
      <c r="E3088" t="s">
        <v>3</v>
      </c>
      <c r="F3088" t="s">
        <v>306</v>
      </c>
      <c r="G3088" t="s">
        <v>4</v>
      </c>
      <c r="H3088" t="s">
        <v>56</v>
      </c>
      <c r="I3088">
        <v>97</v>
      </c>
      <c r="J3088">
        <v>10</v>
      </c>
      <c r="K3088" t="s">
        <v>318</v>
      </c>
      <c r="L3088" t="s">
        <v>7</v>
      </c>
      <c r="M3088" t="s">
        <v>28</v>
      </c>
      <c r="N3088">
        <v>11</v>
      </c>
      <c r="O3088" t="s">
        <v>33</v>
      </c>
      <c r="P3088" t="s">
        <v>13</v>
      </c>
      <c r="Q3088">
        <v>2</v>
      </c>
      <c r="R3088" t="s">
        <v>12</v>
      </c>
      <c r="S3088">
        <v>13.066685676574707</v>
      </c>
      <c r="T3088" s="6">
        <f>tbSilv[[#This Row],[qtdRecurso]]*tbSilv[[#This Row],[areaOcupacao]]/10000</f>
        <v>1.9400000000000001E-2</v>
      </c>
      <c r="U3088" s="1">
        <f>tbSilv[[#This Row],[qtdRecEspFaixa]]*tbSilv[[#This Row],[Preco]]</f>
        <v>0.25349370212554934</v>
      </c>
    </row>
    <row r="3089" spans="1:21" hidden="1" x14ac:dyDescent="0.3">
      <c r="A3089">
        <v>11817</v>
      </c>
      <c r="B3089" t="s">
        <v>57</v>
      </c>
      <c r="C3089" t="s">
        <v>1</v>
      </c>
      <c r="D3089" t="s">
        <v>2</v>
      </c>
      <c r="E3089" t="s">
        <v>3</v>
      </c>
      <c r="F3089" t="s">
        <v>306</v>
      </c>
      <c r="G3089" t="s">
        <v>4</v>
      </c>
      <c r="H3089" t="s">
        <v>56</v>
      </c>
      <c r="I3089">
        <v>97</v>
      </c>
      <c r="J3089">
        <v>10</v>
      </c>
      <c r="K3089" t="s">
        <v>318</v>
      </c>
      <c r="L3089" t="s">
        <v>7</v>
      </c>
      <c r="M3089" t="s">
        <v>28</v>
      </c>
      <c r="N3089">
        <v>11</v>
      </c>
      <c r="O3089" t="s">
        <v>36</v>
      </c>
      <c r="P3089" t="s">
        <v>13</v>
      </c>
      <c r="Q3089">
        <v>1</v>
      </c>
      <c r="R3089" t="s">
        <v>12</v>
      </c>
      <c r="S3089">
        <v>13.066685676574707</v>
      </c>
      <c r="T3089" s="6">
        <f>tbSilv[[#This Row],[qtdRecurso]]*tbSilv[[#This Row],[areaOcupacao]]/10000</f>
        <v>9.7000000000000003E-3</v>
      </c>
      <c r="U3089" s="1">
        <f>tbSilv[[#This Row],[qtdRecEspFaixa]]*tbSilv[[#This Row],[Preco]]</f>
        <v>0.12674685106277467</v>
      </c>
    </row>
    <row r="3090" spans="1:21" hidden="1" x14ac:dyDescent="0.3">
      <c r="A3090">
        <v>11817</v>
      </c>
      <c r="B3090" t="s">
        <v>57</v>
      </c>
      <c r="C3090" t="s">
        <v>1</v>
      </c>
      <c r="D3090" t="s">
        <v>2</v>
      </c>
      <c r="E3090" t="s">
        <v>3</v>
      </c>
      <c r="F3090" t="s">
        <v>306</v>
      </c>
      <c r="G3090" t="s">
        <v>4</v>
      </c>
      <c r="H3090" t="s">
        <v>56</v>
      </c>
      <c r="I3090">
        <v>97</v>
      </c>
      <c r="J3090">
        <v>10</v>
      </c>
      <c r="K3090" t="s">
        <v>318</v>
      </c>
      <c r="L3090" t="s">
        <v>7</v>
      </c>
      <c r="M3090" t="s">
        <v>28</v>
      </c>
      <c r="N3090">
        <v>12</v>
      </c>
      <c r="O3090" t="s">
        <v>33</v>
      </c>
      <c r="P3090" t="s">
        <v>34</v>
      </c>
      <c r="Q3090">
        <v>2</v>
      </c>
      <c r="R3090" t="s">
        <v>12</v>
      </c>
      <c r="S3090">
        <v>9.9000000000000005E-2</v>
      </c>
      <c r="T3090" s="6">
        <f>tbSilv[[#This Row],[qtdRecurso]]*tbSilv[[#This Row],[areaOcupacao]]/10000</f>
        <v>1.9400000000000001E-2</v>
      </c>
      <c r="U3090" s="1">
        <f>tbSilv[[#This Row],[qtdRecEspFaixa]]*tbSilv[[#This Row],[Preco]]</f>
        <v>1.9206000000000002E-3</v>
      </c>
    </row>
    <row r="3091" spans="1:21" hidden="1" x14ac:dyDescent="0.3">
      <c r="A3091">
        <v>11817</v>
      </c>
      <c r="B3091" t="s">
        <v>57</v>
      </c>
      <c r="C3091" t="s">
        <v>1</v>
      </c>
      <c r="D3091" t="s">
        <v>2</v>
      </c>
      <c r="E3091" t="s">
        <v>3</v>
      </c>
      <c r="F3091" t="s">
        <v>306</v>
      </c>
      <c r="G3091" t="s">
        <v>4</v>
      </c>
      <c r="H3091" t="s">
        <v>56</v>
      </c>
      <c r="I3091">
        <v>97</v>
      </c>
      <c r="J3091">
        <v>10</v>
      </c>
      <c r="K3091" t="s">
        <v>318</v>
      </c>
      <c r="L3091" t="s">
        <v>7</v>
      </c>
      <c r="M3091" t="s">
        <v>28</v>
      </c>
      <c r="N3091">
        <v>12</v>
      </c>
      <c r="O3091" t="s">
        <v>33</v>
      </c>
      <c r="P3091" t="s">
        <v>35</v>
      </c>
      <c r="Q3091">
        <v>2</v>
      </c>
      <c r="R3091" t="s">
        <v>22</v>
      </c>
      <c r="S3091">
        <v>16.239999771118164</v>
      </c>
      <c r="T3091" s="6">
        <f>tbSilv[[#This Row],[qtdRecurso]]*tbSilv[[#This Row],[areaOcupacao]]/10000</f>
        <v>1.9400000000000001E-2</v>
      </c>
      <c r="U3091" s="1">
        <f>tbSilv[[#This Row],[qtdRecEspFaixa]]*tbSilv[[#This Row],[Preco]]</f>
        <v>0.31505599555969238</v>
      </c>
    </row>
    <row r="3092" spans="1:21" hidden="1" x14ac:dyDescent="0.3">
      <c r="A3092">
        <v>11817</v>
      </c>
      <c r="B3092" t="s">
        <v>57</v>
      </c>
      <c r="C3092" t="s">
        <v>1</v>
      </c>
      <c r="D3092" t="s">
        <v>2</v>
      </c>
      <c r="E3092" t="s">
        <v>3</v>
      </c>
      <c r="F3092" t="s">
        <v>306</v>
      </c>
      <c r="G3092" t="s">
        <v>4</v>
      </c>
      <c r="H3092" t="s">
        <v>56</v>
      </c>
      <c r="I3092">
        <v>97</v>
      </c>
      <c r="J3092">
        <v>10</v>
      </c>
      <c r="K3092" t="s">
        <v>318</v>
      </c>
      <c r="L3092" t="s">
        <v>7</v>
      </c>
      <c r="M3092" t="s">
        <v>28</v>
      </c>
      <c r="N3092">
        <v>12</v>
      </c>
      <c r="O3092" t="s">
        <v>33</v>
      </c>
      <c r="P3092" t="s">
        <v>13</v>
      </c>
      <c r="Q3092">
        <v>2</v>
      </c>
      <c r="R3092" t="s">
        <v>12</v>
      </c>
      <c r="S3092">
        <v>13.066685676574707</v>
      </c>
      <c r="T3092" s="6">
        <f>tbSilv[[#This Row],[qtdRecurso]]*tbSilv[[#This Row],[areaOcupacao]]/10000</f>
        <v>1.9400000000000001E-2</v>
      </c>
      <c r="U3092" s="1">
        <f>tbSilv[[#This Row],[qtdRecEspFaixa]]*tbSilv[[#This Row],[Preco]]</f>
        <v>0.25349370212554934</v>
      </c>
    </row>
    <row r="3093" spans="1:21" hidden="1" x14ac:dyDescent="0.3">
      <c r="A3093">
        <v>11817</v>
      </c>
      <c r="B3093" t="s">
        <v>57</v>
      </c>
      <c r="C3093" t="s">
        <v>1</v>
      </c>
      <c r="D3093" t="s">
        <v>2</v>
      </c>
      <c r="E3093" t="s">
        <v>3</v>
      </c>
      <c r="F3093" t="s">
        <v>306</v>
      </c>
      <c r="G3093" t="s">
        <v>4</v>
      </c>
      <c r="H3093" t="s">
        <v>56</v>
      </c>
      <c r="I3093">
        <v>97</v>
      </c>
      <c r="J3093">
        <v>10</v>
      </c>
      <c r="K3093" t="s">
        <v>318</v>
      </c>
      <c r="L3093" t="s">
        <v>7</v>
      </c>
      <c r="M3093" t="s">
        <v>28</v>
      </c>
      <c r="N3093">
        <v>12</v>
      </c>
      <c r="O3093" t="s">
        <v>36</v>
      </c>
      <c r="P3093" t="s">
        <v>13</v>
      </c>
      <c r="Q3093">
        <v>1</v>
      </c>
      <c r="R3093" t="s">
        <v>12</v>
      </c>
      <c r="S3093">
        <v>13.066685676574707</v>
      </c>
      <c r="T3093" s="6">
        <f>tbSilv[[#This Row],[qtdRecurso]]*tbSilv[[#This Row],[areaOcupacao]]/10000</f>
        <v>9.7000000000000003E-3</v>
      </c>
      <c r="U3093" s="1">
        <f>tbSilv[[#This Row],[qtdRecEspFaixa]]*tbSilv[[#This Row],[Preco]]</f>
        <v>0.12674685106277467</v>
      </c>
    </row>
    <row r="3094" spans="1:21" hidden="1" x14ac:dyDescent="0.3">
      <c r="A3094">
        <v>11817</v>
      </c>
      <c r="B3094" t="s">
        <v>57</v>
      </c>
      <c r="C3094" t="s">
        <v>1</v>
      </c>
      <c r="D3094" t="s">
        <v>2</v>
      </c>
      <c r="E3094" t="s">
        <v>3</v>
      </c>
      <c r="F3094" t="s">
        <v>306</v>
      </c>
      <c r="G3094" t="s">
        <v>4</v>
      </c>
      <c r="H3094" t="s">
        <v>56</v>
      </c>
      <c r="I3094">
        <v>97</v>
      </c>
      <c r="J3094">
        <v>10</v>
      </c>
      <c r="K3094" t="s">
        <v>318</v>
      </c>
      <c r="L3094" t="s">
        <v>7</v>
      </c>
      <c r="M3094" t="s">
        <v>28</v>
      </c>
      <c r="N3094">
        <v>13</v>
      </c>
      <c r="O3094" t="s">
        <v>33</v>
      </c>
      <c r="P3094" t="s">
        <v>34</v>
      </c>
      <c r="Q3094">
        <v>2</v>
      </c>
      <c r="R3094" t="s">
        <v>12</v>
      </c>
      <c r="S3094">
        <v>9.9000000000000005E-2</v>
      </c>
      <c r="T3094" s="6">
        <f>tbSilv[[#This Row],[qtdRecurso]]*tbSilv[[#This Row],[areaOcupacao]]/10000</f>
        <v>1.9400000000000001E-2</v>
      </c>
      <c r="U3094" s="1">
        <f>tbSilv[[#This Row],[qtdRecEspFaixa]]*tbSilv[[#This Row],[Preco]]</f>
        <v>1.9206000000000002E-3</v>
      </c>
    </row>
    <row r="3095" spans="1:21" hidden="1" x14ac:dyDescent="0.3">
      <c r="A3095">
        <v>11817</v>
      </c>
      <c r="B3095" t="s">
        <v>57</v>
      </c>
      <c r="C3095" t="s">
        <v>1</v>
      </c>
      <c r="D3095" t="s">
        <v>2</v>
      </c>
      <c r="E3095" t="s">
        <v>3</v>
      </c>
      <c r="F3095" t="s">
        <v>306</v>
      </c>
      <c r="G3095" t="s">
        <v>4</v>
      </c>
      <c r="H3095" t="s">
        <v>56</v>
      </c>
      <c r="I3095">
        <v>97</v>
      </c>
      <c r="J3095">
        <v>10</v>
      </c>
      <c r="K3095" t="s">
        <v>318</v>
      </c>
      <c r="L3095" t="s">
        <v>7</v>
      </c>
      <c r="M3095" t="s">
        <v>28</v>
      </c>
      <c r="N3095">
        <v>13</v>
      </c>
      <c r="O3095" t="s">
        <v>33</v>
      </c>
      <c r="P3095" t="s">
        <v>35</v>
      </c>
      <c r="Q3095">
        <v>2</v>
      </c>
      <c r="R3095" t="s">
        <v>22</v>
      </c>
      <c r="S3095">
        <v>16.239999771118164</v>
      </c>
      <c r="T3095" s="6">
        <f>tbSilv[[#This Row],[qtdRecurso]]*tbSilv[[#This Row],[areaOcupacao]]/10000</f>
        <v>1.9400000000000001E-2</v>
      </c>
      <c r="U3095" s="1">
        <f>tbSilv[[#This Row],[qtdRecEspFaixa]]*tbSilv[[#This Row],[Preco]]</f>
        <v>0.31505599555969238</v>
      </c>
    </row>
    <row r="3096" spans="1:21" hidden="1" x14ac:dyDescent="0.3">
      <c r="A3096">
        <v>11817</v>
      </c>
      <c r="B3096" t="s">
        <v>57</v>
      </c>
      <c r="C3096" t="s">
        <v>1</v>
      </c>
      <c r="D3096" t="s">
        <v>2</v>
      </c>
      <c r="E3096" t="s">
        <v>3</v>
      </c>
      <c r="F3096" t="s">
        <v>306</v>
      </c>
      <c r="G3096" t="s">
        <v>4</v>
      </c>
      <c r="H3096" t="s">
        <v>56</v>
      </c>
      <c r="I3096">
        <v>97</v>
      </c>
      <c r="J3096">
        <v>10</v>
      </c>
      <c r="K3096" t="s">
        <v>318</v>
      </c>
      <c r="L3096" t="s">
        <v>7</v>
      </c>
      <c r="M3096" t="s">
        <v>28</v>
      </c>
      <c r="N3096">
        <v>13</v>
      </c>
      <c r="O3096" t="s">
        <v>33</v>
      </c>
      <c r="P3096" t="s">
        <v>13</v>
      </c>
      <c r="Q3096">
        <v>2</v>
      </c>
      <c r="R3096" t="s">
        <v>12</v>
      </c>
      <c r="S3096">
        <v>13.066685676574707</v>
      </c>
      <c r="T3096" s="6">
        <f>tbSilv[[#This Row],[qtdRecurso]]*tbSilv[[#This Row],[areaOcupacao]]/10000</f>
        <v>1.9400000000000001E-2</v>
      </c>
      <c r="U3096" s="1">
        <f>tbSilv[[#This Row],[qtdRecEspFaixa]]*tbSilv[[#This Row],[Preco]]</f>
        <v>0.25349370212554934</v>
      </c>
    </row>
    <row r="3097" spans="1:21" hidden="1" x14ac:dyDescent="0.3">
      <c r="A3097">
        <v>11817</v>
      </c>
      <c r="B3097" t="s">
        <v>57</v>
      </c>
      <c r="C3097" t="s">
        <v>1</v>
      </c>
      <c r="D3097" t="s">
        <v>2</v>
      </c>
      <c r="E3097" t="s">
        <v>3</v>
      </c>
      <c r="F3097" t="s">
        <v>306</v>
      </c>
      <c r="G3097" t="s">
        <v>4</v>
      </c>
      <c r="H3097" t="s">
        <v>56</v>
      </c>
      <c r="I3097">
        <v>97</v>
      </c>
      <c r="J3097">
        <v>10</v>
      </c>
      <c r="K3097" t="s">
        <v>318</v>
      </c>
      <c r="L3097" t="s">
        <v>7</v>
      </c>
      <c r="M3097" t="s">
        <v>28</v>
      </c>
      <c r="N3097">
        <v>13</v>
      </c>
      <c r="O3097" t="s">
        <v>36</v>
      </c>
      <c r="P3097" t="s">
        <v>13</v>
      </c>
      <c r="Q3097">
        <v>1</v>
      </c>
      <c r="R3097" t="s">
        <v>12</v>
      </c>
      <c r="S3097">
        <v>13.066685676574707</v>
      </c>
      <c r="T3097" s="6">
        <f>tbSilv[[#This Row],[qtdRecurso]]*tbSilv[[#This Row],[areaOcupacao]]/10000</f>
        <v>9.7000000000000003E-3</v>
      </c>
      <c r="U3097" s="1">
        <f>tbSilv[[#This Row],[qtdRecEspFaixa]]*tbSilv[[#This Row],[Preco]]</f>
        <v>0.12674685106277467</v>
      </c>
    </row>
    <row r="3098" spans="1:21" hidden="1" x14ac:dyDescent="0.3">
      <c r="A3098">
        <v>11817</v>
      </c>
      <c r="B3098" t="s">
        <v>57</v>
      </c>
      <c r="C3098" t="s">
        <v>1</v>
      </c>
      <c r="D3098" t="s">
        <v>2</v>
      </c>
      <c r="E3098" t="s">
        <v>3</v>
      </c>
      <c r="F3098" t="s">
        <v>306</v>
      </c>
      <c r="G3098" t="s">
        <v>4</v>
      </c>
      <c r="H3098" t="s">
        <v>56</v>
      </c>
      <c r="I3098">
        <v>97</v>
      </c>
      <c r="J3098">
        <v>10</v>
      </c>
      <c r="K3098" t="s">
        <v>318</v>
      </c>
      <c r="L3098" t="s">
        <v>7</v>
      </c>
      <c r="M3098" t="s">
        <v>28</v>
      </c>
      <c r="N3098">
        <v>14</v>
      </c>
      <c r="O3098" t="s">
        <v>33</v>
      </c>
      <c r="P3098" t="s">
        <v>34</v>
      </c>
      <c r="Q3098">
        <v>2</v>
      </c>
      <c r="R3098" t="s">
        <v>12</v>
      </c>
      <c r="S3098">
        <v>9.9000000000000005E-2</v>
      </c>
      <c r="T3098" s="6">
        <f>tbSilv[[#This Row],[qtdRecurso]]*tbSilv[[#This Row],[areaOcupacao]]/10000</f>
        <v>1.9400000000000001E-2</v>
      </c>
      <c r="U3098" s="1">
        <f>tbSilv[[#This Row],[qtdRecEspFaixa]]*tbSilv[[#This Row],[Preco]]</f>
        <v>1.9206000000000002E-3</v>
      </c>
    </row>
    <row r="3099" spans="1:21" hidden="1" x14ac:dyDescent="0.3">
      <c r="A3099">
        <v>11817</v>
      </c>
      <c r="B3099" t="s">
        <v>57</v>
      </c>
      <c r="C3099" t="s">
        <v>1</v>
      </c>
      <c r="D3099" t="s">
        <v>2</v>
      </c>
      <c r="E3099" t="s">
        <v>3</v>
      </c>
      <c r="F3099" t="s">
        <v>306</v>
      </c>
      <c r="G3099" t="s">
        <v>4</v>
      </c>
      <c r="H3099" t="s">
        <v>56</v>
      </c>
      <c r="I3099">
        <v>97</v>
      </c>
      <c r="J3099">
        <v>10</v>
      </c>
      <c r="K3099" t="s">
        <v>318</v>
      </c>
      <c r="L3099" t="s">
        <v>7</v>
      </c>
      <c r="M3099" t="s">
        <v>28</v>
      </c>
      <c r="N3099">
        <v>14</v>
      </c>
      <c r="O3099" t="s">
        <v>33</v>
      </c>
      <c r="P3099" t="s">
        <v>35</v>
      </c>
      <c r="Q3099">
        <v>2</v>
      </c>
      <c r="R3099" t="s">
        <v>22</v>
      </c>
      <c r="S3099">
        <v>16.239999771118164</v>
      </c>
      <c r="T3099" s="6">
        <f>tbSilv[[#This Row],[qtdRecurso]]*tbSilv[[#This Row],[areaOcupacao]]/10000</f>
        <v>1.9400000000000001E-2</v>
      </c>
      <c r="U3099" s="1">
        <f>tbSilv[[#This Row],[qtdRecEspFaixa]]*tbSilv[[#This Row],[Preco]]</f>
        <v>0.31505599555969238</v>
      </c>
    </row>
    <row r="3100" spans="1:21" hidden="1" x14ac:dyDescent="0.3">
      <c r="A3100">
        <v>11817</v>
      </c>
      <c r="B3100" t="s">
        <v>57</v>
      </c>
      <c r="C3100" t="s">
        <v>1</v>
      </c>
      <c r="D3100" t="s">
        <v>2</v>
      </c>
      <c r="E3100" t="s">
        <v>3</v>
      </c>
      <c r="F3100" t="s">
        <v>306</v>
      </c>
      <c r="G3100" t="s">
        <v>4</v>
      </c>
      <c r="H3100" t="s">
        <v>56</v>
      </c>
      <c r="I3100">
        <v>97</v>
      </c>
      <c r="J3100">
        <v>10</v>
      </c>
      <c r="K3100" t="s">
        <v>318</v>
      </c>
      <c r="L3100" t="s">
        <v>7</v>
      </c>
      <c r="M3100" t="s">
        <v>28</v>
      </c>
      <c r="N3100">
        <v>14</v>
      </c>
      <c r="O3100" t="s">
        <v>33</v>
      </c>
      <c r="P3100" t="s">
        <v>13</v>
      </c>
      <c r="Q3100">
        <v>2</v>
      </c>
      <c r="R3100" t="s">
        <v>12</v>
      </c>
      <c r="S3100">
        <v>13.066685676574707</v>
      </c>
      <c r="T3100" s="6">
        <f>tbSilv[[#This Row],[qtdRecurso]]*tbSilv[[#This Row],[areaOcupacao]]/10000</f>
        <v>1.9400000000000001E-2</v>
      </c>
      <c r="U3100" s="1">
        <f>tbSilv[[#This Row],[qtdRecEspFaixa]]*tbSilv[[#This Row],[Preco]]</f>
        <v>0.25349370212554934</v>
      </c>
    </row>
    <row r="3101" spans="1:21" hidden="1" x14ac:dyDescent="0.3">
      <c r="A3101">
        <v>11817</v>
      </c>
      <c r="B3101" t="s">
        <v>57</v>
      </c>
      <c r="C3101" t="s">
        <v>1</v>
      </c>
      <c r="D3101" t="s">
        <v>2</v>
      </c>
      <c r="E3101" t="s">
        <v>3</v>
      </c>
      <c r="F3101" t="s">
        <v>306</v>
      </c>
      <c r="G3101" t="s">
        <v>4</v>
      </c>
      <c r="H3101" t="s">
        <v>56</v>
      </c>
      <c r="I3101">
        <v>97</v>
      </c>
      <c r="J3101">
        <v>10</v>
      </c>
      <c r="K3101" t="s">
        <v>318</v>
      </c>
      <c r="L3101" t="s">
        <v>7</v>
      </c>
      <c r="M3101" t="s">
        <v>28</v>
      </c>
      <c r="N3101">
        <v>14</v>
      </c>
      <c r="O3101" t="s">
        <v>36</v>
      </c>
      <c r="P3101" t="s">
        <v>13</v>
      </c>
      <c r="Q3101">
        <v>1</v>
      </c>
      <c r="R3101" t="s">
        <v>12</v>
      </c>
      <c r="S3101">
        <v>13.066685676574707</v>
      </c>
      <c r="T3101" s="6">
        <f>tbSilv[[#This Row],[qtdRecurso]]*tbSilv[[#This Row],[areaOcupacao]]/10000</f>
        <v>9.7000000000000003E-3</v>
      </c>
      <c r="U3101" s="1">
        <f>tbSilv[[#This Row],[qtdRecEspFaixa]]*tbSilv[[#This Row],[Preco]]</f>
        <v>0.12674685106277467</v>
      </c>
    </row>
    <row r="3102" spans="1:21" hidden="1" x14ac:dyDescent="0.3">
      <c r="A3102">
        <v>11817</v>
      </c>
      <c r="B3102" t="s">
        <v>57</v>
      </c>
      <c r="C3102" t="s">
        <v>1</v>
      </c>
      <c r="D3102" t="s">
        <v>2</v>
      </c>
      <c r="E3102" t="s">
        <v>3</v>
      </c>
      <c r="F3102" t="s">
        <v>306</v>
      </c>
      <c r="G3102" t="s">
        <v>4</v>
      </c>
      <c r="H3102" t="s">
        <v>56</v>
      </c>
      <c r="I3102">
        <v>97</v>
      </c>
      <c r="J3102">
        <v>10</v>
      </c>
      <c r="K3102" t="s">
        <v>318</v>
      </c>
      <c r="L3102" t="s">
        <v>7</v>
      </c>
      <c r="M3102" t="s">
        <v>28</v>
      </c>
      <c r="N3102">
        <v>15</v>
      </c>
      <c r="O3102" t="s">
        <v>33</v>
      </c>
      <c r="P3102" t="s">
        <v>34</v>
      </c>
      <c r="Q3102">
        <v>2</v>
      </c>
      <c r="R3102" t="s">
        <v>12</v>
      </c>
      <c r="S3102">
        <v>9.9000000000000005E-2</v>
      </c>
      <c r="T3102" s="6">
        <f>tbSilv[[#This Row],[qtdRecurso]]*tbSilv[[#This Row],[areaOcupacao]]/10000</f>
        <v>1.9400000000000001E-2</v>
      </c>
      <c r="U3102" s="1">
        <f>tbSilv[[#This Row],[qtdRecEspFaixa]]*tbSilv[[#This Row],[Preco]]</f>
        <v>1.9206000000000002E-3</v>
      </c>
    </row>
    <row r="3103" spans="1:21" hidden="1" x14ac:dyDescent="0.3">
      <c r="A3103">
        <v>11817</v>
      </c>
      <c r="B3103" t="s">
        <v>57</v>
      </c>
      <c r="C3103" t="s">
        <v>1</v>
      </c>
      <c r="D3103" t="s">
        <v>2</v>
      </c>
      <c r="E3103" t="s">
        <v>3</v>
      </c>
      <c r="F3103" t="s">
        <v>306</v>
      </c>
      <c r="G3103" t="s">
        <v>4</v>
      </c>
      <c r="H3103" t="s">
        <v>56</v>
      </c>
      <c r="I3103">
        <v>97</v>
      </c>
      <c r="J3103">
        <v>10</v>
      </c>
      <c r="K3103" t="s">
        <v>318</v>
      </c>
      <c r="L3103" t="s">
        <v>7</v>
      </c>
      <c r="M3103" t="s">
        <v>28</v>
      </c>
      <c r="N3103">
        <v>15</v>
      </c>
      <c r="O3103" t="s">
        <v>33</v>
      </c>
      <c r="P3103" t="s">
        <v>35</v>
      </c>
      <c r="Q3103">
        <v>2</v>
      </c>
      <c r="R3103" t="s">
        <v>22</v>
      </c>
      <c r="S3103">
        <v>16.239999771118164</v>
      </c>
      <c r="T3103" s="6">
        <f>tbSilv[[#This Row],[qtdRecurso]]*tbSilv[[#This Row],[areaOcupacao]]/10000</f>
        <v>1.9400000000000001E-2</v>
      </c>
      <c r="U3103" s="1">
        <f>tbSilv[[#This Row],[qtdRecEspFaixa]]*tbSilv[[#This Row],[Preco]]</f>
        <v>0.31505599555969238</v>
      </c>
    </row>
    <row r="3104" spans="1:21" hidden="1" x14ac:dyDescent="0.3">
      <c r="A3104">
        <v>11817</v>
      </c>
      <c r="B3104" t="s">
        <v>57</v>
      </c>
      <c r="C3104" t="s">
        <v>1</v>
      </c>
      <c r="D3104" t="s">
        <v>2</v>
      </c>
      <c r="E3104" t="s">
        <v>3</v>
      </c>
      <c r="F3104" t="s">
        <v>306</v>
      </c>
      <c r="G3104" t="s">
        <v>4</v>
      </c>
      <c r="H3104" t="s">
        <v>56</v>
      </c>
      <c r="I3104">
        <v>97</v>
      </c>
      <c r="J3104">
        <v>10</v>
      </c>
      <c r="K3104" t="s">
        <v>318</v>
      </c>
      <c r="L3104" t="s">
        <v>7</v>
      </c>
      <c r="M3104" t="s">
        <v>28</v>
      </c>
      <c r="N3104">
        <v>15</v>
      </c>
      <c r="O3104" t="s">
        <v>33</v>
      </c>
      <c r="P3104" t="s">
        <v>13</v>
      </c>
      <c r="Q3104">
        <v>2</v>
      </c>
      <c r="R3104" t="s">
        <v>12</v>
      </c>
      <c r="S3104">
        <v>13.066685676574707</v>
      </c>
      <c r="T3104" s="6">
        <f>tbSilv[[#This Row],[qtdRecurso]]*tbSilv[[#This Row],[areaOcupacao]]/10000</f>
        <v>1.9400000000000001E-2</v>
      </c>
      <c r="U3104" s="1">
        <f>tbSilv[[#This Row],[qtdRecEspFaixa]]*tbSilv[[#This Row],[Preco]]</f>
        <v>0.25349370212554934</v>
      </c>
    </row>
    <row r="3105" spans="1:21" hidden="1" x14ac:dyDescent="0.3">
      <c r="A3105">
        <v>11817</v>
      </c>
      <c r="B3105" t="s">
        <v>57</v>
      </c>
      <c r="C3105" t="s">
        <v>1</v>
      </c>
      <c r="D3105" t="s">
        <v>2</v>
      </c>
      <c r="E3105" t="s">
        <v>3</v>
      </c>
      <c r="F3105" t="s">
        <v>306</v>
      </c>
      <c r="G3105" t="s">
        <v>4</v>
      </c>
      <c r="H3105" t="s">
        <v>56</v>
      </c>
      <c r="I3105">
        <v>97</v>
      </c>
      <c r="J3105">
        <v>10</v>
      </c>
      <c r="K3105" t="s">
        <v>318</v>
      </c>
      <c r="L3105" t="s">
        <v>7</v>
      </c>
      <c r="M3105" t="s">
        <v>28</v>
      </c>
      <c r="N3105">
        <v>15</v>
      </c>
      <c r="O3105" t="s">
        <v>40</v>
      </c>
      <c r="P3105" t="s">
        <v>41</v>
      </c>
      <c r="Q3105">
        <v>20</v>
      </c>
      <c r="R3105" t="s">
        <v>12</v>
      </c>
      <c r="S3105">
        <v>5.920964241027832</v>
      </c>
      <c r="T3105" s="6">
        <f>tbSilv[[#This Row],[qtdRecurso]]*tbSilv[[#This Row],[areaOcupacao]]/10000</f>
        <v>0.19400000000000001</v>
      </c>
      <c r="U3105" s="1">
        <f>tbSilv[[#This Row],[qtdRecEspFaixa]]*tbSilv[[#This Row],[Preco]]</f>
        <v>1.1486670627593993</v>
      </c>
    </row>
    <row r="3106" spans="1:21" hidden="1" x14ac:dyDescent="0.3">
      <c r="A3106">
        <v>11817</v>
      </c>
      <c r="B3106" t="s">
        <v>57</v>
      </c>
      <c r="C3106" t="s">
        <v>1</v>
      </c>
      <c r="D3106" t="s">
        <v>2</v>
      </c>
      <c r="E3106" t="s">
        <v>3</v>
      </c>
      <c r="F3106" t="s">
        <v>306</v>
      </c>
      <c r="G3106" t="s">
        <v>4</v>
      </c>
      <c r="H3106" t="s">
        <v>56</v>
      </c>
      <c r="I3106">
        <v>97</v>
      </c>
      <c r="J3106">
        <v>10</v>
      </c>
      <c r="K3106" t="s">
        <v>318</v>
      </c>
      <c r="L3106" t="s">
        <v>7</v>
      </c>
      <c r="M3106" t="s">
        <v>28</v>
      </c>
      <c r="N3106">
        <v>15</v>
      </c>
      <c r="O3106" t="s">
        <v>36</v>
      </c>
      <c r="P3106" t="s">
        <v>13</v>
      </c>
      <c r="Q3106">
        <v>1</v>
      </c>
      <c r="R3106" t="s">
        <v>12</v>
      </c>
      <c r="S3106">
        <v>13.066685676574707</v>
      </c>
      <c r="T3106" s="6">
        <f>tbSilv[[#This Row],[qtdRecurso]]*tbSilv[[#This Row],[areaOcupacao]]/10000</f>
        <v>9.7000000000000003E-3</v>
      </c>
      <c r="U3106" s="1">
        <f>tbSilv[[#This Row],[qtdRecEspFaixa]]*tbSilv[[#This Row],[Preco]]</f>
        <v>0.12674685106277467</v>
      </c>
    </row>
    <row r="3107" spans="1:21" hidden="1" x14ac:dyDescent="0.3">
      <c r="A3107">
        <v>11817</v>
      </c>
      <c r="B3107" t="s">
        <v>57</v>
      </c>
      <c r="C3107" t="s">
        <v>1</v>
      </c>
      <c r="D3107" t="s">
        <v>2</v>
      </c>
      <c r="E3107" t="s">
        <v>3</v>
      </c>
      <c r="F3107" t="s">
        <v>306</v>
      </c>
      <c r="G3107" t="s">
        <v>4</v>
      </c>
      <c r="H3107" t="s">
        <v>56</v>
      </c>
      <c r="I3107">
        <v>97</v>
      </c>
      <c r="J3107">
        <v>10</v>
      </c>
      <c r="K3107" t="s">
        <v>318</v>
      </c>
      <c r="L3107" t="s">
        <v>7</v>
      </c>
      <c r="M3107" t="s">
        <v>28</v>
      </c>
      <c r="N3107">
        <v>16</v>
      </c>
      <c r="O3107" t="s">
        <v>33</v>
      </c>
      <c r="P3107" t="s">
        <v>34</v>
      </c>
      <c r="Q3107">
        <v>2</v>
      </c>
      <c r="R3107" t="s">
        <v>12</v>
      </c>
      <c r="S3107">
        <v>9.9000000000000005E-2</v>
      </c>
      <c r="T3107" s="6">
        <f>tbSilv[[#This Row],[qtdRecurso]]*tbSilv[[#This Row],[areaOcupacao]]/10000</f>
        <v>1.9400000000000001E-2</v>
      </c>
      <c r="U3107" s="1">
        <f>tbSilv[[#This Row],[qtdRecEspFaixa]]*tbSilv[[#This Row],[Preco]]</f>
        <v>1.9206000000000002E-3</v>
      </c>
    </row>
    <row r="3108" spans="1:21" hidden="1" x14ac:dyDescent="0.3">
      <c r="A3108">
        <v>11817</v>
      </c>
      <c r="B3108" t="s">
        <v>57</v>
      </c>
      <c r="C3108" t="s">
        <v>1</v>
      </c>
      <c r="D3108" t="s">
        <v>2</v>
      </c>
      <c r="E3108" t="s">
        <v>3</v>
      </c>
      <c r="F3108" t="s">
        <v>306</v>
      </c>
      <c r="G3108" t="s">
        <v>4</v>
      </c>
      <c r="H3108" t="s">
        <v>56</v>
      </c>
      <c r="I3108">
        <v>97</v>
      </c>
      <c r="J3108">
        <v>10</v>
      </c>
      <c r="K3108" t="s">
        <v>318</v>
      </c>
      <c r="L3108" t="s">
        <v>7</v>
      </c>
      <c r="M3108" t="s">
        <v>28</v>
      </c>
      <c r="N3108">
        <v>16</v>
      </c>
      <c r="O3108" t="s">
        <v>33</v>
      </c>
      <c r="P3108" t="s">
        <v>35</v>
      </c>
      <c r="Q3108">
        <v>2</v>
      </c>
      <c r="R3108" t="s">
        <v>22</v>
      </c>
      <c r="S3108">
        <v>16.239999771118164</v>
      </c>
      <c r="T3108" s="6">
        <f>tbSilv[[#This Row],[qtdRecurso]]*tbSilv[[#This Row],[areaOcupacao]]/10000</f>
        <v>1.9400000000000001E-2</v>
      </c>
      <c r="U3108" s="1">
        <f>tbSilv[[#This Row],[qtdRecEspFaixa]]*tbSilv[[#This Row],[Preco]]</f>
        <v>0.31505599555969238</v>
      </c>
    </row>
    <row r="3109" spans="1:21" hidden="1" x14ac:dyDescent="0.3">
      <c r="A3109">
        <v>11817</v>
      </c>
      <c r="B3109" t="s">
        <v>57</v>
      </c>
      <c r="C3109" t="s">
        <v>1</v>
      </c>
      <c r="D3109" t="s">
        <v>2</v>
      </c>
      <c r="E3109" t="s">
        <v>3</v>
      </c>
      <c r="F3109" t="s">
        <v>306</v>
      </c>
      <c r="G3109" t="s">
        <v>4</v>
      </c>
      <c r="H3109" t="s">
        <v>56</v>
      </c>
      <c r="I3109">
        <v>97</v>
      </c>
      <c r="J3109">
        <v>10</v>
      </c>
      <c r="K3109" t="s">
        <v>318</v>
      </c>
      <c r="L3109" t="s">
        <v>7</v>
      </c>
      <c r="M3109" t="s">
        <v>28</v>
      </c>
      <c r="N3109">
        <v>16</v>
      </c>
      <c r="O3109" t="s">
        <v>33</v>
      </c>
      <c r="P3109" t="s">
        <v>13</v>
      </c>
      <c r="Q3109">
        <v>2</v>
      </c>
      <c r="R3109" t="s">
        <v>12</v>
      </c>
      <c r="S3109">
        <v>13.066685676574707</v>
      </c>
      <c r="T3109" s="6">
        <f>tbSilv[[#This Row],[qtdRecurso]]*tbSilv[[#This Row],[areaOcupacao]]/10000</f>
        <v>1.9400000000000001E-2</v>
      </c>
      <c r="U3109" s="1">
        <f>tbSilv[[#This Row],[qtdRecEspFaixa]]*tbSilv[[#This Row],[Preco]]</f>
        <v>0.25349370212554934</v>
      </c>
    </row>
    <row r="3110" spans="1:21" hidden="1" x14ac:dyDescent="0.3">
      <c r="A3110">
        <v>11817</v>
      </c>
      <c r="B3110" t="s">
        <v>57</v>
      </c>
      <c r="C3110" t="s">
        <v>1</v>
      </c>
      <c r="D3110" t="s">
        <v>2</v>
      </c>
      <c r="E3110" t="s">
        <v>3</v>
      </c>
      <c r="F3110" t="s">
        <v>306</v>
      </c>
      <c r="G3110" t="s">
        <v>4</v>
      </c>
      <c r="H3110" t="s">
        <v>56</v>
      </c>
      <c r="I3110">
        <v>97</v>
      </c>
      <c r="J3110">
        <v>10</v>
      </c>
      <c r="K3110" t="s">
        <v>318</v>
      </c>
      <c r="L3110" t="s">
        <v>7</v>
      </c>
      <c r="M3110" t="s">
        <v>28</v>
      </c>
      <c r="N3110">
        <v>16</v>
      </c>
      <c r="O3110" t="s">
        <v>36</v>
      </c>
      <c r="P3110" t="s">
        <v>13</v>
      </c>
      <c r="Q3110">
        <v>1</v>
      </c>
      <c r="R3110" t="s">
        <v>12</v>
      </c>
      <c r="S3110">
        <v>13.066685676574707</v>
      </c>
      <c r="T3110" s="6">
        <f>tbSilv[[#This Row],[qtdRecurso]]*tbSilv[[#This Row],[areaOcupacao]]/10000</f>
        <v>9.7000000000000003E-3</v>
      </c>
      <c r="U3110" s="1">
        <f>tbSilv[[#This Row],[qtdRecEspFaixa]]*tbSilv[[#This Row],[Preco]]</f>
        <v>0.12674685106277467</v>
      </c>
    </row>
    <row r="3111" spans="1:21" hidden="1" x14ac:dyDescent="0.3">
      <c r="A3111">
        <v>11817</v>
      </c>
      <c r="B3111" t="s">
        <v>57</v>
      </c>
      <c r="C3111" t="s">
        <v>1</v>
      </c>
      <c r="D3111" t="s">
        <v>2</v>
      </c>
      <c r="E3111" t="s">
        <v>3</v>
      </c>
      <c r="F3111" t="s">
        <v>306</v>
      </c>
      <c r="G3111" t="s">
        <v>4</v>
      </c>
      <c r="H3111" t="s">
        <v>56</v>
      </c>
      <c r="I3111">
        <v>97</v>
      </c>
      <c r="J3111">
        <v>10</v>
      </c>
      <c r="K3111" t="s">
        <v>318</v>
      </c>
      <c r="L3111" t="s">
        <v>7</v>
      </c>
      <c r="M3111" t="s">
        <v>28</v>
      </c>
      <c r="N3111">
        <v>17</v>
      </c>
      <c r="O3111" t="s">
        <v>33</v>
      </c>
      <c r="P3111" t="s">
        <v>34</v>
      </c>
      <c r="Q3111">
        <v>2</v>
      </c>
      <c r="R3111" t="s">
        <v>12</v>
      </c>
      <c r="S3111">
        <v>9.9000000000000005E-2</v>
      </c>
      <c r="T3111" s="6">
        <f>tbSilv[[#This Row],[qtdRecurso]]*tbSilv[[#This Row],[areaOcupacao]]/10000</f>
        <v>1.9400000000000001E-2</v>
      </c>
      <c r="U3111" s="1">
        <f>tbSilv[[#This Row],[qtdRecEspFaixa]]*tbSilv[[#This Row],[Preco]]</f>
        <v>1.9206000000000002E-3</v>
      </c>
    </row>
    <row r="3112" spans="1:21" hidden="1" x14ac:dyDescent="0.3">
      <c r="A3112">
        <v>11817</v>
      </c>
      <c r="B3112" t="s">
        <v>57</v>
      </c>
      <c r="C3112" t="s">
        <v>1</v>
      </c>
      <c r="D3112" t="s">
        <v>2</v>
      </c>
      <c r="E3112" t="s">
        <v>3</v>
      </c>
      <c r="F3112" t="s">
        <v>306</v>
      </c>
      <c r="G3112" t="s">
        <v>4</v>
      </c>
      <c r="H3112" t="s">
        <v>56</v>
      </c>
      <c r="I3112">
        <v>97</v>
      </c>
      <c r="J3112">
        <v>10</v>
      </c>
      <c r="K3112" t="s">
        <v>318</v>
      </c>
      <c r="L3112" t="s">
        <v>7</v>
      </c>
      <c r="M3112" t="s">
        <v>28</v>
      </c>
      <c r="N3112">
        <v>17</v>
      </c>
      <c r="O3112" t="s">
        <v>33</v>
      </c>
      <c r="P3112" t="s">
        <v>35</v>
      </c>
      <c r="Q3112">
        <v>2</v>
      </c>
      <c r="R3112" t="s">
        <v>22</v>
      </c>
      <c r="S3112">
        <v>16.239999771118164</v>
      </c>
      <c r="T3112" s="6">
        <f>tbSilv[[#This Row],[qtdRecurso]]*tbSilv[[#This Row],[areaOcupacao]]/10000</f>
        <v>1.9400000000000001E-2</v>
      </c>
      <c r="U3112" s="1">
        <f>tbSilv[[#This Row],[qtdRecEspFaixa]]*tbSilv[[#This Row],[Preco]]</f>
        <v>0.31505599555969238</v>
      </c>
    </row>
    <row r="3113" spans="1:21" hidden="1" x14ac:dyDescent="0.3">
      <c r="A3113">
        <v>11817</v>
      </c>
      <c r="B3113" t="s">
        <v>57</v>
      </c>
      <c r="C3113" t="s">
        <v>1</v>
      </c>
      <c r="D3113" t="s">
        <v>2</v>
      </c>
      <c r="E3113" t="s">
        <v>3</v>
      </c>
      <c r="F3113" t="s">
        <v>306</v>
      </c>
      <c r="G3113" t="s">
        <v>4</v>
      </c>
      <c r="H3113" t="s">
        <v>56</v>
      </c>
      <c r="I3113">
        <v>97</v>
      </c>
      <c r="J3113">
        <v>10</v>
      </c>
      <c r="K3113" t="s">
        <v>318</v>
      </c>
      <c r="L3113" t="s">
        <v>7</v>
      </c>
      <c r="M3113" t="s">
        <v>28</v>
      </c>
      <c r="N3113">
        <v>17</v>
      </c>
      <c r="O3113" t="s">
        <v>33</v>
      </c>
      <c r="P3113" t="s">
        <v>13</v>
      </c>
      <c r="Q3113">
        <v>2</v>
      </c>
      <c r="R3113" t="s">
        <v>12</v>
      </c>
      <c r="S3113">
        <v>13.066685676574707</v>
      </c>
      <c r="T3113" s="6">
        <f>tbSilv[[#This Row],[qtdRecurso]]*tbSilv[[#This Row],[areaOcupacao]]/10000</f>
        <v>1.9400000000000001E-2</v>
      </c>
      <c r="U3113" s="1">
        <f>tbSilv[[#This Row],[qtdRecEspFaixa]]*tbSilv[[#This Row],[Preco]]</f>
        <v>0.25349370212554934</v>
      </c>
    </row>
    <row r="3114" spans="1:21" hidden="1" x14ac:dyDescent="0.3">
      <c r="A3114">
        <v>11817</v>
      </c>
      <c r="B3114" t="s">
        <v>57</v>
      </c>
      <c r="C3114" t="s">
        <v>1</v>
      </c>
      <c r="D3114" t="s">
        <v>2</v>
      </c>
      <c r="E3114" t="s">
        <v>3</v>
      </c>
      <c r="F3114" t="s">
        <v>306</v>
      </c>
      <c r="G3114" t="s">
        <v>4</v>
      </c>
      <c r="H3114" t="s">
        <v>56</v>
      </c>
      <c r="I3114">
        <v>97</v>
      </c>
      <c r="J3114">
        <v>10</v>
      </c>
      <c r="K3114" t="s">
        <v>318</v>
      </c>
      <c r="L3114" t="s">
        <v>7</v>
      </c>
      <c r="M3114" t="s">
        <v>28</v>
      </c>
      <c r="N3114">
        <v>17</v>
      </c>
      <c r="O3114" t="s">
        <v>36</v>
      </c>
      <c r="P3114" t="s">
        <v>13</v>
      </c>
      <c r="Q3114">
        <v>1</v>
      </c>
      <c r="R3114" t="s">
        <v>12</v>
      </c>
      <c r="S3114">
        <v>13.066685676574707</v>
      </c>
      <c r="T3114" s="6">
        <f>tbSilv[[#This Row],[qtdRecurso]]*tbSilv[[#This Row],[areaOcupacao]]/10000</f>
        <v>9.7000000000000003E-3</v>
      </c>
      <c r="U3114" s="1">
        <f>tbSilv[[#This Row],[qtdRecEspFaixa]]*tbSilv[[#This Row],[Preco]]</f>
        <v>0.12674685106277467</v>
      </c>
    </row>
    <row r="3115" spans="1:21" hidden="1" x14ac:dyDescent="0.3">
      <c r="A3115">
        <v>11817</v>
      </c>
      <c r="B3115" t="s">
        <v>57</v>
      </c>
      <c r="C3115" t="s">
        <v>1</v>
      </c>
      <c r="D3115" t="s">
        <v>2</v>
      </c>
      <c r="E3115" t="s">
        <v>3</v>
      </c>
      <c r="F3115" t="s">
        <v>306</v>
      </c>
      <c r="G3115" t="s">
        <v>4</v>
      </c>
      <c r="H3115" t="s">
        <v>56</v>
      </c>
      <c r="I3115">
        <v>97</v>
      </c>
      <c r="J3115">
        <v>10</v>
      </c>
      <c r="K3115" t="s">
        <v>318</v>
      </c>
      <c r="L3115" t="s">
        <v>7</v>
      </c>
      <c r="M3115" t="s">
        <v>28</v>
      </c>
      <c r="N3115">
        <v>18</v>
      </c>
      <c r="O3115" t="s">
        <v>33</v>
      </c>
      <c r="P3115" t="s">
        <v>34</v>
      </c>
      <c r="Q3115">
        <v>2</v>
      </c>
      <c r="R3115" t="s">
        <v>12</v>
      </c>
      <c r="S3115">
        <v>9.9000000000000005E-2</v>
      </c>
      <c r="T3115" s="6">
        <f>tbSilv[[#This Row],[qtdRecurso]]*tbSilv[[#This Row],[areaOcupacao]]/10000</f>
        <v>1.9400000000000001E-2</v>
      </c>
      <c r="U3115" s="1">
        <f>tbSilv[[#This Row],[qtdRecEspFaixa]]*tbSilv[[#This Row],[Preco]]</f>
        <v>1.9206000000000002E-3</v>
      </c>
    </row>
    <row r="3116" spans="1:21" hidden="1" x14ac:dyDescent="0.3">
      <c r="A3116">
        <v>11817</v>
      </c>
      <c r="B3116" t="s">
        <v>57</v>
      </c>
      <c r="C3116" t="s">
        <v>1</v>
      </c>
      <c r="D3116" t="s">
        <v>2</v>
      </c>
      <c r="E3116" t="s">
        <v>3</v>
      </c>
      <c r="F3116" t="s">
        <v>306</v>
      </c>
      <c r="G3116" t="s">
        <v>4</v>
      </c>
      <c r="H3116" t="s">
        <v>56</v>
      </c>
      <c r="I3116">
        <v>97</v>
      </c>
      <c r="J3116">
        <v>10</v>
      </c>
      <c r="K3116" t="s">
        <v>318</v>
      </c>
      <c r="L3116" t="s">
        <v>7</v>
      </c>
      <c r="M3116" t="s">
        <v>28</v>
      </c>
      <c r="N3116">
        <v>18</v>
      </c>
      <c r="O3116" t="s">
        <v>33</v>
      </c>
      <c r="P3116" t="s">
        <v>35</v>
      </c>
      <c r="Q3116">
        <v>2</v>
      </c>
      <c r="R3116" t="s">
        <v>22</v>
      </c>
      <c r="S3116">
        <v>16.239999771118164</v>
      </c>
      <c r="T3116" s="6">
        <f>tbSilv[[#This Row],[qtdRecurso]]*tbSilv[[#This Row],[areaOcupacao]]/10000</f>
        <v>1.9400000000000001E-2</v>
      </c>
      <c r="U3116" s="1">
        <f>tbSilv[[#This Row],[qtdRecEspFaixa]]*tbSilv[[#This Row],[Preco]]</f>
        <v>0.31505599555969238</v>
      </c>
    </row>
    <row r="3117" spans="1:21" hidden="1" x14ac:dyDescent="0.3">
      <c r="A3117">
        <v>11817</v>
      </c>
      <c r="B3117" t="s">
        <v>57</v>
      </c>
      <c r="C3117" t="s">
        <v>1</v>
      </c>
      <c r="D3117" t="s">
        <v>2</v>
      </c>
      <c r="E3117" t="s">
        <v>3</v>
      </c>
      <c r="F3117" t="s">
        <v>306</v>
      </c>
      <c r="G3117" t="s">
        <v>4</v>
      </c>
      <c r="H3117" t="s">
        <v>56</v>
      </c>
      <c r="I3117">
        <v>97</v>
      </c>
      <c r="J3117">
        <v>10</v>
      </c>
      <c r="K3117" t="s">
        <v>318</v>
      </c>
      <c r="L3117" t="s">
        <v>7</v>
      </c>
      <c r="M3117" t="s">
        <v>28</v>
      </c>
      <c r="N3117">
        <v>18</v>
      </c>
      <c r="O3117" t="s">
        <v>33</v>
      </c>
      <c r="P3117" t="s">
        <v>13</v>
      </c>
      <c r="Q3117">
        <v>2</v>
      </c>
      <c r="R3117" t="s">
        <v>12</v>
      </c>
      <c r="S3117">
        <v>13.066685676574707</v>
      </c>
      <c r="T3117" s="6">
        <f>tbSilv[[#This Row],[qtdRecurso]]*tbSilv[[#This Row],[areaOcupacao]]/10000</f>
        <v>1.9400000000000001E-2</v>
      </c>
      <c r="U3117" s="1">
        <f>tbSilv[[#This Row],[qtdRecEspFaixa]]*tbSilv[[#This Row],[Preco]]</f>
        <v>0.25349370212554934</v>
      </c>
    </row>
    <row r="3118" spans="1:21" hidden="1" x14ac:dyDescent="0.3">
      <c r="A3118">
        <v>11817</v>
      </c>
      <c r="B3118" t="s">
        <v>57</v>
      </c>
      <c r="C3118" t="s">
        <v>1</v>
      </c>
      <c r="D3118" t="s">
        <v>2</v>
      </c>
      <c r="E3118" t="s">
        <v>3</v>
      </c>
      <c r="F3118" t="s">
        <v>306</v>
      </c>
      <c r="G3118" t="s">
        <v>4</v>
      </c>
      <c r="H3118" t="s">
        <v>56</v>
      </c>
      <c r="I3118">
        <v>97</v>
      </c>
      <c r="J3118">
        <v>10</v>
      </c>
      <c r="K3118" t="s">
        <v>318</v>
      </c>
      <c r="L3118" t="s">
        <v>7</v>
      </c>
      <c r="M3118" t="s">
        <v>28</v>
      </c>
      <c r="N3118">
        <v>18</v>
      </c>
      <c r="O3118" t="s">
        <v>36</v>
      </c>
      <c r="P3118" t="s">
        <v>13</v>
      </c>
      <c r="Q3118">
        <v>1</v>
      </c>
      <c r="R3118" t="s">
        <v>12</v>
      </c>
      <c r="S3118">
        <v>13.066685676574707</v>
      </c>
      <c r="T3118" s="6">
        <f>tbSilv[[#This Row],[qtdRecurso]]*tbSilv[[#This Row],[areaOcupacao]]/10000</f>
        <v>9.7000000000000003E-3</v>
      </c>
      <c r="U3118" s="1">
        <f>tbSilv[[#This Row],[qtdRecEspFaixa]]*tbSilv[[#This Row],[Preco]]</f>
        <v>0.12674685106277467</v>
      </c>
    </row>
    <row r="3119" spans="1:21" hidden="1" x14ac:dyDescent="0.3">
      <c r="A3119">
        <v>11817</v>
      </c>
      <c r="B3119" t="s">
        <v>57</v>
      </c>
      <c r="C3119" t="s">
        <v>1</v>
      </c>
      <c r="D3119" t="s">
        <v>2</v>
      </c>
      <c r="E3119" t="s">
        <v>3</v>
      </c>
      <c r="F3119" t="s">
        <v>306</v>
      </c>
      <c r="G3119" t="s">
        <v>4</v>
      </c>
      <c r="H3119" t="s">
        <v>56</v>
      </c>
      <c r="I3119">
        <v>97</v>
      </c>
      <c r="J3119">
        <v>10</v>
      </c>
      <c r="K3119" t="s">
        <v>318</v>
      </c>
      <c r="L3119" t="s">
        <v>7</v>
      </c>
      <c r="M3119" t="s">
        <v>28</v>
      </c>
      <c r="N3119">
        <v>19</v>
      </c>
      <c r="O3119" t="s">
        <v>33</v>
      </c>
      <c r="P3119" t="s">
        <v>34</v>
      </c>
      <c r="Q3119">
        <v>2</v>
      </c>
      <c r="R3119" t="s">
        <v>12</v>
      </c>
      <c r="S3119">
        <v>9.9000000000000005E-2</v>
      </c>
      <c r="T3119" s="6">
        <f>tbSilv[[#This Row],[qtdRecurso]]*tbSilv[[#This Row],[areaOcupacao]]/10000</f>
        <v>1.9400000000000001E-2</v>
      </c>
      <c r="U3119" s="1">
        <f>tbSilv[[#This Row],[qtdRecEspFaixa]]*tbSilv[[#This Row],[Preco]]</f>
        <v>1.9206000000000002E-3</v>
      </c>
    </row>
    <row r="3120" spans="1:21" hidden="1" x14ac:dyDescent="0.3">
      <c r="A3120">
        <v>11817</v>
      </c>
      <c r="B3120" t="s">
        <v>57</v>
      </c>
      <c r="C3120" t="s">
        <v>1</v>
      </c>
      <c r="D3120" t="s">
        <v>2</v>
      </c>
      <c r="E3120" t="s">
        <v>3</v>
      </c>
      <c r="F3120" t="s">
        <v>306</v>
      </c>
      <c r="G3120" t="s">
        <v>4</v>
      </c>
      <c r="H3120" t="s">
        <v>56</v>
      </c>
      <c r="I3120">
        <v>97</v>
      </c>
      <c r="J3120">
        <v>10</v>
      </c>
      <c r="K3120" t="s">
        <v>318</v>
      </c>
      <c r="L3120" t="s">
        <v>7</v>
      </c>
      <c r="M3120" t="s">
        <v>28</v>
      </c>
      <c r="N3120">
        <v>19</v>
      </c>
      <c r="O3120" t="s">
        <v>33</v>
      </c>
      <c r="P3120" t="s">
        <v>35</v>
      </c>
      <c r="Q3120">
        <v>2</v>
      </c>
      <c r="R3120" t="s">
        <v>22</v>
      </c>
      <c r="S3120">
        <v>16.239999771118164</v>
      </c>
      <c r="T3120" s="6">
        <f>tbSilv[[#This Row],[qtdRecurso]]*tbSilv[[#This Row],[areaOcupacao]]/10000</f>
        <v>1.9400000000000001E-2</v>
      </c>
      <c r="U3120" s="1">
        <f>tbSilv[[#This Row],[qtdRecEspFaixa]]*tbSilv[[#This Row],[Preco]]</f>
        <v>0.31505599555969238</v>
      </c>
    </row>
    <row r="3121" spans="1:21" hidden="1" x14ac:dyDescent="0.3">
      <c r="A3121">
        <v>11817</v>
      </c>
      <c r="B3121" t="s">
        <v>57</v>
      </c>
      <c r="C3121" t="s">
        <v>1</v>
      </c>
      <c r="D3121" t="s">
        <v>2</v>
      </c>
      <c r="E3121" t="s">
        <v>3</v>
      </c>
      <c r="F3121" t="s">
        <v>306</v>
      </c>
      <c r="G3121" t="s">
        <v>4</v>
      </c>
      <c r="H3121" t="s">
        <v>56</v>
      </c>
      <c r="I3121">
        <v>97</v>
      </c>
      <c r="J3121">
        <v>10</v>
      </c>
      <c r="K3121" t="s">
        <v>318</v>
      </c>
      <c r="L3121" t="s">
        <v>7</v>
      </c>
      <c r="M3121" t="s">
        <v>28</v>
      </c>
      <c r="N3121">
        <v>19</v>
      </c>
      <c r="O3121" t="s">
        <v>33</v>
      </c>
      <c r="P3121" t="s">
        <v>13</v>
      </c>
      <c r="Q3121">
        <v>2</v>
      </c>
      <c r="R3121" t="s">
        <v>12</v>
      </c>
      <c r="S3121">
        <v>13.066685676574707</v>
      </c>
      <c r="T3121" s="6">
        <f>tbSilv[[#This Row],[qtdRecurso]]*tbSilv[[#This Row],[areaOcupacao]]/10000</f>
        <v>1.9400000000000001E-2</v>
      </c>
      <c r="U3121" s="1">
        <f>tbSilv[[#This Row],[qtdRecEspFaixa]]*tbSilv[[#This Row],[Preco]]</f>
        <v>0.25349370212554934</v>
      </c>
    </row>
    <row r="3122" spans="1:21" hidden="1" x14ac:dyDescent="0.3">
      <c r="A3122">
        <v>11817</v>
      </c>
      <c r="B3122" t="s">
        <v>57</v>
      </c>
      <c r="C3122" t="s">
        <v>1</v>
      </c>
      <c r="D3122" t="s">
        <v>2</v>
      </c>
      <c r="E3122" t="s">
        <v>3</v>
      </c>
      <c r="F3122" t="s">
        <v>306</v>
      </c>
      <c r="G3122" t="s">
        <v>4</v>
      </c>
      <c r="H3122" t="s">
        <v>56</v>
      </c>
      <c r="I3122">
        <v>97</v>
      </c>
      <c r="J3122">
        <v>10</v>
      </c>
      <c r="K3122" t="s">
        <v>318</v>
      </c>
      <c r="L3122" t="s">
        <v>7</v>
      </c>
      <c r="M3122" t="s">
        <v>28</v>
      </c>
      <c r="N3122">
        <v>19</v>
      </c>
      <c r="O3122" t="s">
        <v>36</v>
      </c>
      <c r="P3122" t="s">
        <v>13</v>
      </c>
      <c r="Q3122">
        <v>1</v>
      </c>
      <c r="R3122" t="s">
        <v>12</v>
      </c>
      <c r="S3122">
        <v>13.066685676574707</v>
      </c>
      <c r="T3122" s="6">
        <f>tbSilv[[#This Row],[qtdRecurso]]*tbSilv[[#This Row],[areaOcupacao]]/10000</f>
        <v>9.7000000000000003E-3</v>
      </c>
      <c r="U3122" s="1">
        <f>tbSilv[[#This Row],[qtdRecEspFaixa]]*tbSilv[[#This Row],[Preco]]</f>
        <v>0.12674685106277467</v>
      </c>
    </row>
    <row r="3123" spans="1:21" hidden="1" x14ac:dyDescent="0.3">
      <c r="A3123">
        <v>11817</v>
      </c>
      <c r="B3123" t="s">
        <v>57</v>
      </c>
      <c r="C3123" t="s">
        <v>1</v>
      </c>
      <c r="D3123" t="s">
        <v>2</v>
      </c>
      <c r="E3123" t="s">
        <v>3</v>
      </c>
      <c r="F3123" t="s">
        <v>306</v>
      </c>
      <c r="G3123" t="s">
        <v>4</v>
      </c>
      <c r="H3123" t="s">
        <v>56</v>
      </c>
      <c r="I3123">
        <v>97</v>
      </c>
      <c r="J3123">
        <v>10</v>
      </c>
      <c r="K3123" t="s">
        <v>318</v>
      </c>
      <c r="L3123" t="s">
        <v>7</v>
      </c>
      <c r="M3123" t="s">
        <v>28</v>
      </c>
      <c r="N3123">
        <v>20</v>
      </c>
      <c r="O3123" t="s">
        <v>33</v>
      </c>
      <c r="P3123" t="s">
        <v>34</v>
      </c>
      <c r="Q3123">
        <v>2</v>
      </c>
      <c r="R3123" t="s">
        <v>12</v>
      </c>
      <c r="S3123">
        <v>9.9000000000000005E-2</v>
      </c>
      <c r="T3123" s="6">
        <f>tbSilv[[#This Row],[qtdRecurso]]*tbSilv[[#This Row],[areaOcupacao]]/10000</f>
        <v>1.9400000000000001E-2</v>
      </c>
      <c r="U3123" s="1">
        <f>tbSilv[[#This Row],[qtdRecEspFaixa]]*tbSilv[[#This Row],[Preco]]</f>
        <v>1.9206000000000002E-3</v>
      </c>
    </row>
    <row r="3124" spans="1:21" hidden="1" x14ac:dyDescent="0.3">
      <c r="A3124">
        <v>11817</v>
      </c>
      <c r="B3124" t="s">
        <v>57</v>
      </c>
      <c r="C3124" t="s">
        <v>1</v>
      </c>
      <c r="D3124" t="s">
        <v>2</v>
      </c>
      <c r="E3124" t="s">
        <v>3</v>
      </c>
      <c r="F3124" t="s">
        <v>306</v>
      </c>
      <c r="G3124" t="s">
        <v>4</v>
      </c>
      <c r="H3124" t="s">
        <v>56</v>
      </c>
      <c r="I3124">
        <v>97</v>
      </c>
      <c r="J3124">
        <v>10</v>
      </c>
      <c r="K3124" t="s">
        <v>318</v>
      </c>
      <c r="L3124" t="s">
        <v>7</v>
      </c>
      <c r="M3124" t="s">
        <v>28</v>
      </c>
      <c r="N3124">
        <v>20</v>
      </c>
      <c r="O3124" t="s">
        <v>33</v>
      </c>
      <c r="P3124" t="s">
        <v>35</v>
      </c>
      <c r="Q3124">
        <v>2</v>
      </c>
      <c r="R3124" t="s">
        <v>22</v>
      </c>
      <c r="S3124">
        <v>16.239999771118164</v>
      </c>
      <c r="T3124" s="6">
        <f>tbSilv[[#This Row],[qtdRecurso]]*tbSilv[[#This Row],[areaOcupacao]]/10000</f>
        <v>1.9400000000000001E-2</v>
      </c>
      <c r="U3124" s="1">
        <f>tbSilv[[#This Row],[qtdRecEspFaixa]]*tbSilv[[#This Row],[Preco]]</f>
        <v>0.31505599555969238</v>
      </c>
    </row>
    <row r="3125" spans="1:21" hidden="1" x14ac:dyDescent="0.3">
      <c r="A3125">
        <v>11817</v>
      </c>
      <c r="B3125" t="s">
        <v>57</v>
      </c>
      <c r="C3125" t="s">
        <v>1</v>
      </c>
      <c r="D3125" t="s">
        <v>2</v>
      </c>
      <c r="E3125" t="s">
        <v>3</v>
      </c>
      <c r="F3125" t="s">
        <v>306</v>
      </c>
      <c r="G3125" t="s">
        <v>4</v>
      </c>
      <c r="H3125" t="s">
        <v>56</v>
      </c>
      <c r="I3125">
        <v>97</v>
      </c>
      <c r="J3125">
        <v>10</v>
      </c>
      <c r="K3125" t="s">
        <v>318</v>
      </c>
      <c r="L3125" t="s">
        <v>7</v>
      </c>
      <c r="M3125" t="s">
        <v>28</v>
      </c>
      <c r="N3125">
        <v>20</v>
      </c>
      <c r="O3125" t="s">
        <v>33</v>
      </c>
      <c r="P3125" t="s">
        <v>13</v>
      </c>
      <c r="Q3125">
        <v>2</v>
      </c>
      <c r="R3125" t="s">
        <v>12</v>
      </c>
      <c r="S3125">
        <v>13.066685676574707</v>
      </c>
      <c r="T3125" s="6">
        <f>tbSilv[[#This Row],[qtdRecurso]]*tbSilv[[#This Row],[areaOcupacao]]/10000</f>
        <v>1.9400000000000001E-2</v>
      </c>
      <c r="U3125" s="1">
        <f>tbSilv[[#This Row],[qtdRecEspFaixa]]*tbSilv[[#This Row],[Preco]]</f>
        <v>0.25349370212554934</v>
      </c>
    </row>
    <row r="3126" spans="1:21" hidden="1" x14ac:dyDescent="0.3">
      <c r="A3126">
        <v>11817</v>
      </c>
      <c r="B3126" t="s">
        <v>57</v>
      </c>
      <c r="C3126" t="s">
        <v>1</v>
      </c>
      <c r="D3126" t="s">
        <v>2</v>
      </c>
      <c r="E3126" t="s">
        <v>3</v>
      </c>
      <c r="F3126" t="s">
        <v>306</v>
      </c>
      <c r="G3126" t="s">
        <v>4</v>
      </c>
      <c r="H3126" t="s">
        <v>56</v>
      </c>
      <c r="I3126">
        <v>97</v>
      </c>
      <c r="J3126">
        <v>10</v>
      </c>
      <c r="K3126" t="s">
        <v>318</v>
      </c>
      <c r="L3126" t="s">
        <v>7</v>
      </c>
      <c r="M3126" t="s">
        <v>28</v>
      </c>
      <c r="N3126">
        <v>20</v>
      </c>
      <c r="O3126" t="s">
        <v>40</v>
      </c>
      <c r="P3126" t="s">
        <v>41</v>
      </c>
      <c r="Q3126">
        <v>20</v>
      </c>
      <c r="R3126" t="s">
        <v>12</v>
      </c>
      <c r="S3126">
        <v>5.920964241027832</v>
      </c>
      <c r="T3126" s="6">
        <f>tbSilv[[#This Row],[qtdRecurso]]*tbSilv[[#This Row],[areaOcupacao]]/10000</f>
        <v>0.19400000000000001</v>
      </c>
      <c r="U3126" s="1">
        <f>tbSilv[[#This Row],[qtdRecEspFaixa]]*tbSilv[[#This Row],[Preco]]</f>
        <v>1.1486670627593993</v>
      </c>
    </row>
    <row r="3127" spans="1:21" hidden="1" x14ac:dyDescent="0.3">
      <c r="A3127">
        <v>11817</v>
      </c>
      <c r="B3127" t="s">
        <v>57</v>
      </c>
      <c r="C3127" t="s">
        <v>1</v>
      </c>
      <c r="D3127" t="s">
        <v>2</v>
      </c>
      <c r="E3127" t="s">
        <v>3</v>
      </c>
      <c r="F3127" t="s">
        <v>306</v>
      </c>
      <c r="G3127" t="s">
        <v>4</v>
      </c>
      <c r="H3127" t="s">
        <v>56</v>
      </c>
      <c r="I3127">
        <v>97</v>
      </c>
      <c r="J3127">
        <v>10</v>
      </c>
      <c r="K3127" t="s">
        <v>318</v>
      </c>
      <c r="L3127" t="s">
        <v>7</v>
      </c>
      <c r="M3127" t="s">
        <v>28</v>
      </c>
      <c r="N3127">
        <v>20</v>
      </c>
      <c r="O3127" t="s">
        <v>36</v>
      </c>
      <c r="P3127" t="s">
        <v>13</v>
      </c>
      <c r="Q3127">
        <v>1</v>
      </c>
      <c r="R3127" t="s">
        <v>12</v>
      </c>
      <c r="S3127">
        <v>13.066685676574707</v>
      </c>
      <c r="T3127" s="6">
        <f>tbSilv[[#This Row],[qtdRecurso]]*tbSilv[[#This Row],[areaOcupacao]]/10000</f>
        <v>9.7000000000000003E-3</v>
      </c>
      <c r="U3127" s="1">
        <f>tbSilv[[#This Row],[qtdRecEspFaixa]]*tbSilv[[#This Row],[Preco]]</f>
        <v>0.12674685106277467</v>
      </c>
    </row>
    <row r="3128" spans="1:21" hidden="1" x14ac:dyDescent="0.3">
      <c r="A3128">
        <v>11817</v>
      </c>
      <c r="B3128" t="s">
        <v>57</v>
      </c>
      <c r="C3128" t="s">
        <v>1</v>
      </c>
      <c r="D3128" t="s">
        <v>2</v>
      </c>
      <c r="E3128" t="s">
        <v>3</v>
      </c>
      <c r="F3128" t="s">
        <v>306</v>
      </c>
      <c r="G3128" t="s">
        <v>4</v>
      </c>
      <c r="H3128" t="s">
        <v>56</v>
      </c>
      <c r="I3128">
        <v>97</v>
      </c>
      <c r="J3128">
        <v>10</v>
      </c>
      <c r="K3128" t="s">
        <v>318</v>
      </c>
      <c r="L3128" t="s">
        <v>7</v>
      </c>
      <c r="M3128" t="s">
        <v>28</v>
      </c>
      <c r="N3128">
        <v>21</v>
      </c>
      <c r="O3128" t="s">
        <v>33</v>
      </c>
      <c r="P3128" t="s">
        <v>34</v>
      </c>
      <c r="Q3128">
        <v>2</v>
      </c>
      <c r="R3128" t="s">
        <v>12</v>
      </c>
      <c r="S3128">
        <v>9.9000000000000005E-2</v>
      </c>
      <c r="T3128" s="6">
        <f>tbSilv[[#This Row],[qtdRecurso]]*tbSilv[[#This Row],[areaOcupacao]]/10000</f>
        <v>1.9400000000000001E-2</v>
      </c>
      <c r="U3128" s="1">
        <f>tbSilv[[#This Row],[qtdRecEspFaixa]]*tbSilv[[#This Row],[Preco]]</f>
        <v>1.9206000000000002E-3</v>
      </c>
    </row>
    <row r="3129" spans="1:21" hidden="1" x14ac:dyDescent="0.3">
      <c r="A3129">
        <v>11817</v>
      </c>
      <c r="B3129" t="s">
        <v>57</v>
      </c>
      <c r="C3129" t="s">
        <v>1</v>
      </c>
      <c r="D3129" t="s">
        <v>2</v>
      </c>
      <c r="E3129" t="s">
        <v>3</v>
      </c>
      <c r="F3129" t="s">
        <v>306</v>
      </c>
      <c r="G3129" t="s">
        <v>4</v>
      </c>
      <c r="H3129" t="s">
        <v>56</v>
      </c>
      <c r="I3129">
        <v>97</v>
      </c>
      <c r="J3129">
        <v>10</v>
      </c>
      <c r="K3129" t="s">
        <v>318</v>
      </c>
      <c r="L3129" t="s">
        <v>7</v>
      </c>
      <c r="M3129" t="s">
        <v>28</v>
      </c>
      <c r="N3129">
        <v>21</v>
      </c>
      <c r="O3129" t="s">
        <v>33</v>
      </c>
      <c r="P3129" t="s">
        <v>35</v>
      </c>
      <c r="Q3129">
        <v>2</v>
      </c>
      <c r="R3129" t="s">
        <v>22</v>
      </c>
      <c r="S3129">
        <v>16.239999771118164</v>
      </c>
      <c r="T3129" s="6">
        <f>tbSilv[[#This Row],[qtdRecurso]]*tbSilv[[#This Row],[areaOcupacao]]/10000</f>
        <v>1.9400000000000001E-2</v>
      </c>
      <c r="U3129" s="1">
        <f>tbSilv[[#This Row],[qtdRecEspFaixa]]*tbSilv[[#This Row],[Preco]]</f>
        <v>0.31505599555969238</v>
      </c>
    </row>
    <row r="3130" spans="1:21" hidden="1" x14ac:dyDescent="0.3">
      <c r="A3130">
        <v>11817</v>
      </c>
      <c r="B3130" t="s">
        <v>57</v>
      </c>
      <c r="C3130" t="s">
        <v>1</v>
      </c>
      <c r="D3130" t="s">
        <v>2</v>
      </c>
      <c r="E3130" t="s">
        <v>3</v>
      </c>
      <c r="F3130" t="s">
        <v>306</v>
      </c>
      <c r="G3130" t="s">
        <v>4</v>
      </c>
      <c r="H3130" t="s">
        <v>56</v>
      </c>
      <c r="I3130">
        <v>97</v>
      </c>
      <c r="J3130">
        <v>10</v>
      </c>
      <c r="K3130" t="s">
        <v>318</v>
      </c>
      <c r="L3130" t="s">
        <v>7</v>
      </c>
      <c r="M3130" t="s">
        <v>28</v>
      </c>
      <c r="N3130">
        <v>21</v>
      </c>
      <c r="O3130" t="s">
        <v>33</v>
      </c>
      <c r="P3130" t="s">
        <v>13</v>
      </c>
      <c r="Q3130">
        <v>2</v>
      </c>
      <c r="R3130" t="s">
        <v>12</v>
      </c>
      <c r="S3130">
        <v>13.066685676574707</v>
      </c>
      <c r="T3130" s="6">
        <f>tbSilv[[#This Row],[qtdRecurso]]*tbSilv[[#This Row],[areaOcupacao]]/10000</f>
        <v>1.9400000000000001E-2</v>
      </c>
      <c r="U3130" s="1">
        <f>tbSilv[[#This Row],[qtdRecEspFaixa]]*tbSilv[[#This Row],[Preco]]</f>
        <v>0.25349370212554934</v>
      </c>
    </row>
    <row r="3131" spans="1:21" hidden="1" x14ac:dyDescent="0.3">
      <c r="A3131">
        <v>11817</v>
      </c>
      <c r="B3131" t="s">
        <v>57</v>
      </c>
      <c r="C3131" t="s">
        <v>1</v>
      </c>
      <c r="D3131" t="s">
        <v>2</v>
      </c>
      <c r="E3131" t="s">
        <v>3</v>
      </c>
      <c r="F3131" t="s">
        <v>306</v>
      </c>
      <c r="G3131" t="s">
        <v>4</v>
      </c>
      <c r="H3131" t="s">
        <v>56</v>
      </c>
      <c r="I3131">
        <v>97</v>
      </c>
      <c r="J3131">
        <v>10</v>
      </c>
      <c r="K3131" t="s">
        <v>318</v>
      </c>
      <c r="L3131" t="s">
        <v>7</v>
      </c>
      <c r="M3131" t="s">
        <v>28</v>
      </c>
      <c r="N3131">
        <v>21</v>
      </c>
      <c r="O3131" t="s">
        <v>36</v>
      </c>
      <c r="P3131" t="s">
        <v>13</v>
      </c>
      <c r="Q3131">
        <v>1</v>
      </c>
      <c r="R3131" t="s">
        <v>12</v>
      </c>
      <c r="S3131">
        <v>13.066685676574707</v>
      </c>
      <c r="T3131" s="6">
        <f>tbSilv[[#This Row],[qtdRecurso]]*tbSilv[[#This Row],[areaOcupacao]]/10000</f>
        <v>9.7000000000000003E-3</v>
      </c>
      <c r="U3131" s="1">
        <f>tbSilv[[#This Row],[qtdRecEspFaixa]]*tbSilv[[#This Row],[Preco]]</f>
        <v>0.12674685106277467</v>
      </c>
    </row>
    <row r="3132" spans="1:21" hidden="1" x14ac:dyDescent="0.3">
      <c r="A3132">
        <v>11817</v>
      </c>
      <c r="B3132" t="s">
        <v>57</v>
      </c>
      <c r="C3132" t="s">
        <v>1</v>
      </c>
      <c r="D3132" t="s">
        <v>2</v>
      </c>
      <c r="E3132" t="s">
        <v>3</v>
      </c>
      <c r="F3132" t="s">
        <v>306</v>
      </c>
      <c r="G3132" t="s">
        <v>4</v>
      </c>
      <c r="H3132" t="s">
        <v>56</v>
      </c>
      <c r="I3132">
        <v>97</v>
      </c>
      <c r="J3132">
        <v>10</v>
      </c>
      <c r="K3132" t="s">
        <v>318</v>
      </c>
      <c r="L3132" t="s">
        <v>7</v>
      </c>
      <c r="M3132" t="s">
        <v>28</v>
      </c>
      <c r="N3132">
        <v>22</v>
      </c>
      <c r="O3132" t="s">
        <v>33</v>
      </c>
      <c r="P3132" t="s">
        <v>34</v>
      </c>
      <c r="Q3132">
        <v>2</v>
      </c>
      <c r="R3132" t="s">
        <v>12</v>
      </c>
      <c r="S3132">
        <v>9.9000000000000005E-2</v>
      </c>
      <c r="T3132" s="6">
        <f>tbSilv[[#This Row],[qtdRecurso]]*tbSilv[[#This Row],[areaOcupacao]]/10000</f>
        <v>1.9400000000000001E-2</v>
      </c>
      <c r="U3132" s="1">
        <f>tbSilv[[#This Row],[qtdRecEspFaixa]]*tbSilv[[#This Row],[Preco]]</f>
        <v>1.9206000000000002E-3</v>
      </c>
    </row>
    <row r="3133" spans="1:21" hidden="1" x14ac:dyDescent="0.3">
      <c r="A3133">
        <v>11817</v>
      </c>
      <c r="B3133" t="s">
        <v>57</v>
      </c>
      <c r="C3133" t="s">
        <v>1</v>
      </c>
      <c r="D3133" t="s">
        <v>2</v>
      </c>
      <c r="E3133" t="s">
        <v>3</v>
      </c>
      <c r="F3133" t="s">
        <v>306</v>
      </c>
      <c r="G3133" t="s">
        <v>4</v>
      </c>
      <c r="H3133" t="s">
        <v>56</v>
      </c>
      <c r="I3133">
        <v>97</v>
      </c>
      <c r="J3133">
        <v>10</v>
      </c>
      <c r="K3133" t="s">
        <v>318</v>
      </c>
      <c r="L3133" t="s">
        <v>7</v>
      </c>
      <c r="M3133" t="s">
        <v>28</v>
      </c>
      <c r="N3133">
        <v>22</v>
      </c>
      <c r="O3133" t="s">
        <v>33</v>
      </c>
      <c r="P3133" t="s">
        <v>35</v>
      </c>
      <c r="Q3133">
        <v>2</v>
      </c>
      <c r="R3133" t="s">
        <v>22</v>
      </c>
      <c r="S3133">
        <v>16.239999771118164</v>
      </c>
      <c r="T3133" s="6">
        <f>tbSilv[[#This Row],[qtdRecurso]]*tbSilv[[#This Row],[areaOcupacao]]/10000</f>
        <v>1.9400000000000001E-2</v>
      </c>
      <c r="U3133" s="1">
        <f>tbSilv[[#This Row],[qtdRecEspFaixa]]*tbSilv[[#This Row],[Preco]]</f>
        <v>0.31505599555969238</v>
      </c>
    </row>
    <row r="3134" spans="1:21" hidden="1" x14ac:dyDescent="0.3">
      <c r="A3134">
        <v>11817</v>
      </c>
      <c r="B3134" t="s">
        <v>57</v>
      </c>
      <c r="C3134" t="s">
        <v>1</v>
      </c>
      <c r="D3134" t="s">
        <v>2</v>
      </c>
      <c r="E3134" t="s">
        <v>3</v>
      </c>
      <c r="F3134" t="s">
        <v>306</v>
      </c>
      <c r="G3134" t="s">
        <v>4</v>
      </c>
      <c r="H3134" t="s">
        <v>56</v>
      </c>
      <c r="I3134">
        <v>97</v>
      </c>
      <c r="J3134">
        <v>10</v>
      </c>
      <c r="K3134" t="s">
        <v>318</v>
      </c>
      <c r="L3134" t="s">
        <v>7</v>
      </c>
      <c r="M3134" t="s">
        <v>28</v>
      </c>
      <c r="N3134">
        <v>22</v>
      </c>
      <c r="O3134" t="s">
        <v>33</v>
      </c>
      <c r="P3134" t="s">
        <v>13</v>
      </c>
      <c r="Q3134">
        <v>2</v>
      </c>
      <c r="R3134" t="s">
        <v>12</v>
      </c>
      <c r="S3134">
        <v>13.066685676574707</v>
      </c>
      <c r="T3134" s="6">
        <f>tbSilv[[#This Row],[qtdRecurso]]*tbSilv[[#This Row],[areaOcupacao]]/10000</f>
        <v>1.9400000000000001E-2</v>
      </c>
      <c r="U3134" s="1">
        <f>tbSilv[[#This Row],[qtdRecEspFaixa]]*tbSilv[[#This Row],[Preco]]</f>
        <v>0.25349370212554934</v>
      </c>
    </row>
    <row r="3135" spans="1:21" hidden="1" x14ac:dyDescent="0.3">
      <c r="A3135">
        <v>11817</v>
      </c>
      <c r="B3135" t="s">
        <v>57</v>
      </c>
      <c r="C3135" t="s">
        <v>1</v>
      </c>
      <c r="D3135" t="s">
        <v>2</v>
      </c>
      <c r="E3135" t="s">
        <v>3</v>
      </c>
      <c r="F3135" t="s">
        <v>306</v>
      </c>
      <c r="G3135" t="s">
        <v>4</v>
      </c>
      <c r="H3135" t="s">
        <v>56</v>
      </c>
      <c r="I3135">
        <v>97</v>
      </c>
      <c r="J3135">
        <v>10</v>
      </c>
      <c r="K3135" t="s">
        <v>318</v>
      </c>
      <c r="L3135" t="s">
        <v>7</v>
      </c>
      <c r="M3135" t="s">
        <v>28</v>
      </c>
      <c r="N3135">
        <v>22</v>
      </c>
      <c r="O3135" t="s">
        <v>36</v>
      </c>
      <c r="P3135" t="s">
        <v>13</v>
      </c>
      <c r="Q3135">
        <v>1</v>
      </c>
      <c r="R3135" t="s">
        <v>12</v>
      </c>
      <c r="S3135">
        <v>13.066685676574707</v>
      </c>
      <c r="T3135" s="6">
        <f>tbSilv[[#This Row],[qtdRecurso]]*tbSilv[[#This Row],[areaOcupacao]]/10000</f>
        <v>9.7000000000000003E-3</v>
      </c>
      <c r="U3135" s="1">
        <f>tbSilv[[#This Row],[qtdRecEspFaixa]]*tbSilv[[#This Row],[Preco]]</f>
        <v>0.12674685106277467</v>
      </c>
    </row>
    <row r="3136" spans="1:21" hidden="1" x14ac:dyDescent="0.3">
      <c r="A3136">
        <v>11817</v>
      </c>
      <c r="B3136" t="s">
        <v>57</v>
      </c>
      <c r="C3136" t="s">
        <v>1</v>
      </c>
      <c r="D3136" t="s">
        <v>2</v>
      </c>
      <c r="E3136" t="s">
        <v>3</v>
      </c>
      <c r="F3136" t="s">
        <v>306</v>
      </c>
      <c r="G3136" t="s">
        <v>4</v>
      </c>
      <c r="H3136" t="s">
        <v>56</v>
      </c>
      <c r="I3136">
        <v>97</v>
      </c>
      <c r="J3136">
        <v>10</v>
      </c>
      <c r="K3136" t="s">
        <v>318</v>
      </c>
      <c r="L3136" t="s">
        <v>7</v>
      </c>
      <c r="M3136" t="s">
        <v>28</v>
      </c>
      <c r="N3136">
        <v>23</v>
      </c>
      <c r="O3136" t="s">
        <v>33</v>
      </c>
      <c r="P3136" t="s">
        <v>34</v>
      </c>
      <c r="Q3136">
        <v>2</v>
      </c>
      <c r="R3136" t="s">
        <v>12</v>
      </c>
      <c r="S3136">
        <v>9.9000000000000005E-2</v>
      </c>
      <c r="T3136" s="6">
        <f>tbSilv[[#This Row],[qtdRecurso]]*tbSilv[[#This Row],[areaOcupacao]]/10000</f>
        <v>1.9400000000000001E-2</v>
      </c>
      <c r="U3136" s="1">
        <f>tbSilv[[#This Row],[qtdRecEspFaixa]]*tbSilv[[#This Row],[Preco]]</f>
        <v>1.9206000000000002E-3</v>
      </c>
    </row>
    <row r="3137" spans="1:21" hidden="1" x14ac:dyDescent="0.3">
      <c r="A3137">
        <v>11817</v>
      </c>
      <c r="B3137" t="s">
        <v>57</v>
      </c>
      <c r="C3137" t="s">
        <v>1</v>
      </c>
      <c r="D3137" t="s">
        <v>2</v>
      </c>
      <c r="E3137" t="s">
        <v>3</v>
      </c>
      <c r="F3137" t="s">
        <v>306</v>
      </c>
      <c r="G3137" t="s">
        <v>4</v>
      </c>
      <c r="H3137" t="s">
        <v>56</v>
      </c>
      <c r="I3137">
        <v>97</v>
      </c>
      <c r="J3137">
        <v>10</v>
      </c>
      <c r="K3137" t="s">
        <v>318</v>
      </c>
      <c r="L3137" t="s">
        <v>7</v>
      </c>
      <c r="M3137" t="s">
        <v>28</v>
      </c>
      <c r="N3137">
        <v>23</v>
      </c>
      <c r="O3137" t="s">
        <v>33</v>
      </c>
      <c r="P3137" t="s">
        <v>35</v>
      </c>
      <c r="Q3137">
        <v>2</v>
      </c>
      <c r="R3137" t="s">
        <v>22</v>
      </c>
      <c r="S3137">
        <v>16.239999771118164</v>
      </c>
      <c r="T3137" s="6">
        <f>tbSilv[[#This Row],[qtdRecurso]]*tbSilv[[#This Row],[areaOcupacao]]/10000</f>
        <v>1.9400000000000001E-2</v>
      </c>
      <c r="U3137" s="1">
        <f>tbSilv[[#This Row],[qtdRecEspFaixa]]*tbSilv[[#This Row],[Preco]]</f>
        <v>0.31505599555969238</v>
      </c>
    </row>
    <row r="3138" spans="1:21" hidden="1" x14ac:dyDescent="0.3">
      <c r="A3138">
        <v>11817</v>
      </c>
      <c r="B3138" t="s">
        <v>57</v>
      </c>
      <c r="C3138" t="s">
        <v>1</v>
      </c>
      <c r="D3138" t="s">
        <v>2</v>
      </c>
      <c r="E3138" t="s">
        <v>3</v>
      </c>
      <c r="F3138" t="s">
        <v>306</v>
      </c>
      <c r="G3138" t="s">
        <v>4</v>
      </c>
      <c r="H3138" t="s">
        <v>56</v>
      </c>
      <c r="I3138">
        <v>97</v>
      </c>
      <c r="J3138">
        <v>10</v>
      </c>
      <c r="K3138" t="s">
        <v>318</v>
      </c>
      <c r="L3138" t="s">
        <v>7</v>
      </c>
      <c r="M3138" t="s">
        <v>28</v>
      </c>
      <c r="N3138">
        <v>23</v>
      </c>
      <c r="O3138" t="s">
        <v>33</v>
      </c>
      <c r="P3138" t="s">
        <v>13</v>
      </c>
      <c r="Q3138">
        <v>2</v>
      </c>
      <c r="R3138" t="s">
        <v>12</v>
      </c>
      <c r="S3138">
        <v>13.066685676574707</v>
      </c>
      <c r="T3138" s="6">
        <f>tbSilv[[#This Row],[qtdRecurso]]*tbSilv[[#This Row],[areaOcupacao]]/10000</f>
        <v>1.9400000000000001E-2</v>
      </c>
      <c r="U3138" s="1">
        <f>tbSilv[[#This Row],[qtdRecEspFaixa]]*tbSilv[[#This Row],[Preco]]</f>
        <v>0.25349370212554934</v>
      </c>
    </row>
    <row r="3139" spans="1:21" hidden="1" x14ac:dyDescent="0.3">
      <c r="A3139">
        <v>11817</v>
      </c>
      <c r="B3139" t="s">
        <v>57</v>
      </c>
      <c r="C3139" t="s">
        <v>1</v>
      </c>
      <c r="D3139" t="s">
        <v>2</v>
      </c>
      <c r="E3139" t="s">
        <v>3</v>
      </c>
      <c r="F3139" t="s">
        <v>306</v>
      </c>
      <c r="G3139" t="s">
        <v>4</v>
      </c>
      <c r="H3139" t="s">
        <v>56</v>
      </c>
      <c r="I3139">
        <v>97</v>
      </c>
      <c r="J3139">
        <v>10</v>
      </c>
      <c r="K3139" t="s">
        <v>318</v>
      </c>
      <c r="L3139" t="s">
        <v>7</v>
      </c>
      <c r="M3139" t="s">
        <v>28</v>
      </c>
      <c r="N3139">
        <v>23</v>
      </c>
      <c r="O3139" t="s">
        <v>36</v>
      </c>
      <c r="P3139" t="s">
        <v>13</v>
      </c>
      <c r="Q3139">
        <v>1</v>
      </c>
      <c r="R3139" t="s">
        <v>12</v>
      </c>
      <c r="S3139">
        <v>13.066685676574707</v>
      </c>
      <c r="T3139" s="6">
        <f>tbSilv[[#This Row],[qtdRecurso]]*tbSilv[[#This Row],[areaOcupacao]]/10000</f>
        <v>9.7000000000000003E-3</v>
      </c>
      <c r="U3139" s="1">
        <f>tbSilv[[#This Row],[qtdRecEspFaixa]]*tbSilv[[#This Row],[Preco]]</f>
        <v>0.12674685106277467</v>
      </c>
    </row>
    <row r="3140" spans="1:21" hidden="1" x14ac:dyDescent="0.3">
      <c r="A3140">
        <v>11817</v>
      </c>
      <c r="B3140" t="s">
        <v>57</v>
      </c>
      <c r="C3140" t="s">
        <v>1</v>
      </c>
      <c r="D3140" t="s">
        <v>2</v>
      </c>
      <c r="E3140" t="s">
        <v>3</v>
      </c>
      <c r="F3140" t="s">
        <v>306</v>
      </c>
      <c r="G3140" t="s">
        <v>4</v>
      </c>
      <c r="H3140" t="s">
        <v>56</v>
      </c>
      <c r="I3140">
        <v>97</v>
      </c>
      <c r="J3140">
        <v>10</v>
      </c>
      <c r="K3140" t="s">
        <v>318</v>
      </c>
      <c r="L3140" t="s">
        <v>7</v>
      </c>
      <c r="M3140" t="s">
        <v>28</v>
      </c>
      <c r="N3140">
        <v>24</v>
      </c>
      <c r="O3140" t="s">
        <v>33</v>
      </c>
      <c r="P3140" t="s">
        <v>34</v>
      </c>
      <c r="Q3140">
        <v>2</v>
      </c>
      <c r="R3140" t="s">
        <v>12</v>
      </c>
      <c r="S3140">
        <v>9.9000000000000005E-2</v>
      </c>
      <c r="T3140" s="6">
        <f>tbSilv[[#This Row],[qtdRecurso]]*tbSilv[[#This Row],[areaOcupacao]]/10000</f>
        <v>1.9400000000000001E-2</v>
      </c>
      <c r="U3140" s="1">
        <f>tbSilv[[#This Row],[qtdRecEspFaixa]]*tbSilv[[#This Row],[Preco]]</f>
        <v>1.9206000000000002E-3</v>
      </c>
    </row>
    <row r="3141" spans="1:21" hidden="1" x14ac:dyDescent="0.3">
      <c r="A3141">
        <v>11817</v>
      </c>
      <c r="B3141" t="s">
        <v>57</v>
      </c>
      <c r="C3141" t="s">
        <v>1</v>
      </c>
      <c r="D3141" t="s">
        <v>2</v>
      </c>
      <c r="E3141" t="s">
        <v>3</v>
      </c>
      <c r="F3141" t="s">
        <v>306</v>
      </c>
      <c r="G3141" t="s">
        <v>4</v>
      </c>
      <c r="H3141" t="s">
        <v>56</v>
      </c>
      <c r="I3141">
        <v>97</v>
      </c>
      <c r="J3141">
        <v>10</v>
      </c>
      <c r="K3141" t="s">
        <v>318</v>
      </c>
      <c r="L3141" t="s">
        <v>7</v>
      </c>
      <c r="M3141" t="s">
        <v>28</v>
      </c>
      <c r="N3141">
        <v>24</v>
      </c>
      <c r="O3141" t="s">
        <v>33</v>
      </c>
      <c r="P3141" t="s">
        <v>35</v>
      </c>
      <c r="Q3141">
        <v>2</v>
      </c>
      <c r="R3141" t="s">
        <v>22</v>
      </c>
      <c r="S3141">
        <v>16.239999771118164</v>
      </c>
      <c r="T3141" s="6">
        <f>tbSilv[[#This Row],[qtdRecurso]]*tbSilv[[#This Row],[areaOcupacao]]/10000</f>
        <v>1.9400000000000001E-2</v>
      </c>
      <c r="U3141" s="1">
        <f>tbSilv[[#This Row],[qtdRecEspFaixa]]*tbSilv[[#This Row],[Preco]]</f>
        <v>0.31505599555969238</v>
      </c>
    </row>
    <row r="3142" spans="1:21" hidden="1" x14ac:dyDescent="0.3">
      <c r="A3142">
        <v>11817</v>
      </c>
      <c r="B3142" t="s">
        <v>57</v>
      </c>
      <c r="C3142" t="s">
        <v>1</v>
      </c>
      <c r="D3142" t="s">
        <v>2</v>
      </c>
      <c r="E3142" t="s">
        <v>3</v>
      </c>
      <c r="F3142" t="s">
        <v>306</v>
      </c>
      <c r="G3142" t="s">
        <v>4</v>
      </c>
      <c r="H3142" t="s">
        <v>56</v>
      </c>
      <c r="I3142">
        <v>97</v>
      </c>
      <c r="J3142">
        <v>10</v>
      </c>
      <c r="K3142" t="s">
        <v>318</v>
      </c>
      <c r="L3142" t="s">
        <v>7</v>
      </c>
      <c r="M3142" t="s">
        <v>28</v>
      </c>
      <c r="N3142">
        <v>24</v>
      </c>
      <c r="O3142" t="s">
        <v>33</v>
      </c>
      <c r="P3142" t="s">
        <v>13</v>
      </c>
      <c r="Q3142">
        <v>2</v>
      </c>
      <c r="R3142" t="s">
        <v>12</v>
      </c>
      <c r="S3142">
        <v>13.066685676574707</v>
      </c>
      <c r="T3142" s="6">
        <f>tbSilv[[#This Row],[qtdRecurso]]*tbSilv[[#This Row],[areaOcupacao]]/10000</f>
        <v>1.9400000000000001E-2</v>
      </c>
      <c r="U3142" s="1">
        <f>tbSilv[[#This Row],[qtdRecEspFaixa]]*tbSilv[[#This Row],[Preco]]</f>
        <v>0.25349370212554934</v>
      </c>
    </row>
    <row r="3143" spans="1:21" hidden="1" x14ac:dyDescent="0.3">
      <c r="A3143">
        <v>11817</v>
      </c>
      <c r="B3143" t="s">
        <v>57</v>
      </c>
      <c r="C3143" t="s">
        <v>1</v>
      </c>
      <c r="D3143" t="s">
        <v>2</v>
      </c>
      <c r="E3143" t="s">
        <v>3</v>
      </c>
      <c r="F3143" t="s">
        <v>306</v>
      </c>
      <c r="G3143" t="s">
        <v>4</v>
      </c>
      <c r="H3143" t="s">
        <v>56</v>
      </c>
      <c r="I3143">
        <v>97</v>
      </c>
      <c r="J3143">
        <v>10</v>
      </c>
      <c r="K3143" t="s">
        <v>318</v>
      </c>
      <c r="L3143" t="s">
        <v>7</v>
      </c>
      <c r="M3143" t="s">
        <v>28</v>
      </c>
      <c r="N3143">
        <v>24</v>
      </c>
      <c r="O3143" t="s">
        <v>36</v>
      </c>
      <c r="P3143" t="s">
        <v>13</v>
      </c>
      <c r="Q3143">
        <v>1</v>
      </c>
      <c r="R3143" t="s">
        <v>12</v>
      </c>
      <c r="S3143">
        <v>13.066685676574707</v>
      </c>
      <c r="T3143" s="6">
        <f>tbSilv[[#This Row],[qtdRecurso]]*tbSilv[[#This Row],[areaOcupacao]]/10000</f>
        <v>9.7000000000000003E-3</v>
      </c>
      <c r="U3143" s="1">
        <f>tbSilv[[#This Row],[qtdRecEspFaixa]]*tbSilv[[#This Row],[Preco]]</f>
        <v>0.12674685106277467</v>
      </c>
    </row>
    <row r="3144" spans="1:21" hidden="1" x14ac:dyDescent="0.3">
      <c r="A3144">
        <v>11817</v>
      </c>
      <c r="B3144" t="s">
        <v>57</v>
      </c>
      <c r="C3144" t="s">
        <v>1</v>
      </c>
      <c r="D3144" t="s">
        <v>2</v>
      </c>
      <c r="E3144" t="s">
        <v>3</v>
      </c>
      <c r="F3144" t="s">
        <v>306</v>
      </c>
      <c r="G3144" t="s">
        <v>4</v>
      </c>
      <c r="H3144" t="s">
        <v>56</v>
      </c>
      <c r="I3144">
        <v>97</v>
      </c>
      <c r="J3144">
        <v>10</v>
      </c>
      <c r="K3144" t="s">
        <v>318</v>
      </c>
      <c r="L3144" t="s">
        <v>7</v>
      </c>
      <c r="M3144" t="s">
        <v>28</v>
      </c>
      <c r="N3144">
        <v>25</v>
      </c>
      <c r="O3144" t="s">
        <v>33</v>
      </c>
      <c r="P3144" t="s">
        <v>34</v>
      </c>
      <c r="Q3144">
        <v>2</v>
      </c>
      <c r="R3144" t="s">
        <v>12</v>
      </c>
      <c r="S3144">
        <v>9.9000000000000005E-2</v>
      </c>
      <c r="T3144" s="6">
        <f>tbSilv[[#This Row],[qtdRecurso]]*tbSilv[[#This Row],[areaOcupacao]]/10000</f>
        <v>1.9400000000000001E-2</v>
      </c>
      <c r="U3144" s="1">
        <f>tbSilv[[#This Row],[qtdRecEspFaixa]]*tbSilv[[#This Row],[Preco]]</f>
        <v>1.9206000000000002E-3</v>
      </c>
    </row>
    <row r="3145" spans="1:21" hidden="1" x14ac:dyDescent="0.3">
      <c r="A3145">
        <v>11817</v>
      </c>
      <c r="B3145" t="s">
        <v>57</v>
      </c>
      <c r="C3145" t="s">
        <v>1</v>
      </c>
      <c r="D3145" t="s">
        <v>2</v>
      </c>
      <c r="E3145" t="s">
        <v>3</v>
      </c>
      <c r="F3145" t="s">
        <v>306</v>
      </c>
      <c r="G3145" t="s">
        <v>4</v>
      </c>
      <c r="H3145" t="s">
        <v>56</v>
      </c>
      <c r="I3145">
        <v>97</v>
      </c>
      <c r="J3145">
        <v>10</v>
      </c>
      <c r="K3145" t="s">
        <v>318</v>
      </c>
      <c r="L3145" t="s">
        <v>7</v>
      </c>
      <c r="M3145" t="s">
        <v>28</v>
      </c>
      <c r="N3145">
        <v>25</v>
      </c>
      <c r="O3145" t="s">
        <v>33</v>
      </c>
      <c r="P3145" t="s">
        <v>35</v>
      </c>
      <c r="Q3145">
        <v>2</v>
      </c>
      <c r="R3145" t="s">
        <v>22</v>
      </c>
      <c r="S3145">
        <v>16.239999771118164</v>
      </c>
      <c r="T3145" s="6">
        <f>tbSilv[[#This Row],[qtdRecurso]]*tbSilv[[#This Row],[areaOcupacao]]/10000</f>
        <v>1.9400000000000001E-2</v>
      </c>
      <c r="U3145" s="1">
        <f>tbSilv[[#This Row],[qtdRecEspFaixa]]*tbSilv[[#This Row],[Preco]]</f>
        <v>0.31505599555969238</v>
      </c>
    </row>
    <row r="3146" spans="1:21" hidden="1" x14ac:dyDescent="0.3">
      <c r="A3146">
        <v>11817</v>
      </c>
      <c r="B3146" t="s">
        <v>57</v>
      </c>
      <c r="C3146" t="s">
        <v>1</v>
      </c>
      <c r="D3146" t="s">
        <v>2</v>
      </c>
      <c r="E3146" t="s">
        <v>3</v>
      </c>
      <c r="F3146" t="s">
        <v>306</v>
      </c>
      <c r="G3146" t="s">
        <v>4</v>
      </c>
      <c r="H3146" t="s">
        <v>56</v>
      </c>
      <c r="I3146">
        <v>97</v>
      </c>
      <c r="J3146">
        <v>10</v>
      </c>
      <c r="K3146" t="s">
        <v>318</v>
      </c>
      <c r="L3146" t="s">
        <v>7</v>
      </c>
      <c r="M3146" t="s">
        <v>28</v>
      </c>
      <c r="N3146">
        <v>25</v>
      </c>
      <c r="O3146" t="s">
        <v>33</v>
      </c>
      <c r="P3146" t="s">
        <v>13</v>
      </c>
      <c r="Q3146">
        <v>2</v>
      </c>
      <c r="R3146" t="s">
        <v>12</v>
      </c>
      <c r="S3146">
        <v>13.066685676574707</v>
      </c>
      <c r="T3146" s="6">
        <f>tbSilv[[#This Row],[qtdRecurso]]*tbSilv[[#This Row],[areaOcupacao]]/10000</f>
        <v>1.9400000000000001E-2</v>
      </c>
      <c r="U3146" s="1">
        <f>tbSilv[[#This Row],[qtdRecEspFaixa]]*tbSilv[[#This Row],[Preco]]</f>
        <v>0.25349370212554934</v>
      </c>
    </row>
    <row r="3147" spans="1:21" hidden="1" x14ac:dyDescent="0.3">
      <c r="A3147">
        <v>11817</v>
      </c>
      <c r="B3147" t="s">
        <v>57</v>
      </c>
      <c r="C3147" t="s">
        <v>1</v>
      </c>
      <c r="D3147" t="s">
        <v>2</v>
      </c>
      <c r="E3147" t="s">
        <v>3</v>
      </c>
      <c r="F3147" t="s">
        <v>306</v>
      </c>
      <c r="G3147" t="s">
        <v>4</v>
      </c>
      <c r="H3147" t="s">
        <v>56</v>
      </c>
      <c r="I3147">
        <v>97</v>
      </c>
      <c r="J3147">
        <v>10</v>
      </c>
      <c r="K3147" t="s">
        <v>318</v>
      </c>
      <c r="L3147" t="s">
        <v>7</v>
      </c>
      <c r="M3147" t="s">
        <v>28</v>
      </c>
      <c r="N3147">
        <v>25</v>
      </c>
      <c r="O3147" t="s">
        <v>36</v>
      </c>
      <c r="P3147" t="s">
        <v>13</v>
      </c>
      <c r="Q3147">
        <v>1</v>
      </c>
      <c r="R3147" t="s">
        <v>12</v>
      </c>
      <c r="S3147">
        <v>13.066685676574707</v>
      </c>
      <c r="T3147" s="6">
        <f>tbSilv[[#This Row],[qtdRecurso]]*tbSilv[[#This Row],[areaOcupacao]]/10000</f>
        <v>9.7000000000000003E-3</v>
      </c>
      <c r="U3147" s="1">
        <f>tbSilv[[#This Row],[qtdRecEspFaixa]]*tbSilv[[#This Row],[Preco]]</f>
        <v>0.12674685106277467</v>
      </c>
    </row>
    <row r="3148" spans="1:21" hidden="1" x14ac:dyDescent="0.3">
      <c r="A3148">
        <v>11817</v>
      </c>
      <c r="B3148" t="s">
        <v>57</v>
      </c>
      <c r="C3148" t="s">
        <v>1</v>
      </c>
      <c r="D3148" t="s">
        <v>2</v>
      </c>
      <c r="E3148" t="s">
        <v>3</v>
      </c>
      <c r="F3148" t="s">
        <v>306</v>
      </c>
      <c r="G3148" t="s">
        <v>4</v>
      </c>
      <c r="H3148" t="s">
        <v>56</v>
      </c>
      <c r="I3148">
        <v>97</v>
      </c>
      <c r="J3148">
        <v>10</v>
      </c>
      <c r="K3148" t="s">
        <v>318</v>
      </c>
      <c r="L3148" t="s">
        <v>7</v>
      </c>
      <c r="M3148" t="s">
        <v>28</v>
      </c>
      <c r="N3148">
        <v>26</v>
      </c>
      <c r="O3148" t="s">
        <v>33</v>
      </c>
      <c r="P3148" t="s">
        <v>34</v>
      </c>
      <c r="Q3148">
        <v>2</v>
      </c>
      <c r="R3148" t="s">
        <v>12</v>
      </c>
      <c r="S3148">
        <v>9.9000000000000005E-2</v>
      </c>
      <c r="T3148" s="6">
        <f>tbSilv[[#This Row],[qtdRecurso]]*tbSilv[[#This Row],[areaOcupacao]]/10000</f>
        <v>1.9400000000000001E-2</v>
      </c>
      <c r="U3148" s="1">
        <f>tbSilv[[#This Row],[qtdRecEspFaixa]]*tbSilv[[#This Row],[Preco]]</f>
        <v>1.9206000000000002E-3</v>
      </c>
    </row>
    <row r="3149" spans="1:21" hidden="1" x14ac:dyDescent="0.3">
      <c r="A3149">
        <v>11817</v>
      </c>
      <c r="B3149" t="s">
        <v>57</v>
      </c>
      <c r="C3149" t="s">
        <v>1</v>
      </c>
      <c r="D3149" t="s">
        <v>2</v>
      </c>
      <c r="E3149" t="s">
        <v>3</v>
      </c>
      <c r="F3149" t="s">
        <v>306</v>
      </c>
      <c r="G3149" t="s">
        <v>4</v>
      </c>
      <c r="H3149" t="s">
        <v>56</v>
      </c>
      <c r="I3149">
        <v>97</v>
      </c>
      <c r="J3149">
        <v>10</v>
      </c>
      <c r="K3149" t="s">
        <v>318</v>
      </c>
      <c r="L3149" t="s">
        <v>7</v>
      </c>
      <c r="M3149" t="s">
        <v>28</v>
      </c>
      <c r="N3149">
        <v>26</v>
      </c>
      <c r="O3149" t="s">
        <v>33</v>
      </c>
      <c r="P3149" t="s">
        <v>35</v>
      </c>
      <c r="Q3149">
        <v>2</v>
      </c>
      <c r="R3149" t="s">
        <v>22</v>
      </c>
      <c r="S3149">
        <v>16.239999771118164</v>
      </c>
      <c r="T3149" s="6">
        <f>tbSilv[[#This Row],[qtdRecurso]]*tbSilv[[#This Row],[areaOcupacao]]/10000</f>
        <v>1.9400000000000001E-2</v>
      </c>
      <c r="U3149" s="1">
        <f>tbSilv[[#This Row],[qtdRecEspFaixa]]*tbSilv[[#This Row],[Preco]]</f>
        <v>0.31505599555969238</v>
      </c>
    </row>
    <row r="3150" spans="1:21" hidden="1" x14ac:dyDescent="0.3">
      <c r="A3150">
        <v>11817</v>
      </c>
      <c r="B3150" t="s">
        <v>57</v>
      </c>
      <c r="C3150" t="s">
        <v>1</v>
      </c>
      <c r="D3150" t="s">
        <v>2</v>
      </c>
      <c r="E3150" t="s">
        <v>3</v>
      </c>
      <c r="F3150" t="s">
        <v>306</v>
      </c>
      <c r="G3150" t="s">
        <v>4</v>
      </c>
      <c r="H3150" t="s">
        <v>56</v>
      </c>
      <c r="I3150">
        <v>97</v>
      </c>
      <c r="J3150">
        <v>10</v>
      </c>
      <c r="K3150" t="s">
        <v>318</v>
      </c>
      <c r="L3150" t="s">
        <v>7</v>
      </c>
      <c r="M3150" t="s">
        <v>28</v>
      </c>
      <c r="N3150">
        <v>26</v>
      </c>
      <c r="O3150" t="s">
        <v>33</v>
      </c>
      <c r="P3150" t="s">
        <v>13</v>
      </c>
      <c r="Q3150">
        <v>2</v>
      </c>
      <c r="R3150" t="s">
        <v>12</v>
      </c>
      <c r="S3150">
        <v>13.066685676574707</v>
      </c>
      <c r="T3150" s="6">
        <f>tbSilv[[#This Row],[qtdRecurso]]*tbSilv[[#This Row],[areaOcupacao]]/10000</f>
        <v>1.9400000000000001E-2</v>
      </c>
      <c r="U3150" s="1">
        <f>tbSilv[[#This Row],[qtdRecEspFaixa]]*tbSilv[[#This Row],[Preco]]</f>
        <v>0.25349370212554934</v>
      </c>
    </row>
    <row r="3151" spans="1:21" hidden="1" x14ac:dyDescent="0.3">
      <c r="A3151">
        <v>11817</v>
      </c>
      <c r="B3151" t="s">
        <v>57</v>
      </c>
      <c r="C3151" t="s">
        <v>1</v>
      </c>
      <c r="D3151" t="s">
        <v>2</v>
      </c>
      <c r="E3151" t="s">
        <v>3</v>
      </c>
      <c r="F3151" t="s">
        <v>306</v>
      </c>
      <c r="G3151" t="s">
        <v>4</v>
      </c>
      <c r="H3151" t="s">
        <v>56</v>
      </c>
      <c r="I3151">
        <v>97</v>
      </c>
      <c r="J3151">
        <v>10</v>
      </c>
      <c r="K3151" t="s">
        <v>318</v>
      </c>
      <c r="L3151" t="s">
        <v>7</v>
      </c>
      <c r="M3151" t="s">
        <v>28</v>
      </c>
      <c r="N3151">
        <v>26</v>
      </c>
      <c r="O3151" t="s">
        <v>36</v>
      </c>
      <c r="P3151" t="s">
        <v>13</v>
      </c>
      <c r="Q3151">
        <v>1</v>
      </c>
      <c r="R3151" t="s">
        <v>12</v>
      </c>
      <c r="S3151">
        <v>13.066685676574707</v>
      </c>
      <c r="T3151" s="6">
        <f>tbSilv[[#This Row],[qtdRecurso]]*tbSilv[[#This Row],[areaOcupacao]]/10000</f>
        <v>9.7000000000000003E-3</v>
      </c>
      <c r="U3151" s="1">
        <f>tbSilv[[#This Row],[qtdRecEspFaixa]]*tbSilv[[#This Row],[Preco]]</f>
        <v>0.12674685106277467</v>
      </c>
    </row>
    <row r="3152" spans="1:21" hidden="1" x14ac:dyDescent="0.3">
      <c r="A3152">
        <v>11817</v>
      </c>
      <c r="B3152" t="s">
        <v>57</v>
      </c>
      <c r="C3152" t="s">
        <v>1</v>
      </c>
      <c r="D3152" t="s">
        <v>2</v>
      </c>
      <c r="E3152" t="s">
        <v>3</v>
      </c>
      <c r="F3152" t="s">
        <v>306</v>
      </c>
      <c r="G3152" t="s">
        <v>4</v>
      </c>
      <c r="H3152" t="s">
        <v>56</v>
      </c>
      <c r="I3152">
        <v>97</v>
      </c>
      <c r="J3152">
        <v>10</v>
      </c>
      <c r="K3152" t="s">
        <v>318</v>
      </c>
      <c r="L3152" t="s">
        <v>7</v>
      </c>
      <c r="M3152" t="s">
        <v>28</v>
      </c>
      <c r="N3152">
        <v>27</v>
      </c>
      <c r="O3152" t="s">
        <v>33</v>
      </c>
      <c r="P3152" t="s">
        <v>34</v>
      </c>
      <c r="Q3152">
        <v>2</v>
      </c>
      <c r="R3152" t="s">
        <v>12</v>
      </c>
      <c r="S3152">
        <v>9.9000000000000005E-2</v>
      </c>
      <c r="T3152" s="6">
        <f>tbSilv[[#This Row],[qtdRecurso]]*tbSilv[[#This Row],[areaOcupacao]]/10000</f>
        <v>1.9400000000000001E-2</v>
      </c>
      <c r="U3152" s="1">
        <f>tbSilv[[#This Row],[qtdRecEspFaixa]]*tbSilv[[#This Row],[Preco]]</f>
        <v>1.9206000000000002E-3</v>
      </c>
    </row>
    <row r="3153" spans="1:21" hidden="1" x14ac:dyDescent="0.3">
      <c r="A3153">
        <v>11817</v>
      </c>
      <c r="B3153" t="s">
        <v>57</v>
      </c>
      <c r="C3153" t="s">
        <v>1</v>
      </c>
      <c r="D3153" t="s">
        <v>2</v>
      </c>
      <c r="E3153" t="s">
        <v>3</v>
      </c>
      <c r="F3153" t="s">
        <v>306</v>
      </c>
      <c r="G3153" t="s">
        <v>4</v>
      </c>
      <c r="H3153" t="s">
        <v>56</v>
      </c>
      <c r="I3153">
        <v>97</v>
      </c>
      <c r="J3153">
        <v>10</v>
      </c>
      <c r="K3153" t="s">
        <v>318</v>
      </c>
      <c r="L3153" t="s">
        <v>7</v>
      </c>
      <c r="M3153" t="s">
        <v>28</v>
      </c>
      <c r="N3153">
        <v>27</v>
      </c>
      <c r="O3153" t="s">
        <v>33</v>
      </c>
      <c r="P3153" t="s">
        <v>35</v>
      </c>
      <c r="Q3153">
        <v>2</v>
      </c>
      <c r="R3153" t="s">
        <v>22</v>
      </c>
      <c r="S3153">
        <v>16.239999771118164</v>
      </c>
      <c r="T3153" s="6">
        <f>tbSilv[[#This Row],[qtdRecurso]]*tbSilv[[#This Row],[areaOcupacao]]/10000</f>
        <v>1.9400000000000001E-2</v>
      </c>
      <c r="U3153" s="1">
        <f>tbSilv[[#This Row],[qtdRecEspFaixa]]*tbSilv[[#This Row],[Preco]]</f>
        <v>0.31505599555969238</v>
      </c>
    </row>
    <row r="3154" spans="1:21" hidden="1" x14ac:dyDescent="0.3">
      <c r="A3154">
        <v>11817</v>
      </c>
      <c r="B3154" t="s">
        <v>57</v>
      </c>
      <c r="C3154" t="s">
        <v>1</v>
      </c>
      <c r="D3154" t="s">
        <v>2</v>
      </c>
      <c r="E3154" t="s">
        <v>3</v>
      </c>
      <c r="F3154" t="s">
        <v>306</v>
      </c>
      <c r="G3154" t="s">
        <v>4</v>
      </c>
      <c r="H3154" t="s">
        <v>56</v>
      </c>
      <c r="I3154">
        <v>97</v>
      </c>
      <c r="J3154">
        <v>10</v>
      </c>
      <c r="K3154" t="s">
        <v>318</v>
      </c>
      <c r="L3154" t="s">
        <v>7</v>
      </c>
      <c r="M3154" t="s">
        <v>28</v>
      </c>
      <c r="N3154">
        <v>27</v>
      </c>
      <c r="O3154" t="s">
        <v>33</v>
      </c>
      <c r="P3154" t="s">
        <v>13</v>
      </c>
      <c r="Q3154">
        <v>2</v>
      </c>
      <c r="R3154" t="s">
        <v>12</v>
      </c>
      <c r="S3154">
        <v>13.066685676574707</v>
      </c>
      <c r="T3154" s="6">
        <f>tbSilv[[#This Row],[qtdRecurso]]*tbSilv[[#This Row],[areaOcupacao]]/10000</f>
        <v>1.9400000000000001E-2</v>
      </c>
      <c r="U3154" s="1">
        <f>tbSilv[[#This Row],[qtdRecEspFaixa]]*tbSilv[[#This Row],[Preco]]</f>
        <v>0.25349370212554934</v>
      </c>
    </row>
    <row r="3155" spans="1:21" hidden="1" x14ac:dyDescent="0.3">
      <c r="A3155">
        <v>11817</v>
      </c>
      <c r="B3155" t="s">
        <v>57</v>
      </c>
      <c r="C3155" t="s">
        <v>1</v>
      </c>
      <c r="D3155" t="s">
        <v>2</v>
      </c>
      <c r="E3155" t="s">
        <v>3</v>
      </c>
      <c r="F3155" t="s">
        <v>306</v>
      </c>
      <c r="G3155" t="s">
        <v>4</v>
      </c>
      <c r="H3155" t="s">
        <v>56</v>
      </c>
      <c r="I3155">
        <v>97</v>
      </c>
      <c r="J3155">
        <v>10</v>
      </c>
      <c r="K3155" t="s">
        <v>318</v>
      </c>
      <c r="L3155" t="s">
        <v>7</v>
      </c>
      <c r="M3155" t="s">
        <v>28</v>
      </c>
      <c r="N3155">
        <v>27</v>
      </c>
      <c r="O3155" t="s">
        <v>36</v>
      </c>
      <c r="P3155" t="s">
        <v>13</v>
      </c>
      <c r="Q3155">
        <v>1</v>
      </c>
      <c r="R3155" t="s">
        <v>12</v>
      </c>
      <c r="S3155">
        <v>13.066685676574707</v>
      </c>
      <c r="T3155" s="6">
        <f>tbSilv[[#This Row],[qtdRecurso]]*tbSilv[[#This Row],[areaOcupacao]]/10000</f>
        <v>9.7000000000000003E-3</v>
      </c>
      <c r="U3155" s="1">
        <f>tbSilv[[#This Row],[qtdRecEspFaixa]]*tbSilv[[#This Row],[Preco]]</f>
        <v>0.12674685106277467</v>
      </c>
    </row>
    <row r="3156" spans="1:21" hidden="1" x14ac:dyDescent="0.3">
      <c r="A3156">
        <v>11817</v>
      </c>
      <c r="B3156" t="s">
        <v>57</v>
      </c>
      <c r="C3156" t="s">
        <v>1</v>
      </c>
      <c r="D3156" t="s">
        <v>2</v>
      </c>
      <c r="E3156" t="s">
        <v>3</v>
      </c>
      <c r="F3156" t="s">
        <v>306</v>
      </c>
      <c r="G3156" t="s">
        <v>4</v>
      </c>
      <c r="H3156" t="s">
        <v>56</v>
      </c>
      <c r="I3156">
        <v>97</v>
      </c>
      <c r="J3156">
        <v>10</v>
      </c>
      <c r="K3156" t="s">
        <v>318</v>
      </c>
      <c r="L3156" t="s">
        <v>7</v>
      </c>
      <c r="M3156" t="s">
        <v>28</v>
      </c>
      <c r="N3156">
        <v>28</v>
      </c>
      <c r="O3156" t="s">
        <v>33</v>
      </c>
      <c r="P3156" t="s">
        <v>34</v>
      </c>
      <c r="Q3156">
        <v>2</v>
      </c>
      <c r="R3156" t="s">
        <v>12</v>
      </c>
      <c r="S3156">
        <v>9.9000000000000005E-2</v>
      </c>
      <c r="T3156" s="6">
        <f>tbSilv[[#This Row],[qtdRecurso]]*tbSilv[[#This Row],[areaOcupacao]]/10000</f>
        <v>1.9400000000000001E-2</v>
      </c>
      <c r="U3156" s="1">
        <f>tbSilv[[#This Row],[qtdRecEspFaixa]]*tbSilv[[#This Row],[Preco]]</f>
        <v>1.9206000000000002E-3</v>
      </c>
    </row>
    <row r="3157" spans="1:21" hidden="1" x14ac:dyDescent="0.3">
      <c r="A3157">
        <v>11817</v>
      </c>
      <c r="B3157" t="s">
        <v>57</v>
      </c>
      <c r="C3157" t="s">
        <v>1</v>
      </c>
      <c r="D3157" t="s">
        <v>2</v>
      </c>
      <c r="E3157" t="s">
        <v>3</v>
      </c>
      <c r="F3157" t="s">
        <v>306</v>
      </c>
      <c r="G3157" t="s">
        <v>4</v>
      </c>
      <c r="H3157" t="s">
        <v>56</v>
      </c>
      <c r="I3157">
        <v>97</v>
      </c>
      <c r="J3157">
        <v>10</v>
      </c>
      <c r="K3157" t="s">
        <v>318</v>
      </c>
      <c r="L3157" t="s">
        <v>7</v>
      </c>
      <c r="M3157" t="s">
        <v>28</v>
      </c>
      <c r="N3157">
        <v>28</v>
      </c>
      <c r="O3157" t="s">
        <v>33</v>
      </c>
      <c r="P3157" t="s">
        <v>35</v>
      </c>
      <c r="Q3157">
        <v>2</v>
      </c>
      <c r="R3157" t="s">
        <v>22</v>
      </c>
      <c r="S3157">
        <v>16.239999771118164</v>
      </c>
      <c r="T3157" s="6">
        <f>tbSilv[[#This Row],[qtdRecurso]]*tbSilv[[#This Row],[areaOcupacao]]/10000</f>
        <v>1.9400000000000001E-2</v>
      </c>
      <c r="U3157" s="1">
        <f>tbSilv[[#This Row],[qtdRecEspFaixa]]*tbSilv[[#This Row],[Preco]]</f>
        <v>0.31505599555969238</v>
      </c>
    </row>
    <row r="3158" spans="1:21" hidden="1" x14ac:dyDescent="0.3">
      <c r="A3158">
        <v>11817</v>
      </c>
      <c r="B3158" t="s">
        <v>57</v>
      </c>
      <c r="C3158" t="s">
        <v>1</v>
      </c>
      <c r="D3158" t="s">
        <v>2</v>
      </c>
      <c r="E3158" t="s">
        <v>3</v>
      </c>
      <c r="F3158" t="s">
        <v>306</v>
      </c>
      <c r="G3158" t="s">
        <v>4</v>
      </c>
      <c r="H3158" t="s">
        <v>56</v>
      </c>
      <c r="I3158">
        <v>97</v>
      </c>
      <c r="J3158">
        <v>10</v>
      </c>
      <c r="K3158" t="s">
        <v>318</v>
      </c>
      <c r="L3158" t="s">
        <v>7</v>
      </c>
      <c r="M3158" t="s">
        <v>28</v>
      </c>
      <c r="N3158">
        <v>28</v>
      </c>
      <c r="O3158" t="s">
        <v>33</v>
      </c>
      <c r="P3158" t="s">
        <v>13</v>
      </c>
      <c r="Q3158">
        <v>2</v>
      </c>
      <c r="R3158" t="s">
        <v>12</v>
      </c>
      <c r="S3158">
        <v>13.066685676574707</v>
      </c>
      <c r="T3158" s="6">
        <f>tbSilv[[#This Row],[qtdRecurso]]*tbSilv[[#This Row],[areaOcupacao]]/10000</f>
        <v>1.9400000000000001E-2</v>
      </c>
      <c r="U3158" s="1">
        <f>tbSilv[[#This Row],[qtdRecEspFaixa]]*tbSilv[[#This Row],[Preco]]</f>
        <v>0.25349370212554934</v>
      </c>
    </row>
    <row r="3159" spans="1:21" hidden="1" x14ac:dyDescent="0.3">
      <c r="A3159">
        <v>11817</v>
      </c>
      <c r="B3159" t="s">
        <v>57</v>
      </c>
      <c r="C3159" t="s">
        <v>1</v>
      </c>
      <c r="D3159" t="s">
        <v>2</v>
      </c>
      <c r="E3159" t="s">
        <v>3</v>
      </c>
      <c r="F3159" t="s">
        <v>306</v>
      </c>
      <c r="G3159" t="s">
        <v>4</v>
      </c>
      <c r="H3159" t="s">
        <v>56</v>
      </c>
      <c r="I3159">
        <v>97</v>
      </c>
      <c r="J3159">
        <v>10</v>
      </c>
      <c r="K3159" t="s">
        <v>318</v>
      </c>
      <c r="L3159" t="s">
        <v>7</v>
      </c>
      <c r="M3159" t="s">
        <v>28</v>
      </c>
      <c r="N3159">
        <v>28</v>
      </c>
      <c r="O3159" t="s">
        <v>36</v>
      </c>
      <c r="P3159" t="s">
        <v>13</v>
      </c>
      <c r="Q3159">
        <v>1</v>
      </c>
      <c r="R3159" t="s">
        <v>12</v>
      </c>
      <c r="S3159">
        <v>13.066685676574707</v>
      </c>
      <c r="T3159" s="6">
        <f>tbSilv[[#This Row],[qtdRecurso]]*tbSilv[[#This Row],[areaOcupacao]]/10000</f>
        <v>9.7000000000000003E-3</v>
      </c>
      <c r="U3159" s="1">
        <f>tbSilv[[#This Row],[qtdRecEspFaixa]]*tbSilv[[#This Row],[Preco]]</f>
        <v>0.12674685106277467</v>
      </c>
    </row>
    <row r="3160" spans="1:21" hidden="1" x14ac:dyDescent="0.3">
      <c r="A3160">
        <v>11817</v>
      </c>
      <c r="B3160" t="s">
        <v>57</v>
      </c>
      <c r="C3160" t="s">
        <v>1</v>
      </c>
      <c r="D3160" t="s">
        <v>2</v>
      </c>
      <c r="E3160" t="s">
        <v>3</v>
      </c>
      <c r="F3160" t="s">
        <v>306</v>
      </c>
      <c r="G3160" t="s">
        <v>4</v>
      </c>
      <c r="H3160" t="s">
        <v>56</v>
      </c>
      <c r="I3160">
        <v>97</v>
      </c>
      <c r="J3160">
        <v>10</v>
      </c>
      <c r="K3160" t="s">
        <v>318</v>
      </c>
      <c r="L3160" t="s">
        <v>7</v>
      </c>
      <c r="M3160" t="s">
        <v>28</v>
      </c>
      <c r="N3160">
        <v>29</v>
      </c>
      <c r="O3160" t="s">
        <v>33</v>
      </c>
      <c r="P3160" t="s">
        <v>34</v>
      </c>
      <c r="Q3160">
        <v>2</v>
      </c>
      <c r="R3160" t="s">
        <v>12</v>
      </c>
      <c r="S3160">
        <v>9.9000000000000005E-2</v>
      </c>
      <c r="T3160" s="6">
        <f>tbSilv[[#This Row],[qtdRecurso]]*tbSilv[[#This Row],[areaOcupacao]]/10000</f>
        <v>1.9400000000000001E-2</v>
      </c>
      <c r="U3160" s="1">
        <f>tbSilv[[#This Row],[qtdRecEspFaixa]]*tbSilv[[#This Row],[Preco]]</f>
        <v>1.9206000000000002E-3</v>
      </c>
    </row>
    <row r="3161" spans="1:21" hidden="1" x14ac:dyDescent="0.3">
      <c r="A3161">
        <v>11817</v>
      </c>
      <c r="B3161" t="s">
        <v>57</v>
      </c>
      <c r="C3161" t="s">
        <v>1</v>
      </c>
      <c r="D3161" t="s">
        <v>2</v>
      </c>
      <c r="E3161" t="s">
        <v>3</v>
      </c>
      <c r="F3161" t="s">
        <v>306</v>
      </c>
      <c r="G3161" t="s">
        <v>4</v>
      </c>
      <c r="H3161" t="s">
        <v>56</v>
      </c>
      <c r="I3161">
        <v>97</v>
      </c>
      <c r="J3161">
        <v>10</v>
      </c>
      <c r="K3161" t="s">
        <v>318</v>
      </c>
      <c r="L3161" t="s">
        <v>7</v>
      </c>
      <c r="M3161" t="s">
        <v>28</v>
      </c>
      <c r="N3161">
        <v>29</v>
      </c>
      <c r="O3161" t="s">
        <v>33</v>
      </c>
      <c r="P3161" t="s">
        <v>35</v>
      </c>
      <c r="Q3161">
        <v>2</v>
      </c>
      <c r="R3161" t="s">
        <v>22</v>
      </c>
      <c r="S3161">
        <v>16.239999771118164</v>
      </c>
      <c r="T3161" s="6">
        <f>tbSilv[[#This Row],[qtdRecurso]]*tbSilv[[#This Row],[areaOcupacao]]/10000</f>
        <v>1.9400000000000001E-2</v>
      </c>
      <c r="U3161" s="1">
        <f>tbSilv[[#This Row],[qtdRecEspFaixa]]*tbSilv[[#This Row],[Preco]]</f>
        <v>0.31505599555969238</v>
      </c>
    </row>
    <row r="3162" spans="1:21" hidden="1" x14ac:dyDescent="0.3">
      <c r="A3162">
        <v>11817</v>
      </c>
      <c r="B3162" t="s">
        <v>57</v>
      </c>
      <c r="C3162" t="s">
        <v>1</v>
      </c>
      <c r="D3162" t="s">
        <v>2</v>
      </c>
      <c r="E3162" t="s">
        <v>3</v>
      </c>
      <c r="F3162" t="s">
        <v>306</v>
      </c>
      <c r="G3162" t="s">
        <v>4</v>
      </c>
      <c r="H3162" t="s">
        <v>56</v>
      </c>
      <c r="I3162">
        <v>97</v>
      </c>
      <c r="J3162">
        <v>10</v>
      </c>
      <c r="K3162" t="s">
        <v>318</v>
      </c>
      <c r="L3162" t="s">
        <v>7</v>
      </c>
      <c r="M3162" t="s">
        <v>28</v>
      </c>
      <c r="N3162">
        <v>29</v>
      </c>
      <c r="O3162" t="s">
        <v>33</v>
      </c>
      <c r="P3162" t="s">
        <v>13</v>
      </c>
      <c r="Q3162">
        <v>2</v>
      </c>
      <c r="R3162" t="s">
        <v>12</v>
      </c>
      <c r="S3162">
        <v>13.066685676574707</v>
      </c>
      <c r="T3162" s="6">
        <f>tbSilv[[#This Row],[qtdRecurso]]*tbSilv[[#This Row],[areaOcupacao]]/10000</f>
        <v>1.9400000000000001E-2</v>
      </c>
      <c r="U3162" s="1">
        <f>tbSilv[[#This Row],[qtdRecEspFaixa]]*tbSilv[[#This Row],[Preco]]</f>
        <v>0.25349370212554934</v>
      </c>
    </row>
    <row r="3163" spans="1:21" hidden="1" x14ac:dyDescent="0.3">
      <c r="A3163">
        <v>11817</v>
      </c>
      <c r="B3163" t="s">
        <v>57</v>
      </c>
      <c r="C3163" t="s">
        <v>1</v>
      </c>
      <c r="D3163" t="s">
        <v>2</v>
      </c>
      <c r="E3163" t="s">
        <v>3</v>
      </c>
      <c r="F3163" t="s">
        <v>306</v>
      </c>
      <c r="G3163" t="s">
        <v>4</v>
      </c>
      <c r="H3163" t="s">
        <v>56</v>
      </c>
      <c r="I3163">
        <v>97</v>
      </c>
      <c r="J3163">
        <v>10</v>
      </c>
      <c r="K3163" t="s">
        <v>318</v>
      </c>
      <c r="L3163" t="s">
        <v>7</v>
      </c>
      <c r="M3163" t="s">
        <v>28</v>
      </c>
      <c r="N3163">
        <v>29</v>
      </c>
      <c r="O3163" t="s">
        <v>36</v>
      </c>
      <c r="P3163" t="s">
        <v>13</v>
      </c>
      <c r="Q3163">
        <v>1</v>
      </c>
      <c r="R3163" t="s">
        <v>12</v>
      </c>
      <c r="S3163">
        <v>13.066685676574707</v>
      </c>
      <c r="T3163" s="6">
        <f>tbSilv[[#This Row],[qtdRecurso]]*tbSilv[[#This Row],[areaOcupacao]]/10000</f>
        <v>9.7000000000000003E-3</v>
      </c>
      <c r="U3163" s="1">
        <f>tbSilv[[#This Row],[qtdRecEspFaixa]]*tbSilv[[#This Row],[Preco]]</f>
        <v>0.12674685106277467</v>
      </c>
    </row>
    <row r="3164" spans="1:21" hidden="1" x14ac:dyDescent="0.3">
      <c r="A3164">
        <v>11817</v>
      </c>
      <c r="B3164" t="s">
        <v>57</v>
      </c>
      <c r="C3164" t="s">
        <v>1</v>
      </c>
      <c r="D3164" t="s">
        <v>2</v>
      </c>
      <c r="E3164" t="s">
        <v>3</v>
      </c>
      <c r="F3164" t="s">
        <v>306</v>
      </c>
      <c r="G3164" t="s">
        <v>4</v>
      </c>
      <c r="H3164" t="s">
        <v>56</v>
      </c>
      <c r="I3164">
        <v>97</v>
      </c>
      <c r="J3164">
        <v>10</v>
      </c>
      <c r="K3164" t="s">
        <v>318</v>
      </c>
      <c r="L3164" t="s">
        <v>7</v>
      </c>
      <c r="M3164" t="s">
        <v>28</v>
      </c>
      <c r="N3164">
        <v>30</v>
      </c>
      <c r="O3164" t="s">
        <v>33</v>
      </c>
      <c r="P3164" t="s">
        <v>34</v>
      </c>
      <c r="Q3164">
        <v>2</v>
      </c>
      <c r="R3164" t="s">
        <v>12</v>
      </c>
      <c r="S3164">
        <v>9.9000000000000005E-2</v>
      </c>
      <c r="T3164" s="6">
        <f>tbSilv[[#This Row],[qtdRecurso]]*tbSilv[[#This Row],[areaOcupacao]]/10000</f>
        <v>1.9400000000000001E-2</v>
      </c>
      <c r="U3164" s="1">
        <f>tbSilv[[#This Row],[qtdRecEspFaixa]]*tbSilv[[#This Row],[Preco]]</f>
        <v>1.9206000000000002E-3</v>
      </c>
    </row>
    <row r="3165" spans="1:21" hidden="1" x14ac:dyDescent="0.3">
      <c r="A3165">
        <v>11817</v>
      </c>
      <c r="B3165" t="s">
        <v>57</v>
      </c>
      <c r="C3165" t="s">
        <v>1</v>
      </c>
      <c r="D3165" t="s">
        <v>2</v>
      </c>
      <c r="E3165" t="s">
        <v>3</v>
      </c>
      <c r="F3165" t="s">
        <v>306</v>
      </c>
      <c r="G3165" t="s">
        <v>4</v>
      </c>
      <c r="H3165" t="s">
        <v>56</v>
      </c>
      <c r="I3165">
        <v>97</v>
      </c>
      <c r="J3165">
        <v>10</v>
      </c>
      <c r="K3165" t="s">
        <v>318</v>
      </c>
      <c r="L3165" t="s">
        <v>7</v>
      </c>
      <c r="M3165" t="s">
        <v>28</v>
      </c>
      <c r="N3165">
        <v>30</v>
      </c>
      <c r="O3165" t="s">
        <v>33</v>
      </c>
      <c r="P3165" t="s">
        <v>35</v>
      </c>
      <c r="Q3165">
        <v>2</v>
      </c>
      <c r="R3165" t="s">
        <v>22</v>
      </c>
      <c r="S3165">
        <v>16.239999771118164</v>
      </c>
      <c r="T3165" s="6">
        <f>tbSilv[[#This Row],[qtdRecurso]]*tbSilv[[#This Row],[areaOcupacao]]/10000</f>
        <v>1.9400000000000001E-2</v>
      </c>
      <c r="U3165" s="1">
        <f>tbSilv[[#This Row],[qtdRecEspFaixa]]*tbSilv[[#This Row],[Preco]]</f>
        <v>0.31505599555969238</v>
      </c>
    </row>
    <row r="3166" spans="1:21" hidden="1" x14ac:dyDescent="0.3">
      <c r="A3166">
        <v>11817</v>
      </c>
      <c r="B3166" t="s">
        <v>57</v>
      </c>
      <c r="C3166" t="s">
        <v>1</v>
      </c>
      <c r="D3166" t="s">
        <v>2</v>
      </c>
      <c r="E3166" t="s">
        <v>3</v>
      </c>
      <c r="F3166" t="s">
        <v>306</v>
      </c>
      <c r="G3166" t="s">
        <v>4</v>
      </c>
      <c r="H3166" t="s">
        <v>56</v>
      </c>
      <c r="I3166">
        <v>97</v>
      </c>
      <c r="J3166">
        <v>10</v>
      </c>
      <c r="K3166" t="s">
        <v>318</v>
      </c>
      <c r="L3166" t="s">
        <v>7</v>
      </c>
      <c r="M3166" t="s">
        <v>28</v>
      </c>
      <c r="N3166">
        <v>30</v>
      </c>
      <c r="O3166" t="s">
        <v>33</v>
      </c>
      <c r="P3166" t="s">
        <v>13</v>
      </c>
      <c r="Q3166">
        <v>2</v>
      </c>
      <c r="R3166" t="s">
        <v>12</v>
      </c>
      <c r="S3166">
        <v>13.066685676574707</v>
      </c>
      <c r="T3166" s="6">
        <f>tbSilv[[#This Row],[qtdRecurso]]*tbSilv[[#This Row],[areaOcupacao]]/10000</f>
        <v>1.9400000000000001E-2</v>
      </c>
      <c r="U3166" s="1">
        <f>tbSilv[[#This Row],[qtdRecEspFaixa]]*tbSilv[[#This Row],[Preco]]</f>
        <v>0.25349370212554934</v>
      </c>
    </row>
    <row r="3167" spans="1:21" hidden="1" x14ac:dyDescent="0.3">
      <c r="A3167">
        <v>11817</v>
      </c>
      <c r="B3167" t="s">
        <v>57</v>
      </c>
      <c r="C3167" t="s">
        <v>1</v>
      </c>
      <c r="D3167" t="s">
        <v>2</v>
      </c>
      <c r="E3167" t="s">
        <v>3</v>
      </c>
      <c r="F3167" t="s">
        <v>306</v>
      </c>
      <c r="G3167" t="s">
        <v>4</v>
      </c>
      <c r="H3167" t="s">
        <v>56</v>
      </c>
      <c r="I3167">
        <v>97</v>
      </c>
      <c r="J3167">
        <v>10</v>
      </c>
      <c r="K3167" t="s">
        <v>318</v>
      </c>
      <c r="L3167" t="s">
        <v>7</v>
      </c>
      <c r="M3167" t="s">
        <v>28</v>
      </c>
      <c r="N3167">
        <v>30</v>
      </c>
      <c r="O3167" t="s">
        <v>36</v>
      </c>
      <c r="P3167" t="s">
        <v>13</v>
      </c>
      <c r="Q3167">
        <v>1</v>
      </c>
      <c r="R3167" t="s">
        <v>12</v>
      </c>
      <c r="S3167">
        <v>13.066685676574707</v>
      </c>
      <c r="T3167" s="6">
        <f>tbSilv[[#This Row],[qtdRecurso]]*tbSilv[[#This Row],[areaOcupacao]]/10000</f>
        <v>9.7000000000000003E-3</v>
      </c>
      <c r="U3167" s="1">
        <f>tbSilv[[#This Row],[qtdRecEspFaixa]]*tbSilv[[#This Row],[Preco]]</f>
        <v>0.12674685106277467</v>
      </c>
    </row>
    <row r="3168" spans="1:21" hidden="1" x14ac:dyDescent="0.3">
      <c r="A3168">
        <v>11817</v>
      </c>
      <c r="B3168" t="s">
        <v>57</v>
      </c>
      <c r="C3168" t="s">
        <v>1</v>
      </c>
      <c r="D3168" t="s">
        <v>2</v>
      </c>
      <c r="E3168" t="s">
        <v>3</v>
      </c>
      <c r="F3168" t="s">
        <v>306</v>
      </c>
      <c r="G3168" t="s">
        <v>4</v>
      </c>
      <c r="H3168" t="s">
        <v>56</v>
      </c>
      <c r="I3168">
        <v>97</v>
      </c>
      <c r="J3168">
        <v>10</v>
      </c>
      <c r="K3168" t="s">
        <v>318</v>
      </c>
      <c r="L3168" t="s">
        <v>7</v>
      </c>
      <c r="M3168" t="s">
        <v>42</v>
      </c>
      <c r="N3168">
        <v>1</v>
      </c>
      <c r="O3168" t="s">
        <v>31</v>
      </c>
      <c r="P3168" t="s">
        <v>32</v>
      </c>
      <c r="Q3168">
        <v>32.700000000000003</v>
      </c>
      <c r="R3168" t="s">
        <v>12</v>
      </c>
      <c r="S3168">
        <v>1.6E-2</v>
      </c>
      <c r="T3168" s="6">
        <f>tbSilv[[#This Row],[qtdRecurso]]*tbSilv[[#This Row],[areaOcupacao]]/10000</f>
        <v>0.31719000000000003</v>
      </c>
      <c r="U3168" s="1">
        <f>tbSilv[[#This Row],[qtdRecEspFaixa]]*tbSilv[[#This Row],[Preco]]</f>
        <v>5.0750400000000003E-3</v>
      </c>
    </row>
    <row r="3169" spans="1:21" hidden="1" x14ac:dyDescent="0.3">
      <c r="A3169">
        <v>11817</v>
      </c>
      <c r="B3169" t="s">
        <v>57</v>
      </c>
      <c r="C3169" t="s">
        <v>1</v>
      </c>
      <c r="D3169" t="s">
        <v>2</v>
      </c>
      <c r="E3169" t="s">
        <v>3</v>
      </c>
      <c r="F3169" t="s">
        <v>306</v>
      </c>
      <c r="G3169" t="s">
        <v>4</v>
      </c>
      <c r="H3169" t="s">
        <v>56</v>
      </c>
      <c r="I3169">
        <v>97</v>
      </c>
      <c r="J3169">
        <v>10</v>
      </c>
      <c r="K3169" t="s">
        <v>318</v>
      </c>
      <c r="L3169" t="s">
        <v>7</v>
      </c>
      <c r="M3169" t="s">
        <v>42</v>
      </c>
      <c r="N3169">
        <v>1</v>
      </c>
      <c r="O3169" t="s">
        <v>31</v>
      </c>
      <c r="P3169" t="s">
        <v>13</v>
      </c>
      <c r="Q3169">
        <v>32.700000000000003</v>
      </c>
      <c r="R3169" t="s">
        <v>12</v>
      </c>
      <c r="S3169">
        <v>13.066685676574707</v>
      </c>
      <c r="T3169" s="6">
        <f>tbSilv[[#This Row],[qtdRecurso]]*tbSilv[[#This Row],[areaOcupacao]]/10000</f>
        <v>0.31719000000000003</v>
      </c>
      <c r="U3169" s="1">
        <f>tbSilv[[#This Row],[qtdRecEspFaixa]]*tbSilv[[#This Row],[Preco]]</f>
        <v>4.1446220297527319</v>
      </c>
    </row>
    <row r="3170" spans="1:21" hidden="1" x14ac:dyDescent="0.3">
      <c r="A3170">
        <v>11817</v>
      </c>
      <c r="B3170" t="s">
        <v>57</v>
      </c>
      <c r="C3170" t="s">
        <v>1</v>
      </c>
      <c r="D3170" t="s">
        <v>2</v>
      </c>
      <c r="E3170" t="s">
        <v>3</v>
      </c>
      <c r="F3170" t="s">
        <v>306</v>
      </c>
      <c r="G3170" t="s">
        <v>4</v>
      </c>
      <c r="H3170" t="s">
        <v>56</v>
      </c>
      <c r="I3170">
        <v>97</v>
      </c>
      <c r="J3170">
        <v>10</v>
      </c>
      <c r="K3170" t="s">
        <v>318</v>
      </c>
      <c r="L3170" t="s">
        <v>7</v>
      </c>
      <c r="M3170" t="s">
        <v>42</v>
      </c>
      <c r="N3170">
        <v>1</v>
      </c>
      <c r="O3170" t="s">
        <v>33</v>
      </c>
      <c r="P3170" t="s">
        <v>34</v>
      </c>
      <c r="Q3170">
        <v>2</v>
      </c>
      <c r="R3170" t="s">
        <v>12</v>
      </c>
      <c r="S3170">
        <v>9.9000000000000005E-2</v>
      </c>
      <c r="T3170" s="6">
        <f>tbSilv[[#This Row],[qtdRecurso]]*tbSilv[[#This Row],[areaOcupacao]]/10000</f>
        <v>1.9400000000000001E-2</v>
      </c>
      <c r="U3170" s="1">
        <f>tbSilv[[#This Row],[qtdRecEspFaixa]]*tbSilv[[#This Row],[Preco]]</f>
        <v>1.9206000000000002E-3</v>
      </c>
    </row>
    <row r="3171" spans="1:21" hidden="1" x14ac:dyDescent="0.3">
      <c r="A3171">
        <v>11817</v>
      </c>
      <c r="B3171" t="s">
        <v>57</v>
      </c>
      <c r="C3171" t="s">
        <v>1</v>
      </c>
      <c r="D3171" t="s">
        <v>2</v>
      </c>
      <c r="E3171" t="s">
        <v>3</v>
      </c>
      <c r="F3171" t="s">
        <v>306</v>
      </c>
      <c r="G3171" t="s">
        <v>4</v>
      </c>
      <c r="H3171" t="s">
        <v>56</v>
      </c>
      <c r="I3171">
        <v>97</v>
      </c>
      <c r="J3171">
        <v>10</v>
      </c>
      <c r="K3171" t="s">
        <v>318</v>
      </c>
      <c r="L3171" t="s">
        <v>7</v>
      </c>
      <c r="M3171" t="s">
        <v>42</v>
      </c>
      <c r="N3171">
        <v>1</v>
      </c>
      <c r="O3171" t="s">
        <v>33</v>
      </c>
      <c r="P3171" t="s">
        <v>35</v>
      </c>
      <c r="Q3171">
        <v>2</v>
      </c>
      <c r="R3171" t="s">
        <v>22</v>
      </c>
      <c r="S3171">
        <v>16.239999771118164</v>
      </c>
      <c r="T3171" s="6">
        <f>tbSilv[[#This Row],[qtdRecurso]]*tbSilv[[#This Row],[areaOcupacao]]/10000</f>
        <v>1.9400000000000001E-2</v>
      </c>
      <c r="U3171" s="1">
        <f>tbSilv[[#This Row],[qtdRecEspFaixa]]*tbSilv[[#This Row],[Preco]]</f>
        <v>0.31505599555969238</v>
      </c>
    </row>
    <row r="3172" spans="1:21" hidden="1" x14ac:dyDescent="0.3">
      <c r="A3172">
        <v>11817</v>
      </c>
      <c r="B3172" t="s">
        <v>57</v>
      </c>
      <c r="C3172" t="s">
        <v>1</v>
      </c>
      <c r="D3172" t="s">
        <v>2</v>
      </c>
      <c r="E3172" t="s">
        <v>3</v>
      </c>
      <c r="F3172" t="s">
        <v>306</v>
      </c>
      <c r="G3172" t="s">
        <v>4</v>
      </c>
      <c r="H3172" t="s">
        <v>56</v>
      </c>
      <c r="I3172">
        <v>97</v>
      </c>
      <c r="J3172">
        <v>10</v>
      </c>
      <c r="K3172" t="s">
        <v>318</v>
      </c>
      <c r="L3172" t="s">
        <v>7</v>
      </c>
      <c r="M3172" t="s">
        <v>42</v>
      </c>
      <c r="N3172">
        <v>1</v>
      </c>
      <c r="O3172" t="s">
        <v>33</v>
      </c>
      <c r="P3172" t="s">
        <v>13</v>
      </c>
      <c r="Q3172">
        <v>2</v>
      </c>
      <c r="R3172" t="s">
        <v>12</v>
      </c>
      <c r="S3172">
        <v>13.066685676574707</v>
      </c>
      <c r="T3172" s="6">
        <f>tbSilv[[#This Row],[qtdRecurso]]*tbSilv[[#This Row],[areaOcupacao]]/10000</f>
        <v>1.9400000000000001E-2</v>
      </c>
      <c r="U3172" s="1">
        <f>tbSilv[[#This Row],[qtdRecEspFaixa]]*tbSilv[[#This Row],[Preco]]</f>
        <v>0.25349370212554934</v>
      </c>
    </row>
    <row r="3173" spans="1:21" hidden="1" x14ac:dyDescent="0.3">
      <c r="A3173">
        <v>11817</v>
      </c>
      <c r="B3173" t="s">
        <v>57</v>
      </c>
      <c r="C3173" t="s">
        <v>1</v>
      </c>
      <c r="D3173" t="s">
        <v>2</v>
      </c>
      <c r="E3173" t="s">
        <v>3</v>
      </c>
      <c r="F3173" t="s">
        <v>306</v>
      </c>
      <c r="G3173" t="s">
        <v>4</v>
      </c>
      <c r="H3173" t="s">
        <v>56</v>
      </c>
      <c r="I3173">
        <v>97</v>
      </c>
      <c r="J3173">
        <v>10</v>
      </c>
      <c r="K3173" t="s">
        <v>318</v>
      </c>
      <c r="L3173" t="s">
        <v>7</v>
      </c>
      <c r="M3173" t="s">
        <v>42</v>
      </c>
      <c r="N3173">
        <v>1</v>
      </c>
      <c r="O3173" t="s">
        <v>36</v>
      </c>
      <c r="P3173" t="s">
        <v>13</v>
      </c>
      <c r="Q3173">
        <v>1</v>
      </c>
      <c r="R3173" t="s">
        <v>12</v>
      </c>
      <c r="S3173">
        <v>13.066685676574707</v>
      </c>
      <c r="T3173" s="6">
        <f>tbSilv[[#This Row],[qtdRecurso]]*tbSilv[[#This Row],[areaOcupacao]]/10000</f>
        <v>9.7000000000000003E-3</v>
      </c>
      <c r="U3173" s="1">
        <f>tbSilv[[#This Row],[qtdRecEspFaixa]]*tbSilv[[#This Row],[Preco]]</f>
        <v>0.12674685106277467</v>
      </c>
    </row>
    <row r="3174" spans="1:21" hidden="1" x14ac:dyDescent="0.3">
      <c r="A3174">
        <v>11817</v>
      </c>
      <c r="B3174" t="s">
        <v>57</v>
      </c>
      <c r="C3174" t="s">
        <v>1</v>
      </c>
      <c r="D3174" t="s">
        <v>2</v>
      </c>
      <c r="E3174" t="s">
        <v>3</v>
      </c>
      <c r="F3174" t="s">
        <v>306</v>
      </c>
      <c r="G3174" t="s">
        <v>4</v>
      </c>
      <c r="H3174" t="s">
        <v>56</v>
      </c>
      <c r="I3174">
        <v>97</v>
      </c>
      <c r="J3174">
        <v>10</v>
      </c>
      <c r="K3174" t="s">
        <v>318</v>
      </c>
      <c r="L3174" t="s">
        <v>7</v>
      </c>
      <c r="M3174" t="s">
        <v>43</v>
      </c>
      <c r="N3174">
        <v>1</v>
      </c>
      <c r="O3174" t="s">
        <v>9</v>
      </c>
      <c r="P3174" t="s">
        <v>16</v>
      </c>
      <c r="Q3174">
        <v>1.75</v>
      </c>
      <c r="R3174" t="s">
        <v>17</v>
      </c>
      <c r="S3174">
        <v>149.07000732421875</v>
      </c>
      <c r="T3174" s="6">
        <f>tbSilv[[#This Row],[qtdRecurso]]*tbSilv[[#This Row],[areaOcupacao]]/10000</f>
        <v>1.6975000000000001E-2</v>
      </c>
      <c r="U3174" s="1">
        <f>tbSilv[[#This Row],[qtdRecEspFaixa]]*tbSilv[[#This Row],[Preco]]</f>
        <v>2.5304633743286136</v>
      </c>
    </row>
    <row r="3175" spans="1:21" hidden="1" x14ac:dyDescent="0.3">
      <c r="A3175">
        <v>11817</v>
      </c>
      <c r="B3175" t="s">
        <v>57</v>
      </c>
      <c r="C3175" t="s">
        <v>1</v>
      </c>
      <c r="D3175" t="s">
        <v>2</v>
      </c>
      <c r="E3175" t="s">
        <v>3</v>
      </c>
      <c r="F3175" t="s">
        <v>306</v>
      </c>
      <c r="G3175" t="s">
        <v>4</v>
      </c>
      <c r="H3175" t="s">
        <v>56</v>
      </c>
      <c r="I3175">
        <v>97</v>
      </c>
      <c r="J3175">
        <v>10</v>
      </c>
      <c r="K3175" t="s">
        <v>318</v>
      </c>
      <c r="L3175" t="s">
        <v>7</v>
      </c>
      <c r="M3175" t="s">
        <v>43</v>
      </c>
      <c r="N3175">
        <v>1</v>
      </c>
      <c r="O3175" t="s">
        <v>44</v>
      </c>
      <c r="P3175" t="s">
        <v>45</v>
      </c>
      <c r="Q3175">
        <v>24</v>
      </c>
      <c r="R3175" t="s">
        <v>12</v>
      </c>
      <c r="S3175">
        <v>1.0999999999999999E-2</v>
      </c>
      <c r="T3175" s="6">
        <f>tbSilv[[#This Row],[qtdRecurso]]*tbSilv[[#This Row],[areaOcupacao]]/10000</f>
        <v>0.23280000000000001</v>
      </c>
      <c r="U3175" s="1">
        <f>tbSilv[[#This Row],[qtdRecEspFaixa]]*tbSilv[[#This Row],[Preco]]</f>
        <v>2.5607999999999998E-3</v>
      </c>
    </row>
    <row r="3176" spans="1:21" hidden="1" x14ac:dyDescent="0.3">
      <c r="A3176">
        <v>11817</v>
      </c>
      <c r="B3176" t="s">
        <v>57</v>
      </c>
      <c r="C3176" t="s">
        <v>1</v>
      </c>
      <c r="D3176" t="s">
        <v>2</v>
      </c>
      <c r="E3176" t="s">
        <v>3</v>
      </c>
      <c r="F3176" t="s">
        <v>306</v>
      </c>
      <c r="G3176" t="s">
        <v>4</v>
      </c>
      <c r="H3176" t="s">
        <v>56</v>
      </c>
      <c r="I3176">
        <v>97</v>
      </c>
      <c r="J3176">
        <v>10</v>
      </c>
      <c r="K3176" t="s">
        <v>318</v>
      </c>
      <c r="L3176" t="s">
        <v>7</v>
      </c>
      <c r="M3176" t="s">
        <v>43</v>
      </c>
      <c r="N3176">
        <v>1</v>
      </c>
      <c r="O3176" t="s">
        <v>44</v>
      </c>
      <c r="P3176" t="s">
        <v>13</v>
      </c>
      <c r="Q3176">
        <v>24</v>
      </c>
      <c r="R3176" t="s">
        <v>12</v>
      </c>
      <c r="S3176">
        <v>13.066685676574707</v>
      </c>
      <c r="T3176" s="6">
        <f>tbSilv[[#This Row],[qtdRecurso]]*tbSilv[[#This Row],[areaOcupacao]]/10000</f>
        <v>0.23280000000000001</v>
      </c>
      <c r="U3176" s="1">
        <f>tbSilv[[#This Row],[qtdRecEspFaixa]]*tbSilv[[#This Row],[Preco]]</f>
        <v>3.041924425506592</v>
      </c>
    </row>
    <row r="3177" spans="1:21" hidden="1" x14ac:dyDescent="0.3">
      <c r="A3177">
        <v>11817</v>
      </c>
      <c r="B3177" t="s">
        <v>57</v>
      </c>
      <c r="C3177" t="s">
        <v>1</v>
      </c>
      <c r="D3177" t="s">
        <v>2</v>
      </c>
      <c r="E3177" t="s">
        <v>3</v>
      </c>
      <c r="F3177" t="s">
        <v>306</v>
      </c>
      <c r="G3177" t="s">
        <v>4</v>
      </c>
      <c r="H3177" t="s">
        <v>56</v>
      </c>
      <c r="I3177">
        <v>97</v>
      </c>
      <c r="J3177">
        <v>10</v>
      </c>
      <c r="K3177" t="s">
        <v>318</v>
      </c>
      <c r="L3177" t="s">
        <v>7</v>
      </c>
      <c r="M3177" t="s">
        <v>43</v>
      </c>
      <c r="N3177">
        <v>1</v>
      </c>
      <c r="O3177" t="s">
        <v>46</v>
      </c>
      <c r="P3177" t="s">
        <v>47</v>
      </c>
      <c r="Q3177">
        <v>0.5</v>
      </c>
      <c r="R3177" t="s">
        <v>48</v>
      </c>
      <c r="S3177">
        <v>206.16999816894531</v>
      </c>
      <c r="T3177" s="6">
        <f>tbSilv[[#This Row],[qtdRecurso]]*tbSilv[[#This Row],[areaOcupacao]]/10000</f>
        <v>4.8500000000000001E-3</v>
      </c>
      <c r="U3177" s="1">
        <f>tbSilv[[#This Row],[qtdRecEspFaixa]]*tbSilv[[#This Row],[Preco]]</f>
        <v>0.99992449111938475</v>
      </c>
    </row>
    <row r="3178" spans="1:21" hidden="1" x14ac:dyDescent="0.3">
      <c r="A3178">
        <v>11817</v>
      </c>
      <c r="B3178" t="s">
        <v>57</v>
      </c>
      <c r="C3178" t="s">
        <v>1</v>
      </c>
      <c r="D3178" t="s">
        <v>2</v>
      </c>
      <c r="E3178" t="s">
        <v>3</v>
      </c>
      <c r="F3178" t="s">
        <v>306</v>
      </c>
      <c r="G3178" t="s">
        <v>4</v>
      </c>
      <c r="H3178" t="s">
        <v>56</v>
      </c>
      <c r="I3178">
        <v>97</v>
      </c>
      <c r="J3178">
        <v>10</v>
      </c>
      <c r="K3178" t="s">
        <v>318</v>
      </c>
      <c r="L3178" t="s">
        <v>7</v>
      </c>
      <c r="M3178" t="s">
        <v>43</v>
      </c>
      <c r="N3178">
        <v>1</v>
      </c>
      <c r="O3178" t="s">
        <v>46</v>
      </c>
      <c r="P3178" t="s">
        <v>13</v>
      </c>
      <c r="Q3178">
        <v>10</v>
      </c>
      <c r="R3178" t="s">
        <v>12</v>
      </c>
      <c r="S3178">
        <v>13.066685676574707</v>
      </c>
      <c r="T3178" s="6">
        <f>tbSilv[[#This Row],[qtdRecurso]]*tbSilv[[#This Row],[areaOcupacao]]/10000</f>
        <v>9.7000000000000003E-2</v>
      </c>
      <c r="U3178" s="1">
        <f>tbSilv[[#This Row],[qtdRecEspFaixa]]*tbSilv[[#This Row],[Preco]]</f>
        <v>1.2674685106277466</v>
      </c>
    </row>
    <row r="3179" spans="1:21" hidden="1" x14ac:dyDescent="0.3">
      <c r="A3179">
        <v>11817</v>
      </c>
      <c r="B3179" t="s">
        <v>57</v>
      </c>
      <c r="C3179" t="s">
        <v>1</v>
      </c>
      <c r="D3179" t="s">
        <v>2</v>
      </c>
      <c r="E3179" t="s">
        <v>3</v>
      </c>
      <c r="F3179" t="s">
        <v>306</v>
      </c>
      <c r="G3179" t="s">
        <v>4</v>
      </c>
      <c r="H3179" t="s">
        <v>56</v>
      </c>
      <c r="I3179">
        <v>97</v>
      </c>
      <c r="J3179">
        <v>10</v>
      </c>
      <c r="K3179" t="s">
        <v>318</v>
      </c>
      <c r="L3179" t="s">
        <v>7</v>
      </c>
      <c r="M3179" t="s">
        <v>43</v>
      </c>
      <c r="N3179">
        <v>1</v>
      </c>
      <c r="O3179" t="s">
        <v>46</v>
      </c>
      <c r="P3179" t="s">
        <v>16</v>
      </c>
      <c r="Q3179">
        <v>1.65</v>
      </c>
      <c r="R3179" t="s">
        <v>17</v>
      </c>
      <c r="S3179">
        <v>149.07000732421875</v>
      </c>
      <c r="T3179" s="6">
        <f>tbSilv[[#This Row],[qtdRecurso]]*tbSilv[[#This Row],[areaOcupacao]]/10000</f>
        <v>1.6004999999999998E-2</v>
      </c>
      <c r="U3179" s="1">
        <f>tbSilv[[#This Row],[qtdRecEspFaixa]]*tbSilv[[#This Row],[Preco]]</f>
        <v>2.3858654672241211</v>
      </c>
    </row>
    <row r="3180" spans="1:21" hidden="1" x14ac:dyDescent="0.3">
      <c r="A3180">
        <v>11817</v>
      </c>
      <c r="B3180" t="s">
        <v>57</v>
      </c>
      <c r="C3180" t="s">
        <v>1</v>
      </c>
      <c r="D3180" t="s">
        <v>2</v>
      </c>
      <c r="E3180" t="s">
        <v>3</v>
      </c>
      <c r="F3180" t="s">
        <v>306</v>
      </c>
      <c r="G3180" t="s">
        <v>4</v>
      </c>
      <c r="H3180" t="s">
        <v>56</v>
      </c>
      <c r="I3180">
        <v>97</v>
      </c>
      <c r="J3180">
        <v>10</v>
      </c>
      <c r="K3180" t="s">
        <v>318</v>
      </c>
      <c r="L3180" t="s">
        <v>7</v>
      </c>
      <c r="M3180" t="s">
        <v>43</v>
      </c>
      <c r="N3180">
        <v>1</v>
      </c>
      <c r="O3180" t="s">
        <v>33</v>
      </c>
      <c r="P3180" t="s">
        <v>34</v>
      </c>
      <c r="Q3180">
        <v>4</v>
      </c>
      <c r="R3180" t="s">
        <v>12</v>
      </c>
      <c r="S3180">
        <v>9.9000000000000005E-2</v>
      </c>
      <c r="T3180" s="6">
        <f>tbSilv[[#This Row],[qtdRecurso]]*tbSilv[[#This Row],[areaOcupacao]]/10000</f>
        <v>3.8800000000000001E-2</v>
      </c>
      <c r="U3180" s="1">
        <f>tbSilv[[#This Row],[qtdRecEspFaixa]]*tbSilv[[#This Row],[Preco]]</f>
        <v>3.8412000000000003E-3</v>
      </c>
    </row>
    <row r="3181" spans="1:21" hidden="1" x14ac:dyDescent="0.3">
      <c r="A3181">
        <v>11817</v>
      </c>
      <c r="B3181" t="s">
        <v>57</v>
      </c>
      <c r="C3181" t="s">
        <v>1</v>
      </c>
      <c r="D3181" t="s">
        <v>2</v>
      </c>
      <c r="E3181" t="s">
        <v>3</v>
      </c>
      <c r="F3181" t="s">
        <v>306</v>
      </c>
      <c r="G3181" t="s">
        <v>4</v>
      </c>
      <c r="H3181" t="s">
        <v>56</v>
      </c>
      <c r="I3181">
        <v>97</v>
      </c>
      <c r="J3181">
        <v>10</v>
      </c>
      <c r="K3181" t="s">
        <v>318</v>
      </c>
      <c r="L3181" t="s">
        <v>7</v>
      </c>
      <c r="M3181" t="s">
        <v>43</v>
      </c>
      <c r="N3181">
        <v>1</v>
      </c>
      <c r="O3181" t="s">
        <v>33</v>
      </c>
      <c r="P3181" t="s">
        <v>35</v>
      </c>
      <c r="Q3181">
        <v>3.5</v>
      </c>
      <c r="R3181" t="s">
        <v>22</v>
      </c>
      <c r="S3181">
        <v>16.239999771118164</v>
      </c>
      <c r="T3181" s="6">
        <f>tbSilv[[#This Row],[qtdRecurso]]*tbSilv[[#This Row],[areaOcupacao]]/10000</f>
        <v>3.3950000000000001E-2</v>
      </c>
      <c r="U3181" s="1">
        <f>tbSilv[[#This Row],[qtdRecEspFaixa]]*tbSilv[[#This Row],[Preco]]</f>
        <v>0.55134799222946174</v>
      </c>
    </row>
    <row r="3182" spans="1:21" hidden="1" x14ac:dyDescent="0.3">
      <c r="A3182">
        <v>11817</v>
      </c>
      <c r="B3182" t="s">
        <v>57</v>
      </c>
      <c r="C3182" t="s">
        <v>1</v>
      </c>
      <c r="D3182" t="s">
        <v>2</v>
      </c>
      <c r="E3182" t="s">
        <v>3</v>
      </c>
      <c r="F3182" t="s">
        <v>306</v>
      </c>
      <c r="G3182" t="s">
        <v>4</v>
      </c>
      <c r="H3182" t="s">
        <v>56</v>
      </c>
      <c r="I3182">
        <v>97</v>
      </c>
      <c r="J3182">
        <v>10</v>
      </c>
      <c r="K3182" t="s">
        <v>318</v>
      </c>
      <c r="L3182" t="s">
        <v>7</v>
      </c>
      <c r="M3182" t="s">
        <v>43</v>
      </c>
      <c r="N3182">
        <v>1</v>
      </c>
      <c r="O3182" t="s">
        <v>33</v>
      </c>
      <c r="P3182" t="s">
        <v>13</v>
      </c>
      <c r="Q3182">
        <v>4</v>
      </c>
      <c r="R3182" t="s">
        <v>12</v>
      </c>
      <c r="S3182">
        <v>13.066685676574707</v>
      </c>
      <c r="T3182" s="6">
        <f>tbSilv[[#This Row],[qtdRecurso]]*tbSilv[[#This Row],[areaOcupacao]]/10000</f>
        <v>3.8800000000000001E-2</v>
      </c>
      <c r="U3182" s="1">
        <f>tbSilv[[#This Row],[qtdRecEspFaixa]]*tbSilv[[#This Row],[Preco]]</f>
        <v>0.50698740425109867</v>
      </c>
    </row>
    <row r="3183" spans="1:21" hidden="1" x14ac:dyDescent="0.3">
      <c r="A3183">
        <v>11817</v>
      </c>
      <c r="B3183" t="s">
        <v>57</v>
      </c>
      <c r="C3183" t="s">
        <v>1</v>
      </c>
      <c r="D3183" t="s">
        <v>2</v>
      </c>
      <c r="E3183" t="s">
        <v>3</v>
      </c>
      <c r="F3183" t="s">
        <v>306</v>
      </c>
      <c r="G3183" t="s">
        <v>4</v>
      </c>
      <c r="H3183" t="s">
        <v>56</v>
      </c>
      <c r="I3183">
        <v>97</v>
      </c>
      <c r="J3183">
        <v>10</v>
      </c>
      <c r="K3183" t="s">
        <v>318</v>
      </c>
      <c r="L3183" t="s">
        <v>7</v>
      </c>
      <c r="M3183" t="s">
        <v>43</v>
      </c>
      <c r="N3183">
        <v>1</v>
      </c>
      <c r="O3183" t="s">
        <v>49</v>
      </c>
      <c r="P3183" t="s">
        <v>50</v>
      </c>
      <c r="Q3183">
        <v>24</v>
      </c>
      <c r="R3183" t="s">
        <v>12</v>
      </c>
      <c r="S3183">
        <v>6.0519999999999996</v>
      </c>
      <c r="T3183" s="6">
        <f>tbSilv[[#This Row],[qtdRecurso]]*tbSilv[[#This Row],[areaOcupacao]]/10000</f>
        <v>0.23280000000000001</v>
      </c>
      <c r="U3183" s="1">
        <f>tbSilv[[#This Row],[qtdRecEspFaixa]]*tbSilv[[#This Row],[Preco]]</f>
        <v>1.4089056</v>
      </c>
    </row>
    <row r="3184" spans="1:21" hidden="1" x14ac:dyDescent="0.3">
      <c r="A3184">
        <v>11817</v>
      </c>
      <c r="B3184" t="s">
        <v>57</v>
      </c>
      <c r="C3184" t="s">
        <v>1</v>
      </c>
      <c r="D3184" t="s">
        <v>2</v>
      </c>
      <c r="E3184" t="s">
        <v>3</v>
      </c>
      <c r="F3184" t="s">
        <v>306</v>
      </c>
      <c r="G3184" t="s">
        <v>4</v>
      </c>
      <c r="H3184" t="s">
        <v>56</v>
      </c>
      <c r="I3184">
        <v>97</v>
      </c>
      <c r="J3184">
        <v>10</v>
      </c>
      <c r="K3184" t="s">
        <v>318</v>
      </c>
      <c r="L3184" t="s">
        <v>7</v>
      </c>
      <c r="M3184" t="s">
        <v>43</v>
      </c>
      <c r="N3184">
        <v>1</v>
      </c>
      <c r="O3184" t="s">
        <v>49</v>
      </c>
      <c r="P3184" t="s">
        <v>13</v>
      </c>
      <c r="Q3184">
        <v>24</v>
      </c>
      <c r="R3184" t="s">
        <v>12</v>
      </c>
      <c r="S3184">
        <v>13.066685676574707</v>
      </c>
      <c r="T3184" s="6">
        <f>tbSilv[[#This Row],[qtdRecurso]]*tbSilv[[#This Row],[areaOcupacao]]/10000</f>
        <v>0.23280000000000001</v>
      </c>
      <c r="U3184" s="1">
        <f>tbSilv[[#This Row],[qtdRecEspFaixa]]*tbSilv[[#This Row],[Preco]]</f>
        <v>3.041924425506592</v>
      </c>
    </row>
    <row r="3185" spans="1:21" hidden="1" x14ac:dyDescent="0.3">
      <c r="A3185">
        <v>11817</v>
      </c>
      <c r="B3185" t="s">
        <v>57</v>
      </c>
      <c r="C3185" t="s">
        <v>1</v>
      </c>
      <c r="D3185" t="s">
        <v>2</v>
      </c>
      <c r="E3185" t="s">
        <v>3</v>
      </c>
      <c r="F3185" t="s">
        <v>306</v>
      </c>
      <c r="G3185" t="s">
        <v>4</v>
      </c>
      <c r="H3185" t="s">
        <v>56</v>
      </c>
      <c r="I3185">
        <v>97</v>
      </c>
      <c r="J3185">
        <v>10</v>
      </c>
      <c r="K3185" t="s">
        <v>318</v>
      </c>
      <c r="L3185" t="s">
        <v>7</v>
      </c>
      <c r="M3185" t="s">
        <v>43</v>
      </c>
      <c r="N3185">
        <v>1</v>
      </c>
      <c r="O3185" t="s">
        <v>51</v>
      </c>
      <c r="P3185" t="s">
        <v>38</v>
      </c>
      <c r="Q3185">
        <v>20</v>
      </c>
      <c r="R3185" t="s">
        <v>12</v>
      </c>
      <c r="S3185">
        <v>6.4109999999999996</v>
      </c>
      <c r="T3185" s="6">
        <f>tbSilv[[#This Row],[qtdRecurso]]*tbSilv[[#This Row],[areaOcupacao]]/10000</f>
        <v>0.19400000000000001</v>
      </c>
      <c r="U3185" s="1">
        <f>tbSilv[[#This Row],[qtdRecEspFaixa]]*tbSilv[[#This Row],[Preco]]</f>
        <v>1.2437339999999999</v>
      </c>
    </row>
    <row r="3186" spans="1:21" hidden="1" x14ac:dyDescent="0.3">
      <c r="A3186">
        <v>11817</v>
      </c>
      <c r="B3186" t="s">
        <v>57</v>
      </c>
      <c r="C3186" t="s">
        <v>1</v>
      </c>
      <c r="D3186" t="s">
        <v>2</v>
      </c>
      <c r="E3186" t="s">
        <v>3</v>
      </c>
      <c r="F3186" t="s">
        <v>306</v>
      </c>
      <c r="G3186" t="s">
        <v>4</v>
      </c>
      <c r="H3186" t="s">
        <v>56</v>
      </c>
      <c r="I3186">
        <v>97</v>
      </c>
      <c r="J3186">
        <v>10</v>
      </c>
      <c r="K3186" t="s">
        <v>318</v>
      </c>
      <c r="L3186" t="s">
        <v>7</v>
      </c>
      <c r="M3186" t="s">
        <v>43</v>
      </c>
      <c r="N3186">
        <v>1</v>
      </c>
      <c r="O3186" t="s">
        <v>51</v>
      </c>
      <c r="P3186" t="s">
        <v>13</v>
      </c>
      <c r="Q3186">
        <v>20</v>
      </c>
      <c r="R3186" t="s">
        <v>12</v>
      </c>
      <c r="S3186">
        <v>13.066685676574707</v>
      </c>
      <c r="T3186" s="6">
        <f>tbSilv[[#This Row],[qtdRecurso]]*tbSilv[[#This Row],[areaOcupacao]]/10000</f>
        <v>0.19400000000000001</v>
      </c>
      <c r="U3186" s="1">
        <f>tbSilv[[#This Row],[qtdRecEspFaixa]]*tbSilv[[#This Row],[Preco]]</f>
        <v>2.5349370212554931</v>
      </c>
    </row>
  </sheetData>
  <sheetProtection formatCells="0" formatColumns="0" formatRows="0" insertRows="0" deleteRows="0" sort="0" autoFilter="0" pivotTables="0"/>
  <phoneticPr fontId="1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7925-0FF2-43E7-A0C1-8DC55557D68B}">
  <sheetPr>
    <tabColor theme="4"/>
  </sheetPr>
  <dimension ref="A1:O242"/>
  <sheetViews>
    <sheetView workbookViewId="0">
      <selection activeCell="A8" sqref="A8"/>
    </sheetView>
  </sheetViews>
  <sheetFormatPr defaultRowHeight="14.4" x14ac:dyDescent="0.3"/>
  <cols>
    <col min="1" max="1" width="15" customWidth="1"/>
    <col min="3" max="3" width="22" bestFit="1" customWidth="1"/>
    <col min="4" max="4" width="11.5546875" customWidth="1"/>
    <col min="5" max="5" width="12.5546875" customWidth="1"/>
    <col min="6" max="6" width="17.6640625" bestFit="1" customWidth="1"/>
    <col min="7" max="7" width="15.44140625" bestFit="1" customWidth="1"/>
    <col min="8" max="8" width="9.77734375" customWidth="1"/>
    <col min="10" max="10" width="14.5546875" customWidth="1"/>
    <col min="11" max="13" width="12.21875" customWidth="1"/>
    <col min="14" max="14" width="11.109375" style="59" customWidth="1"/>
    <col min="15" max="15" width="14.44140625" style="59" customWidth="1"/>
  </cols>
  <sheetData>
    <row r="1" spans="1:15" x14ac:dyDescent="0.3">
      <c r="A1" t="s">
        <v>59</v>
      </c>
      <c r="B1" t="s">
        <v>60</v>
      </c>
      <c r="C1" t="s">
        <v>61</v>
      </c>
      <c r="D1" t="s">
        <v>62</v>
      </c>
      <c r="E1" t="s">
        <v>63</v>
      </c>
      <c r="F1" t="s">
        <v>66</v>
      </c>
      <c r="G1" t="s">
        <v>67</v>
      </c>
      <c r="H1" t="s">
        <v>69</v>
      </c>
      <c r="I1" t="s">
        <v>81</v>
      </c>
      <c r="J1" t="s">
        <v>322</v>
      </c>
      <c r="K1" s="56" t="s">
        <v>82</v>
      </c>
      <c r="L1" t="s">
        <v>68</v>
      </c>
      <c r="M1" s="56" t="s">
        <v>77</v>
      </c>
      <c r="N1" s="59" t="s">
        <v>83</v>
      </c>
      <c r="O1" s="59" t="s">
        <v>79</v>
      </c>
    </row>
    <row r="2" spans="1:15" x14ac:dyDescent="0.3">
      <c r="A2">
        <v>11688</v>
      </c>
      <c r="B2" t="s">
        <v>0</v>
      </c>
      <c r="C2" t="s">
        <v>1</v>
      </c>
      <c r="D2" t="s">
        <v>2</v>
      </c>
      <c r="E2" t="s">
        <v>3</v>
      </c>
      <c r="F2" t="s">
        <v>5</v>
      </c>
      <c r="G2">
        <v>333</v>
      </c>
      <c r="H2" t="s">
        <v>6</v>
      </c>
      <c r="I2">
        <v>6</v>
      </c>
      <c r="J2" t="s">
        <v>309</v>
      </c>
      <c r="K2" s="57">
        <v>45</v>
      </c>
      <c r="L2">
        <v>37</v>
      </c>
      <c r="M2" s="58">
        <v>4</v>
      </c>
      <c r="N2" s="59">
        <f>tbRec[[#This Row],[numArvores]]*tbRec[[#This Row],[ProdPlanta]]</f>
        <v>1665</v>
      </c>
      <c r="O2" s="59">
        <f>tbRec[[#This Row],[Preco]]*tbRec[[#This Row],[ProdFaixa]]</f>
        <v>6660</v>
      </c>
    </row>
    <row r="3" spans="1:15" x14ac:dyDescent="0.3">
      <c r="A3">
        <v>11688</v>
      </c>
      <c r="B3" t="s">
        <v>0</v>
      </c>
      <c r="C3" t="s">
        <v>1</v>
      </c>
      <c r="D3" t="s">
        <v>2</v>
      </c>
      <c r="E3" t="s">
        <v>3</v>
      </c>
      <c r="F3" t="s">
        <v>5</v>
      </c>
      <c r="G3">
        <v>333</v>
      </c>
      <c r="H3" t="s">
        <v>6</v>
      </c>
      <c r="I3">
        <v>7</v>
      </c>
      <c r="J3" t="s">
        <v>309</v>
      </c>
      <c r="K3" s="57">
        <v>45</v>
      </c>
      <c r="L3">
        <v>37</v>
      </c>
      <c r="M3" s="58">
        <v>4</v>
      </c>
      <c r="N3" s="59">
        <f>tbRec[[#This Row],[numArvores]]*tbRec[[#This Row],[ProdPlanta]]</f>
        <v>1665</v>
      </c>
      <c r="O3" s="59">
        <f>tbRec[[#This Row],[Preco]]*tbRec[[#This Row],[ProdFaixa]]</f>
        <v>6660</v>
      </c>
    </row>
    <row r="4" spans="1:15" x14ac:dyDescent="0.3">
      <c r="A4">
        <v>11688</v>
      </c>
      <c r="B4" t="s">
        <v>0</v>
      </c>
      <c r="C4" t="s">
        <v>1</v>
      </c>
      <c r="D4" t="s">
        <v>2</v>
      </c>
      <c r="E4" t="s">
        <v>3</v>
      </c>
      <c r="F4" t="s">
        <v>5</v>
      </c>
      <c r="G4">
        <v>333</v>
      </c>
      <c r="H4" t="s">
        <v>6</v>
      </c>
      <c r="I4">
        <v>8</v>
      </c>
      <c r="J4" t="s">
        <v>309</v>
      </c>
      <c r="K4" s="57">
        <v>45</v>
      </c>
      <c r="L4">
        <v>37</v>
      </c>
      <c r="M4" s="58">
        <v>4</v>
      </c>
      <c r="N4" s="59">
        <f>tbRec[[#This Row],[numArvores]]*tbRec[[#This Row],[ProdPlanta]]</f>
        <v>1665</v>
      </c>
      <c r="O4" s="59">
        <f>tbRec[[#This Row],[Preco]]*tbRec[[#This Row],[ProdFaixa]]</f>
        <v>6660</v>
      </c>
    </row>
    <row r="5" spans="1:15" x14ac:dyDescent="0.3">
      <c r="A5">
        <v>11688</v>
      </c>
      <c r="B5" t="s">
        <v>0</v>
      </c>
      <c r="C5" t="s">
        <v>1</v>
      </c>
      <c r="D5" t="s">
        <v>2</v>
      </c>
      <c r="E5" t="s">
        <v>3</v>
      </c>
      <c r="F5" t="s">
        <v>5</v>
      </c>
      <c r="G5">
        <v>333</v>
      </c>
      <c r="H5" t="s">
        <v>6</v>
      </c>
      <c r="I5">
        <v>9</v>
      </c>
      <c r="J5" t="s">
        <v>309</v>
      </c>
      <c r="K5" s="57">
        <v>45</v>
      </c>
      <c r="L5">
        <v>37</v>
      </c>
      <c r="M5" s="58">
        <v>4</v>
      </c>
      <c r="N5" s="59">
        <f>tbRec[[#This Row],[numArvores]]*tbRec[[#This Row],[ProdPlanta]]</f>
        <v>1665</v>
      </c>
      <c r="O5" s="59">
        <f>tbRec[[#This Row],[Preco]]*tbRec[[#This Row],[ProdFaixa]]</f>
        <v>6660</v>
      </c>
    </row>
    <row r="6" spans="1:15" x14ac:dyDescent="0.3">
      <c r="A6">
        <v>11688</v>
      </c>
      <c r="B6" t="s">
        <v>0</v>
      </c>
      <c r="C6" t="s">
        <v>1</v>
      </c>
      <c r="D6" t="s">
        <v>2</v>
      </c>
      <c r="E6" t="s">
        <v>3</v>
      </c>
      <c r="F6" t="s">
        <v>5</v>
      </c>
      <c r="G6">
        <v>333</v>
      </c>
      <c r="H6" t="s">
        <v>6</v>
      </c>
      <c r="I6">
        <v>10</v>
      </c>
      <c r="J6" t="s">
        <v>309</v>
      </c>
      <c r="K6" s="57">
        <v>45</v>
      </c>
      <c r="L6">
        <v>37</v>
      </c>
      <c r="M6" s="58">
        <v>4</v>
      </c>
      <c r="N6" s="59">
        <f>tbRec[[#This Row],[numArvores]]*tbRec[[#This Row],[ProdPlanta]]</f>
        <v>1665</v>
      </c>
      <c r="O6" s="59">
        <f>tbRec[[#This Row],[Preco]]*tbRec[[#This Row],[ProdFaixa]]</f>
        <v>6660</v>
      </c>
    </row>
    <row r="7" spans="1:15" x14ac:dyDescent="0.3">
      <c r="A7">
        <v>11688</v>
      </c>
      <c r="B7" t="s">
        <v>0</v>
      </c>
      <c r="C7" t="s">
        <v>1</v>
      </c>
      <c r="D7" t="s">
        <v>2</v>
      </c>
      <c r="E7" t="s">
        <v>3</v>
      </c>
      <c r="F7" t="s">
        <v>5</v>
      </c>
      <c r="G7">
        <v>333</v>
      </c>
      <c r="H7" t="s">
        <v>6</v>
      </c>
      <c r="I7">
        <v>11</v>
      </c>
      <c r="J7" t="s">
        <v>309</v>
      </c>
      <c r="K7" s="57">
        <v>45</v>
      </c>
      <c r="L7">
        <v>37</v>
      </c>
      <c r="M7" s="58">
        <v>4</v>
      </c>
      <c r="N7" s="59">
        <f>tbRec[[#This Row],[numArvores]]*tbRec[[#This Row],[ProdPlanta]]</f>
        <v>1665</v>
      </c>
      <c r="O7" s="59">
        <f>tbRec[[#This Row],[Preco]]*tbRec[[#This Row],[ProdFaixa]]</f>
        <v>6660</v>
      </c>
    </row>
    <row r="8" spans="1:15" x14ac:dyDescent="0.3">
      <c r="A8">
        <v>11688</v>
      </c>
      <c r="B8" t="s">
        <v>0</v>
      </c>
      <c r="C8" t="s">
        <v>1</v>
      </c>
      <c r="D8" t="s">
        <v>2</v>
      </c>
      <c r="E8" t="s">
        <v>3</v>
      </c>
      <c r="F8" t="s">
        <v>5</v>
      </c>
      <c r="G8">
        <v>333</v>
      </c>
      <c r="H8" t="s">
        <v>6</v>
      </c>
      <c r="I8">
        <v>12</v>
      </c>
      <c r="J8" t="s">
        <v>309</v>
      </c>
      <c r="K8" s="57">
        <v>45</v>
      </c>
      <c r="L8">
        <v>37</v>
      </c>
      <c r="M8" s="58">
        <v>4</v>
      </c>
      <c r="N8" s="59">
        <f>tbRec[[#This Row],[numArvores]]*tbRec[[#This Row],[ProdPlanta]]</f>
        <v>1665</v>
      </c>
      <c r="O8" s="59">
        <f>tbRec[[#This Row],[Preco]]*tbRec[[#This Row],[ProdFaixa]]</f>
        <v>6660</v>
      </c>
    </row>
    <row r="9" spans="1:15" x14ac:dyDescent="0.3">
      <c r="A9">
        <v>11688</v>
      </c>
      <c r="B9" t="s">
        <v>0</v>
      </c>
      <c r="C9" t="s">
        <v>1</v>
      </c>
      <c r="D9" t="s">
        <v>2</v>
      </c>
      <c r="E9" t="s">
        <v>3</v>
      </c>
      <c r="F9" t="s">
        <v>5</v>
      </c>
      <c r="G9">
        <v>333</v>
      </c>
      <c r="H9" t="s">
        <v>6</v>
      </c>
      <c r="I9">
        <v>13</v>
      </c>
      <c r="J9" t="s">
        <v>309</v>
      </c>
      <c r="K9" s="57">
        <v>45</v>
      </c>
      <c r="L9">
        <v>37</v>
      </c>
      <c r="M9" s="58">
        <v>4</v>
      </c>
      <c r="N9" s="59">
        <f>tbRec[[#This Row],[numArvores]]*tbRec[[#This Row],[ProdPlanta]]</f>
        <v>1665</v>
      </c>
      <c r="O9" s="59">
        <f>tbRec[[#This Row],[Preco]]*tbRec[[#This Row],[ProdFaixa]]</f>
        <v>6660</v>
      </c>
    </row>
    <row r="10" spans="1:15" x14ac:dyDescent="0.3">
      <c r="A10">
        <v>11688</v>
      </c>
      <c r="B10" t="s">
        <v>0</v>
      </c>
      <c r="C10" t="s">
        <v>1</v>
      </c>
      <c r="D10" t="s">
        <v>2</v>
      </c>
      <c r="E10" t="s">
        <v>3</v>
      </c>
      <c r="F10" t="s">
        <v>5</v>
      </c>
      <c r="G10">
        <v>333</v>
      </c>
      <c r="H10" t="s">
        <v>6</v>
      </c>
      <c r="I10">
        <v>14</v>
      </c>
      <c r="J10" t="s">
        <v>309</v>
      </c>
      <c r="K10" s="57">
        <v>45</v>
      </c>
      <c r="L10">
        <v>37</v>
      </c>
      <c r="M10" s="58">
        <v>4</v>
      </c>
      <c r="N10" s="59">
        <f>tbRec[[#This Row],[numArvores]]*tbRec[[#This Row],[ProdPlanta]]</f>
        <v>1665</v>
      </c>
      <c r="O10" s="59">
        <f>tbRec[[#This Row],[Preco]]*tbRec[[#This Row],[ProdFaixa]]</f>
        <v>6660</v>
      </c>
    </row>
    <row r="11" spans="1:15" x14ac:dyDescent="0.3">
      <c r="A11">
        <v>11688</v>
      </c>
      <c r="B11" t="s">
        <v>0</v>
      </c>
      <c r="C11" t="s">
        <v>1</v>
      </c>
      <c r="D11" t="s">
        <v>2</v>
      </c>
      <c r="E11" t="s">
        <v>3</v>
      </c>
      <c r="F11" t="s">
        <v>5</v>
      </c>
      <c r="G11">
        <v>333</v>
      </c>
      <c r="H11" t="s">
        <v>6</v>
      </c>
      <c r="I11">
        <v>15</v>
      </c>
      <c r="J11" t="s">
        <v>309</v>
      </c>
      <c r="K11" s="57">
        <v>45</v>
      </c>
      <c r="L11">
        <v>37</v>
      </c>
      <c r="M11" s="58">
        <v>4</v>
      </c>
      <c r="N11" s="59">
        <f>tbRec[[#This Row],[numArvores]]*tbRec[[#This Row],[ProdPlanta]]</f>
        <v>1665</v>
      </c>
      <c r="O11" s="59">
        <f>tbRec[[#This Row],[Preco]]*tbRec[[#This Row],[ProdFaixa]]</f>
        <v>6660</v>
      </c>
    </row>
    <row r="12" spans="1:15" x14ac:dyDescent="0.3">
      <c r="A12">
        <v>11688</v>
      </c>
      <c r="B12" t="s">
        <v>0</v>
      </c>
      <c r="C12" t="s">
        <v>1</v>
      </c>
      <c r="D12" t="s">
        <v>2</v>
      </c>
      <c r="E12" t="s">
        <v>3</v>
      </c>
      <c r="F12" t="s">
        <v>5</v>
      </c>
      <c r="G12">
        <v>333</v>
      </c>
      <c r="H12" t="s">
        <v>6</v>
      </c>
      <c r="I12">
        <v>16</v>
      </c>
      <c r="J12" t="s">
        <v>309</v>
      </c>
      <c r="K12" s="57">
        <v>45</v>
      </c>
      <c r="L12">
        <v>37</v>
      </c>
      <c r="M12" s="58">
        <v>4</v>
      </c>
      <c r="N12" s="59">
        <f>tbRec[[#This Row],[numArvores]]*tbRec[[#This Row],[ProdPlanta]]</f>
        <v>1665</v>
      </c>
      <c r="O12" s="59">
        <f>tbRec[[#This Row],[Preco]]*tbRec[[#This Row],[ProdFaixa]]</f>
        <v>6660</v>
      </c>
    </row>
    <row r="13" spans="1:15" x14ac:dyDescent="0.3">
      <c r="A13">
        <v>11688</v>
      </c>
      <c r="B13" t="s">
        <v>0</v>
      </c>
      <c r="C13" t="s">
        <v>1</v>
      </c>
      <c r="D13" t="s">
        <v>2</v>
      </c>
      <c r="E13" t="s">
        <v>3</v>
      </c>
      <c r="F13" t="s">
        <v>5</v>
      </c>
      <c r="G13">
        <v>333</v>
      </c>
      <c r="H13" t="s">
        <v>6</v>
      </c>
      <c r="I13">
        <v>17</v>
      </c>
      <c r="J13" t="s">
        <v>309</v>
      </c>
      <c r="K13" s="57">
        <v>45</v>
      </c>
      <c r="L13">
        <v>37</v>
      </c>
      <c r="M13" s="58">
        <v>4</v>
      </c>
      <c r="N13" s="59">
        <f>tbRec[[#This Row],[numArvores]]*tbRec[[#This Row],[ProdPlanta]]</f>
        <v>1665</v>
      </c>
      <c r="O13" s="59">
        <f>tbRec[[#This Row],[Preco]]*tbRec[[#This Row],[ProdFaixa]]</f>
        <v>6660</v>
      </c>
    </row>
    <row r="14" spans="1:15" x14ac:dyDescent="0.3">
      <c r="A14">
        <v>11688</v>
      </c>
      <c r="B14" t="s">
        <v>0</v>
      </c>
      <c r="C14" t="s">
        <v>1</v>
      </c>
      <c r="D14" t="s">
        <v>2</v>
      </c>
      <c r="E14" t="s">
        <v>3</v>
      </c>
      <c r="F14" t="s">
        <v>5</v>
      </c>
      <c r="G14">
        <v>333</v>
      </c>
      <c r="H14" t="s">
        <v>6</v>
      </c>
      <c r="I14">
        <v>18</v>
      </c>
      <c r="J14" t="s">
        <v>309</v>
      </c>
      <c r="K14" s="57">
        <v>45</v>
      </c>
      <c r="L14">
        <v>37</v>
      </c>
      <c r="M14" s="58">
        <v>4</v>
      </c>
      <c r="N14" s="59">
        <f>tbRec[[#This Row],[numArvores]]*tbRec[[#This Row],[ProdPlanta]]</f>
        <v>1665</v>
      </c>
      <c r="O14" s="59">
        <f>tbRec[[#This Row],[Preco]]*tbRec[[#This Row],[ProdFaixa]]</f>
        <v>6660</v>
      </c>
    </row>
    <row r="15" spans="1:15" x14ac:dyDescent="0.3">
      <c r="A15">
        <v>11688</v>
      </c>
      <c r="B15" t="s">
        <v>0</v>
      </c>
      <c r="C15" t="s">
        <v>1</v>
      </c>
      <c r="D15" t="s">
        <v>2</v>
      </c>
      <c r="E15" t="s">
        <v>3</v>
      </c>
      <c r="F15" t="s">
        <v>5</v>
      </c>
      <c r="G15">
        <v>333</v>
      </c>
      <c r="H15" t="s">
        <v>6</v>
      </c>
      <c r="I15">
        <v>19</v>
      </c>
      <c r="J15" t="s">
        <v>309</v>
      </c>
      <c r="K15" s="57">
        <v>45</v>
      </c>
      <c r="L15">
        <v>37</v>
      </c>
      <c r="M15" s="58">
        <v>4</v>
      </c>
      <c r="N15" s="59">
        <f>tbRec[[#This Row],[numArvores]]*tbRec[[#This Row],[ProdPlanta]]</f>
        <v>1665</v>
      </c>
      <c r="O15" s="59">
        <f>tbRec[[#This Row],[Preco]]*tbRec[[#This Row],[ProdFaixa]]</f>
        <v>6660</v>
      </c>
    </row>
    <row r="16" spans="1:15" x14ac:dyDescent="0.3">
      <c r="A16">
        <v>11688</v>
      </c>
      <c r="B16" t="s">
        <v>0</v>
      </c>
      <c r="C16" t="s">
        <v>1</v>
      </c>
      <c r="D16" t="s">
        <v>2</v>
      </c>
      <c r="E16" t="s">
        <v>3</v>
      </c>
      <c r="F16" t="s">
        <v>5</v>
      </c>
      <c r="G16">
        <v>333</v>
      </c>
      <c r="H16" t="s">
        <v>6</v>
      </c>
      <c r="I16">
        <v>20</v>
      </c>
      <c r="J16" t="s">
        <v>309</v>
      </c>
      <c r="K16" s="57">
        <v>45</v>
      </c>
      <c r="L16">
        <v>37</v>
      </c>
      <c r="M16" s="58">
        <v>4</v>
      </c>
      <c r="N16" s="59">
        <f>tbRec[[#This Row],[numArvores]]*tbRec[[#This Row],[ProdPlanta]]</f>
        <v>1665</v>
      </c>
      <c r="O16" s="59">
        <f>tbRec[[#This Row],[Preco]]*tbRec[[#This Row],[ProdFaixa]]</f>
        <v>6660</v>
      </c>
    </row>
    <row r="17" spans="1:15" x14ac:dyDescent="0.3">
      <c r="A17">
        <v>11688</v>
      </c>
      <c r="B17" t="s">
        <v>0</v>
      </c>
      <c r="C17" t="s">
        <v>1</v>
      </c>
      <c r="D17" t="s">
        <v>2</v>
      </c>
      <c r="E17" t="s">
        <v>3</v>
      </c>
      <c r="F17" t="s">
        <v>5</v>
      </c>
      <c r="G17">
        <v>333</v>
      </c>
      <c r="H17" t="s">
        <v>6</v>
      </c>
      <c r="I17">
        <v>21</v>
      </c>
      <c r="J17" t="s">
        <v>309</v>
      </c>
      <c r="K17" s="57">
        <v>45</v>
      </c>
      <c r="L17">
        <v>37</v>
      </c>
      <c r="M17" s="58">
        <v>4</v>
      </c>
      <c r="N17" s="59">
        <f>tbRec[[#This Row],[numArvores]]*tbRec[[#This Row],[ProdPlanta]]</f>
        <v>1665</v>
      </c>
      <c r="O17" s="59">
        <f>tbRec[[#This Row],[Preco]]*tbRec[[#This Row],[ProdFaixa]]</f>
        <v>6660</v>
      </c>
    </row>
    <row r="18" spans="1:15" x14ac:dyDescent="0.3">
      <c r="A18">
        <v>11688</v>
      </c>
      <c r="B18" t="s">
        <v>0</v>
      </c>
      <c r="C18" t="s">
        <v>1</v>
      </c>
      <c r="D18" t="s">
        <v>2</v>
      </c>
      <c r="E18" t="s">
        <v>3</v>
      </c>
      <c r="F18" t="s">
        <v>5</v>
      </c>
      <c r="G18">
        <v>333</v>
      </c>
      <c r="H18" t="s">
        <v>6</v>
      </c>
      <c r="I18">
        <v>22</v>
      </c>
      <c r="J18" t="s">
        <v>309</v>
      </c>
      <c r="K18" s="57">
        <v>45</v>
      </c>
      <c r="L18">
        <v>37</v>
      </c>
      <c r="M18" s="58">
        <v>4</v>
      </c>
      <c r="N18" s="59">
        <f>tbRec[[#This Row],[numArvores]]*tbRec[[#This Row],[ProdPlanta]]</f>
        <v>1665</v>
      </c>
      <c r="O18" s="59">
        <f>tbRec[[#This Row],[Preco]]*tbRec[[#This Row],[ProdFaixa]]</f>
        <v>6660</v>
      </c>
    </row>
    <row r="19" spans="1:15" x14ac:dyDescent="0.3">
      <c r="A19">
        <v>11688</v>
      </c>
      <c r="B19" t="s">
        <v>0</v>
      </c>
      <c r="C19" t="s">
        <v>1</v>
      </c>
      <c r="D19" t="s">
        <v>2</v>
      </c>
      <c r="E19" t="s">
        <v>3</v>
      </c>
      <c r="F19" t="s">
        <v>5</v>
      </c>
      <c r="G19">
        <v>333</v>
      </c>
      <c r="H19" t="s">
        <v>6</v>
      </c>
      <c r="I19">
        <v>23</v>
      </c>
      <c r="J19" t="s">
        <v>309</v>
      </c>
      <c r="K19" s="57">
        <v>45</v>
      </c>
      <c r="L19">
        <v>37</v>
      </c>
      <c r="M19" s="58">
        <v>4</v>
      </c>
      <c r="N19" s="59">
        <f>tbRec[[#This Row],[numArvores]]*tbRec[[#This Row],[ProdPlanta]]</f>
        <v>1665</v>
      </c>
      <c r="O19" s="59">
        <f>tbRec[[#This Row],[Preco]]*tbRec[[#This Row],[ProdFaixa]]</f>
        <v>6660</v>
      </c>
    </row>
    <row r="20" spans="1:15" x14ac:dyDescent="0.3">
      <c r="A20">
        <v>11688</v>
      </c>
      <c r="B20" t="s">
        <v>0</v>
      </c>
      <c r="C20" t="s">
        <v>1</v>
      </c>
      <c r="D20" t="s">
        <v>2</v>
      </c>
      <c r="E20" t="s">
        <v>3</v>
      </c>
      <c r="F20" t="s">
        <v>5</v>
      </c>
      <c r="G20">
        <v>333</v>
      </c>
      <c r="H20" t="s">
        <v>6</v>
      </c>
      <c r="I20">
        <v>24</v>
      </c>
      <c r="J20" t="s">
        <v>309</v>
      </c>
      <c r="K20" s="57">
        <v>45</v>
      </c>
      <c r="L20">
        <v>37</v>
      </c>
      <c r="M20" s="58">
        <v>4</v>
      </c>
      <c r="N20" s="59">
        <f>tbRec[[#This Row],[numArvores]]*tbRec[[#This Row],[ProdPlanta]]</f>
        <v>1665</v>
      </c>
      <c r="O20" s="59">
        <f>tbRec[[#This Row],[Preco]]*tbRec[[#This Row],[ProdFaixa]]</f>
        <v>6660</v>
      </c>
    </row>
    <row r="21" spans="1:15" x14ac:dyDescent="0.3">
      <c r="A21">
        <v>11688</v>
      </c>
      <c r="B21" t="s">
        <v>0</v>
      </c>
      <c r="C21" t="s">
        <v>1</v>
      </c>
      <c r="D21" t="s">
        <v>2</v>
      </c>
      <c r="E21" t="s">
        <v>3</v>
      </c>
      <c r="F21" t="s">
        <v>5</v>
      </c>
      <c r="G21">
        <v>333</v>
      </c>
      <c r="H21" t="s">
        <v>6</v>
      </c>
      <c r="I21">
        <v>25</v>
      </c>
      <c r="J21" t="s">
        <v>309</v>
      </c>
      <c r="K21" s="57">
        <v>45</v>
      </c>
      <c r="L21">
        <v>37</v>
      </c>
      <c r="M21" s="58">
        <v>4</v>
      </c>
      <c r="N21" s="59">
        <f>tbRec[[#This Row],[numArvores]]*tbRec[[#This Row],[ProdPlanta]]</f>
        <v>1665</v>
      </c>
      <c r="O21" s="59">
        <f>tbRec[[#This Row],[Preco]]*tbRec[[#This Row],[ProdFaixa]]</f>
        <v>6660</v>
      </c>
    </row>
    <row r="22" spans="1:15" x14ac:dyDescent="0.3">
      <c r="A22">
        <v>11688</v>
      </c>
      <c r="B22" t="s">
        <v>0</v>
      </c>
      <c r="C22" t="s">
        <v>1</v>
      </c>
      <c r="D22" t="s">
        <v>2</v>
      </c>
      <c r="E22" t="s">
        <v>3</v>
      </c>
      <c r="F22" t="s">
        <v>5</v>
      </c>
      <c r="G22">
        <v>333</v>
      </c>
      <c r="H22" t="s">
        <v>6</v>
      </c>
      <c r="I22">
        <v>26</v>
      </c>
      <c r="J22" t="s">
        <v>309</v>
      </c>
      <c r="K22" s="57">
        <v>45</v>
      </c>
      <c r="L22">
        <v>37</v>
      </c>
      <c r="M22" s="58">
        <v>4</v>
      </c>
      <c r="N22" s="59">
        <f>tbRec[[#This Row],[numArvores]]*tbRec[[#This Row],[ProdPlanta]]</f>
        <v>1665</v>
      </c>
      <c r="O22" s="59">
        <f>tbRec[[#This Row],[Preco]]*tbRec[[#This Row],[ProdFaixa]]</f>
        <v>6660</v>
      </c>
    </row>
    <row r="23" spans="1:15" x14ac:dyDescent="0.3">
      <c r="A23">
        <v>11688</v>
      </c>
      <c r="B23" t="s">
        <v>0</v>
      </c>
      <c r="C23" t="s">
        <v>1</v>
      </c>
      <c r="D23" t="s">
        <v>2</v>
      </c>
      <c r="E23" t="s">
        <v>3</v>
      </c>
      <c r="F23" t="s">
        <v>5</v>
      </c>
      <c r="G23">
        <v>333</v>
      </c>
      <c r="H23" t="s">
        <v>6</v>
      </c>
      <c r="I23">
        <v>27</v>
      </c>
      <c r="J23" t="s">
        <v>309</v>
      </c>
      <c r="K23" s="57">
        <v>45</v>
      </c>
      <c r="L23">
        <v>37</v>
      </c>
      <c r="M23" s="58">
        <v>4</v>
      </c>
      <c r="N23" s="59">
        <f>tbRec[[#This Row],[numArvores]]*tbRec[[#This Row],[ProdPlanta]]</f>
        <v>1665</v>
      </c>
      <c r="O23" s="59">
        <f>tbRec[[#This Row],[Preco]]*tbRec[[#This Row],[ProdFaixa]]</f>
        <v>6660</v>
      </c>
    </row>
    <row r="24" spans="1:15" x14ac:dyDescent="0.3">
      <c r="A24">
        <v>11688</v>
      </c>
      <c r="B24" t="s">
        <v>0</v>
      </c>
      <c r="C24" t="s">
        <v>1</v>
      </c>
      <c r="D24" t="s">
        <v>2</v>
      </c>
      <c r="E24" t="s">
        <v>3</v>
      </c>
      <c r="F24" t="s">
        <v>5</v>
      </c>
      <c r="G24">
        <v>333</v>
      </c>
      <c r="H24" t="s">
        <v>6</v>
      </c>
      <c r="I24">
        <v>28</v>
      </c>
      <c r="J24" t="s">
        <v>309</v>
      </c>
      <c r="K24" s="57">
        <v>45</v>
      </c>
      <c r="L24">
        <v>37</v>
      </c>
      <c r="M24" s="58">
        <v>4</v>
      </c>
      <c r="N24" s="59">
        <f>tbRec[[#This Row],[numArvores]]*tbRec[[#This Row],[ProdPlanta]]</f>
        <v>1665</v>
      </c>
      <c r="O24" s="59">
        <f>tbRec[[#This Row],[Preco]]*tbRec[[#This Row],[ProdFaixa]]</f>
        <v>6660</v>
      </c>
    </row>
    <row r="25" spans="1:15" x14ac:dyDescent="0.3">
      <c r="A25">
        <v>11688</v>
      </c>
      <c r="B25" t="s">
        <v>0</v>
      </c>
      <c r="C25" t="s">
        <v>1</v>
      </c>
      <c r="D25" t="s">
        <v>2</v>
      </c>
      <c r="E25" t="s">
        <v>3</v>
      </c>
      <c r="F25" t="s">
        <v>5</v>
      </c>
      <c r="G25">
        <v>333</v>
      </c>
      <c r="H25" t="s">
        <v>6</v>
      </c>
      <c r="I25">
        <v>29</v>
      </c>
      <c r="J25" t="s">
        <v>309</v>
      </c>
      <c r="K25" s="57">
        <v>45</v>
      </c>
      <c r="L25">
        <v>37</v>
      </c>
      <c r="M25" s="58">
        <v>4</v>
      </c>
      <c r="N25" s="59">
        <f>tbRec[[#This Row],[numArvores]]*tbRec[[#This Row],[ProdPlanta]]</f>
        <v>1665</v>
      </c>
      <c r="O25" s="59">
        <f>tbRec[[#This Row],[Preco]]*tbRec[[#This Row],[ProdFaixa]]</f>
        <v>6660</v>
      </c>
    </row>
    <row r="26" spans="1:15" x14ac:dyDescent="0.3">
      <c r="A26">
        <v>11688</v>
      </c>
      <c r="B26" t="s">
        <v>0</v>
      </c>
      <c r="C26" t="s">
        <v>1</v>
      </c>
      <c r="D26" t="s">
        <v>2</v>
      </c>
      <c r="E26" t="s">
        <v>3</v>
      </c>
      <c r="F26" t="s">
        <v>5</v>
      </c>
      <c r="G26">
        <v>333</v>
      </c>
      <c r="H26" t="s">
        <v>6</v>
      </c>
      <c r="I26">
        <v>30</v>
      </c>
      <c r="J26" t="s">
        <v>309</v>
      </c>
      <c r="K26" s="57">
        <v>45</v>
      </c>
      <c r="L26">
        <v>37</v>
      </c>
      <c r="M26" s="58">
        <v>4</v>
      </c>
      <c r="N26" s="59">
        <f>tbRec[[#This Row],[numArvores]]*tbRec[[#This Row],[ProdPlanta]]</f>
        <v>1665</v>
      </c>
      <c r="O26" s="59">
        <f>tbRec[[#This Row],[Preco]]*tbRec[[#This Row],[ProdFaixa]]</f>
        <v>6660</v>
      </c>
    </row>
    <row r="27" spans="1:15" x14ac:dyDescent="0.3">
      <c r="A27">
        <v>11688</v>
      </c>
      <c r="B27" t="s">
        <v>0</v>
      </c>
      <c r="C27" t="s">
        <v>1</v>
      </c>
      <c r="D27" t="s">
        <v>2</v>
      </c>
      <c r="E27" t="s">
        <v>3</v>
      </c>
      <c r="F27" t="s">
        <v>52</v>
      </c>
      <c r="G27">
        <v>504</v>
      </c>
      <c r="H27" t="s">
        <v>316</v>
      </c>
      <c r="I27">
        <v>8</v>
      </c>
      <c r="J27" t="s">
        <v>309</v>
      </c>
      <c r="K27" s="57">
        <v>30</v>
      </c>
      <c r="L27">
        <v>56</v>
      </c>
      <c r="M27" s="58">
        <v>6</v>
      </c>
      <c r="N27" s="59">
        <f>tbRec[[#This Row],[numArvores]]*tbRec[[#This Row],[ProdPlanta]]</f>
        <v>1680</v>
      </c>
      <c r="O27" s="59">
        <f>tbRec[[#This Row],[Preco]]*tbRec[[#This Row],[ProdFaixa]]</f>
        <v>10080</v>
      </c>
    </row>
    <row r="28" spans="1:15" x14ac:dyDescent="0.3">
      <c r="A28">
        <v>11688</v>
      </c>
      <c r="B28" t="s">
        <v>0</v>
      </c>
      <c r="C28" t="s">
        <v>1</v>
      </c>
      <c r="D28" t="s">
        <v>2</v>
      </c>
      <c r="E28" t="s">
        <v>3</v>
      </c>
      <c r="F28" t="s">
        <v>52</v>
      </c>
      <c r="G28">
        <v>504</v>
      </c>
      <c r="H28" t="s">
        <v>316</v>
      </c>
      <c r="I28">
        <v>9</v>
      </c>
      <c r="J28" t="s">
        <v>309</v>
      </c>
      <c r="K28" s="57">
        <v>15</v>
      </c>
      <c r="L28">
        <v>56</v>
      </c>
      <c r="M28" s="58">
        <v>6</v>
      </c>
      <c r="N28" s="59">
        <f>tbRec[[#This Row],[numArvores]]*tbRec[[#This Row],[ProdPlanta]]</f>
        <v>840</v>
      </c>
      <c r="O28" s="59">
        <f>tbRec[[#This Row],[Preco]]*tbRec[[#This Row],[ProdFaixa]]</f>
        <v>5040</v>
      </c>
    </row>
    <row r="29" spans="1:15" x14ac:dyDescent="0.3">
      <c r="A29">
        <v>11688</v>
      </c>
      <c r="B29" t="s">
        <v>0</v>
      </c>
      <c r="C29" t="s">
        <v>1</v>
      </c>
      <c r="D29" t="s">
        <v>2</v>
      </c>
      <c r="E29" t="s">
        <v>3</v>
      </c>
      <c r="F29" t="s">
        <v>52</v>
      </c>
      <c r="G29">
        <v>504</v>
      </c>
      <c r="H29" t="s">
        <v>316</v>
      </c>
      <c r="I29">
        <v>10</v>
      </c>
      <c r="J29" t="s">
        <v>309</v>
      </c>
      <c r="K29" s="57">
        <v>30</v>
      </c>
      <c r="L29">
        <v>56</v>
      </c>
      <c r="M29" s="58">
        <v>6</v>
      </c>
      <c r="N29" s="59">
        <f>tbRec[[#This Row],[numArvores]]*tbRec[[#This Row],[ProdPlanta]]</f>
        <v>1680</v>
      </c>
      <c r="O29" s="59">
        <f>tbRec[[#This Row],[Preco]]*tbRec[[#This Row],[ProdFaixa]]</f>
        <v>10080</v>
      </c>
    </row>
    <row r="30" spans="1:15" x14ac:dyDescent="0.3">
      <c r="A30">
        <v>11688</v>
      </c>
      <c r="B30" t="s">
        <v>0</v>
      </c>
      <c r="C30" t="s">
        <v>1</v>
      </c>
      <c r="D30" t="s">
        <v>2</v>
      </c>
      <c r="E30" t="s">
        <v>3</v>
      </c>
      <c r="F30" t="s">
        <v>52</v>
      </c>
      <c r="G30">
        <v>504</v>
      </c>
      <c r="H30" t="s">
        <v>316</v>
      </c>
      <c r="I30">
        <v>11</v>
      </c>
      <c r="J30" t="s">
        <v>309</v>
      </c>
      <c r="K30" s="57">
        <v>15</v>
      </c>
      <c r="L30">
        <v>56</v>
      </c>
      <c r="M30" s="58">
        <v>6</v>
      </c>
      <c r="N30" s="59">
        <f>tbRec[[#This Row],[numArvores]]*tbRec[[#This Row],[ProdPlanta]]</f>
        <v>840</v>
      </c>
      <c r="O30" s="59">
        <f>tbRec[[#This Row],[Preco]]*tbRec[[#This Row],[ProdFaixa]]</f>
        <v>5040</v>
      </c>
    </row>
    <row r="31" spans="1:15" x14ac:dyDescent="0.3">
      <c r="A31">
        <v>11688</v>
      </c>
      <c r="B31" t="s">
        <v>0</v>
      </c>
      <c r="C31" t="s">
        <v>1</v>
      </c>
      <c r="D31" t="s">
        <v>2</v>
      </c>
      <c r="E31" t="s">
        <v>3</v>
      </c>
      <c r="F31" t="s">
        <v>52</v>
      </c>
      <c r="G31">
        <v>504</v>
      </c>
      <c r="H31" t="s">
        <v>316</v>
      </c>
      <c r="I31">
        <v>12</v>
      </c>
      <c r="J31" t="s">
        <v>309</v>
      </c>
      <c r="K31" s="57">
        <v>30</v>
      </c>
      <c r="L31">
        <v>56</v>
      </c>
      <c r="M31" s="58">
        <v>6</v>
      </c>
      <c r="N31" s="59">
        <f>tbRec[[#This Row],[numArvores]]*tbRec[[#This Row],[ProdPlanta]]</f>
        <v>1680</v>
      </c>
      <c r="O31" s="59">
        <f>tbRec[[#This Row],[Preco]]*tbRec[[#This Row],[ProdFaixa]]</f>
        <v>10080</v>
      </c>
    </row>
    <row r="32" spans="1:15" x14ac:dyDescent="0.3">
      <c r="A32">
        <v>11688</v>
      </c>
      <c r="B32" t="s">
        <v>0</v>
      </c>
      <c r="C32" t="s">
        <v>1</v>
      </c>
      <c r="D32" t="s">
        <v>2</v>
      </c>
      <c r="E32" t="s">
        <v>3</v>
      </c>
      <c r="F32" t="s">
        <v>52</v>
      </c>
      <c r="G32">
        <v>504</v>
      </c>
      <c r="H32" t="s">
        <v>316</v>
      </c>
      <c r="I32">
        <v>13</v>
      </c>
      <c r="J32" t="s">
        <v>309</v>
      </c>
      <c r="K32" s="57">
        <v>15</v>
      </c>
      <c r="L32">
        <v>56</v>
      </c>
      <c r="M32" s="58">
        <v>6</v>
      </c>
      <c r="N32" s="59">
        <f>tbRec[[#This Row],[numArvores]]*tbRec[[#This Row],[ProdPlanta]]</f>
        <v>840</v>
      </c>
      <c r="O32" s="59">
        <f>tbRec[[#This Row],[Preco]]*tbRec[[#This Row],[ProdFaixa]]</f>
        <v>5040</v>
      </c>
    </row>
    <row r="33" spans="1:15" x14ac:dyDescent="0.3">
      <c r="A33">
        <v>11688</v>
      </c>
      <c r="B33" t="s">
        <v>0</v>
      </c>
      <c r="C33" t="s">
        <v>1</v>
      </c>
      <c r="D33" t="s">
        <v>2</v>
      </c>
      <c r="E33" t="s">
        <v>3</v>
      </c>
      <c r="F33" t="s">
        <v>52</v>
      </c>
      <c r="G33">
        <v>504</v>
      </c>
      <c r="H33" t="s">
        <v>316</v>
      </c>
      <c r="I33">
        <v>14</v>
      </c>
      <c r="J33" t="s">
        <v>309</v>
      </c>
      <c r="K33" s="57">
        <v>30</v>
      </c>
      <c r="L33">
        <v>56</v>
      </c>
      <c r="M33" s="58">
        <v>6</v>
      </c>
      <c r="N33" s="59">
        <f>tbRec[[#This Row],[numArvores]]*tbRec[[#This Row],[ProdPlanta]]</f>
        <v>1680</v>
      </c>
      <c r="O33" s="59">
        <f>tbRec[[#This Row],[Preco]]*tbRec[[#This Row],[ProdFaixa]]</f>
        <v>10080</v>
      </c>
    </row>
    <row r="34" spans="1:15" x14ac:dyDescent="0.3">
      <c r="A34">
        <v>11688</v>
      </c>
      <c r="B34" t="s">
        <v>0</v>
      </c>
      <c r="C34" t="s">
        <v>1</v>
      </c>
      <c r="D34" t="s">
        <v>2</v>
      </c>
      <c r="E34" t="s">
        <v>3</v>
      </c>
      <c r="F34" t="s">
        <v>52</v>
      </c>
      <c r="G34">
        <v>504</v>
      </c>
      <c r="H34" t="s">
        <v>316</v>
      </c>
      <c r="I34">
        <v>15</v>
      </c>
      <c r="J34" t="s">
        <v>309</v>
      </c>
      <c r="K34" s="57">
        <v>15</v>
      </c>
      <c r="L34">
        <v>56</v>
      </c>
      <c r="M34" s="58">
        <v>6</v>
      </c>
      <c r="N34" s="59">
        <f>tbRec[[#This Row],[numArvores]]*tbRec[[#This Row],[ProdPlanta]]</f>
        <v>840</v>
      </c>
      <c r="O34" s="59">
        <f>tbRec[[#This Row],[Preco]]*tbRec[[#This Row],[ProdFaixa]]</f>
        <v>5040</v>
      </c>
    </row>
    <row r="35" spans="1:15" x14ac:dyDescent="0.3">
      <c r="A35">
        <v>11688</v>
      </c>
      <c r="B35" t="s">
        <v>0</v>
      </c>
      <c r="C35" t="s">
        <v>1</v>
      </c>
      <c r="D35" t="s">
        <v>2</v>
      </c>
      <c r="E35" t="s">
        <v>3</v>
      </c>
      <c r="F35" t="s">
        <v>52</v>
      </c>
      <c r="G35">
        <v>504</v>
      </c>
      <c r="H35" t="s">
        <v>316</v>
      </c>
      <c r="I35">
        <v>16</v>
      </c>
      <c r="J35" t="s">
        <v>309</v>
      </c>
      <c r="K35" s="57">
        <v>30</v>
      </c>
      <c r="L35">
        <v>56</v>
      </c>
      <c r="M35" s="58">
        <v>6</v>
      </c>
      <c r="N35" s="59">
        <f>tbRec[[#This Row],[numArvores]]*tbRec[[#This Row],[ProdPlanta]]</f>
        <v>1680</v>
      </c>
      <c r="O35" s="59">
        <f>tbRec[[#This Row],[Preco]]*tbRec[[#This Row],[ProdFaixa]]</f>
        <v>10080</v>
      </c>
    </row>
    <row r="36" spans="1:15" x14ac:dyDescent="0.3">
      <c r="A36">
        <v>11688</v>
      </c>
      <c r="B36" t="s">
        <v>0</v>
      </c>
      <c r="C36" t="s">
        <v>1</v>
      </c>
      <c r="D36" t="s">
        <v>2</v>
      </c>
      <c r="E36" t="s">
        <v>3</v>
      </c>
      <c r="F36" t="s">
        <v>52</v>
      </c>
      <c r="G36">
        <v>504</v>
      </c>
      <c r="H36" t="s">
        <v>316</v>
      </c>
      <c r="I36">
        <v>17</v>
      </c>
      <c r="J36" t="s">
        <v>309</v>
      </c>
      <c r="K36" s="57">
        <v>15</v>
      </c>
      <c r="L36">
        <v>56</v>
      </c>
      <c r="M36" s="58">
        <v>6</v>
      </c>
      <c r="N36" s="59">
        <f>tbRec[[#This Row],[numArvores]]*tbRec[[#This Row],[ProdPlanta]]</f>
        <v>840</v>
      </c>
      <c r="O36" s="59">
        <f>tbRec[[#This Row],[Preco]]*tbRec[[#This Row],[ProdFaixa]]</f>
        <v>5040</v>
      </c>
    </row>
    <row r="37" spans="1:15" x14ac:dyDescent="0.3">
      <c r="A37">
        <v>11688</v>
      </c>
      <c r="B37" t="s">
        <v>0</v>
      </c>
      <c r="C37" t="s">
        <v>1</v>
      </c>
      <c r="D37" t="s">
        <v>2</v>
      </c>
      <c r="E37" t="s">
        <v>3</v>
      </c>
      <c r="F37" t="s">
        <v>52</v>
      </c>
      <c r="G37">
        <v>504</v>
      </c>
      <c r="H37" t="s">
        <v>316</v>
      </c>
      <c r="I37">
        <v>18</v>
      </c>
      <c r="J37" t="s">
        <v>309</v>
      </c>
      <c r="K37" s="57">
        <v>30</v>
      </c>
      <c r="L37">
        <v>56</v>
      </c>
      <c r="M37" s="58">
        <v>6</v>
      </c>
      <c r="N37" s="59">
        <f>tbRec[[#This Row],[numArvores]]*tbRec[[#This Row],[ProdPlanta]]</f>
        <v>1680</v>
      </c>
      <c r="O37" s="59">
        <f>tbRec[[#This Row],[Preco]]*tbRec[[#This Row],[ProdFaixa]]</f>
        <v>10080</v>
      </c>
    </row>
    <row r="38" spans="1:15" x14ac:dyDescent="0.3">
      <c r="A38">
        <v>11688</v>
      </c>
      <c r="B38" t="s">
        <v>0</v>
      </c>
      <c r="C38" t="s">
        <v>1</v>
      </c>
      <c r="D38" t="s">
        <v>2</v>
      </c>
      <c r="E38" t="s">
        <v>3</v>
      </c>
      <c r="F38" t="s">
        <v>52</v>
      </c>
      <c r="G38">
        <v>504</v>
      </c>
      <c r="H38" t="s">
        <v>316</v>
      </c>
      <c r="I38">
        <v>19</v>
      </c>
      <c r="J38" t="s">
        <v>309</v>
      </c>
      <c r="K38" s="57">
        <v>15</v>
      </c>
      <c r="L38">
        <v>56</v>
      </c>
      <c r="M38" s="58">
        <v>6</v>
      </c>
      <c r="N38" s="59">
        <f>tbRec[[#This Row],[numArvores]]*tbRec[[#This Row],[ProdPlanta]]</f>
        <v>840</v>
      </c>
      <c r="O38" s="59">
        <f>tbRec[[#This Row],[Preco]]*tbRec[[#This Row],[ProdFaixa]]</f>
        <v>5040</v>
      </c>
    </row>
    <row r="39" spans="1:15" x14ac:dyDescent="0.3">
      <c r="A39">
        <v>11688</v>
      </c>
      <c r="B39" t="s">
        <v>0</v>
      </c>
      <c r="C39" t="s">
        <v>1</v>
      </c>
      <c r="D39" t="s">
        <v>2</v>
      </c>
      <c r="E39" t="s">
        <v>3</v>
      </c>
      <c r="F39" t="s">
        <v>52</v>
      </c>
      <c r="G39">
        <v>504</v>
      </c>
      <c r="H39" t="s">
        <v>316</v>
      </c>
      <c r="I39">
        <v>20</v>
      </c>
      <c r="J39" t="s">
        <v>309</v>
      </c>
      <c r="K39" s="57">
        <v>30</v>
      </c>
      <c r="L39">
        <v>56</v>
      </c>
      <c r="M39" s="58">
        <v>6</v>
      </c>
      <c r="N39" s="59">
        <f>tbRec[[#This Row],[numArvores]]*tbRec[[#This Row],[ProdPlanta]]</f>
        <v>1680</v>
      </c>
      <c r="O39" s="59">
        <f>tbRec[[#This Row],[Preco]]*tbRec[[#This Row],[ProdFaixa]]</f>
        <v>10080</v>
      </c>
    </row>
    <row r="40" spans="1:15" x14ac:dyDescent="0.3">
      <c r="A40">
        <v>11688</v>
      </c>
      <c r="B40" t="s">
        <v>0</v>
      </c>
      <c r="C40" t="s">
        <v>1</v>
      </c>
      <c r="D40" t="s">
        <v>2</v>
      </c>
      <c r="E40" t="s">
        <v>3</v>
      </c>
      <c r="F40" t="s">
        <v>52</v>
      </c>
      <c r="G40">
        <v>504</v>
      </c>
      <c r="H40" t="s">
        <v>316</v>
      </c>
      <c r="I40">
        <v>21</v>
      </c>
      <c r="J40" t="s">
        <v>309</v>
      </c>
      <c r="K40" s="57">
        <v>15</v>
      </c>
      <c r="L40">
        <v>56</v>
      </c>
      <c r="M40" s="58">
        <v>6</v>
      </c>
      <c r="N40" s="59">
        <f>tbRec[[#This Row],[numArvores]]*tbRec[[#This Row],[ProdPlanta]]</f>
        <v>840</v>
      </c>
      <c r="O40" s="59">
        <f>tbRec[[#This Row],[Preco]]*tbRec[[#This Row],[ProdFaixa]]</f>
        <v>5040</v>
      </c>
    </row>
    <row r="41" spans="1:15" x14ac:dyDescent="0.3">
      <c r="A41">
        <v>11688</v>
      </c>
      <c r="B41" t="s">
        <v>0</v>
      </c>
      <c r="C41" t="s">
        <v>1</v>
      </c>
      <c r="D41" t="s">
        <v>2</v>
      </c>
      <c r="E41" t="s">
        <v>3</v>
      </c>
      <c r="F41" t="s">
        <v>52</v>
      </c>
      <c r="G41">
        <v>504</v>
      </c>
      <c r="H41" t="s">
        <v>316</v>
      </c>
      <c r="I41">
        <v>22</v>
      </c>
      <c r="J41" t="s">
        <v>309</v>
      </c>
      <c r="K41" s="57">
        <v>30</v>
      </c>
      <c r="L41">
        <v>56</v>
      </c>
      <c r="M41" s="58">
        <v>6</v>
      </c>
      <c r="N41" s="59">
        <f>tbRec[[#This Row],[numArvores]]*tbRec[[#This Row],[ProdPlanta]]</f>
        <v>1680</v>
      </c>
      <c r="O41" s="59">
        <f>tbRec[[#This Row],[Preco]]*tbRec[[#This Row],[ProdFaixa]]</f>
        <v>10080</v>
      </c>
    </row>
    <row r="42" spans="1:15" x14ac:dyDescent="0.3">
      <c r="A42">
        <v>11688</v>
      </c>
      <c r="B42" t="s">
        <v>0</v>
      </c>
      <c r="C42" t="s">
        <v>1</v>
      </c>
      <c r="D42" t="s">
        <v>2</v>
      </c>
      <c r="E42" t="s">
        <v>3</v>
      </c>
      <c r="F42" t="s">
        <v>52</v>
      </c>
      <c r="G42">
        <v>504</v>
      </c>
      <c r="H42" t="s">
        <v>316</v>
      </c>
      <c r="I42">
        <v>23</v>
      </c>
      <c r="J42" t="s">
        <v>309</v>
      </c>
      <c r="K42" s="57">
        <v>15</v>
      </c>
      <c r="L42">
        <v>56</v>
      </c>
      <c r="M42" s="58">
        <v>6</v>
      </c>
      <c r="N42" s="59">
        <f>tbRec[[#This Row],[numArvores]]*tbRec[[#This Row],[ProdPlanta]]</f>
        <v>840</v>
      </c>
      <c r="O42" s="59">
        <f>tbRec[[#This Row],[Preco]]*tbRec[[#This Row],[ProdFaixa]]</f>
        <v>5040</v>
      </c>
    </row>
    <row r="43" spans="1:15" x14ac:dyDescent="0.3">
      <c r="A43">
        <v>11688</v>
      </c>
      <c r="B43" t="s">
        <v>0</v>
      </c>
      <c r="C43" t="s">
        <v>1</v>
      </c>
      <c r="D43" t="s">
        <v>2</v>
      </c>
      <c r="E43" t="s">
        <v>3</v>
      </c>
      <c r="F43" t="s">
        <v>52</v>
      </c>
      <c r="G43">
        <v>504</v>
      </c>
      <c r="H43" t="s">
        <v>316</v>
      </c>
      <c r="I43">
        <v>24</v>
      </c>
      <c r="J43" t="s">
        <v>309</v>
      </c>
      <c r="K43" s="57">
        <v>30</v>
      </c>
      <c r="L43">
        <v>56</v>
      </c>
      <c r="M43" s="58">
        <v>6</v>
      </c>
      <c r="N43" s="59">
        <f>tbRec[[#This Row],[numArvores]]*tbRec[[#This Row],[ProdPlanta]]</f>
        <v>1680</v>
      </c>
      <c r="O43" s="59">
        <f>tbRec[[#This Row],[Preco]]*tbRec[[#This Row],[ProdFaixa]]</f>
        <v>10080</v>
      </c>
    </row>
    <row r="44" spans="1:15" x14ac:dyDescent="0.3">
      <c r="A44">
        <v>11688</v>
      </c>
      <c r="B44" t="s">
        <v>0</v>
      </c>
      <c r="C44" t="s">
        <v>1</v>
      </c>
      <c r="D44" t="s">
        <v>2</v>
      </c>
      <c r="E44" t="s">
        <v>3</v>
      </c>
      <c r="F44" t="s">
        <v>52</v>
      </c>
      <c r="G44">
        <v>504</v>
      </c>
      <c r="H44" t="s">
        <v>316</v>
      </c>
      <c r="I44">
        <v>25</v>
      </c>
      <c r="J44" t="s">
        <v>309</v>
      </c>
      <c r="K44" s="57">
        <v>15</v>
      </c>
      <c r="L44">
        <v>56</v>
      </c>
      <c r="M44" s="58">
        <v>6</v>
      </c>
      <c r="N44" s="59">
        <f>tbRec[[#This Row],[numArvores]]*tbRec[[#This Row],[ProdPlanta]]</f>
        <v>840</v>
      </c>
      <c r="O44" s="59">
        <f>tbRec[[#This Row],[Preco]]*tbRec[[#This Row],[ProdFaixa]]</f>
        <v>5040</v>
      </c>
    </row>
    <row r="45" spans="1:15" x14ac:dyDescent="0.3">
      <c r="A45">
        <v>11688</v>
      </c>
      <c r="B45" t="s">
        <v>0</v>
      </c>
      <c r="C45" t="s">
        <v>1</v>
      </c>
      <c r="D45" t="s">
        <v>2</v>
      </c>
      <c r="E45" t="s">
        <v>3</v>
      </c>
      <c r="F45" t="s">
        <v>52</v>
      </c>
      <c r="G45">
        <v>504</v>
      </c>
      <c r="H45" t="s">
        <v>316</v>
      </c>
      <c r="I45">
        <v>26</v>
      </c>
      <c r="J45" t="s">
        <v>309</v>
      </c>
      <c r="K45" s="57">
        <v>30</v>
      </c>
      <c r="L45">
        <v>56</v>
      </c>
      <c r="M45" s="58">
        <v>6</v>
      </c>
      <c r="N45" s="59">
        <f>tbRec[[#This Row],[numArvores]]*tbRec[[#This Row],[ProdPlanta]]</f>
        <v>1680</v>
      </c>
      <c r="O45" s="59">
        <f>tbRec[[#This Row],[Preco]]*tbRec[[#This Row],[ProdFaixa]]</f>
        <v>10080</v>
      </c>
    </row>
    <row r="46" spans="1:15" x14ac:dyDescent="0.3">
      <c r="A46">
        <v>11688</v>
      </c>
      <c r="B46" t="s">
        <v>0</v>
      </c>
      <c r="C46" t="s">
        <v>1</v>
      </c>
      <c r="D46" t="s">
        <v>2</v>
      </c>
      <c r="E46" t="s">
        <v>3</v>
      </c>
      <c r="F46" t="s">
        <v>52</v>
      </c>
      <c r="G46">
        <v>504</v>
      </c>
      <c r="H46" t="s">
        <v>316</v>
      </c>
      <c r="I46">
        <v>27</v>
      </c>
      <c r="J46" t="s">
        <v>309</v>
      </c>
      <c r="K46" s="57">
        <v>15</v>
      </c>
      <c r="L46">
        <v>56</v>
      </c>
      <c r="M46" s="58">
        <v>6</v>
      </c>
      <c r="N46" s="59">
        <f>tbRec[[#This Row],[numArvores]]*tbRec[[#This Row],[ProdPlanta]]</f>
        <v>840</v>
      </c>
      <c r="O46" s="59">
        <f>tbRec[[#This Row],[Preco]]*tbRec[[#This Row],[ProdFaixa]]</f>
        <v>5040</v>
      </c>
    </row>
    <row r="47" spans="1:15" x14ac:dyDescent="0.3">
      <c r="A47">
        <v>11688</v>
      </c>
      <c r="B47" t="s">
        <v>0</v>
      </c>
      <c r="C47" t="s">
        <v>1</v>
      </c>
      <c r="D47" t="s">
        <v>2</v>
      </c>
      <c r="E47" t="s">
        <v>3</v>
      </c>
      <c r="F47" t="s">
        <v>52</v>
      </c>
      <c r="G47">
        <v>504</v>
      </c>
      <c r="H47" t="s">
        <v>316</v>
      </c>
      <c r="I47">
        <v>28</v>
      </c>
      <c r="J47" t="s">
        <v>309</v>
      </c>
      <c r="K47" s="57">
        <v>30</v>
      </c>
      <c r="L47">
        <v>56</v>
      </c>
      <c r="M47" s="58">
        <v>6</v>
      </c>
      <c r="N47" s="59">
        <f>tbRec[[#This Row],[numArvores]]*tbRec[[#This Row],[ProdPlanta]]</f>
        <v>1680</v>
      </c>
      <c r="O47" s="59">
        <f>tbRec[[#This Row],[Preco]]*tbRec[[#This Row],[ProdFaixa]]</f>
        <v>10080</v>
      </c>
    </row>
    <row r="48" spans="1:15" x14ac:dyDescent="0.3">
      <c r="A48">
        <v>11688</v>
      </c>
      <c r="B48" t="s">
        <v>0</v>
      </c>
      <c r="C48" t="s">
        <v>1</v>
      </c>
      <c r="D48" t="s">
        <v>2</v>
      </c>
      <c r="E48" t="s">
        <v>3</v>
      </c>
      <c r="F48" t="s">
        <v>52</v>
      </c>
      <c r="G48">
        <v>504</v>
      </c>
      <c r="H48" t="s">
        <v>316</v>
      </c>
      <c r="I48">
        <v>29</v>
      </c>
      <c r="J48" t="s">
        <v>309</v>
      </c>
      <c r="K48" s="57">
        <v>15</v>
      </c>
      <c r="L48">
        <v>56</v>
      </c>
      <c r="M48" s="58">
        <v>6</v>
      </c>
      <c r="N48" s="59">
        <f>tbRec[[#This Row],[numArvores]]*tbRec[[#This Row],[ProdPlanta]]</f>
        <v>840</v>
      </c>
      <c r="O48" s="59">
        <f>tbRec[[#This Row],[Preco]]*tbRec[[#This Row],[ProdFaixa]]</f>
        <v>5040</v>
      </c>
    </row>
    <row r="49" spans="1:15" x14ac:dyDescent="0.3">
      <c r="A49">
        <v>11688</v>
      </c>
      <c r="B49" t="s">
        <v>0</v>
      </c>
      <c r="C49" t="s">
        <v>1</v>
      </c>
      <c r="D49" t="s">
        <v>2</v>
      </c>
      <c r="E49" t="s">
        <v>3</v>
      </c>
      <c r="F49" t="s">
        <v>52</v>
      </c>
      <c r="G49">
        <v>504</v>
      </c>
      <c r="H49" t="s">
        <v>316</v>
      </c>
      <c r="I49">
        <v>30</v>
      </c>
      <c r="J49" t="s">
        <v>309</v>
      </c>
      <c r="K49" s="57">
        <v>30</v>
      </c>
      <c r="L49">
        <v>56</v>
      </c>
      <c r="M49" s="58">
        <v>6</v>
      </c>
      <c r="N49" s="59">
        <f>tbRec[[#This Row],[numArvores]]*tbRec[[#This Row],[ProdPlanta]]</f>
        <v>1680</v>
      </c>
      <c r="O49" s="59">
        <f>tbRec[[#This Row],[Preco]]*tbRec[[#This Row],[ProdFaixa]]</f>
        <v>10080</v>
      </c>
    </row>
    <row r="50" spans="1:15" x14ac:dyDescent="0.3">
      <c r="A50">
        <v>11688</v>
      </c>
      <c r="B50" t="s">
        <v>0</v>
      </c>
      <c r="C50" t="s">
        <v>1</v>
      </c>
      <c r="D50" t="s">
        <v>2</v>
      </c>
      <c r="E50" t="s">
        <v>3</v>
      </c>
      <c r="F50" t="s">
        <v>54</v>
      </c>
      <c r="G50">
        <v>504</v>
      </c>
      <c r="H50" t="s">
        <v>316</v>
      </c>
      <c r="I50">
        <v>8</v>
      </c>
      <c r="J50" t="s">
        <v>309</v>
      </c>
      <c r="K50" s="57">
        <v>5</v>
      </c>
      <c r="L50">
        <v>56</v>
      </c>
      <c r="M50" s="58">
        <v>3</v>
      </c>
      <c r="N50" s="59">
        <f>tbRec[[#This Row],[numArvores]]*tbRec[[#This Row],[ProdPlanta]]</f>
        <v>280</v>
      </c>
      <c r="O50" s="59">
        <f>tbRec[[#This Row],[Preco]]*tbRec[[#This Row],[ProdFaixa]]</f>
        <v>840</v>
      </c>
    </row>
    <row r="51" spans="1:15" x14ac:dyDescent="0.3">
      <c r="A51">
        <v>11688</v>
      </c>
      <c r="B51" t="s">
        <v>0</v>
      </c>
      <c r="C51" t="s">
        <v>1</v>
      </c>
      <c r="D51" t="s">
        <v>2</v>
      </c>
      <c r="E51" t="s">
        <v>3</v>
      </c>
      <c r="F51" t="s">
        <v>54</v>
      </c>
      <c r="G51">
        <v>504</v>
      </c>
      <c r="H51" t="s">
        <v>316</v>
      </c>
      <c r="I51">
        <v>9</v>
      </c>
      <c r="J51" t="s">
        <v>309</v>
      </c>
      <c r="K51" s="57">
        <v>2.5</v>
      </c>
      <c r="L51">
        <v>56</v>
      </c>
      <c r="M51" s="58">
        <v>3</v>
      </c>
      <c r="N51" s="59">
        <f>tbRec[[#This Row],[numArvores]]*tbRec[[#This Row],[ProdPlanta]]</f>
        <v>140</v>
      </c>
      <c r="O51" s="59">
        <f>tbRec[[#This Row],[Preco]]*tbRec[[#This Row],[ProdFaixa]]</f>
        <v>420</v>
      </c>
    </row>
    <row r="52" spans="1:15" x14ac:dyDescent="0.3">
      <c r="A52">
        <v>11688</v>
      </c>
      <c r="B52" t="s">
        <v>0</v>
      </c>
      <c r="C52" t="s">
        <v>1</v>
      </c>
      <c r="D52" t="s">
        <v>2</v>
      </c>
      <c r="E52" t="s">
        <v>3</v>
      </c>
      <c r="F52" t="s">
        <v>54</v>
      </c>
      <c r="G52">
        <v>504</v>
      </c>
      <c r="H52" t="s">
        <v>316</v>
      </c>
      <c r="I52">
        <v>10</v>
      </c>
      <c r="J52" t="s">
        <v>309</v>
      </c>
      <c r="K52" s="57">
        <v>5</v>
      </c>
      <c r="L52">
        <v>56</v>
      </c>
      <c r="M52" s="58">
        <v>3</v>
      </c>
      <c r="N52" s="59">
        <f>tbRec[[#This Row],[numArvores]]*tbRec[[#This Row],[ProdPlanta]]</f>
        <v>280</v>
      </c>
      <c r="O52" s="59">
        <f>tbRec[[#This Row],[Preco]]*tbRec[[#This Row],[ProdFaixa]]</f>
        <v>840</v>
      </c>
    </row>
    <row r="53" spans="1:15" x14ac:dyDescent="0.3">
      <c r="A53">
        <v>11688</v>
      </c>
      <c r="B53" t="s">
        <v>0</v>
      </c>
      <c r="C53" t="s">
        <v>1</v>
      </c>
      <c r="D53" t="s">
        <v>2</v>
      </c>
      <c r="E53" t="s">
        <v>3</v>
      </c>
      <c r="F53" t="s">
        <v>54</v>
      </c>
      <c r="G53">
        <v>504</v>
      </c>
      <c r="H53" t="s">
        <v>316</v>
      </c>
      <c r="I53">
        <v>11</v>
      </c>
      <c r="J53" t="s">
        <v>309</v>
      </c>
      <c r="K53" s="57">
        <v>2.5</v>
      </c>
      <c r="L53">
        <v>56</v>
      </c>
      <c r="M53" s="58">
        <v>3</v>
      </c>
      <c r="N53" s="59">
        <f>tbRec[[#This Row],[numArvores]]*tbRec[[#This Row],[ProdPlanta]]</f>
        <v>140</v>
      </c>
      <c r="O53" s="59">
        <f>tbRec[[#This Row],[Preco]]*tbRec[[#This Row],[ProdFaixa]]</f>
        <v>420</v>
      </c>
    </row>
    <row r="54" spans="1:15" x14ac:dyDescent="0.3">
      <c r="A54">
        <v>11688</v>
      </c>
      <c r="B54" t="s">
        <v>0</v>
      </c>
      <c r="C54" t="s">
        <v>1</v>
      </c>
      <c r="D54" t="s">
        <v>2</v>
      </c>
      <c r="E54" t="s">
        <v>3</v>
      </c>
      <c r="F54" t="s">
        <v>54</v>
      </c>
      <c r="G54">
        <v>504</v>
      </c>
      <c r="H54" t="s">
        <v>316</v>
      </c>
      <c r="I54">
        <v>12</v>
      </c>
      <c r="J54" t="s">
        <v>309</v>
      </c>
      <c r="K54" s="57">
        <v>5</v>
      </c>
      <c r="L54">
        <v>56</v>
      </c>
      <c r="M54" s="58">
        <v>3</v>
      </c>
      <c r="N54" s="59">
        <f>tbRec[[#This Row],[numArvores]]*tbRec[[#This Row],[ProdPlanta]]</f>
        <v>280</v>
      </c>
      <c r="O54" s="59">
        <f>tbRec[[#This Row],[Preco]]*tbRec[[#This Row],[ProdFaixa]]</f>
        <v>840</v>
      </c>
    </row>
    <row r="55" spans="1:15" x14ac:dyDescent="0.3">
      <c r="A55">
        <v>11688</v>
      </c>
      <c r="B55" t="s">
        <v>0</v>
      </c>
      <c r="C55" t="s">
        <v>1</v>
      </c>
      <c r="D55" t="s">
        <v>2</v>
      </c>
      <c r="E55" t="s">
        <v>3</v>
      </c>
      <c r="F55" t="s">
        <v>54</v>
      </c>
      <c r="G55">
        <v>504</v>
      </c>
      <c r="H55" t="s">
        <v>316</v>
      </c>
      <c r="I55">
        <v>13</v>
      </c>
      <c r="J55" t="s">
        <v>309</v>
      </c>
      <c r="K55" s="57">
        <v>2.5</v>
      </c>
      <c r="L55">
        <v>56</v>
      </c>
      <c r="M55" s="58">
        <v>3</v>
      </c>
      <c r="N55" s="59">
        <f>tbRec[[#This Row],[numArvores]]*tbRec[[#This Row],[ProdPlanta]]</f>
        <v>140</v>
      </c>
      <c r="O55" s="59">
        <f>tbRec[[#This Row],[Preco]]*tbRec[[#This Row],[ProdFaixa]]</f>
        <v>420</v>
      </c>
    </row>
    <row r="56" spans="1:15" x14ac:dyDescent="0.3">
      <c r="A56">
        <v>11688</v>
      </c>
      <c r="B56" t="s">
        <v>0</v>
      </c>
      <c r="C56" t="s">
        <v>1</v>
      </c>
      <c r="D56" t="s">
        <v>2</v>
      </c>
      <c r="E56" t="s">
        <v>3</v>
      </c>
      <c r="F56" t="s">
        <v>54</v>
      </c>
      <c r="G56">
        <v>504</v>
      </c>
      <c r="H56" t="s">
        <v>316</v>
      </c>
      <c r="I56">
        <v>14</v>
      </c>
      <c r="J56" t="s">
        <v>309</v>
      </c>
      <c r="K56" s="57">
        <v>5</v>
      </c>
      <c r="L56">
        <v>56</v>
      </c>
      <c r="M56" s="58">
        <v>3</v>
      </c>
      <c r="N56" s="59">
        <f>tbRec[[#This Row],[numArvores]]*tbRec[[#This Row],[ProdPlanta]]</f>
        <v>280</v>
      </c>
      <c r="O56" s="59">
        <f>tbRec[[#This Row],[Preco]]*tbRec[[#This Row],[ProdFaixa]]</f>
        <v>840</v>
      </c>
    </row>
    <row r="57" spans="1:15" x14ac:dyDescent="0.3">
      <c r="A57">
        <v>11688</v>
      </c>
      <c r="B57" t="s">
        <v>0</v>
      </c>
      <c r="C57" t="s">
        <v>1</v>
      </c>
      <c r="D57" t="s">
        <v>2</v>
      </c>
      <c r="E57" t="s">
        <v>3</v>
      </c>
      <c r="F57" t="s">
        <v>54</v>
      </c>
      <c r="G57">
        <v>504</v>
      </c>
      <c r="H57" t="s">
        <v>316</v>
      </c>
      <c r="I57">
        <v>15</v>
      </c>
      <c r="J57" t="s">
        <v>309</v>
      </c>
      <c r="K57" s="57">
        <v>2.5</v>
      </c>
      <c r="L57">
        <v>56</v>
      </c>
      <c r="M57" s="58">
        <v>3</v>
      </c>
      <c r="N57" s="59">
        <f>tbRec[[#This Row],[numArvores]]*tbRec[[#This Row],[ProdPlanta]]</f>
        <v>140</v>
      </c>
      <c r="O57" s="59">
        <f>tbRec[[#This Row],[Preco]]*tbRec[[#This Row],[ProdFaixa]]</f>
        <v>420</v>
      </c>
    </row>
    <row r="58" spans="1:15" x14ac:dyDescent="0.3">
      <c r="A58">
        <v>11688</v>
      </c>
      <c r="B58" t="s">
        <v>0</v>
      </c>
      <c r="C58" t="s">
        <v>1</v>
      </c>
      <c r="D58" t="s">
        <v>2</v>
      </c>
      <c r="E58" t="s">
        <v>3</v>
      </c>
      <c r="F58" t="s">
        <v>54</v>
      </c>
      <c r="G58">
        <v>504</v>
      </c>
      <c r="H58" t="s">
        <v>316</v>
      </c>
      <c r="I58">
        <v>16</v>
      </c>
      <c r="J58" t="s">
        <v>309</v>
      </c>
      <c r="K58" s="57">
        <v>5</v>
      </c>
      <c r="L58">
        <v>56</v>
      </c>
      <c r="M58" s="58">
        <v>3</v>
      </c>
      <c r="N58" s="59">
        <f>tbRec[[#This Row],[numArvores]]*tbRec[[#This Row],[ProdPlanta]]</f>
        <v>280</v>
      </c>
      <c r="O58" s="59">
        <f>tbRec[[#This Row],[Preco]]*tbRec[[#This Row],[ProdFaixa]]</f>
        <v>840</v>
      </c>
    </row>
    <row r="59" spans="1:15" x14ac:dyDescent="0.3">
      <c r="A59">
        <v>11688</v>
      </c>
      <c r="B59" t="s">
        <v>0</v>
      </c>
      <c r="C59" t="s">
        <v>1</v>
      </c>
      <c r="D59" t="s">
        <v>2</v>
      </c>
      <c r="E59" t="s">
        <v>3</v>
      </c>
      <c r="F59" t="s">
        <v>54</v>
      </c>
      <c r="G59">
        <v>504</v>
      </c>
      <c r="H59" t="s">
        <v>316</v>
      </c>
      <c r="I59">
        <v>17</v>
      </c>
      <c r="J59" t="s">
        <v>309</v>
      </c>
      <c r="K59" s="57">
        <v>2.5</v>
      </c>
      <c r="L59">
        <v>56</v>
      </c>
      <c r="M59" s="58">
        <v>3</v>
      </c>
      <c r="N59" s="59">
        <f>tbRec[[#This Row],[numArvores]]*tbRec[[#This Row],[ProdPlanta]]</f>
        <v>140</v>
      </c>
      <c r="O59" s="59">
        <f>tbRec[[#This Row],[Preco]]*tbRec[[#This Row],[ProdFaixa]]</f>
        <v>420</v>
      </c>
    </row>
    <row r="60" spans="1:15" x14ac:dyDescent="0.3">
      <c r="A60">
        <v>11688</v>
      </c>
      <c r="B60" t="s">
        <v>0</v>
      </c>
      <c r="C60" t="s">
        <v>1</v>
      </c>
      <c r="D60" t="s">
        <v>2</v>
      </c>
      <c r="E60" t="s">
        <v>3</v>
      </c>
      <c r="F60" t="s">
        <v>54</v>
      </c>
      <c r="G60">
        <v>504</v>
      </c>
      <c r="H60" t="s">
        <v>316</v>
      </c>
      <c r="I60">
        <v>18</v>
      </c>
      <c r="J60" t="s">
        <v>309</v>
      </c>
      <c r="K60" s="57">
        <v>5</v>
      </c>
      <c r="L60">
        <v>56</v>
      </c>
      <c r="M60" s="58">
        <v>3</v>
      </c>
      <c r="N60" s="59">
        <f>tbRec[[#This Row],[numArvores]]*tbRec[[#This Row],[ProdPlanta]]</f>
        <v>280</v>
      </c>
      <c r="O60" s="59">
        <f>tbRec[[#This Row],[Preco]]*tbRec[[#This Row],[ProdFaixa]]</f>
        <v>840</v>
      </c>
    </row>
    <row r="61" spans="1:15" x14ac:dyDescent="0.3">
      <c r="A61">
        <v>11688</v>
      </c>
      <c r="B61" t="s">
        <v>0</v>
      </c>
      <c r="C61" t="s">
        <v>1</v>
      </c>
      <c r="D61" t="s">
        <v>2</v>
      </c>
      <c r="E61" t="s">
        <v>3</v>
      </c>
      <c r="F61" t="s">
        <v>54</v>
      </c>
      <c r="G61">
        <v>504</v>
      </c>
      <c r="H61" t="s">
        <v>316</v>
      </c>
      <c r="I61">
        <v>19</v>
      </c>
      <c r="J61" t="s">
        <v>309</v>
      </c>
      <c r="K61" s="57">
        <v>2.5</v>
      </c>
      <c r="L61">
        <v>56</v>
      </c>
      <c r="M61" s="58">
        <v>3</v>
      </c>
      <c r="N61" s="59">
        <f>tbRec[[#This Row],[numArvores]]*tbRec[[#This Row],[ProdPlanta]]</f>
        <v>140</v>
      </c>
      <c r="O61" s="59">
        <f>tbRec[[#This Row],[Preco]]*tbRec[[#This Row],[ProdFaixa]]</f>
        <v>420</v>
      </c>
    </row>
    <row r="62" spans="1:15" x14ac:dyDescent="0.3">
      <c r="A62">
        <v>11688</v>
      </c>
      <c r="B62" t="s">
        <v>0</v>
      </c>
      <c r="C62" t="s">
        <v>1</v>
      </c>
      <c r="D62" t="s">
        <v>2</v>
      </c>
      <c r="E62" t="s">
        <v>3</v>
      </c>
      <c r="F62" t="s">
        <v>54</v>
      </c>
      <c r="G62">
        <v>504</v>
      </c>
      <c r="H62" t="s">
        <v>316</v>
      </c>
      <c r="I62">
        <v>20</v>
      </c>
      <c r="J62" t="s">
        <v>309</v>
      </c>
      <c r="K62" s="57">
        <v>5</v>
      </c>
      <c r="L62">
        <v>56</v>
      </c>
      <c r="M62" s="58">
        <v>3</v>
      </c>
      <c r="N62" s="59">
        <f>tbRec[[#This Row],[numArvores]]*tbRec[[#This Row],[ProdPlanta]]</f>
        <v>280</v>
      </c>
      <c r="O62" s="59">
        <f>tbRec[[#This Row],[Preco]]*tbRec[[#This Row],[ProdFaixa]]</f>
        <v>840</v>
      </c>
    </row>
    <row r="63" spans="1:15" x14ac:dyDescent="0.3">
      <c r="A63">
        <v>11688</v>
      </c>
      <c r="B63" t="s">
        <v>0</v>
      </c>
      <c r="C63" t="s">
        <v>1</v>
      </c>
      <c r="D63" t="s">
        <v>2</v>
      </c>
      <c r="E63" t="s">
        <v>3</v>
      </c>
      <c r="F63" t="s">
        <v>54</v>
      </c>
      <c r="G63">
        <v>504</v>
      </c>
      <c r="H63" t="s">
        <v>316</v>
      </c>
      <c r="I63">
        <v>21</v>
      </c>
      <c r="J63" t="s">
        <v>309</v>
      </c>
      <c r="K63" s="57">
        <v>2.5</v>
      </c>
      <c r="L63">
        <v>56</v>
      </c>
      <c r="M63" s="58">
        <v>3</v>
      </c>
      <c r="N63" s="59">
        <f>tbRec[[#This Row],[numArvores]]*tbRec[[#This Row],[ProdPlanta]]</f>
        <v>140</v>
      </c>
      <c r="O63" s="59">
        <f>tbRec[[#This Row],[Preco]]*tbRec[[#This Row],[ProdFaixa]]</f>
        <v>420</v>
      </c>
    </row>
    <row r="64" spans="1:15" x14ac:dyDescent="0.3">
      <c r="A64">
        <v>11688</v>
      </c>
      <c r="B64" t="s">
        <v>0</v>
      </c>
      <c r="C64" t="s">
        <v>1</v>
      </c>
      <c r="D64" t="s">
        <v>2</v>
      </c>
      <c r="E64" t="s">
        <v>3</v>
      </c>
      <c r="F64" t="s">
        <v>54</v>
      </c>
      <c r="G64">
        <v>504</v>
      </c>
      <c r="H64" t="s">
        <v>316</v>
      </c>
      <c r="I64">
        <v>22</v>
      </c>
      <c r="J64" t="s">
        <v>309</v>
      </c>
      <c r="K64" s="57">
        <v>5</v>
      </c>
      <c r="L64">
        <v>56</v>
      </c>
      <c r="M64" s="58">
        <v>3</v>
      </c>
      <c r="N64" s="59">
        <f>tbRec[[#This Row],[numArvores]]*tbRec[[#This Row],[ProdPlanta]]</f>
        <v>280</v>
      </c>
      <c r="O64" s="59">
        <f>tbRec[[#This Row],[Preco]]*tbRec[[#This Row],[ProdFaixa]]</f>
        <v>840</v>
      </c>
    </row>
    <row r="65" spans="1:15" x14ac:dyDescent="0.3">
      <c r="A65">
        <v>11688</v>
      </c>
      <c r="B65" t="s">
        <v>0</v>
      </c>
      <c r="C65" t="s">
        <v>1</v>
      </c>
      <c r="D65" t="s">
        <v>2</v>
      </c>
      <c r="E65" t="s">
        <v>3</v>
      </c>
      <c r="F65" t="s">
        <v>54</v>
      </c>
      <c r="G65">
        <v>504</v>
      </c>
      <c r="H65" t="s">
        <v>316</v>
      </c>
      <c r="I65">
        <v>23</v>
      </c>
      <c r="J65" t="s">
        <v>309</v>
      </c>
      <c r="K65" s="57">
        <v>2.5</v>
      </c>
      <c r="L65">
        <v>56</v>
      </c>
      <c r="M65" s="58">
        <v>3</v>
      </c>
      <c r="N65" s="59">
        <f>tbRec[[#This Row],[numArvores]]*tbRec[[#This Row],[ProdPlanta]]</f>
        <v>140</v>
      </c>
      <c r="O65" s="59">
        <f>tbRec[[#This Row],[Preco]]*tbRec[[#This Row],[ProdFaixa]]</f>
        <v>420</v>
      </c>
    </row>
    <row r="66" spans="1:15" x14ac:dyDescent="0.3">
      <c r="A66">
        <v>11688</v>
      </c>
      <c r="B66" t="s">
        <v>0</v>
      </c>
      <c r="C66" t="s">
        <v>1</v>
      </c>
      <c r="D66" t="s">
        <v>2</v>
      </c>
      <c r="E66" t="s">
        <v>3</v>
      </c>
      <c r="F66" t="s">
        <v>54</v>
      </c>
      <c r="G66">
        <v>504</v>
      </c>
      <c r="H66" t="s">
        <v>316</v>
      </c>
      <c r="I66">
        <v>24</v>
      </c>
      <c r="J66" t="s">
        <v>309</v>
      </c>
      <c r="K66" s="57">
        <v>5</v>
      </c>
      <c r="L66">
        <v>56</v>
      </c>
      <c r="M66" s="58">
        <v>3</v>
      </c>
      <c r="N66" s="59">
        <f>tbRec[[#This Row],[numArvores]]*tbRec[[#This Row],[ProdPlanta]]</f>
        <v>280</v>
      </c>
      <c r="O66" s="59">
        <f>tbRec[[#This Row],[Preco]]*tbRec[[#This Row],[ProdFaixa]]</f>
        <v>840</v>
      </c>
    </row>
    <row r="67" spans="1:15" x14ac:dyDescent="0.3">
      <c r="A67">
        <v>11688</v>
      </c>
      <c r="B67" t="s">
        <v>0</v>
      </c>
      <c r="C67" t="s">
        <v>1</v>
      </c>
      <c r="D67" t="s">
        <v>2</v>
      </c>
      <c r="E67" t="s">
        <v>3</v>
      </c>
      <c r="F67" t="s">
        <v>54</v>
      </c>
      <c r="G67">
        <v>504</v>
      </c>
      <c r="H67" t="s">
        <v>316</v>
      </c>
      <c r="I67">
        <v>25</v>
      </c>
      <c r="J67" t="s">
        <v>309</v>
      </c>
      <c r="K67" s="57">
        <v>2.5</v>
      </c>
      <c r="L67">
        <v>56</v>
      </c>
      <c r="M67" s="58">
        <v>3</v>
      </c>
      <c r="N67" s="59">
        <f>tbRec[[#This Row],[numArvores]]*tbRec[[#This Row],[ProdPlanta]]</f>
        <v>140</v>
      </c>
      <c r="O67" s="59">
        <f>tbRec[[#This Row],[Preco]]*tbRec[[#This Row],[ProdFaixa]]</f>
        <v>420</v>
      </c>
    </row>
    <row r="68" spans="1:15" x14ac:dyDescent="0.3">
      <c r="A68">
        <v>11688</v>
      </c>
      <c r="B68" t="s">
        <v>0</v>
      </c>
      <c r="C68" t="s">
        <v>1</v>
      </c>
      <c r="D68" t="s">
        <v>2</v>
      </c>
      <c r="E68" t="s">
        <v>3</v>
      </c>
      <c r="F68" t="s">
        <v>54</v>
      </c>
      <c r="G68">
        <v>504</v>
      </c>
      <c r="H68" t="s">
        <v>316</v>
      </c>
      <c r="I68">
        <v>26</v>
      </c>
      <c r="J68" t="s">
        <v>309</v>
      </c>
      <c r="K68" s="57">
        <v>5</v>
      </c>
      <c r="L68">
        <v>56</v>
      </c>
      <c r="M68" s="58">
        <v>3</v>
      </c>
      <c r="N68" s="59">
        <f>tbRec[[#This Row],[numArvores]]*tbRec[[#This Row],[ProdPlanta]]</f>
        <v>280</v>
      </c>
      <c r="O68" s="59">
        <f>tbRec[[#This Row],[Preco]]*tbRec[[#This Row],[ProdFaixa]]</f>
        <v>840</v>
      </c>
    </row>
    <row r="69" spans="1:15" x14ac:dyDescent="0.3">
      <c r="A69">
        <v>11688</v>
      </c>
      <c r="B69" t="s">
        <v>0</v>
      </c>
      <c r="C69" t="s">
        <v>1</v>
      </c>
      <c r="D69" t="s">
        <v>2</v>
      </c>
      <c r="E69" t="s">
        <v>3</v>
      </c>
      <c r="F69" t="s">
        <v>54</v>
      </c>
      <c r="G69">
        <v>504</v>
      </c>
      <c r="H69" t="s">
        <v>316</v>
      </c>
      <c r="I69">
        <v>27</v>
      </c>
      <c r="J69" t="s">
        <v>309</v>
      </c>
      <c r="K69" s="57">
        <v>2.5</v>
      </c>
      <c r="L69">
        <v>56</v>
      </c>
      <c r="M69" s="58">
        <v>3</v>
      </c>
      <c r="N69" s="59">
        <f>tbRec[[#This Row],[numArvores]]*tbRec[[#This Row],[ProdPlanta]]</f>
        <v>140</v>
      </c>
      <c r="O69" s="59">
        <f>tbRec[[#This Row],[Preco]]*tbRec[[#This Row],[ProdFaixa]]</f>
        <v>420</v>
      </c>
    </row>
    <row r="70" spans="1:15" x14ac:dyDescent="0.3">
      <c r="A70">
        <v>11688</v>
      </c>
      <c r="B70" t="s">
        <v>0</v>
      </c>
      <c r="C70" t="s">
        <v>1</v>
      </c>
      <c r="D70" t="s">
        <v>2</v>
      </c>
      <c r="E70" t="s">
        <v>3</v>
      </c>
      <c r="F70" t="s">
        <v>54</v>
      </c>
      <c r="G70">
        <v>504</v>
      </c>
      <c r="H70" t="s">
        <v>316</v>
      </c>
      <c r="I70">
        <v>28</v>
      </c>
      <c r="J70" t="s">
        <v>309</v>
      </c>
      <c r="K70" s="57">
        <v>5</v>
      </c>
      <c r="L70">
        <v>56</v>
      </c>
      <c r="M70" s="58">
        <v>3</v>
      </c>
      <c r="N70" s="59">
        <f>tbRec[[#This Row],[numArvores]]*tbRec[[#This Row],[ProdPlanta]]</f>
        <v>280</v>
      </c>
      <c r="O70" s="59">
        <f>tbRec[[#This Row],[Preco]]*tbRec[[#This Row],[ProdFaixa]]</f>
        <v>840</v>
      </c>
    </row>
    <row r="71" spans="1:15" x14ac:dyDescent="0.3">
      <c r="A71">
        <v>11688</v>
      </c>
      <c r="B71" t="s">
        <v>0</v>
      </c>
      <c r="C71" t="s">
        <v>1</v>
      </c>
      <c r="D71" t="s">
        <v>2</v>
      </c>
      <c r="E71" t="s">
        <v>3</v>
      </c>
      <c r="F71" t="s">
        <v>54</v>
      </c>
      <c r="G71">
        <v>504</v>
      </c>
      <c r="H71" t="s">
        <v>316</v>
      </c>
      <c r="I71">
        <v>29</v>
      </c>
      <c r="J71" t="s">
        <v>309</v>
      </c>
      <c r="K71" s="57">
        <v>2.5</v>
      </c>
      <c r="L71">
        <v>56</v>
      </c>
      <c r="M71" s="58">
        <v>3</v>
      </c>
      <c r="N71" s="59">
        <f>tbRec[[#This Row],[numArvores]]*tbRec[[#This Row],[ProdPlanta]]</f>
        <v>140</v>
      </c>
      <c r="O71" s="59">
        <f>tbRec[[#This Row],[Preco]]*tbRec[[#This Row],[ProdFaixa]]</f>
        <v>420</v>
      </c>
    </row>
    <row r="72" spans="1:15" x14ac:dyDescent="0.3">
      <c r="A72">
        <v>11688</v>
      </c>
      <c r="B72" t="s">
        <v>0</v>
      </c>
      <c r="C72" t="s">
        <v>1</v>
      </c>
      <c r="D72" t="s">
        <v>2</v>
      </c>
      <c r="E72" t="s">
        <v>3</v>
      </c>
      <c r="F72" t="s">
        <v>54</v>
      </c>
      <c r="G72">
        <v>504</v>
      </c>
      <c r="H72" t="s">
        <v>316</v>
      </c>
      <c r="I72">
        <v>30</v>
      </c>
      <c r="J72" t="s">
        <v>309</v>
      </c>
      <c r="K72" s="57">
        <v>5</v>
      </c>
      <c r="L72">
        <v>56</v>
      </c>
      <c r="M72" s="58">
        <v>3</v>
      </c>
      <c r="N72" s="59">
        <f>tbRec[[#This Row],[numArvores]]*tbRec[[#This Row],[ProdPlanta]]</f>
        <v>280</v>
      </c>
      <c r="O72" s="59">
        <f>tbRec[[#This Row],[Preco]]*tbRec[[#This Row],[ProdFaixa]]</f>
        <v>840</v>
      </c>
    </row>
    <row r="73" spans="1:15" x14ac:dyDescent="0.3">
      <c r="A73">
        <v>11688</v>
      </c>
      <c r="B73" t="s">
        <v>0</v>
      </c>
      <c r="C73" t="s">
        <v>1</v>
      </c>
      <c r="D73" t="s">
        <v>2</v>
      </c>
      <c r="E73" t="s">
        <v>3</v>
      </c>
      <c r="F73" t="s">
        <v>55</v>
      </c>
      <c r="G73">
        <v>504</v>
      </c>
      <c r="H73" t="s">
        <v>316</v>
      </c>
      <c r="I73">
        <v>10</v>
      </c>
      <c r="J73" t="s">
        <v>309</v>
      </c>
      <c r="K73" s="57">
        <v>45</v>
      </c>
      <c r="L73">
        <v>56</v>
      </c>
      <c r="M73" s="58">
        <v>15.1</v>
      </c>
      <c r="N73" s="59">
        <f>tbRec[[#This Row],[numArvores]]*tbRec[[#This Row],[ProdPlanta]]</f>
        <v>2520</v>
      </c>
      <c r="O73" s="59">
        <f>tbRec[[#This Row],[Preco]]*tbRec[[#This Row],[ProdFaixa]]</f>
        <v>38052</v>
      </c>
    </row>
    <row r="74" spans="1:15" x14ac:dyDescent="0.3">
      <c r="A74">
        <v>11688</v>
      </c>
      <c r="B74" t="s">
        <v>0</v>
      </c>
      <c r="C74" t="s">
        <v>1</v>
      </c>
      <c r="D74" t="s">
        <v>2</v>
      </c>
      <c r="E74" t="s">
        <v>3</v>
      </c>
      <c r="F74" t="s">
        <v>55</v>
      </c>
      <c r="G74">
        <v>504</v>
      </c>
      <c r="H74" t="s">
        <v>316</v>
      </c>
      <c r="I74">
        <v>11</v>
      </c>
      <c r="J74" t="s">
        <v>309</v>
      </c>
      <c r="K74" s="57">
        <v>45</v>
      </c>
      <c r="L74">
        <v>56</v>
      </c>
      <c r="M74" s="58">
        <v>15.1</v>
      </c>
      <c r="N74" s="59">
        <f>tbRec[[#This Row],[numArvores]]*tbRec[[#This Row],[ProdPlanta]]</f>
        <v>2520</v>
      </c>
      <c r="O74" s="59">
        <f>tbRec[[#This Row],[Preco]]*tbRec[[#This Row],[ProdFaixa]]</f>
        <v>38052</v>
      </c>
    </row>
    <row r="75" spans="1:15" x14ac:dyDescent="0.3">
      <c r="A75">
        <v>11688</v>
      </c>
      <c r="B75" t="s">
        <v>0</v>
      </c>
      <c r="C75" t="s">
        <v>1</v>
      </c>
      <c r="D75" t="s">
        <v>2</v>
      </c>
      <c r="E75" t="s">
        <v>3</v>
      </c>
      <c r="F75" t="s">
        <v>55</v>
      </c>
      <c r="G75">
        <v>504</v>
      </c>
      <c r="H75" t="s">
        <v>316</v>
      </c>
      <c r="I75">
        <v>12</v>
      </c>
      <c r="J75" t="s">
        <v>309</v>
      </c>
      <c r="K75" s="57">
        <v>45</v>
      </c>
      <c r="L75">
        <v>56</v>
      </c>
      <c r="M75" s="58">
        <v>15.1</v>
      </c>
      <c r="N75" s="59">
        <f>tbRec[[#This Row],[numArvores]]*tbRec[[#This Row],[ProdPlanta]]</f>
        <v>2520</v>
      </c>
      <c r="O75" s="59">
        <f>tbRec[[#This Row],[Preco]]*tbRec[[#This Row],[ProdFaixa]]</f>
        <v>38052</v>
      </c>
    </row>
    <row r="76" spans="1:15" x14ac:dyDescent="0.3">
      <c r="A76">
        <v>11688</v>
      </c>
      <c r="B76" t="s">
        <v>0</v>
      </c>
      <c r="C76" t="s">
        <v>1</v>
      </c>
      <c r="D76" t="s">
        <v>2</v>
      </c>
      <c r="E76" t="s">
        <v>3</v>
      </c>
      <c r="F76" t="s">
        <v>55</v>
      </c>
      <c r="G76">
        <v>504</v>
      </c>
      <c r="H76" t="s">
        <v>316</v>
      </c>
      <c r="I76">
        <v>13</v>
      </c>
      <c r="J76" t="s">
        <v>309</v>
      </c>
      <c r="K76" s="57">
        <v>45</v>
      </c>
      <c r="L76">
        <v>56</v>
      </c>
      <c r="M76" s="58">
        <v>15.1</v>
      </c>
      <c r="N76" s="59">
        <f>tbRec[[#This Row],[numArvores]]*tbRec[[#This Row],[ProdPlanta]]</f>
        <v>2520</v>
      </c>
      <c r="O76" s="59">
        <f>tbRec[[#This Row],[Preco]]*tbRec[[#This Row],[ProdFaixa]]</f>
        <v>38052</v>
      </c>
    </row>
    <row r="77" spans="1:15" x14ac:dyDescent="0.3">
      <c r="A77">
        <v>11688</v>
      </c>
      <c r="B77" t="s">
        <v>0</v>
      </c>
      <c r="C77" t="s">
        <v>1</v>
      </c>
      <c r="D77" t="s">
        <v>2</v>
      </c>
      <c r="E77" t="s">
        <v>3</v>
      </c>
      <c r="F77" t="s">
        <v>55</v>
      </c>
      <c r="G77">
        <v>504</v>
      </c>
      <c r="H77" t="s">
        <v>316</v>
      </c>
      <c r="I77">
        <v>14</v>
      </c>
      <c r="J77" t="s">
        <v>309</v>
      </c>
      <c r="K77" s="57">
        <v>45</v>
      </c>
      <c r="L77">
        <v>56</v>
      </c>
      <c r="M77" s="58">
        <v>15.1</v>
      </c>
      <c r="N77" s="59">
        <f>tbRec[[#This Row],[numArvores]]*tbRec[[#This Row],[ProdPlanta]]</f>
        <v>2520</v>
      </c>
      <c r="O77" s="59">
        <f>tbRec[[#This Row],[Preco]]*tbRec[[#This Row],[ProdFaixa]]</f>
        <v>38052</v>
      </c>
    </row>
    <row r="78" spans="1:15" x14ac:dyDescent="0.3">
      <c r="A78">
        <v>11688</v>
      </c>
      <c r="B78" t="s">
        <v>0</v>
      </c>
      <c r="C78" t="s">
        <v>1</v>
      </c>
      <c r="D78" t="s">
        <v>2</v>
      </c>
      <c r="E78" t="s">
        <v>3</v>
      </c>
      <c r="F78" t="s">
        <v>55</v>
      </c>
      <c r="G78">
        <v>504</v>
      </c>
      <c r="H78" t="s">
        <v>316</v>
      </c>
      <c r="I78">
        <v>15</v>
      </c>
      <c r="J78" t="s">
        <v>309</v>
      </c>
      <c r="K78" s="57">
        <v>45</v>
      </c>
      <c r="L78">
        <v>56</v>
      </c>
      <c r="M78" s="58">
        <v>15.1</v>
      </c>
      <c r="N78" s="59">
        <f>tbRec[[#This Row],[numArvores]]*tbRec[[#This Row],[ProdPlanta]]</f>
        <v>2520</v>
      </c>
      <c r="O78" s="59">
        <f>tbRec[[#This Row],[Preco]]*tbRec[[#This Row],[ProdFaixa]]</f>
        <v>38052</v>
      </c>
    </row>
    <row r="79" spans="1:15" x14ac:dyDescent="0.3">
      <c r="A79">
        <v>11688</v>
      </c>
      <c r="B79" t="s">
        <v>0</v>
      </c>
      <c r="C79" t="s">
        <v>1</v>
      </c>
      <c r="D79" t="s">
        <v>2</v>
      </c>
      <c r="E79" t="s">
        <v>3</v>
      </c>
      <c r="F79" t="s">
        <v>55</v>
      </c>
      <c r="G79">
        <v>504</v>
      </c>
      <c r="H79" t="s">
        <v>316</v>
      </c>
      <c r="I79">
        <v>16</v>
      </c>
      <c r="J79" t="s">
        <v>309</v>
      </c>
      <c r="K79" s="57">
        <v>45</v>
      </c>
      <c r="L79">
        <v>56</v>
      </c>
      <c r="M79" s="58">
        <v>15.1</v>
      </c>
      <c r="N79" s="59">
        <f>tbRec[[#This Row],[numArvores]]*tbRec[[#This Row],[ProdPlanta]]</f>
        <v>2520</v>
      </c>
      <c r="O79" s="59">
        <f>tbRec[[#This Row],[Preco]]*tbRec[[#This Row],[ProdFaixa]]</f>
        <v>38052</v>
      </c>
    </row>
    <row r="80" spans="1:15" x14ac:dyDescent="0.3">
      <c r="A80">
        <v>11688</v>
      </c>
      <c r="B80" t="s">
        <v>0</v>
      </c>
      <c r="C80" t="s">
        <v>1</v>
      </c>
      <c r="D80" t="s">
        <v>2</v>
      </c>
      <c r="E80" t="s">
        <v>3</v>
      </c>
      <c r="F80" t="s">
        <v>55</v>
      </c>
      <c r="G80">
        <v>504</v>
      </c>
      <c r="H80" t="s">
        <v>316</v>
      </c>
      <c r="I80">
        <v>17</v>
      </c>
      <c r="J80" t="s">
        <v>309</v>
      </c>
      <c r="K80" s="57">
        <v>45</v>
      </c>
      <c r="L80">
        <v>56</v>
      </c>
      <c r="M80" s="58">
        <v>15.1</v>
      </c>
      <c r="N80" s="59">
        <f>tbRec[[#This Row],[numArvores]]*tbRec[[#This Row],[ProdPlanta]]</f>
        <v>2520</v>
      </c>
      <c r="O80" s="59">
        <f>tbRec[[#This Row],[Preco]]*tbRec[[#This Row],[ProdFaixa]]</f>
        <v>38052</v>
      </c>
    </row>
    <row r="81" spans="1:15" x14ac:dyDescent="0.3">
      <c r="A81">
        <v>11688</v>
      </c>
      <c r="B81" t="s">
        <v>0</v>
      </c>
      <c r="C81" t="s">
        <v>1</v>
      </c>
      <c r="D81" t="s">
        <v>2</v>
      </c>
      <c r="E81" t="s">
        <v>3</v>
      </c>
      <c r="F81" t="s">
        <v>55</v>
      </c>
      <c r="G81">
        <v>504</v>
      </c>
      <c r="H81" t="s">
        <v>316</v>
      </c>
      <c r="I81">
        <v>18</v>
      </c>
      <c r="J81" t="s">
        <v>309</v>
      </c>
      <c r="K81" s="57">
        <v>45</v>
      </c>
      <c r="L81">
        <v>56</v>
      </c>
      <c r="M81" s="58">
        <v>15.1</v>
      </c>
      <c r="N81" s="59">
        <f>tbRec[[#This Row],[numArvores]]*tbRec[[#This Row],[ProdPlanta]]</f>
        <v>2520</v>
      </c>
      <c r="O81" s="59">
        <f>tbRec[[#This Row],[Preco]]*tbRec[[#This Row],[ProdFaixa]]</f>
        <v>38052</v>
      </c>
    </row>
    <row r="82" spans="1:15" x14ac:dyDescent="0.3">
      <c r="A82">
        <v>11688</v>
      </c>
      <c r="B82" t="s">
        <v>0</v>
      </c>
      <c r="C82" t="s">
        <v>1</v>
      </c>
      <c r="D82" t="s">
        <v>2</v>
      </c>
      <c r="E82" t="s">
        <v>3</v>
      </c>
      <c r="F82" t="s">
        <v>55</v>
      </c>
      <c r="G82">
        <v>504</v>
      </c>
      <c r="H82" t="s">
        <v>316</v>
      </c>
      <c r="I82">
        <v>19</v>
      </c>
      <c r="J82" t="s">
        <v>309</v>
      </c>
      <c r="K82" s="57">
        <v>45</v>
      </c>
      <c r="L82">
        <v>56</v>
      </c>
      <c r="M82" s="58">
        <v>15.1</v>
      </c>
      <c r="N82" s="59">
        <f>tbRec[[#This Row],[numArvores]]*tbRec[[#This Row],[ProdPlanta]]</f>
        <v>2520</v>
      </c>
      <c r="O82" s="59">
        <f>tbRec[[#This Row],[Preco]]*tbRec[[#This Row],[ProdFaixa]]</f>
        <v>38052</v>
      </c>
    </row>
    <row r="83" spans="1:15" x14ac:dyDescent="0.3">
      <c r="A83">
        <v>11688</v>
      </c>
      <c r="B83" t="s">
        <v>0</v>
      </c>
      <c r="C83" t="s">
        <v>1</v>
      </c>
      <c r="D83" t="s">
        <v>2</v>
      </c>
      <c r="E83" t="s">
        <v>3</v>
      </c>
      <c r="F83" t="s">
        <v>55</v>
      </c>
      <c r="G83">
        <v>504</v>
      </c>
      <c r="H83" t="s">
        <v>316</v>
      </c>
      <c r="I83">
        <v>20</v>
      </c>
      <c r="J83" t="s">
        <v>309</v>
      </c>
      <c r="K83" s="57">
        <v>45</v>
      </c>
      <c r="L83">
        <v>56</v>
      </c>
      <c r="M83" s="58">
        <v>15.1</v>
      </c>
      <c r="N83" s="59">
        <f>tbRec[[#This Row],[numArvores]]*tbRec[[#This Row],[ProdPlanta]]</f>
        <v>2520</v>
      </c>
      <c r="O83" s="59">
        <f>tbRec[[#This Row],[Preco]]*tbRec[[#This Row],[ProdFaixa]]</f>
        <v>38052</v>
      </c>
    </row>
    <row r="84" spans="1:15" x14ac:dyDescent="0.3">
      <c r="A84">
        <v>11688</v>
      </c>
      <c r="B84" t="s">
        <v>0</v>
      </c>
      <c r="C84" t="s">
        <v>1</v>
      </c>
      <c r="D84" t="s">
        <v>2</v>
      </c>
      <c r="E84" t="s">
        <v>3</v>
      </c>
      <c r="F84" t="s">
        <v>55</v>
      </c>
      <c r="G84">
        <v>504</v>
      </c>
      <c r="H84" t="s">
        <v>316</v>
      </c>
      <c r="I84">
        <v>21</v>
      </c>
      <c r="J84" t="s">
        <v>309</v>
      </c>
      <c r="K84" s="57">
        <v>45</v>
      </c>
      <c r="L84">
        <v>56</v>
      </c>
      <c r="M84" s="58">
        <v>15.1</v>
      </c>
      <c r="N84" s="59">
        <f>tbRec[[#This Row],[numArvores]]*tbRec[[#This Row],[ProdPlanta]]</f>
        <v>2520</v>
      </c>
      <c r="O84" s="59">
        <f>tbRec[[#This Row],[Preco]]*tbRec[[#This Row],[ProdFaixa]]</f>
        <v>38052</v>
      </c>
    </row>
    <row r="85" spans="1:15" x14ac:dyDescent="0.3">
      <c r="A85">
        <v>11688</v>
      </c>
      <c r="B85" t="s">
        <v>0</v>
      </c>
      <c r="C85" t="s">
        <v>1</v>
      </c>
      <c r="D85" t="s">
        <v>2</v>
      </c>
      <c r="E85" t="s">
        <v>3</v>
      </c>
      <c r="F85" t="s">
        <v>55</v>
      </c>
      <c r="G85">
        <v>504</v>
      </c>
      <c r="H85" t="s">
        <v>316</v>
      </c>
      <c r="I85">
        <v>22</v>
      </c>
      <c r="J85" t="s">
        <v>309</v>
      </c>
      <c r="K85" s="57">
        <v>45</v>
      </c>
      <c r="L85">
        <v>56</v>
      </c>
      <c r="M85" s="58">
        <v>15.1</v>
      </c>
      <c r="N85" s="59">
        <f>tbRec[[#This Row],[numArvores]]*tbRec[[#This Row],[ProdPlanta]]</f>
        <v>2520</v>
      </c>
      <c r="O85" s="59">
        <f>tbRec[[#This Row],[Preco]]*tbRec[[#This Row],[ProdFaixa]]</f>
        <v>38052</v>
      </c>
    </row>
    <row r="86" spans="1:15" x14ac:dyDescent="0.3">
      <c r="A86">
        <v>11688</v>
      </c>
      <c r="B86" t="s">
        <v>0</v>
      </c>
      <c r="C86" t="s">
        <v>1</v>
      </c>
      <c r="D86" t="s">
        <v>2</v>
      </c>
      <c r="E86" t="s">
        <v>3</v>
      </c>
      <c r="F86" t="s">
        <v>55</v>
      </c>
      <c r="G86">
        <v>504</v>
      </c>
      <c r="H86" t="s">
        <v>316</v>
      </c>
      <c r="I86">
        <v>23</v>
      </c>
      <c r="J86" t="s">
        <v>309</v>
      </c>
      <c r="K86" s="57">
        <v>45</v>
      </c>
      <c r="L86">
        <v>56</v>
      </c>
      <c r="M86" s="58">
        <v>15.1</v>
      </c>
      <c r="N86" s="59">
        <f>tbRec[[#This Row],[numArvores]]*tbRec[[#This Row],[ProdPlanta]]</f>
        <v>2520</v>
      </c>
      <c r="O86" s="59">
        <f>tbRec[[#This Row],[Preco]]*tbRec[[#This Row],[ProdFaixa]]</f>
        <v>38052</v>
      </c>
    </row>
    <row r="87" spans="1:15" x14ac:dyDescent="0.3">
      <c r="A87">
        <v>11688</v>
      </c>
      <c r="B87" t="s">
        <v>0</v>
      </c>
      <c r="C87" t="s">
        <v>1</v>
      </c>
      <c r="D87" t="s">
        <v>2</v>
      </c>
      <c r="E87" t="s">
        <v>3</v>
      </c>
      <c r="F87" t="s">
        <v>55</v>
      </c>
      <c r="G87">
        <v>504</v>
      </c>
      <c r="H87" t="s">
        <v>316</v>
      </c>
      <c r="I87">
        <v>24</v>
      </c>
      <c r="J87" t="s">
        <v>309</v>
      </c>
      <c r="K87" s="57">
        <v>45</v>
      </c>
      <c r="L87">
        <v>56</v>
      </c>
      <c r="M87" s="58">
        <v>15.1</v>
      </c>
      <c r="N87" s="59">
        <f>tbRec[[#This Row],[numArvores]]*tbRec[[#This Row],[ProdPlanta]]</f>
        <v>2520</v>
      </c>
      <c r="O87" s="59">
        <f>tbRec[[#This Row],[Preco]]*tbRec[[#This Row],[ProdFaixa]]</f>
        <v>38052</v>
      </c>
    </row>
    <row r="88" spans="1:15" x14ac:dyDescent="0.3">
      <c r="A88">
        <v>11688</v>
      </c>
      <c r="B88" t="s">
        <v>0</v>
      </c>
      <c r="C88" t="s">
        <v>1</v>
      </c>
      <c r="D88" t="s">
        <v>2</v>
      </c>
      <c r="E88" t="s">
        <v>3</v>
      </c>
      <c r="F88" t="s">
        <v>55</v>
      </c>
      <c r="G88">
        <v>504</v>
      </c>
      <c r="H88" t="s">
        <v>316</v>
      </c>
      <c r="I88">
        <v>25</v>
      </c>
      <c r="J88" t="s">
        <v>309</v>
      </c>
      <c r="K88" s="57">
        <v>45</v>
      </c>
      <c r="L88">
        <v>56</v>
      </c>
      <c r="M88" s="58">
        <v>15.1</v>
      </c>
      <c r="N88" s="59">
        <f>tbRec[[#This Row],[numArvores]]*tbRec[[#This Row],[ProdPlanta]]</f>
        <v>2520</v>
      </c>
      <c r="O88" s="59">
        <f>tbRec[[#This Row],[Preco]]*tbRec[[#This Row],[ProdFaixa]]</f>
        <v>38052</v>
      </c>
    </row>
    <row r="89" spans="1:15" x14ac:dyDescent="0.3">
      <c r="A89">
        <v>11688</v>
      </c>
      <c r="B89" t="s">
        <v>0</v>
      </c>
      <c r="C89" t="s">
        <v>1</v>
      </c>
      <c r="D89" t="s">
        <v>2</v>
      </c>
      <c r="E89" t="s">
        <v>3</v>
      </c>
      <c r="F89" t="s">
        <v>55</v>
      </c>
      <c r="G89">
        <v>504</v>
      </c>
      <c r="H89" t="s">
        <v>316</v>
      </c>
      <c r="I89">
        <v>26</v>
      </c>
      <c r="J89" t="s">
        <v>309</v>
      </c>
      <c r="K89" s="57">
        <v>45</v>
      </c>
      <c r="L89">
        <v>56</v>
      </c>
      <c r="M89" s="58">
        <v>15.1</v>
      </c>
      <c r="N89" s="59">
        <f>tbRec[[#This Row],[numArvores]]*tbRec[[#This Row],[ProdPlanta]]</f>
        <v>2520</v>
      </c>
      <c r="O89" s="59">
        <f>tbRec[[#This Row],[Preco]]*tbRec[[#This Row],[ProdFaixa]]</f>
        <v>38052</v>
      </c>
    </row>
    <row r="90" spans="1:15" x14ac:dyDescent="0.3">
      <c r="A90">
        <v>11688</v>
      </c>
      <c r="B90" t="s">
        <v>0</v>
      </c>
      <c r="C90" t="s">
        <v>1</v>
      </c>
      <c r="D90" t="s">
        <v>2</v>
      </c>
      <c r="E90" t="s">
        <v>3</v>
      </c>
      <c r="F90" t="s">
        <v>55</v>
      </c>
      <c r="G90">
        <v>504</v>
      </c>
      <c r="H90" t="s">
        <v>316</v>
      </c>
      <c r="I90">
        <v>27</v>
      </c>
      <c r="J90" t="s">
        <v>309</v>
      </c>
      <c r="K90" s="57">
        <v>45</v>
      </c>
      <c r="L90">
        <v>56</v>
      </c>
      <c r="M90" s="58">
        <v>15.1</v>
      </c>
      <c r="N90" s="59">
        <f>tbRec[[#This Row],[numArvores]]*tbRec[[#This Row],[ProdPlanta]]</f>
        <v>2520</v>
      </c>
      <c r="O90" s="59">
        <f>tbRec[[#This Row],[Preco]]*tbRec[[#This Row],[ProdFaixa]]</f>
        <v>38052</v>
      </c>
    </row>
    <row r="91" spans="1:15" x14ac:dyDescent="0.3">
      <c r="A91">
        <v>11688</v>
      </c>
      <c r="B91" t="s">
        <v>0</v>
      </c>
      <c r="C91" t="s">
        <v>1</v>
      </c>
      <c r="D91" t="s">
        <v>2</v>
      </c>
      <c r="E91" t="s">
        <v>3</v>
      </c>
      <c r="F91" t="s">
        <v>55</v>
      </c>
      <c r="G91">
        <v>504</v>
      </c>
      <c r="H91" t="s">
        <v>316</v>
      </c>
      <c r="I91">
        <v>28</v>
      </c>
      <c r="J91" t="s">
        <v>309</v>
      </c>
      <c r="K91" s="57">
        <v>45</v>
      </c>
      <c r="L91">
        <v>56</v>
      </c>
      <c r="M91" s="58">
        <v>15.1</v>
      </c>
      <c r="N91" s="59">
        <f>tbRec[[#This Row],[numArvores]]*tbRec[[#This Row],[ProdPlanta]]</f>
        <v>2520</v>
      </c>
      <c r="O91" s="59">
        <f>tbRec[[#This Row],[Preco]]*tbRec[[#This Row],[ProdFaixa]]</f>
        <v>38052</v>
      </c>
    </row>
    <row r="92" spans="1:15" x14ac:dyDescent="0.3">
      <c r="A92">
        <v>11688</v>
      </c>
      <c r="B92" t="s">
        <v>0</v>
      </c>
      <c r="C92" t="s">
        <v>1</v>
      </c>
      <c r="D92" t="s">
        <v>2</v>
      </c>
      <c r="E92" t="s">
        <v>3</v>
      </c>
      <c r="F92" t="s">
        <v>55</v>
      </c>
      <c r="G92">
        <v>504</v>
      </c>
      <c r="H92" t="s">
        <v>316</v>
      </c>
      <c r="I92">
        <v>29</v>
      </c>
      <c r="J92" t="s">
        <v>309</v>
      </c>
      <c r="K92" s="57">
        <v>45</v>
      </c>
      <c r="L92">
        <v>56</v>
      </c>
      <c r="M92" s="58">
        <v>15.1</v>
      </c>
      <c r="N92" s="59">
        <f>tbRec[[#This Row],[numArvores]]*tbRec[[#This Row],[ProdPlanta]]</f>
        <v>2520</v>
      </c>
      <c r="O92" s="59">
        <f>tbRec[[#This Row],[Preco]]*tbRec[[#This Row],[ProdFaixa]]</f>
        <v>38052</v>
      </c>
    </row>
    <row r="93" spans="1:15" x14ac:dyDescent="0.3">
      <c r="A93">
        <v>11688</v>
      </c>
      <c r="B93" t="s">
        <v>0</v>
      </c>
      <c r="C93" t="s">
        <v>1</v>
      </c>
      <c r="D93" t="s">
        <v>2</v>
      </c>
      <c r="E93" t="s">
        <v>3</v>
      </c>
      <c r="F93" t="s">
        <v>55</v>
      </c>
      <c r="G93">
        <v>504</v>
      </c>
      <c r="H93" t="s">
        <v>316</v>
      </c>
      <c r="I93">
        <v>30</v>
      </c>
      <c r="J93" t="s">
        <v>309</v>
      </c>
      <c r="K93" s="57">
        <v>45</v>
      </c>
      <c r="L93">
        <v>56</v>
      </c>
      <c r="M93" s="58">
        <v>15.1</v>
      </c>
      <c r="N93" s="59">
        <f>tbRec[[#This Row],[numArvores]]*tbRec[[#This Row],[ProdPlanta]]</f>
        <v>2520</v>
      </c>
      <c r="O93" s="59">
        <f>tbRec[[#This Row],[Preco]]*tbRec[[#This Row],[ProdFaixa]]</f>
        <v>38052</v>
      </c>
    </row>
    <row r="94" spans="1:15" x14ac:dyDescent="0.3">
      <c r="A94">
        <v>11817</v>
      </c>
      <c r="B94" t="s">
        <v>57</v>
      </c>
      <c r="C94" t="s">
        <v>1</v>
      </c>
      <c r="D94" t="s">
        <v>2</v>
      </c>
      <c r="E94" t="s">
        <v>3</v>
      </c>
      <c r="F94" t="s">
        <v>58</v>
      </c>
      <c r="G94">
        <v>225</v>
      </c>
      <c r="H94" t="s">
        <v>316</v>
      </c>
      <c r="I94">
        <v>4</v>
      </c>
      <c r="J94" t="s">
        <v>309</v>
      </c>
      <c r="K94" s="57">
        <v>7</v>
      </c>
      <c r="L94">
        <v>25</v>
      </c>
      <c r="M94" s="58">
        <v>4.7</v>
      </c>
      <c r="N94" s="59">
        <f>tbRec[[#This Row],[numArvores]]*tbRec[[#This Row],[ProdPlanta]]</f>
        <v>175</v>
      </c>
      <c r="O94" s="59">
        <f>tbRec[[#This Row],[Preco]]*tbRec[[#This Row],[ProdFaixa]]</f>
        <v>822.5</v>
      </c>
    </row>
    <row r="95" spans="1:15" x14ac:dyDescent="0.3">
      <c r="A95">
        <v>11817</v>
      </c>
      <c r="B95" t="s">
        <v>57</v>
      </c>
      <c r="C95" t="s">
        <v>1</v>
      </c>
      <c r="D95" t="s">
        <v>2</v>
      </c>
      <c r="E95" t="s">
        <v>3</v>
      </c>
      <c r="F95" t="s">
        <v>58</v>
      </c>
      <c r="G95">
        <v>225</v>
      </c>
      <c r="H95" t="s">
        <v>316</v>
      </c>
      <c r="I95">
        <v>5</v>
      </c>
      <c r="J95" t="s">
        <v>309</v>
      </c>
      <c r="K95" s="57">
        <v>24</v>
      </c>
      <c r="L95">
        <v>25</v>
      </c>
      <c r="M95" s="58">
        <v>4.7</v>
      </c>
      <c r="N95" s="59">
        <f>tbRec[[#This Row],[numArvores]]*tbRec[[#This Row],[ProdPlanta]]</f>
        <v>600</v>
      </c>
      <c r="O95" s="59">
        <f>tbRec[[#This Row],[Preco]]*tbRec[[#This Row],[ProdFaixa]]</f>
        <v>2820</v>
      </c>
    </row>
    <row r="96" spans="1:15" x14ac:dyDescent="0.3">
      <c r="A96">
        <v>11817</v>
      </c>
      <c r="B96" t="s">
        <v>57</v>
      </c>
      <c r="C96" t="s">
        <v>1</v>
      </c>
      <c r="D96" t="s">
        <v>2</v>
      </c>
      <c r="E96" t="s">
        <v>3</v>
      </c>
      <c r="F96" t="s">
        <v>58</v>
      </c>
      <c r="G96">
        <v>225</v>
      </c>
      <c r="H96" t="s">
        <v>316</v>
      </c>
      <c r="I96">
        <v>6</v>
      </c>
      <c r="J96" t="s">
        <v>309</v>
      </c>
      <c r="K96" s="57">
        <v>48</v>
      </c>
      <c r="L96">
        <v>25</v>
      </c>
      <c r="M96" s="58">
        <v>4.7</v>
      </c>
      <c r="N96" s="59">
        <f>tbRec[[#This Row],[numArvores]]*tbRec[[#This Row],[ProdPlanta]]</f>
        <v>1200</v>
      </c>
      <c r="O96" s="59">
        <f>tbRec[[#This Row],[Preco]]*tbRec[[#This Row],[ProdFaixa]]</f>
        <v>5640</v>
      </c>
    </row>
    <row r="97" spans="1:15" x14ac:dyDescent="0.3">
      <c r="A97">
        <v>11817</v>
      </c>
      <c r="B97" t="s">
        <v>57</v>
      </c>
      <c r="C97" t="s">
        <v>1</v>
      </c>
      <c r="D97" t="s">
        <v>2</v>
      </c>
      <c r="E97" t="s">
        <v>3</v>
      </c>
      <c r="F97" t="s">
        <v>58</v>
      </c>
      <c r="G97">
        <v>225</v>
      </c>
      <c r="H97" t="s">
        <v>316</v>
      </c>
      <c r="I97">
        <v>7</v>
      </c>
      <c r="J97" t="s">
        <v>309</v>
      </c>
      <c r="K97" s="57">
        <v>72</v>
      </c>
      <c r="L97">
        <v>25</v>
      </c>
      <c r="M97" s="58">
        <v>4.7</v>
      </c>
      <c r="N97" s="59">
        <f>tbRec[[#This Row],[numArvores]]*tbRec[[#This Row],[ProdPlanta]]</f>
        <v>1800</v>
      </c>
      <c r="O97" s="59">
        <f>tbRec[[#This Row],[Preco]]*tbRec[[#This Row],[ProdFaixa]]</f>
        <v>8460</v>
      </c>
    </row>
    <row r="98" spans="1:15" x14ac:dyDescent="0.3">
      <c r="A98">
        <v>11817</v>
      </c>
      <c r="B98" t="s">
        <v>57</v>
      </c>
      <c r="C98" t="s">
        <v>1</v>
      </c>
      <c r="D98" t="s">
        <v>2</v>
      </c>
      <c r="E98" t="s">
        <v>3</v>
      </c>
      <c r="F98" t="s">
        <v>58</v>
      </c>
      <c r="G98">
        <v>225</v>
      </c>
      <c r="H98" t="s">
        <v>316</v>
      </c>
      <c r="I98">
        <v>8</v>
      </c>
      <c r="J98" t="s">
        <v>309</v>
      </c>
      <c r="K98" s="57">
        <v>72</v>
      </c>
      <c r="L98">
        <v>25</v>
      </c>
      <c r="M98" s="58">
        <v>4.7</v>
      </c>
      <c r="N98" s="59">
        <f>tbRec[[#This Row],[numArvores]]*tbRec[[#This Row],[ProdPlanta]]</f>
        <v>1800</v>
      </c>
      <c r="O98" s="59">
        <f>tbRec[[#This Row],[Preco]]*tbRec[[#This Row],[ProdFaixa]]</f>
        <v>8460</v>
      </c>
    </row>
    <row r="99" spans="1:15" x14ac:dyDescent="0.3">
      <c r="A99">
        <v>11817</v>
      </c>
      <c r="B99" t="s">
        <v>57</v>
      </c>
      <c r="C99" t="s">
        <v>1</v>
      </c>
      <c r="D99" t="s">
        <v>2</v>
      </c>
      <c r="E99" t="s">
        <v>3</v>
      </c>
      <c r="F99" t="s">
        <v>58</v>
      </c>
      <c r="G99">
        <v>225</v>
      </c>
      <c r="H99" t="s">
        <v>316</v>
      </c>
      <c r="I99">
        <v>9</v>
      </c>
      <c r="J99" t="s">
        <v>309</v>
      </c>
      <c r="K99" s="57">
        <v>72</v>
      </c>
      <c r="L99">
        <v>25</v>
      </c>
      <c r="M99" s="58">
        <v>4.7</v>
      </c>
      <c r="N99" s="59">
        <f>tbRec[[#This Row],[numArvores]]*tbRec[[#This Row],[ProdPlanta]]</f>
        <v>1800</v>
      </c>
      <c r="O99" s="59">
        <f>tbRec[[#This Row],[Preco]]*tbRec[[#This Row],[ProdFaixa]]</f>
        <v>8460</v>
      </c>
    </row>
    <row r="100" spans="1:15" x14ac:dyDescent="0.3">
      <c r="A100">
        <v>11817</v>
      </c>
      <c r="B100" t="s">
        <v>57</v>
      </c>
      <c r="C100" t="s">
        <v>1</v>
      </c>
      <c r="D100" t="s">
        <v>2</v>
      </c>
      <c r="E100" t="s">
        <v>3</v>
      </c>
      <c r="F100" t="s">
        <v>58</v>
      </c>
      <c r="G100">
        <v>225</v>
      </c>
      <c r="H100" t="s">
        <v>316</v>
      </c>
      <c r="I100">
        <v>10</v>
      </c>
      <c r="J100" t="s">
        <v>309</v>
      </c>
      <c r="K100" s="57">
        <v>72</v>
      </c>
      <c r="L100">
        <v>25</v>
      </c>
      <c r="M100" s="58">
        <v>4.7</v>
      </c>
      <c r="N100" s="59">
        <f>tbRec[[#This Row],[numArvores]]*tbRec[[#This Row],[ProdPlanta]]</f>
        <v>1800</v>
      </c>
      <c r="O100" s="59">
        <f>tbRec[[#This Row],[Preco]]*tbRec[[#This Row],[ProdFaixa]]</f>
        <v>8460</v>
      </c>
    </row>
    <row r="101" spans="1:15" x14ac:dyDescent="0.3">
      <c r="A101">
        <v>11817</v>
      </c>
      <c r="B101" t="s">
        <v>57</v>
      </c>
      <c r="C101" t="s">
        <v>1</v>
      </c>
      <c r="D101" t="s">
        <v>2</v>
      </c>
      <c r="E101" t="s">
        <v>3</v>
      </c>
      <c r="F101" t="s">
        <v>58</v>
      </c>
      <c r="G101">
        <v>225</v>
      </c>
      <c r="H101" t="s">
        <v>316</v>
      </c>
      <c r="I101">
        <v>11</v>
      </c>
      <c r="J101" t="s">
        <v>309</v>
      </c>
      <c r="K101" s="57">
        <v>72</v>
      </c>
      <c r="L101">
        <v>25</v>
      </c>
      <c r="M101" s="58">
        <v>4.7</v>
      </c>
      <c r="N101" s="59">
        <f>tbRec[[#This Row],[numArvores]]*tbRec[[#This Row],[ProdPlanta]]</f>
        <v>1800</v>
      </c>
      <c r="O101" s="59">
        <f>tbRec[[#This Row],[Preco]]*tbRec[[#This Row],[ProdFaixa]]</f>
        <v>8460</v>
      </c>
    </row>
    <row r="102" spans="1:15" x14ac:dyDescent="0.3">
      <c r="A102">
        <v>11817</v>
      </c>
      <c r="B102" t="s">
        <v>57</v>
      </c>
      <c r="C102" t="s">
        <v>1</v>
      </c>
      <c r="D102" t="s">
        <v>2</v>
      </c>
      <c r="E102" t="s">
        <v>3</v>
      </c>
      <c r="F102" t="s">
        <v>58</v>
      </c>
      <c r="G102">
        <v>225</v>
      </c>
      <c r="H102" t="s">
        <v>316</v>
      </c>
      <c r="I102">
        <v>12</v>
      </c>
      <c r="J102" t="s">
        <v>309</v>
      </c>
      <c r="K102" s="57">
        <v>72</v>
      </c>
      <c r="L102">
        <v>25</v>
      </c>
      <c r="M102" s="58">
        <v>4.7</v>
      </c>
      <c r="N102" s="59">
        <f>tbRec[[#This Row],[numArvores]]*tbRec[[#This Row],[ProdPlanta]]</f>
        <v>1800</v>
      </c>
      <c r="O102" s="59">
        <f>tbRec[[#This Row],[Preco]]*tbRec[[#This Row],[ProdFaixa]]</f>
        <v>8460</v>
      </c>
    </row>
    <row r="103" spans="1:15" x14ac:dyDescent="0.3">
      <c r="A103">
        <v>11817</v>
      </c>
      <c r="B103" t="s">
        <v>57</v>
      </c>
      <c r="C103" t="s">
        <v>1</v>
      </c>
      <c r="D103" t="s">
        <v>2</v>
      </c>
      <c r="E103" t="s">
        <v>3</v>
      </c>
      <c r="F103" t="s">
        <v>58</v>
      </c>
      <c r="G103">
        <v>225</v>
      </c>
      <c r="H103" t="s">
        <v>316</v>
      </c>
      <c r="I103">
        <v>13</v>
      </c>
      <c r="J103" t="s">
        <v>309</v>
      </c>
      <c r="K103" s="57">
        <v>72</v>
      </c>
      <c r="L103">
        <v>25</v>
      </c>
      <c r="M103" s="58">
        <v>4.7</v>
      </c>
      <c r="N103" s="59">
        <f>tbRec[[#This Row],[numArvores]]*tbRec[[#This Row],[ProdPlanta]]</f>
        <v>1800</v>
      </c>
      <c r="O103" s="59">
        <f>tbRec[[#This Row],[Preco]]*tbRec[[#This Row],[ProdFaixa]]</f>
        <v>8460</v>
      </c>
    </row>
    <row r="104" spans="1:15" x14ac:dyDescent="0.3">
      <c r="A104">
        <v>11817</v>
      </c>
      <c r="B104" t="s">
        <v>57</v>
      </c>
      <c r="C104" t="s">
        <v>1</v>
      </c>
      <c r="D104" t="s">
        <v>2</v>
      </c>
      <c r="E104" t="s">
        <v>3</v>
      </c>
      <c r="F104" t="s">
        <v>58</v>
      </c>
      <c r="G104">
        <v>225</v>
      </c>
      <c r="H104" t="s">
        <v>316</v>
      </c>
      <c r="I104">
        <v>14</v>
      </c>
      <c r="J104" t="s">
        <v>309</v>
      </c>
      <c r="K104" s="57">
        <v>72</v>
      </c>
      <c r="L104">
        <v>25</v>
      </c>
      <c r="M104" s="58">
        <v>4.7</v>
      </c>
      <c r="N104" s="59">
        <f>tbRec[[#This Row],[numArvores]]*tbRec[[#This Row],[ProdPlanta]]</f>
        <v>1800</v>
      </c>
      <c r="O104" s="59">
        <f>tbRec[[#This Row],[Preco]]*tbRec[[#This Row],[ProdFaixa]]</f>
        <v>8460</v>
      </c>
    </row>
    <row r="105" spans="1:15" x14ac:dyDescent="0.3">
      <c r="A105">
        <v>11817</v>
      </c>
      <c r="B105" t="s">
        <v>57</v>
      </c>
      <c r="C105" t="s">
        <v>1</v>
      </c>
      <c r="D105" t="s">
        <v>2</v>
      </c>
      <c r="E105" t="s">
        <v>3</v>
      </c>
      <c r="F105" t="s">
        <v>58</v>
      </c>
      <c r="G105">
        <v>225</v>
      </c>
      <c r="H105" t="s">
        <v>316</v>
      </c>
      <c r="I105">
        <v>15</v>
      </c>
      <c r="J105" t="s">
        <v>309</v>
      </c>
      <c r="K105" s="57">
        <v>72</v>
      </c>
      <c r="L105">
        <v>25</v>
      </c>
      <c r="M105" s="58">
        <v>4.7</v>
      </c>
      <c r="N105" s="59">
        <f>tbRec[[#This Row],[numArvores]]*tbRec[[#This Row],[ProdPlanta]]</f>
        <v>1800</v>
      </c>
      <c r="O105" s="59">
        <f>tbRec[[#This Row],[Preco]]*tbRec[[#This Row],[ProdFaixa]]</f>
        <v>8460</v>
      </c>
    </row>
    <row r="106" spans="1:15" x14ac:dyDescent="0.3">
      <c r="A106">
        <v>11817</v>
      </c>
      <c r="B106" t="s">
        <v>57</v>
      </c>
      <c r="C106" t="s">
        <v>1</v>
      </c>
      <c r="D106" t="s">
        <v>2</v>
      </c>
      <c r="E106" t="s">
        <v>3</v>
      </c>
      <c r="F106" t="s">
        <v>58</v>
      </c>
      <c r="G106">
        <v>225</v>
      </c>
      <c r="H106" t="s">
        <v>316</v>
      </c>
      <c r="I106">
        <v>16</v>
      </c>
      <c r="J106" t="s">
        <v>309</v>
      </c>
      <c r="K106" s="57">
        <v>72</v>
      </c>
      <c r="L106">
        <v>25</v>
      </c>
      <c r="M106" s="58">
        <v>4.7</v>
      </c>
      <c r="N106" s="59">
        <f>tbRec[[#This Row],[numArvores]]*tbRec[[#This Row],[ProdPlanta]]</f>
        <v>1800</v>
      </c>
      <c r="O106" s="59">
        <f>tbRec[[#This Row],[Preco]]*tbRec[[#This Row],[ProdFaixa]]</f>
        <v>8460</v>
      </c>
    </row>
    <row r="107" spans="1:15" x14ac:dyDescent="0.3">
      <c r="A107">
        <v>11817</v>
      </c>
      <c r="B107" t="s">
        <v>57</v>
      </c>
      <c r="C107" t="s">
        <v>1</v>
      </c>
      <c r="D107" t="s">
        <v>2</v>
      </c>
      <c r="E107" t="s">
        <v>3</v>
      </c>
      <c r="F107" t="s">
        <v>58</v>
      </c>
      <c r="G107">
        <v>225</v>
      </c>
      <c r="H107" t="s">
        <v>316</v>
      </c>
      <c r="I107">
        <v>17</v>
      </c>
      <c r="J107" t="s">
        <v>309</v>
      </c>
      <c r="K107" s="57">
        <v>72</v>
      </c>
      <c r="L107">
        <v>25</v>
      </c>
      <c r="M107" s="58">
        <v>4.7</v>
      </c>
      <c r="N107" s="59">
        <f>tbRec[[#This Row],[numArvores]]*tbRec[[#This Row],[ProdPlanta]]</f>
        <v>1800</v>
      </c>
      <c r="O107" s="59">
        <f>tbRec[[#This Row],[Preco]]*tbRec[[#This Row],[ProdFaixa]]</f>
        <v>8460</v>
      </c>
    </row>
    <row r="108" spans="1:15" x14ac:dyDescent="0.3">
      <c r="A108">
        <v>11817</v>
      </c>
      <c r="B108" t="s">
        <v>57</v>
      </c>
      <c r="C108" t="s">
        <v>1</v>
      </c>
      <c r="D108" t="s">
        <v>2</v>
      </c>
      <c r="E108" t="s">
        <v>3</v>
      </c>
      <c r="F108" t="s">
        <v>58</v>
      </c>
      <c r="G108">
        <v>225</v>
      </c>
      <c r="H108" t="s">
        <v>316</v>
      </c>
      <c r="I108">
        <v>18</v>
      </c>
      <c r="J108" t="s">
        <v>309</v>
      </c>
      <c r="K108" s="57">
        <v>72</v>
      </c>
      <c r="L108">
        <v>25</v>
      </c>
      <c r="M108" s="58">
        <v>4.7</v>
      </c>
      <c r="N108" s="59">
        <f>tbRec[[#This Row],[numArvores]]*tbRec[[#This Row],[ProdPlanta]]</f>
        <v>1800</v>
      </c>
      <c r="O108" s="59">
        <f>tbRec[[#This Row],[Preco]]*tbRec[[#This Row],[ProdFaixa]]</f>
        <v>8460</v>
      </c>
    </row>
    <row r="109" spans="1:15" x14ac:dyDescent="0.3">
      <c r="A109">
        <v>11817</v>
      </c>
      <c r="B109" t="s">
        <v>57</v>
      </c>
      <c r="C109" t="s">
        <v>1</v>
      </c>
      <c r="D109" t="s">
        <v>2</v>
      </c>
      <c r="E109" t="s">
        <v>3</v>
      </c>
      <c r="F109" t="s">
        <v>58</v>
      </c>
      <c r="G109">
        <v>225</v>
      </c>
      <c r="H109" t="s">
        <v>316</v>
      </c>
      <c r="I109">
        <v>19</v>
      </c>
      <c r="J109" t="s">
        <v>309</v>
      </c>
      <c r="K109" s="57">
        <v>72</v>
      </c>
      <c r="L109">
        <v>25</v>
      </c>
      <c r="M109" s="58">
        <v>4.7</v>
      </c>
      <c r="N109" s="59">
        <f>tbRec[[#This Row],[numArvores]]*tbRec[[#This Row],[ProdPlanta]]</f>
        <v>1800</v>
      </c>
      <c r="O109" s="59">
        <f>tbRec[[#This Row],[Preco]]*tbRec[[#This Row],[ProdFaixa]]</f>
        <v>8460</v>
      </c>
    </row>
    <row r="110" spans="1:15" x14ac:dyDescent="0.3">
      <c r="A110">
        <v>11817</v>
      </c>
      <c r="B110" t="s">
        <v>57</v>
      </c>
      <c r="C110" t="s">
        <v>1</v>
      </c>
      <c r="D110" t="s">
        <v>2</v>
      </c>
      <c r="E110" t="s">
        <v>3</v>
      </c>
      <c r="F110" t="s">
        <v>58</v>
      </c>
      <c r="G110">
        <v>225</v>
      </c>
      <c r="H110" t="s">
        <v>316</v>
      </c>
      <c r="I110">
        <v>20</v>
      </c>
      <c r="J110" t="s">
        <v>309</v>
      </c>
      <c r="K110" s="57">
        <v>72</v>
      </c>
      <c r="L110">
        <v>25</v>
      </c>
      <c r="M110" s="58">
        <v>4.7</v>
      </c>
      <c r="N110" s="59">
        <f>tbRec[[#This Row],[numArvores]]*tbRec[[#This Row],[ProdPlanta]]</f>
        <v>1800</v>
      </c>
      <c r="O110" s="59">
        <f>tbRec[[#This Row],[Preco]]*tbRec[[#This Row],[ProdFaixa]]</f>
        <v>8460</v>
      </c>
    </row>
    <row r="111" spans="1:15" x14ac:dyDescent="0.3">
      <c r="A111">
        <v>11817</v>
      </c>
      <c r="B111" t="s">
        <v>57</v>
      </c>
      <c r="C111" t="s">
        <v>1</v>
      </c>
      <c r="D111" t="s">
        <v>2</v>
      </c>
      <c r="E111" t="s">
        <v>3</v>
      </c>
      <c r="F111" t="s">
        <v>58</v>
      </c>
      <c r="G111">
        <v>225</v>
      </c>
      <c r="H111" t="s">
        <v>316</v>
      </c>
      <c r="I111">
        <v>21</v>
      </c>
      <c r="J111" t="s">
        <v>309</v>
      </c>
      <c r="K111" s="57">
        <v>72</v>
      </c>
      <c r="L111">
        <v>25</v>
      </c>
      <c r="M111" s="58">
        <v>4.7</v>
      </c>
      <c r="N111" s="59">
        <f>tbRec[[#This Row],[numArvores]]*tbRec[[#This Row],[ProdPlanta]]</f>
        <v>1800</v>
      </c>
      <c r="O111" s="59">
        <f>tbRec[[#This Row],[Preco]]*tbRec[[#This Row],[ProdFaixa]]</f>
        <v>8460</v>
      </c>
    </row>
    <row r="112" spans="1:15" x14ac:dyDescent="0.3">
      <c r="A112">
        <v>11817</v>
      </c>
      <c r="B112" t="s">
        <v>57</v>
      </c>
      <c r="C112" t="s">
        <v>1</v>
      </c>
      <c r="D112" t="s">
        <v>2</v>
      </c>
      <c r="E112" t="s">
        <v>3</v>
      </c>
      <c r="F112" t="s">
        <v>58</v>
      </c>
      <c r="G112">
        <v>225</v>
      </c>
      <c r="H112" t="s">
        <v>316</v>
      </c>
      <c r="I112">
        <v>22</v>
      </c>
      <c r="J112" t="s">
        <v>309</v>
      </c>
      <c r="K112" s="57">
        <v>72</v>
      </c>
      <c r="L112">
        <v>25</v>
      </c>
      <c r="M112" s="58">
        <v>4.7</v>
      </c>
      <c r="N112" s="59">
        <f>tbRec[[#This Row],[numArvores]]*tbRec[[#This Row],[ProdPlanta]]</f>
        <v>1800</v>
      </c>
      <c r="O112" s="59">
        <f>tbRec[[#This Row],[Preco]]*tbRec[[#This Row],[ProdFaixa]]</f>
        <v>8460</v>
      </c>
    </row>
    <row r="113" spans="1:15" x14ac:dyDescent="0.3">
      <c r="A113">
        <v>11817</v>
      </c>
      <c r="B113" t="s">
        <v>57</v>
      </c>
      <c r="C113" t="s">
        <v>1</v>
      </c>
      <c r="D113" t="s">
        <v>2</v>
      </c>
      <c r="E113" t="s">
        <v>3</v>
      </c>
      <c r="F113" t="s">
        <v>58</v>
      </c>
      <c r="G113">
        <v>225</v>
      </c>
      <c r="H113" t="s">
        <v>316</v>
      </c>
      <c r="I113">
        <v>23</v>
      </c>
      <c r="J113" t="s">
        <v>309</v>
      </c>
      <c r="K113" s="57">
        <v>72</v>
      </c>
      <c r="L113">
        <v>25</v>
      </c>
      <c r="M113" s="58">
        <v>4.7</v>
      </c>
      <c r="N113" s="59">
        <f>tbRec[[#This Row],[numArvores]]*tbRec[[#This Row],[ProdPlanta]]</f>
        <v>1800</v>
      </c>
      <c r="O113" s="59">
        <f>tbRec[[#This Row],[Preco]]*tbRec[[#This Row],[ProdFaixa]]</f>
        <v>8460</v>
      </c>
    </row>
    <row r="114" spans="1:15" x14ac:dyDescent="0.3">
      <c r="A114">
        <v>11817</v>
      </c>
      <c r="B114" t="s">
        <v>57</v>
      </c>
      <c r="C114" t="s">
        <v>1</v>
      </c>
      <c r="D114" t="s">
        <v>2</v>
      </c>
      <c r="E114" t="s">
        <v>3</v>
      </c>
      <c r="F114" t="s">
        <v>58</v>
      </c>
      <c r="G114">
        <v>225</v>
      </c>
      <c r="H114" t="s">
        <v>316</v>
      </c>
      <c r="I114">
        <v>24</v>
      </c>
      <c r="J114" t="s">
        <v>309</v>
      </c>
      <c r="K114" s="57">
        <v>72</v>
      </c>
      <c r="L114">
        <v>25</v>
      </c>
      <c r="M114" s="58">
        <v>4.7</v>
      </c>
      <c r="N114" s="59">
        <f>tbRec[[#This Row],[numArvores]]*tbRec[[#This Row],[ProdPlanta]]</f>
        <v>1800</v>
      </c>
      <c r="O114" s="59">
        <f>tbRec[[#This Row],[Preco]]*tbRec[[#This Row],[ProdFaixa]]</f>
        <v>8460</v>
      </c>
    </row>
    <row r="115" spans="1:15" x14ac:dyDescent="0.3">
      <c r="A115">
        <v>11817</v>
      </c>
      <c r="B115" t="s">
        <v>57</v>
      </c>
      <c r="C115" t="s">
        <v>1</v>
      </c>
      <c r="D115" t="s">
        <v>2</v>
      </c>
      <c r="E115" t="s">
        <v>3</v>
      </c>
      <c r="F115" t="s">
        <v>58</v>
      </c>
      <c r="G115">
        <v>225</v>
      </c>
      <c r="H115" t="s">
        <v>316</v>
      </c>
      <c r="I115">
        <v>25</v>
      </c>
      <c r="J115" t="s">
        <v>309</v>
      </c>
      <c r="K115" s="57">
        <v>72</v>
      </c>
      <c r="L115">
        <v>25</v>
      </c>
      <c r="M115" s="58">
        <v>4.7</v>
      </c>
      <c r="N115" s="59">
        <f>tbRec[[#This Row],[numArvores]]*tbRec[[#This Row],[ProdPlanta]]</f>
        <v>1800</v>
      </c>
      <c r="O115" s="59">
        <f>tbRec[[#This Row],[Preco]]*tbRec[[#This Row],[ProdFaixa]]</f>
        <v>8460</v>
      </c>
    </row>
    <row r="116" spans="1:15" x14ac:dyDescent="0.3">
      <c r="A116">
        <v>11817</v>
      </c>
      <c r="B116" t="s">
        <v>57</v>
      </c>
      <c r="C116" t="s">
        <v>1</v>
      </c>
      <c r="D116" t="s">
        <v>2</v>
      </c>
      <c r="E116" t="s">
        <v>3</v>
      </c>
      <c r="F116" t="s">
        <v>58</v>
      </c>
      <c r="G116">
        <v>225</v>
      </c>
      <c r="H116" t="s">
        <v>316</v>
      </c>
      <c r="I116">
        <v>26</v>
      </c>
      <c r="J116" t="s">
        <v>309</v>
      </c>
      <c r="K116" s="57">
        <v>72</v>
      </c>
      <c r="L116">
        <v>25</v>
      </c>
      <c r="M116" s="58">
        <v>4.7</v>
      </c>
      <c r="N116" s="59">
        <f>tbRec[[#This Row],[numArvores]]*tbRec[[#This Row],[ProdPlanta]]</f>
        <v>1800</v>
      </c>
      <c r="O116" s="59">
        <f>tbRec[[#This Row],[Preco]]*tbRec[[#This Row],[ProdFaixa]]</f>
        <v>8460</v>
      </c>
    </row>
    <row r="117" spans="1:15" x14ac:dyDescent="0.3">
      <c r="A117">
        <v>11817</v>
      </c>
      <c r="B117" t="s">
        <v>57</v>
      </c>
      <c r="C117" t="s">
        <v>1</v>
      </c>
      <c r="D117" t="s">
        <v>2</v>
      </c>
      <c r="E117" t="s">
        <v>3</v>
      </c>
      <c r="F117" t="s">
        <v>58</v>
      </c>
      <c r="G117">
        <v>225</v>
      </c>
      <c r="H117" t="s">
        <v>316</v>
      </c>
      <c r="I117">
        <v>27</v>
      </c>
      <c r="J117" t="s">
        <v>309</v>
      </c>
      <c r="K117" s="57">
        <v>72</v>
      </c>
      <c r="L117">
        <v>25</v>
      </c>
      <c r="M117" s="58">
        <v>4.7</v>
      </c>
      <c r="N117" s="59">
        <f>tbRec[[#This Row],[numArvores]]*tbRec[[#This Row],[ProdPlanta]]</f>
        <v>1800</v>
      </c>
      <c r="O117" s="59">
        <f>tbRec[[#This Row],[Preco]]*tbRec[[#This Row],[ProdFaixa]]</f>
        <v>8460</v>
      </c>
    </row>
    <row r="118" spans="1:15" x14ac:dyDescent="0.3">
      <c r="A118">
        <v>11817</v>
      </c>
      <c r="B118" t="s">
        <v>57</v>
      </c>
      <c r="C118" t="s">
        <v>1</v>
      </c>
      <c r="D118" t="s">
        <v>2</v>
      </c>
      <c r="E118" t="s">
        <v>3</v>
      </c>
      <c r="F118" t="s">
        <v>58</v>
      </c>
      <c r="G118">
        <v>225</v>
      </c>
      <c r="H118" t="s">
        <v>316</v>
      </c>
      <c r="I118">
        <v>28</v>
      </c>
      <c r="J118" t="s">
        <v>309</v>
      </c>
      <c r="K118" s="57">
        <v>72</v>
      </c>
      <c r="L118">
        <v>25</v>
      </c>
      <c r="M118" s="58">
        <v>4.7</v>
      </c>
      <c r="N118" s="59">
        <f>tbRec[[#This Row],[numArvores]]*tbRec[[#This Row],[ProdPlanta]]</f>
        <v>1800</v>
      </c>
      <c r="O118" s="59">
        <f>tbRec[[#This Row],[Preco]]*tbRec[[#This Row],[ProdFaixa]]</f>
        <v>8460</v>
      </c>
    </row>
    <row r="119" spans="1:15" x14ac:dyDescent="0.3">
      <c r="A119">
        <v>11817</v>
      </c>
      <c r="B119" t="s">
        <v>57</v>
      </c>
      <c r="C119" t="s">
        <v>1</v>
      </c>
      <c r="D119" t="s">
        <v>2</v>
      </c>
      <c r="E119" t="s">
        <v>3</v>
      </c>
      <c r="F119" t="s">
        <v>58</v>
      </c>
      <c r="G119">
        <v>225</v>
      </c>
      <c r="H119" t="s">
        <v>316</v>
      </c>
      <c r="I119">
        <v>29</v>
      </c>
      <c r="J119" t="s">
        <v>309</v>
      </c>
      <c r="K119" s="57">
        <v>72</v>
      </c>
      <c r="L119">
        <v>25</v>
      </c>
      <c r="M119" s="58">
        <v>4.7</v>
      </c>
      <c r="N119" s="59">
        <f>tbRec[[#This Row],[numArvores]]*tbRec[[#This Row],[ProdPlanta]]</f>
        <v>1800</v>
      </c>
      <c r="O119" s="59">
        <f>tbRec[[#This Row],[Preco]]*tbRec[[#This Row],[ProdFaixa]]</f>
        <v>8460</v>
      </c>
    </row>
    <row r="120" spans="1:15" x14ac:dyDescent="0.3">
      <c r="A120">
        <v>11817</v>
      </c>
      <c r="B120" t="s">
        <v>57</v>
      </c>
      <c r="C120" t="s">
        <v>1</v>
      </c>
      <c r="D120" t="s">
        <v>2</v>
      </c>
      <c r="E120" t="s">
        <v>3</v>
      </c>
      <c r="F120" t="s">
        <v>58</v>
      </c>
      <c r="G120">
        <v>225</v>
      </c>
      <c r="H120" t="s">
        <v>316</v>
      </c>
      <c r="I120">
        <v>30</v>
      </c>
      <c r="J120" t="s">
        <v>309</v>
      </c>
      <c r="K120" s="57">
        <v>72</v>
      </c>
      <c r="L120">
        <v>25</v>
      </c>
      <c r="M120" s="58">
        <v>4.7</v>
      </c>
      <c r="N120" s="59">
        <f>tbRec[[#This Row],[numArvores]]*tbRec[[#This Row],[ProdPlanta]]</f>
        <v>1800</v>
      </c>
      <c r="O120" s="59">
        <f>tbRec[[#This Row],[Preco]]*tbRec[[#This Row],[ProdFaixa]]</f>
        <v>8460</v>
      </c>
    </row>
    <row r="121" spans="1:15" x14ac:dyDescent="0.3">
      <c r="A121">
        <v>11817</v>
      </c>
      <c r="B121" t="s">
        <v>57</v>
      </c>
      <c r="C121" t="s">
        <v>1</v>
      </c>
      <c r="D121" t="s">
        <v>2</v>
      </c>
      <c r="E121" t="s">
        <v>3</v>
      </c>
      <c r="F121" t="s">
        <v>5</v>
      </c>
      <c r="G121">
        <v>333</v>
      </c>
      <c r="H121" t="s">
        <v>6</v>
      </c>
      <c r="I121">
        <v>6</v>
      </c>
      <c r="J121" t="s">
        <v>309</v>
      </c>
      <c r="K121" s="57">
        <v>45</v>
      </c>
      <c r="L121">
        <v>37</v>
      </c>
      <c r="M121" s="58">
        <v>4</v>
      </c>
      <c r="N121" s="59">
        <f>tbRec[[#This Row],[numArvores]]*tbRec[[#This Row],[ProdPlanta]]</f>
        <v>1665</v>
      </c>
      <c r="O121" s="59">
        <f>tbRec[[#This Row],[Preco]]*tbRec[[#This Row],[ProdFaixa]]</f>
        <v>6660</v>
      </c>
    </row>
    <row r="122" spans="1:15" x14ac:dyDescent="0.3">
      <c r="A122">
        <v>11817</v>
      </c>
      <c r="B122" t="s">
        <v>57</v>
      </c>
      <c r="C122" t="s">
        <v>1</v>
      </c>
      <c r="D122" t="s">
        <v>2</v>
      </c>
      <c r="E122" t="s">
        <v>3</v>
      </c>
      <c r="F122" t="s">
        <v>5</v>
      </c>
      <c r="G122">
        <v>333</v>
      </c>
      <c r="H122" t="s">
        <v>6</v>
      </c>
      <c r="I122">
        <v>7</v>
      </c>
      <c r="J122" t="s">
        <v>309</v>
      </c>
      <c r="K122" s="57">
        <v>45</v>
      </c>
      <c r="L122">
        <v>37</v>
      </c>
      <c r="M122" s="58">
        <v>4</v>
      </c>
      <c r="N122" s="59">
        <f>tbRec[[#This Row],[numArvores]]*tbRec[[#This Row],[ProdPlanta]]</f>
        <v>1665</v>
      </c>
      <c r="O122" s="59">
        <f>tbRec[[#This Row],[Preco]]*tbRec[[#This Row],[ProdFaixa]]</f>
        <v>6660</v>
      </c>
    </row>
    <row r="123" spans="1:15" x14ac:dyDescent="0.3">
      <c r="A123">
        <v>11817</v>
      </c>
      <c r="B123" t="s">
        <v>57</v>
      </c>
      <c r="C123" t="s">
        <v>1</v>
      </c>
      <c r="D123" t="s">
        <v>2</v>
      </c>
      <c r="E123" t="s">
        <v>3</v>
      </c>
      <c r="F123" t="s">
        <v>5</v>
      </c>
      <c r="G123">
        <v>333</v>
      </c>
      <c r="H123" t="s">
        <v>6</v>
      </c>
      <c r="I123">
        <v>8</v>
      </c>
      <c r="J123" t="s">
        <v>309</v>
      </c>
      <c r="K123" s="57">
        <v>45</v>
      </c>
      <c r="L123">
        <v>37</v>
      </c>
      <c r="M123" s="58">
        <v>4</v>
      </c>
      <c r="N123" s="59">
        <f>tbRec[[#This Row],[numArvores]]*tbRec[[#This Row],[ProdPlanta]]</f>
        <v>1665</v>
      </c>
      <c r="O123" s="59">
        <f>tbRec[[#This Row],[Preco]]*tbRec[[#This Row],[ProdFaixa]]</f>
        <v>6660</v>
      </c>
    </row>
    <row r="124" spans="1:15" x14ac:dyDescent="0.3">
      <c r="A124">
        <v>11817</v>
      </c>
      <c r="B124" t="s">
        <v>57</v>
      </c>
      <c r="C124" t="s">
        <v>1</v>
      </c>
      <c r="D124" t="s">
        <v>2</v>
      </c>
      <c r="E124" t="s">
        <v>3</v>
      </c>
      <c r="F124" t="s">
        <v>5</v>
      </c>
      <c r="G124">
        <v>333</v>
      </c>
      <c r="H124" t="s">
        <v>6</v>
      </c>
      <c r="I124">
        <v>9</v>
      </c>
      <c r="J124" t="s">
        <v>309</v>
      </c>
      <c r="K124" s="57">
        <v>45</v>
      </c>
      <c r="L124">
        <v>37</v>
      </c>
      <c r="M124" s="58">
        <v>4</v>
      </c>
      <c r="N124" s="59">
        <f>tbRec[[#This Row],[numArvores]]*tbRec[[#This Row],[ProdPlanta]]</f>
        <v>1665</v>
      </c>
      <c r="O124" s="59">
        <f>tbRec[[#This Row],[Preco]]*tbRec[[#This Row],[ProdFaixa]]</f>
        <v>6660</v>
      </c>
    </row>
    <row r="125" spans="1:15" x14ac:dyDescent="0.3">
      <c r="A125">
        <v>11817</v>
      </c>
      <c r="B125" t="s">
        <v>57</v>
      </c>
      <c r="C125" t="s">
        <v>1</v>
      </c>
      <c r="D125" t="s">
        <v>2</v>
      </c>
      <c r="E125" t="s">
        <v>3</v>
      </c>
      <c r="F125" t="s">
        <v>5</v>
      </c>
      <c r="G125">
        <v>333</v>
      </c>
      <c r="H125" t="s">
        <v>6</v>
      </c>
      <c r="I125">
        <v>10</v>
      </c>
      <c r="J125" t="s">
        <v>309</v>
      </c>
      <c r="K125" s="57">
        <v>45</v>
      </c>
      <c r="L125">
        <v>37</v>
      </c>
      <c r="M125" s="58">
        <v>4</v>
      </c>
      <c r="N125" s="59">
        <f>tbRec[[#This Row],[numArvores]]*tbRec[[#This Row],[ProdPlanta]]</f>
        <v>1665</v>
      </c>
      <c r="O125" s="59">
        <f>tbRec[[#This Row],[Preco]]*tbRec[[#This Row],[ProdFaixa]]</f>
        <v>6660</v>
      </c>
    </row>
    <row r="126" spans="1:15" x14ac:dyDescent="0.3">
      <c r="A126">
        <v>11817</v>
      </c>
      <c r="B126" t="s">
        <v>57</v>
      </c>
      <c r="C126" t="s">
        <v>1</v>
      </c>
      <c r="D126" t="s">
        <v>2</v>
      </c>
      <c r="E126" t="s">
        <v>3</v>
      </c>
      <c r="F126" t="s">
        <v>5</v>
      </c>
      <c r="G126">
        <v>333</v>
      </c>
      <c r="H126" t="s">
        <v>6</v>
      </c>
      <c r="I126">
        <v>11</v>
      </c>
      <c r="J126" t="s">
        <v>309</v>
      </c>
      <c r="K126" s="57">
        <v>45</v>
      </c>
      <c r="L126">
        <v>37</v>
      </c>
      <c r="M126" s="58">
        <v>4</v>
      </c>
      <c r="N126" s="59">
        <f>tbRec[[#This Row],[numArvores]]*tbRec[[#This Row],[ProdPlanta]]</f>
        <v>1665</v>
      </c>
      <c r="O126" s="59">
        <f>tbRec[[#This Row],[Preco]]*tbRec[[#This Row],[ProdFaixa]]</f>
        <v>6660</v>
      </c>
    </row>
    <row r="127" spans="1:15" x14ac:dyDescent="0.3">
      <c r="A127">
        <v>11817</v>
      </c>
      <c r="B127" t="s">
        <v>57</v>
      </c>
      <c r="C127" t="s">
        <v>1</v>
      </c>
      <c r="D127" t="s">
        <v>2</v>
      </c>
      <c r="E127" t="s">
        <v>3</v>
      </c>
      <c r="F127" t="s">
        <v>5</v>
      </c>
      <c r="G127">
        <v>333</v>
      </c>
      <c r="H127" t="s">
        <v>6</v>
      </c>
      <c r="I127">
        <v>12</v>
      </c>
      <c r="J127" t="s">
        <v>309</v>
      </c>
      <c r="K127" s="57">
        <v>45</v>
      </c>
      <c r="L127">
        <v>37</v>
      </c>
      <c r="M127" s="58">
        <v>4</v>
      </c>
      <c r="N127" s="59">
        <f>tbRec[[#This Row],[numArvores]]*tbRec[[#This Row],[ProdPlanta]]</f>
        <v>1665</v>
      </c>
      <c r="O127" s="59">
        <f>tbRec[[#This Row],[Preco]]*tbRec[[#This Row],[ProdFaixa]]</f>
        <v>6660</v>
      </c>
    </row>
    <row r="128" spans="1:15" x14ac:dyDescent="0.3">
      <c r="A128">
        <v>11817</v>
      </c>
      <c r="B128" t="s">
        <v>57</v>
      </c>
      <c r="C128" t="s">
        <v>1</v>
      </c>
      <c r="D128" t="s">
        <v>2</v>
      </c>
      <c r="E128" t="s">
        <v>3</v>
      </c>
      <c r="F128" t="s">
        <v>5</v>
      </c>
      <c r="G128">
        <v>333</v>
      </c>
      <c r="H128" t="s">
        <v>6</v>
      </c>
      <c r="I128">
        <v>13</v>
      </c>
      <c r="J128" t="s">
        <v>309</v>
      </c>
      <c r="K128" s="57">
        <v>45</v>
      </c>
      <c r="L128">
        <v>37</v>
      </c>
      <c r="M128" s="58">
        <v>4</v>
      </c>
      <c r="N128" s="59">
        <f>tbRec[[#This Row],[numArvores]]*tbRec[[#This Row],[ProdPlanta]]</f>
        <v>1665</v>
      </c>
      <c r="O128" s="59">
        <f>tbRec[[#This Row],[Preco]]*tbRec[[#This Row],[ProdFaixa]]</f>
        <v>6660</v>
      </c>
    </row>
    <row r="129" spans="1:15" x14ac:dyDescent="0.3">
      <c r="A129">
        <v>11817</v>
      </c>
      <c r="B129" t="s">
        <v>57</v>
      </c>
      <c r="C129" t="s">
        <v>1</v>
      </c>
      <c r="D129" t="s">
        <v>2</v>
      </c>
      <c r="E129" t="s">
        <v>3</v>
      </c>
      <c r="F129" t="s">
        <v>5</v>
      </c>
      <c r="G129">
        <v>333</v>
      </c>
      <c r="H129" t="s">
        <v>6</v>
      </c>
      <c r="I129">
        <v>14</v>
      </c>
      <c r="J129" t="s">
        <v>309</v>
      </c>
      <c r="K129" s="57">
        <v>45</v>
      </c>
      <c r="L129">
        <v>37</v>
      </c>
      <c r="M129" s="58">
        <v>4</v>
      </c>
      <c r="N129" s="59">
        <f>tbRec[[#This Row],[numArvores]]*tbRec[[#This Row],[ProdPlanta]]</f>
        <v>1665</v>
      </c>
      <c r="O129" s="59">
        <f>tbRec[[#This Row],[Preco]]*tbRec[[#This Row],[ProdFaixa]]</f>
        <v>6660</v>
      </c>
    </row>
    <row r="130" spans="1:15" x14ac:dyDescent="0.3">
      <c r="A130">
        <v>11817</v>
      </c>
      <c r="B130" t="s">
        <v>57</v>
      </c>
      <c r="C130" t="s">
        <v>1</v>
      </c>
      <c r="D130" t="s">
        <v>2</v>
      </c>
      <c r="E130" t="s">
        <v>3</v>
      </c>
      <c r="F130" t="s">
        <v>5</v>
      </c>
      <c r="G130">
        <v>333</v>
      </c>
      <c r="H130" t="s">
        <v>6</v>
      </c>
      <c r="I130">
        <v>15</v>
      </c>
      <c r="J130" t="s">
        <v>309</v>
      </c>
      <c r="K130" s="57">
        <v>45</v>
      </c>
      <c r="L130">
        <v>37</v>
      </c>
      <c r="M130" s="58">
        <v>4</v>
      </c>
      <c r="N130" s="59">
        <f>tbRec[[#This Row],[numArvores]]*tbRec[[#This Row],[ProdPlanta]]</f>
        <v>1665</v>
      </c>
      <c r="O130" s="59">
        <f>tbRec[[#This Row],[Preco]]*tbRec[[#This Row],[ProdFaixa]]</f>
        <v>6660</v>
      </c>
    </row>
    <row r="131" spans="1:15" x14ac:dyDescent="0.3">
      <c r="A131">
        <v>11817</v>
      </c>
      <c r="B131" t="s">
        <v>57</v>
      </c>
      <c r="C131" t="s">
        <v>1</v>
      </c>
      <c r="D131" t="s">
        <v>2</v>
      </c>
      <c r="E131" t="s">
        <v>3</v>
      </c>
      <c r="F131" t="s">
        <v>5</v>
      </c>
      <c r="G131">
        <v>333</v>
      </c>
      <c r="H131" t="s">
        <v>6</v>
      </c>
      <c r="I131">
        <v>16</v>
      </c>
      <c r="J131" t="s">
        <v>309</v>
      </c>
      <c r="K131" s="57">
        <v>45</v>
      </c>
      <c r="L131">
        <v>37</v>
      </c>
      <c r="M131" s="58">
        <v>4</v>
      </c>
      <c r="N131" s="59">
        <f>tbRec[[#This Row],[numArvores]]*tbRec[[#This Row],[ProdPlanta]]</f>
        <v>1665</v>
      </c>
      <c r="O131" s="59">
        <f>tbRec[[#This Row],[Preco]]*tbRec[[#This Row],[ProdFaixa]]</f>
        <v>6660</v>
      </c>
    </row>
    <row r="132" spans="1:15" x14ac:dyDescent="0.3">
      <c r="A132">
        <v>11817</v>
      </c>
      <c r="B132" t="s">
        <v>57</v>
      </c>
      <c r="C132" t="s">
        <v>1</v>
      </c>
      <c r="D132" t="s">
        <v>2</v>
      </c>
      <c r="E132" t="s">
        <v>3</v>
      </c>
      <c r="F132" t="s">
        <v>5</v>
      </c>
      <c r="G132">
        <v>333</v>
      </c>
      <c r="H132" t="s">
        <v>6</v>
      </c>
      <c r="I132">
        <v>17</v>
      </c>
      <c r="J132" t="s">
        <v>309</v>
      </c>
      <c r="K132" s="57">
        <v>45</v>
      </c>
      <c r="L132">
        <v>37</v>
      </c>
      <c r="M132" s="58">
        <v>4</v>
      </c>
      <c r="N132" s="59">
        <f>tbRec[[#This Row],[numArvores]]*tbRec[[#This Row],[ProdPlanta]]</f>
        <v>1665</v>
      </c>
      <c r="O132" s="59">
        <f>tbRec[[#This Row],[Preco]]*tbRec[[#This Row],[ProdFaixa]]</f>
        <v>6660</v>
      </c>
    </row>
    <row r="133" spans="1:15" x14ac:dyDescent="0.3">
      <c r="A133">
        <v>11817</v>
      </c>
      <c r="B133" t="s">
        <v>57</v>
      </c>
      <c r="C133" t="s">
        <v>1</v>
      </c>
      <c r="D133" t="s">
        <v>2</v>
      </c>
      <c r="E133" t="s">
        <v>3</v>
      </c>
      <c r="F133" t="s">
        <v>5</v>
      </c>
      <c r="G133">
        <v>333</v>
      </c>
      <c r="H133" t="s">
        <v>6</v>
      </c>
      <c r="I133">
        <v>18</v>
      </c>
      <c r="J133" t="s">
        <v>309</v>
      </c>
      <c r="K133" s="57">
        <v>45</v>
      </c>
      <c r="L133">
        <v>37</v>
      </c>
      <c r="M133" s="58">
        <v>4</v>
      </c>
      <c r="N133" s="59">
        <f>tbRec[[#This Row],[numArvores]]*tbRec[[#This Row],[ProdPlanta]]</f>
        <v>1665</v>
      </c>
      <c r="O133" s="59">
        <f>tbRec[[#This Row],[Preco]]*tbRec[[#This Row],[ProdFaixa]]</f>
        <v>6660</v>
      </c>
    </row>
    <row r="134" spans="1:15" x14ac:dyDescent="0.3">
      <c r="A134">
        <v>11817</v>
      </c>
      <c r="B134" t="s">
        <v>57</v>
      </c>
      <c r="C134" t="s">
        <v>1</v>
      </c>
      <c r="D134" t="s">
        <v>2</v>
      </c>
      <c r="E134" t="s">
        <v>3</v>
      </c>
      <c r="F134" t="s">
        <v>5</v>
      </c>
      <c r="G134">
        <v>333</v>
      </c>
      <c r="H134" t="s">
        <v>6</v>
      </c>
      <c r="I134">
        <v>19</v>
      </c>
      <c r="J134" t="s">
        <v>309</v>
      </c>
      <c r="K134" s="57">
        <v>45</v>
      </c>
      <c r="L134">
        <v>37</v>
      </c>
      <c r="M134" s="58">
        <v>4</v>
      </c>
      <c r="N134" s="59">
        <f>tbRec[[#This Row],[numArvores]]*tbRec[[#This Row],[ProdPlanta]]</f>
        <v>1665</v>
      </c>
      <c r="O134" s="59">
        <f>tbRec[[#This Row],[Preco]]*tbRec[[#This Row],[ProdFaixa]]</f>
        <v>6660</v>
      </c>
    </row>
    <row r="135" spans="1:15" x14ac:dyDescent="0.3">
      <c r="A135">
        <v>11817</v>
      </c>
      <c r="B135" t="s">
        <v>57</v>
      </c>
      <c r="C135" t="s">
        <v>1</v>
      </c>
      <c r="D135" t="s">
        <v>2</v>
      </c>
      <c r="E135" t="s">
        <v>3</v>
      </c>
      <c r="F135" t="s">
        <v>5</v>
      </c>
      <c r="G135">
        <v>333</v>
      </c>
      <c r="H135" t="s">
        <v>6</v>
      </c>
      <c r="I135">
        <v>20</v>
      </c>
      <c r="J135" t="s">
        <v>309</v>
      </c>
      <c r="K135" s="57">
        <v>45</v>
      </c>
      <c r="L135">
        <v>37</v>
      </c>
      <c r="M135" s="58">
        <v>4</v>
      </c>
      <c r="N135" s="59">
        <f>tbRec[[#This Row],[numArvores]]*tbRec[[#This Row],[ProdPlanta]]</f>
        <v>1665</v>
      </c>
      <c r="O135" s="59">
        <f>tbRec[[#This Row],[Preco]]*tbRec[[#This Row],[ProdFaixa]]</f>
        <v>6660</v>
      </c>
    </row>
    <row r="136" spans="1:15" x14ac:dyDescent="0.3">
      <c r="A136">
        <v>11817</v>
      </c>
      <c r="B136" t="s">
        <v>57</v>
      </c>
      <c r="C136" t="s">
        <v>1</v>
      </c>
      <c r="D136" t="s">
        <v>2</v>
      </c>
      <c r="E136" t="s">
        <v>3</v>
      </c>
      <c r="F136" t="s">
        <v>5</v>
      </c>
      <c r="G136">
        <v>333</v>
      </c>
      <c r="H136" t="s">
        <v>6</v>
      </c>
      <c r="I136">
        <v>21</v>
      </c>
      <c r="J136" t="s">
        <v>309</v>
      </c>
      <c r="K136" s="57">
        <v>45</v>
      </c>
      <c r="L136">
        <v>37</v>
      </c>
      <c r="M136" s="58">
        <v>4</v>
      </c>
      <c r="N136" s="59">
        <f>tbRec[[#This Row],[numArvores]]*tbRec[[#This Row],[ProdPlanta]]</f>
        <v>1665</v>
      </c>
      <c r="O136" s="59">
        <f>tbRec[[#This Row],[Preco]]*tbRec[[#This Row],[ProdFaixa]]</f>
        <v>6660</v>
      </c>
    </row>
    <row r="137" spans="1:15" x14ac:dyDescent="0.3">
      <c r="A137">
        <v>11817</v>
      </c>
      <c r="B137" t="s">
        <v>57</v>
      </c>
      <c r="C137" t="s">
        <v>1</v>
      </c>
      <c r="D137" t="s">
        <v>2</v>
      </c>
      <c r="E137" t="s">
        <v>3</v>
      </c>
      <c r="F137" t="s">
        <v>5</v>
      </c>
      <c r="G137">
        <v>333</v>
      </c>
      <c r="H137" t="s">
        <v>6</v>
      </c>
      <c r="I137">
        <v>22</v>
      </c>
      <c r="J137" t="s">
        <v>309</v>
      </c>
      <c r="K137" s="57">
        <v>45</v>
      </c>
      <c r="L137">
        <v>37</v>
      </c>
      <c r="M137" s="58">
        <v>4</v>
      </c>
      <c r="N137" s="59">
        <f>tbRec[[#This Row],[numArvores]]*tbRec[[#This Row],[ProdPlanta]]</f>
        <v>1665</v>
      </c>
      <c r="O137" s="59">
        <f>tbRec[[#This Row],[Preco]]*tbRec[[#This Row],[ProdFaixa]]</f>
        <v>6660</v>
      </c>
    </row>
    <row r="138" spans="1:15" x14ac:dyDescent="0.3">
      <c r="A138">
        <v>11817</v>
      </c>
      <c r="B138" t="s">
        <v>57</v>
      </c>
      <c r="C138" t="s">
        <v>1</v>
      </c>
      <c r="D138" t="s">
        <v>2</v>
      </c>
      <c r="E138" t="s">
        <v>3</v>
      </c>
      <c r="F138" t="s">
        <v>5</v>
      </c>
      <c r="G138">
        <v>333</v>
      </c>
      <c r="H138" t="s">
        <v>6</v>
      </c>
      <c r="I138">
        <v>23</v>
      </c>
      <c r="J138" t="s">
        <v>309</v>
      </c>
      <c r="K138" s="57">
        <v>45</v>
      </c>
      <c r="L138">
        <v>37</v>
      </c>
      <c r="M138" s="58">
        <v>4</v>
      </c>
      <c r="N138" s="59">
        <f>tbRec[[#This Row],[numArvores]]*tbRec[[#This Row],[ProdPlanta]]</f>
        <v>1665</v>
      </c>
      <c r="O138" s="59">
        <f>tbRec[[#This Row],[Preco]]*tbRec[[#This Row],[ProdFaixa]]</f>
        <v>6660</v>
      </c>
    </row>
    <row r="139" spans="1:15" x14ac:dyDescent="0.3">
      <c r="A139">
        <v>11817</v>
      </c>
      <c r="B139" t="s">
        <v>57</v>
      </c>
      <c r="C139" t="s">
        <v>1</v>
      </c>
      <c r="D139" t="s">
        <v>2</v>
      </c>
      <c r="E139" t="s">
        <v>3</v>
      </c>
      <c r="F139" t="s">
        <v>5</v>
      </c>
      <c r="G139">
        <v>333</v>
      </c>
      <c r="H139" t="s">
        <v>6</v>
      </c>
      <c r="I139">
        <v>24</v>
      </c>
      <c r="J139" t="s">
        <v>309</v>
      </c>
      <c r="K139" s="57">
        <v>45</v>
      </c>
      <c r="L139">
        <v>37</v>
      </c>
      <c r="M139" s="58">
        <v>4</v>
      </c>
      <c r="N139" s="59">
        <f>tbRec[[#This Row],[numArvores]]*tbRec[[#This Row],[ProdPlanta]]</f>
        <v>1665</v>
      </c>
      <c r="O139" s="59">
        <f>tbRec[[#This Row],[Preco]]*tbRec[[#This Row],[ProdFaixa]]</f>
        <v>6660</v>
      </c>
    </row>
    <row r="140" spans="1:15" x14ac:dyDescent="0.3">
      <c r="A140">
        <v>11817</v>
      </c>
      <c r="B140" t="s">
        <v>57</v>
      </c>
      <c r="C140" t="s">
        <v>1</v>
      </c>
      <c r="D140" t="s">
        <v>2</v>
      </c>
      <c r="E140" t="s">
        <v>3</v>
      </c>
      <c r="F140" t="s">
        <v>5</v>
      </c>
      <c r="G140">
        <v>333</v>
      </c>
      <c r="H140" t="s">
        <v>6</v>
      </c>
      <c r="I140">
        <v>25</v>
      </c>
      <c r="J140" t="s">
        <v>309</v>
      </c>
      <c r="K140" s="57">
        <v>45</v>
      </c>
      <c r="L140">
        <v>37</v>
      </c>
      <c r="M140" s="58">
        <v>4</v>
      </c>
      <c r="N140" s="59">
        <f>tbRec[[#This Row],[numArvores]]*tbRec[[#This Row],[ProdPlanta]]</f>
        <v>1665</v>
      </c>
      <c r="O140" s="59">
        <f>tbRec[[#This Row],[Preco]]*tbRec[[#This Row],[ProdFaixa]]</f>
        <v>6660</v>
      </c>
    </row>
    <row r="141" spans="1:15" x14ac:dyDescent="0.3">
      <c r="A141">
        <v>11817</v>
      </c>
      <c r="B141" t="s">
        <v>57</v>
      </c>
      <c r="C141" t="s">
        <v>1</v>
      </c>
      <c r="D141" t="s">
        <v>2</v>
      </c>
      <c r="E141" t="s">
        <v>3</v>
      </c>
      <c r="F141" t="s">
        <v>5</v>
      </c>
      <c r="G141">
        <v>333</v>
      </c>
      <c r="H141" t="s">
        <v>6</v>
      </c>
      <c r="I141">
        <v>26</v>
      </c>
      <c r="J141" t="s">
        <v>309</v>
      </c>
      <c r="K141" s="57">
        <v>45</v>
      </c>
      <c r="L141">
        <v>37</v>
      </c>
      <c r="M141" s="58">
        <v>4</v>
      </c>
      <c r="N141" s="59">
        <f>tbRec[[#This Row],[numArvores]]*tbRec[[#This Row],[ProdPlanta]]</f>
        <v>1665</v>
      </c>
      <c r="O141" s="59">
        <f>tbRec[[#This Row],[Preco]]*tbRec[[#This Row],[ProdFaixa]]</f>
        <v>6660</v>
      </c>
    </row>
    <row r="142" spans="1:15" x14ac:dyDescent="0.3">
      <c r="A142">
        <v>11817</v>
      </c>
      <c r="B142" t="s">
        <v>57</v>
      </c>
      <c r="C142" t="s">
        <v>1</v>
      </c>
      <c r="D142" t="s">
        <v>2</v>
      </c>
      <c r="E142" t="s">
        <v>3</v>
      </c>
      <c r="F142" t="s">
        <v>5</v>
      </c>
      <c r="G142">
        <v>333</v>
      </c>
      <c r="H142" t="s">
        <v>6</v>
      </c>
      <c r="I142">
        <v>27</v>
      </c>
      <c r="J142" t="s">
        <v>309</v>
      </c>
      <c r="K142" s="57">
        <v>45</v>
      </c>
      <c r="L142">
        <v>37</v>
      </c>
      <c r="M142" s="58">
        <v>4</v>
      </c>
      <c r="N142" s="59">
        <f>tbRec[[#This Row],[numArvores]]*tbRec[[#This Row],[ProdPlanta]]</f>
        <v>1665</v>
      </c>
      <c r="O142" s="59">
        <f>tbRec[[#This Row],[Preco]]*tbRec[[#This Row],[ProdFaixa]]</f>
        <v>6660</v>
      </c>
    </row>
    <row r="143" spans="1:15" x14ac:dyDescent="0.3">
      <c r="A143">
        <v>11817</v>
      </c>
      <c r="B143" t="s">
        <v>57</v>
      </c>
      <c r="C143" t="s">
        <v>1</v>
      </c>
      <c r="D143" t="s">
        <v>2</v>
      </c>
      <c r="E143" t="s">
        <v>3</v>
      </c>
      <c r="F143" t="s">
        <v>5</v>
      </c>
      <c r="G143">
        <v>333</v>
      </c>
      <c r="H143" t="s">
        <v>6</v>
      </c>
      <c r="I143">
        <v>28</v>
      </c>
      <c r="J143" t="s">
        <v>309</v>
      </c>
      <c r="K143" s="57">
        <v>45</v>
      </c>
      <c r="L143">
        <v>37</v>
      </c>
      <c r="M143" s="58">
        <v>4</v>
      </c>
      <c r="N143" s="59">
        <f>tbRec[[#This Row],[numArvores]]*tbRec[[#This Row],[ProdPlanta]]</f>
        <v>1665</v>
      </c>
      <c r="O143" s="59">
        <f>tbRec[[#This Row],[Preco]]*tbRec[[#This Row],[ProdFaixa]]</f>
        <v>6660</v>
      </c>
    </row>
    <row r="144" spans="1:15" x14ac:dyDescent="0.3">
      <c r="A144">
        <v>11817</v>
      </c>
      <c r="B144" t="s">
        <v>57</v>
      </c>
      <c r="C144" t="s">
        <v>1</v>
      </c>
      <c r="D144" t="s">
        <v>2</v>
      </c>
      <c r="E144" t="s">
        <v>3</v>
      </c>
      <c r="F144" t="s">
        <v>5</v>
      </c>
      <c r="G144">
        <v>333</v>
      </c>
      <c r="H144" t="s">
        <v>6</v>
      </c>
      <c r="I144">
        <v>29</v>
      </c>
      <c r="J144" t="s">
        <v>309</v>
      </c>
      <c r="K144" s="57">
        <v>45</v>
      </c>
      <c r="L144">
        <v>37</v>
      </c>
      <c r="M144" s="58">
        <v>4</v>
      </c>
      <c r="N144" s="59">
        <f>tbRec[[#This Row],[numArvores]]*tbRec[[#This Row],[ProdPlanta]]</f>
        <v>1665</v>
      </c>
      <c r="O144" s="59">
        <f>tbRec[[#This Row],[Preco]]*tbRec[[#This Row],[ProdFaixa]]</f>
        <v>6660</v>
      </c>
    </row>
    <row r="145" spans="1:15" x14ac:dyDescent="0.3">
      <c r="A145">
        <v>11817</v>
      </c>
      <c r="B145" t="s">
        <v>57</v>
      </c>
      <c r="C145" t="s">
        <v>1</v>
      </c>
      <c r="D145" t="s">
        <v>2</v>
      </c>
      <c r="E145" t="s">
        <v>3</v>
      </c>
      <c r="F145" t="s">
        <v>5</v>
      </c>
      <c r="G145">
        <v>333</v>
      </c>
      <c r="H145" t="s">
        <v>6</v>
      </c>
      <c r="I145">
        <v>30</v>
      </c>
      <c r="J145" t="s">
        <v>309</v>
      </c>
      <c r="K145" s="57">
        <v>45</v>
      </c>
      <c r="L145">
        <v>37</v>
      </c>
      <c r="M145" s="58">
        <v>4</v>
      </c>
      <c r="N145" s="59">
        <f>tbRec[[#This Row],[numArvores]]*tbRec[[#This Row],[ProdPlanta]]</f>
        <v>1665</v>
      </c>
      <c r="O145" s="59">
        <f>tbRec[[#This Row],[Preco]]*tbRec[[#This Row],[ProdFaixa]]</f>
        <v>6660</v>
      </c>
    </row>
    <row r="146" spans="1:15" x14ac:dyDescent="0.3">
      <c r="A146">
        <v>11817</v>
      </c>
      <c r="B146" t="s">
        <v>57</v>
      </c>
      <c r="C146" t="s">
        <v>1</v>
      </c>
      <c r="D146" t="s">
        <v>2</v>
      </c>
      <c r="E146" t="s">
        <v>3</v>
      </c>
      <c r="F146" t="s">
        <v>260</v>
      </c>
      <c r="G146">
        <v>333</v>
      </c>
      <c r="H146" t="s">
        <v>261</v>
      </c>
      <c r="I146">
        <v>1</v>
      </c>
      <c r="J146" t="s">
        <v>309</v>
      </c>
      <c r="K146" s="57">
        <v>7.5</v>
      </c>
      <c r="L146">
        <v>37</v>
      </c>
      <c r="M146" s="58">
        <v>15</v>
      </c>
      <c r="N146" s="59">
        <f>tbRec[[#This Row],[numArvores]]*tbRec[[#This Row],[ProdPlanta]]</f>
        <v>277.5</v>
      </c>
      <c r="O146" s="59">
        <f>tbRec[[#This Row],[Preco]]*tbRec[[#This Row],[ProdFaixa]]</f>
        <v>4162.5</v>
      </c>
    </row>
    <row r="147" spans="1:15" x14ac:dyDescent="0.3">
      <c r="A147">
        <v>11817</v>
      </c>
      <c r="B147" t="s">
        <v>57</v>
      </c>
      <c r="C147" t="s">
        <v>1</v>
      </c>
      <c r="D147" t="s">
        <v>2</v>
      </c>
      <c r="E147" t="s">
        <v>3</v>
      </c>
      <c r="F147" t="s">
        <v>260</v>
      </c>
      <c r="G147">
        <v>333</v>
      </c>
      <c r="H147" t="s">
        <v>261</v>
      </c>
      <c r="I147">
        <v>2</v>
      </c>
      <c r="J147" t="s">
        <v>309</v>
      </c>
      <c r="K147" s="57">
        <v>9</v>
      </c>
      <c r="L147">
        <v>37</v>
      </c>
      <c r="M147" s="58">
        <v>15</v>
      </c>
      <c r="N147" s="59">
        <f>tbRec[[#This Row],[numArvores]]*tbRec[[#This Row],[ProdPlanta]]</f>
        <v>333</v>
      </c>
      <c r="O147" s="59">
        <f>tbRec[[#This Row],[Preco]]*tbRec[[#This Row],[ProdFaixa]]</f>
        <v>4995</v>
      </c>
    </row>
    <row r="148" spans="1:15" x14ac:dyDescent="0.3">
      <c r="A148">
        <v>11817</v>
      </c>
      <c r="B148" t="s">
        <v>57</v>
      </c>
      <c r="C148" t="s">
        <v>1</v>
      </c>
      <c r="D148" t="s">
        <v>2</v>
      </c>
      <c r="E148" t="s">
        <v>3</v>
      </c>
      <c r="F148" t="s">
        <v>260</v>
      </c>
      <c r="G148">
        <v>333</v>
      </c>
      <c r="H148" t="s">
        <v>261</v>
      </c>
      <c r="I148">
        <v>3</v>
      </c>
      <c r="J148" t="s">
        <v>309</v>
      </c>
      <c r="K148" s="57">
        <v>10.8</v>
      </c>
      <c r="L148">
        <v>37</v>
      </c>
      <c r="M148" s="58">
        <v>15</v>
      </c>
      <c r="N148" s="59">
        <f>tbRec[[#This Row],[numArvores]]*tbRec[[#This Row],[ProdPlanta]]</f>
        <v>399.6</v>
      </c>
      <c r="O148" s="59">
        <f>tbRec[[#This Row],[Preco]]*tbRec[[#This Row],[ProdFaixa]]</f>
        <v>5994</v>
      </c>
    </row>
    <row r="149" spans="1:15" x14ac:dyDescent="0.3">
      <c r="A149">
        <v>11817</v>
      </c>
      <c r="B149" t="s">
        <v>57</v>
      </c>
      <c r="C149" t="s">
        <v>1</v>
      </c>
      <c r="D149" t="s">
        <v>2</v>
      </c>
      <c r="E149" t="s">
        <v>3</v>
      </c>
      <c r="F149" t="s">
        <v>260</v>
      </c>
      <c r="G149">
        <v>333</v>
      </c>
      <c r="H149" t="s">
        <v>261</v>
      </c>
      <c r="I149">
        <v>4</v>
      </c>
      <c r="J149" t="s">
        <v>309</v>
      </c>
      <c r="K149" s="57">
        <v>12.96</v>
      </c>
      <c r="L149">
        <v>37</v>
      </c>
      <c r="M149" s="58">
        <v>15</v>
      </c>
      <c r="N149" s="59">
        <f>tbRec[[#This Row],[numArvores]]*tbRec[[#This Row],[ProdPlanta]]</f>
        <v>479.52000000000004</v>
      </c>
      <c r="O149" s="59">
        <f>tbRec[[#This Row],[Preco]]*tbRec[[#This Row],[ProdFaixa]]</f>
        <v>7192.8</v>
      </c>
    </row>
    <row r="150" spans="1:15" x14ac:dyDescent="0.3">
      <c r="A150">
        <v>11817</v>
      </c>
      <c r="B150" t="s">
        <v>57</v>
      </c>
      <c r="C150" t="s">
        <v>1</v>
      </c>
      <c r="D150" t="s">
        <v>2</v>
      </c>
      <c r="E150" t="s">
        <v>3</v>
      </c>
      <c r="F150" t="s">
        <v>260</v>
      </c>
      <c r="G150">
        <v>333</v>
      </c>
      <c r="H150" t="s">
        <v>261</v>
      </c>
      <c r="I150">
        <v>5</v>
      </c>
      <c r="J150" t="s">
        <v>309</v>
      </c>
      <c r="K150" s="57">
        <v>15.55</v>
      </c>
      <c r="L150">
        <v>37</v>
      </c>
      <c r="M150" s="58">
        <v>15</v>
      </c>
      <c r="N150" s="59">
        <f>tbRec[[#This Row],[numArvores]]*tbRec[[#This Row],[ProdPlanta]]</f>
        <v>575.35</v>
      </c>
      <c r="O150" s="59">
        <f>tbRec[[#This Row],[Preco]]*tbRec[[#This Row],[ProdFaixa]]</f>
        <v>8630.25</v>
      </c>
    </row>
    <row r="151" spans="1:15" x14ac:dyDescent="0.3">
      <c r="A151">
        <v>11817</v>
      </c>
      <c r="B151" t="s">
        <v>57</v>
      </c>
      <c r="C151" t="s">
        <v>1</v>
      </c>
      <c r="D151" t="s">
        <v>2</v>
      </c>
      <c r="E151" t="s">
        <v>3</v>
      </c>
      <c r="F151" t="s">
        <v>260</v>
      </c>
      <c r="G151">
        <v>333</v>
      </c>
      <c r="H151" t="s">
        <v>261</v>
      </c>
      <c r="I151">
        <v>6</v>
      </c>
      <c r="J151" t="s">
        <v>309</v>
      </c>
      <c r="K151" s="57">
        <v>18.66</v>
      </c>
      <c r="L151">
        <v>37</v>
      </c>
      <c r="M151" s="58">
        <v>15</v>
      </c>
      <c r="N151" s="59">
        <f>tbRec[[#This Row],[numArvores]]*tbRec[[#This Row],[ProdPlanta]]</f>
        <v>690.42</v>
      </c>
      <c r="O151" s="59">
        <f>tbRec[[#This Row],[Preco]]*tbRec[[#This Row],[ProdFaixa]]</f>
        <v>10356.299999999999</v>
      </c>
    </row>
    <row r="152" spans="1:15" x14ac:dyDescent="0.3">
      <c r="A152">
        <v>11817</v>
      </c>
      <c r="B152" t="s">
        <v>57</v>
      </c>
      <c r="C152" t="s">
        <v>1</v>
      </c>
      <c r="D152" t="s">
        <v>2</v>
      </c>
      <c r="E152" t="s">
        <v>3</v>
      </c>
      <c r="F152" t="s">
        <v>260</v>
      </c>
      <c r="G152">
        <v>333</v>
      </c>
      <c r="H152" t="s">
        <v>261</v>
      </c>
      <c r="I152">
        <v>7</v>
      </c>
      <c r="J152" t="s">
        <v>309</v>
      </c>
      <c r="K152" s="57">
        <v>22.39</v>
      </c>
      <c r="L152">
        <v>37</v>
      </c>
      <c r="M152" s="58">
        <v>15</v>
      </c>
      <c r="N152" s="59">
        <f>tbRec[[#This Row],[numArvores]]*tbRec[[#This Row],[ProdPlanta]]</f>
        <v>828.43000000000006</v>
      </c>
      <c r="O152" s="59">
        <f>tbRec[[#This Row],[Preco]]*tbRec[[#This Row],[ProdFaixa]]</f>
        <v>12426.45</v>
      </c>
    </row>
    <row r="153" spans="1:15" x14ac:dyDescent="0.3">
      <c r="A153">
        <v>11817</v>
      </c>
      <c r="B153" t="s">
        <v>57</v>
      </c>
      <c r="C153" t="s">
        <v>1</v>
      </c>
      <c r="D153" t="s">
        <v>2</v>
      </c>
      <c r="E153" t="s">
        <v>3</v>
      </c>
      <c r="F153" t="s">
        <v>260</v>
      </c>
      <c r="G153">
        <v>333</v>
      </c>
      <c r="H153" t="s">
        <v>261</v>
      </c>
      <c r="I153">
        <v>8</v>
      </c>
      <c r="J153" t="s">
        <v>309</v>
      </c>
      <c r="K153" s="57">
        <v>26.87</v>
      </c>
      <c r="L153">
        <v>37</v>
      </c>
      <c r="M153" s="58">
        <v>15</v>
      </c>
      <c r="N153" s="59">
        <f>tbRec[[#This Row],[numArvores]]*tbRec[[#This Row],[ProdPlanta]]</f>
        <v>994.19</v>
      </c>
      <c r="O153" s="59">
        <f>tbRec[[#This Row],[Preco]]*tbRec[[#This Row],[ProdFaixa]]</f>
        <v>14912.85</v>
      </c>
    </row>
    <row r="154" spans="1:15" x14ac:dyDescent="0.3">
      <c r="A154">
        <v>11817</v>
      </c>
      <c r="B154" t="s">
        <v>57</v>
      </c>
      <c r="C154" t="s">
        <v>1</v>
      </c>
      <c r="D154" t="s">
        <v>2</v>
      </c>
      <c r="E154" t="s">
        <v>3</v>
      </c>
      <c r="F154" t="s">
        <v>260</v>
      </c>
      <c r="G154">
        <v>333</v>
      </c>
      <c r="H154" t="s">
        <v>261</v>
      </c>
      <c r="I154">
        <v>9</v>
      </c>
      <c r="J154" t="s">
        <v>309</v>
      </c>
      <c r="K154" s="57">
        <v>26.87</v>
      </c>
      <c r="L154">
        <v>37</v>
      </c>
      <c r="M154" s="58">
        <v>15</v>
      </c>
      <c r="N154" s="59">
        <f>tbRec[[#This Row],[numArvores]]*tbRec[[#This Row],[ProdPlanta]]</f>
        <v>994.19</v>
      </c>
      <c r="O154" s="59">
        <f>tbRec[[#This Row],[Preco]]*tbRec[[#This Row],[ProdFaixa]]</f>
        <v>14912.85</v>
      </c>
    </row>
    <row r="155" spans="1:15" x14ac:dyDescent="0.3">
      <c r="A155">
        <v>11817</v>
      </c>
      <c r="B155" t="s">
        <v>57</v>
      </c>
      <c r="C155" t="s">
        <v>1</v>
      </c>
      <c r="D155" t="s">
        <v>2</v>
      </c>
      <c r="E155" t="s">
        <v>3</v>
      </c>
      <c r="F155" t="s">
        <v>260</v>
      </c>
      <c r="G155">
        <v>333</v>
      </c>
      <c r="H155" t="s">
        <v>261</v>
      </c>
      <c r="I155">
        <v>10</v>
      </c>
      <c r="J155" t="s">
        <v>309</v>
      </c>
      <c r="K155" s="57">
        <v>26.87</v>
      </c>
      <c r="L155">
        <v>37</v>
      </c>
      <c r="M155" s="58">
        <v>15</v>
      </c>
      <c r="N155" s="59">
        <f>tbRec[[#This Row],[numArvores]]*tbRec[[#This Row],[ProdPlanta]]</f>
        <v>994.19</v>
      </c>
      <c r="O155" s="59">
        <f>tbRec[[#This Row],[Preco]]*tbRec[[#This Row],[ProdFaixa]]</f>
        <v>14912.85</v>
      </c>
    </row>
    <row r="156" spans="1:15" x14ac:dyDescent="0.3">
      <c r="A156">
        <v>11817</v>
      </c>
      <c r="B156" t="s">
        <v>57</v>
      </c>
      <c r="C156" t="s">
        <v>1</v>
      </c>
      <c r="D156" t="s">
        <v>2</v>
      </c>
      <c r="E156" t="s">
        <v>3</v>
      </c>
      <c r="F156" t="s">
        <v>260</v>
      </c>
      <c r="G156">
        <v>333</v>
      </c>
      <c r="H156" t="s">
        <v>261</v>
      </c>
      <c r="I156">
        <v>11</v>
      </c>
      <c r="J156" t="s">
        <v>309</v>
      </c>
      <c r="K156" s="57">
        <v>26.87</v>
      </c>
      <c r="L156">
        <v>37</v>
      </c>
      <c r="M156" s="58">
        <v>15</v>
      </c>
      <c r="N156" s="59">
        <f>tbRec[[#This Row],[numArvores]]*tbRec[[#This Row],[ProdPlanta]]</f>
        <v>994.19</v>
      </c>
      <c r="O156" s="59">
        <f>tbRec[[#This Row],[Preco]]*tbRec[[#This Row],[ProdFaixa]]</f>
        <v>14912.85</v>
      </c>
    </row>
    <row r="157" spans="1:15" x14ac:dyDescent="0.3">
      <c r="A157">
        <v>11817</v>
      </c>
      <c r="B157" t="s">
        <v>57</v>
      </c>
      <c r="C157" t="s">
        <v>1</v>
      </c>
      <c r="D157" t="s">
        <v>2</v>
      </c>
      <c r="E157" t="s">
        <v>3</v>
      </c>
      <c r="F157" t="s">
        <v>260</v>
      </c>
      <c r="G157">
        <v>333</v>
      </c>
      <c r="H157" t="s">
        <v>261</v>
      </c>
      <c r="I157">
        <v>12</v>
      </c>
      <c r="J157" t="s">
        <v>309</v>
      </c>
      <c r="K157" s="57">
        <v>26.87</v>
      </c>
      <c r="L157">
        <v>37</v>
      </c>
      <c r="M157" s="58">
        <v>15</v>
      </c>
      <c r="N157" s="59">
        <f>tbRec[[#This Row],[numArvores]]*tbRec[[#This Row],[ProdPlanta]]</f>
        <v>994.19</v>
      </c>
      <c r="O157" s="59">
        <f>tbRec[[#This Row],[Preco]]*tbRec[[#This Row],[ProdFaixa]]</f>
        <v>14912.85</v>
      </c>
    </row>
    <row r="158" spans="1:15" x14ac:dyDescent="0.3">
      <c r="A158">
        <v>11817</v>
      </c>
      <c r="B158" t="s">
        <v>57</v>
      </c>
      <c r="C158" t="s">
        <v>1</v>
      </c>
      <c r="D158" t="s">
        <v>2</v>
      </c>
      <c r="E158" t="s">
        <v>3</v>
      </c>
      <c r="F158" t="s">
        <v>260</v>
      </c>
      <c r="G158">
        <v>333</v>
      </c>
      <c r="H158" t="s">
        <v>261</v>
      </c>
      <c r="I158">
        <v>13</v>
      </c>
      <c r="J158" t="s">
        <v>309</v>
      </c>
      <c r="K158" s="57">
        <v>26.87</v>
      </c>
      <c r="L158">
        <v>37</v>
      </c>
      <c r="M158" s="58">
        <v>15</v>
      </c>
      <c r="N158" s="59">
        <f>tbRec[[#This Row],[numArvores]]*tbRec[[#This Row],[ProdPlanta]]</f>
        <v>994.19</v>
      </c>
      <c r="O158" s="59">
        <f>tbRec[[#This Row],[Preco]]*tbRec[[#This Row],[ProdFaixa]]</f>
        <v>14912.85</v>
      </c>
    </row>
    <row r="159" spans="1:15" x14ac:dyDescent="0.3">
      <c r="A159">
        <v>11817</v>
      </c>
      <c r="B159" t="s">
        <v>57</v>
      </c>
      <c r="C159" t="s">
        <v>1</v>
      </c>
      <c r="D159" t="s">
        <v>2</v>
      </c>
      <c r="E159" t="s">
        <v>3</v>
      </c>
      <c r="F159" t="s">
        <v>260</v>
      </c>
      <c r="G159">
        <v>333</v>
      </c>
      <c r="H159" t="s">
        <v>261</v>
      </c>
      <c r="I159">
        <v>14</v>
      </c>
      <c r="J159" t="s">
        <v>309</v>
      </c>
      <c r="K159" s="57">
        <v>26.87</v>
      </c>
      <c r="L159">
        <v>37</v>
      </c>
      <c r="M159" s="58">
        <v>15</v>
      </c>
      <c r="N159" s="59">
        <f>tbRec[[#This Row],[numArvores]]*tbRec[[#This Row],[ProdPlanta]]</f>
        <v>994.19</v>
      </c>
      <c r="O159" s="59">
        <f>tbRec[[#This Row],[Preco]]*tbRec[[#This Row],[ProdFaixa]]</f>
        <v>14912.85</v>
      </c>
    </row>
    <row r="160" spans="1:15" x14ac:dyDescent="0.3">
      <c r="A160">
        <v>11817</v>
      </c>
      <c r="B160" t="s">
        <v>57</v>
      </c>
      <c r="C160" t="s">
        <v>1</v>
      </c>
      <c r="D160" t="s">
        <v>2</v>
      </c>
      <c r="E160" t="s">
        <v>3</v>
      </c>
      <c r="F160" t="s">
        <v>260</v>
      </c>
      <c r="G160">
        <v>333</v>
      </c>
      <c r="H160" t="s">
        <v>261</v>
      </c>
      <c r="I160">
        <v>15</v>
      </c>
      <c r="J160" t="s">
        <v>309</v>
      </c>
      <c r="K160" s="57">
        <v>26.87</v>
      </c>
      <c r="L160">
        <v>37</v>
      </c>
      <c r="M160" s="58">
        <v>15</v>
      </c>
      <c r="N160" s="59">
        <f>tbRec[[#This Row],[numArvores]]*tbRec[[#This Row],[ProdPlanta]]</f>
        <v>994.19</v>
      </c>
      <c r="O160" s="59">
        <f>tbRec[[#This Row],[Preco]]*tbRec[[#This Row],[ProdFaixa]]</f>
        <v>14912.85</v>
      </c>
    </row>
    <row r="161" spans="1:15" x14ac:dyDescent="0.3">
      <c r="A161">
        <v>11817</v>
      </c>
      <c r="B161" t="s">
        <v>57</v>
      </c>
      <c r="C161" t="s">
        <v>1</v>
      </c>
      <c r="D161" t="s">
        <v>2</v>
      </c>
      <c r="E161" t="s">
        <v>3</v>
      </c>
      <c r="F161" t="s">
        <v>260</v>
      </c>
      <c r="G161">
        <v>333</v>
      </c>
      <c r="H161" t="s">
        <v>261</v>
      </c>
      <c r="I161">
        <v>16</v>
      </c>
      <c r="J161" t="s">
        <v>309</v>
      </c>
      <c r="K161" s="57">
        <v>26.87</v>
      </c>
      <c r="L161">
        <v>37</v>
      </c>
      <c r="M161" s="58">
        <v>15</v>
      </c>
      <c r="N161" s="59">
        <f>tbRec[[#This Row],[numArvores]]*tbRec[[#This Row],[ProdPlanta]]</f>
        <v>994.19</v>
      </c>
      <c r="O161" s="59">
        <f>tbRec[[#This Row],[Preco]]*tbRec[[#This Row],[ProdFaixa]]</f>
        <v>14912.85</v>
      </c>
    </row>
    <row r="162" spans="1:15" x14ac:dyDescent="0.3">
      <c r="A162">
        <v>11817</v>
      </c>
      <c r="B162" t="s">
        <v>57</v>
      </c>
      <c r="C162" t="s">
        <v>1</v>
      </c>
      <c r="D162" t="s">
        <v>2</v>
      </c>
      <c r="E162" t="s">
        <v>3</v>
      </c>
      <c r="F162" t="s">
        <v>260</v>
      </c>
      <c r="G162">
        <v>333</v>
      </c>
      <c r="H162" t="s">
        <v>261</v>
      </c>
      <c r="I162">
        <v>17</v>
      </c>
      <c r="J162" t="s">
        <v>309</v>
      </c>
      <c r="K162" s="57">
        <v>26.87</v>
      </c>
      <c r="L162">
        <v>37</v>
      </c>
      <c r="M162" s="58">
        <v>15</v>
      </c>
      <c r="N162" s="59">
        <f>tbRec[[#This Row],[numArvores]]*tbRec[[#This Row],[ProdPlanta]]</f>
        <v>994.19</v>
      </c>
      <c r="O162" s="59">
        <f>tbRec[[#This Row],[Preco]]*tbRec[[#This Row],[ProdFaixa]]</f>
        <v>14912.85</v>
      </c>
    </row>
    <row r="163" spans="1:15" x14ac:dyDescent="0.3">
      <c r="A163">
        <v>11817</v>
      </c>
      <c r="B163" t="s">
        <v>57</v>
      </c>
      <c r="C163" t="s">
        <v>1</v>
      </c>
      <c r="D163" t="s">
        <v>2</v>
      </c>
      <c r="E163" t="s">
        <v>3</v>
      </c>
      <c r="F163" t="s">
        <v>260</v>
      </c>
      <c r="G163">
        <v>333</v>
      </c>
      <c r="H163" t="s">
        <v>261</v>
      </c>
      <c r="I163">
        <v>18</v>
      </c>
      <c r="J163" t="s">
        <v>309</v>
      </c>
      <c r="K163" s="57">
        <v>26.87</v>
      </c>
      <c r="L163">
        <v>37</v>
      </c>
      <c r="M163" s="58">
        <v>15</v>
      </c>
      <c r="N163" s="59">
        <f>tbRec[[#This Row],[numArvores]]*tbRec[[#This Row],[ProdPlanta]]</f>
        <v>994.19</v>
      </c>
      <c r="O163" s="59">
        <f>tbRec[[#This Row],[Preco]]*tbRec[[#This Row],[ProdFaixa]]</f>
        <v>14912.85</v>
      </c>
    </row>
    <row r="164" spans="1:15" x14ac:dyDescent="0.3">
      <c r="A164">
        <v>11817</v>
      </c>
      <c r="B164" t="s">
        <v>57</v>
      </c>
      <c r="C164" t="s">
        <v>1</v>
      </c>
      <c r="D164" t="s">
        <v>2</v>
      </c>
      <c r="E164" t="s">
        <v>3</v>
      </c>
      <c r="F164" t="s">
        <v>260</v>
      </c>
      <c r="G164">
        <v>333</v>
      </c>
      <c r="H164" t="s">
        <v>261</v>
      </c>
      <c r="I164">
        <v>19</v>
      </c>
      <c r="J164" t="s">
        <v>309</v>
      </c>
      <c r="K164" s="57">
        <v>26.87</v>
      </c>
      <c r="L164">
        <v>37</v>
      </c>
      <c r="M164" s="58">
        <v>15</v>
      </c>
      <c r="N164" s="59">
        <f>tbRec[[#This Row],[numArvores]]*tbRec[[#This Row],[ProdPlanta]]</f>
        <v>994.19</v>
      </c>
      <c r="O164" s="59">
        <f>tbRec[[#This Row],[Preco]]*tbRec[[#This Row],[ProdFaixa]]</f>
        <v>14912.85</v>
      </c>
    </row>
    <row r="165" spans="1:15" x14ac:dyDescent="0.3">
      <c r="A165">
        <v>11817</v>
      </c>
      <c r="B165" t="s">
        <v>57</v>
      </c>
      <c r="C165" t="s">
        <v>1</v>
      </c>
      <c r="D165" t="s">
        <v>2</v>
      </c>
      <c r="E165" t="s">
        <v>3</v>
      </c>
      <c r="F165" t="s">
        <v>260</v>
      </c>
      <c r="G165">
        <v>333</v>
      </c>
      <c r="H165" t="s">
        <v>261</v>
      </c>
      <c r="I165">
        <v>20</v>
      </c>
      <c r="J165" t="s">
        <v>309</v>
      </c>
      <c r="K165" s="57">
        <v>26.87</v>
      </c>
      <c r="L165">
        <v>37</v>
      </c>
      <c r="M165" s="58">
        <v>15</v>
      </c>
      <c r="N165" s="59">
        <f>tbRec[[#This Row],[numArvores]]*tbRec[[#This Row],[ProdPlanta]]</f>
        <v>994.19</v>
      </c>
      <c r="O165" s="59">
        <f>tbRec[[#This Row],[Preco]]*tbRec[[#This Row],[ProdFaixa]]</f>
        <v>14912.85</v>
      </c>
    </row>
    <row r="166" spans="1:15" x14ac:dyDescent="0.3">
      <c r="A166">
        <v>11817</v>
      </c>
      <c r="B166" t="s">
        <v>57</v>
      </c>
      <c r="C166" t="s">
        <v>1</v>
      </c>
      <c r="D166" t="s">
        <v>2</v>
      </c>
      <c r="E166" t="s">
        <v>3</v>
      </c>
      <c r="F166" t="s">
        <v>260</v>
      </c>
      <c r="G166">
        <v>333</v>
      </c>
      <c r="H166" t="s">
        <v>261</v>
      </c>
      <c r="I166">
        <v>21</v>
      </c>
      <c r="J166" t="s">
        <v>309</v>
      </c>
      <c r="K166" s="57">
        <v>26.87</v>
      </c>
      <c r="L166">
        <v>37</v>
      </c>
      <c r="M166" s="58">
        <v>15</v>
      </c>
      <c r="N166" s="59">
        <f>tbRec[[#This Row],[numArvores]]*tbRec[[#This Row],[ProdPlanta]]</f>
        <v>994.19</v>
      </c>
      <c r="O166" s="59">
        <f>tbRec[[#This Row],[Preco]]*tbRec[[#This Row],[ProdFaixa]]</f>
        <v>14912.85</v>
      </c>
    </row>
    <row r="167" spans="1:15" x14ac:dyDescent="0.3">
      <c r="A167">
        <v>11817</v>
      </c>
      <c r="B167" t="s">
        <v>57</v>
      </c>
      <c r="C167" t="s">
        <v>1</v>
      </c>
      <c r="D167" t="s">
        <v>2</v>
      </c>
      <c r="E167" t="s">
        <v>3</v>
      </c>
      <c r="F167" t="s">
        <v>260</v>
      </c>
      <c r="G167">
        <v>333</v>
      </c>
      <c r="H167" t="s">
        <v>261</v>
      </c>
      <c r="I167">
        <v>22</v>
      </c>
      <c r="J167" t="s">
        <v>309</v>
      </c>
      <c r="K167" s="57">
        <v>26.87</v>
      </c>
      <c r="L167">
        <v>37</v>
      </c>
      <c r="M167" s="58">
        <v>15</v>
      </c>
      <c r="N167" s="59">
        <f>tbRec[[#This Row],[numArvores]]*tbRec[[#This Row],[ProdPlanta]]</f>
        <v>994.19</v>
      </c>
      <c r="O167" s="59">
        <f>tbRec[[#This Row],[Preco]]*tbRec[[#This Row],[ProdFaixa]]</f>
        <v>14912.85</v>
      </c>
    </row>
    <row r="168" spans="1:15" x14ac:dyDescent="0.3">
      <c r="A168">
        <v>11817</v>
      </c>
      <c r="B168" t="s">
        <v>57</v>
      </c>
      <c r="C168" t="s">
        <v>1</v>
      </c>
      <c r="D168" t="s">
        <v>2</v>
      </c>
      <c r="E168" t="s">
        <v>3</v>
      </c>
      <c r="F168" t="s">
        <v>260</v>
      </c>
      <c r="G168">
        <v>333</v>
      </c>
      <c r="H168" t="s">
        <v>261</v>
      </c>
      <c r="I168">
        <v>23</v>
      </c>
      <c r="J168" t="s">
        <v>309</v>
      </c>
      <c r="K168" s="57">
        <v>26.87</v>
      </c>
      <c r="L168">
        <v>37</v>
      </c>
      <c r="M168" s="58">
        <v>15</v>
      </c>
      <c r="N168" s="59">
        <f>tbRec[[#This Row],[numArvores]]*tbRec[[#This Row],[ProdPlanta]]</f>
        <v>994.19</v>
      </c>
      <c r="O168" s="59">
        <f>tbRec[[#This Row],[Preco]]*tbRec[[#This Row],[ProdFaixa]]</f>
        <v>14912.85</v>
      </c>
    </row>
    <row r="169" spans="1:15" x14ac:dyDescent="0.3">
      <c r="A169">
        <v>11817</v>
      </c>
      <c r="B169" t="s">
        <v>57</v>
      </c>
      <c r="C169" t="s">
        <v>1</v>
      </c>
      <c r="D169" t="s">
        <v>2</v>
      </c>
      <c r="E169" t="s">
        <v>3</v>
      </c>
      <c r="F169" t="s">
        <v>260</v>
      </c>
      <c r="G169">
        <v>333</v>
      </c>
      <c r="H169" t="s">
        <v>261</v>
      </c>
      <c r="I169">
        <v>24</v>
      </c>
      <c r="J169" t="s">
        <v>309</v>
      </c>
      <c r="K169" s="57">
        <v>26.87</v>
      </c>
      <c r="L169">
        <v>37</v>
      </c>
      <c r="M169" s="58">
        <v>15</v>
      </c>
      <c r="N169" s="59">
        <f>tbRec[[#This Row],[numArvores]]*tbRec[[#This Row],[ProdPlanta]]</f>
        <v>994.19</v>
      </c>
      <c r="O169" s="59">
        <f>tbRec[[#This Row],[Preco]]*tbRec[[#This Row],[ProdFaixa]]</f>
        <v>14912.85</v>
      </c>
    </row>
    <row r="170" spans="1:15" x14ac:dyDescent="0.3">
      <c r="A170">
        <v>11817</v>
      </c>
      <c r="B170" t="s">
        <v>57</v>
      </c>
      <c r="C170" t="s">
        <v>1</v>
      </c>
      <c r="D170" t="s">
        <v>2</v>
      </c>
      <c r="E170" t="s">
        <v>3</v>
      </c>
      <c r="F170" t="s">
        <v>260</v>
      </c>
      <c r="G170">
        <v>333</v>
      </c>
      <c r="H170" t="s">
        <v>261</v>
      </c>
      <c r="I170">
        <v>25</v>
      </c>
      <c r="J170" t="s">
        <v>309</v>
      </c>
      <c r="K170" s="57">
        <v>26.87</v>
      </c>
      <c r="L170">
        <v>37</v>
      </c>
      <c r="M170" s="58">
        <v>15</v>
      </c>
      <c r="N170" s="59">
        <f>tbRec[[#This Row],[numArvores]]*tbRec[[#This Row],[ProdPlanta]]</f>
        <v>994.19</v>
      </c>
      <c r="O170" s="59">
        <f>tbRec[[#This Row],[Preco]]*tbRec[[#This Row],[ProdFaixa]]</f>
        <v>14912.85</v>
      </c>
    </row>
    <row r="171" spans="1:15" x14ac:dyDescent="0.3">
      <c r="A171">
        <v>11817</v>
      </c>
      <c r="B171" t="s">
        <v>57</v>
      </c>
      <c r="C171" t="s">
        <v>1</v>
      </c>
      <c r="D171" t="s">
        <v>2</v>
      </c>
      <c r="E171" t="s">
        <v>3</v>
      </c>
      <c r="F171" t="s">
        <v>260</v>
      </c>
      <c r="G171">
        <v>333</v>
      </c>
      <c r="H171" t="s">
        <v>261</v>
      </c>
      <c r="I171">
        <v>26</v>
      </c>
      <c r="J171" t="s">
        <v>309</v>
      </c>
      <c r="K171" s="57">
        <v>26.87</v>
      </c>
      <c r="L171">
        <v>37</v>
      </c>
      <c r="M171" s="58">
        <v>15</v>
      </c>
      <c r="N171" s="59">
        <f>tbRec[[#This Row],[numArvores]]*tbRec[[#This Row],[ProdPlanta]]</f>
        <v>994.19</v>
      </c>
      <c r="O171" s="59">
        <f>tbRec[[#This Row],[Preco]]*tbRec[[#This Row],[ProdFaixa]]</f>
        <v>14912.85</v>
      </c>
    </row>
    <row r="172" spans="1:15" x14ac:dyDescent="0.3">
      <c r="A172">
        <v>11817</v>
      </c>
      <c r="B172" t="s">
        <v>57</v>
      </c>
      <c r="C172" t="s">
        <v>1</v>
      </c>
      <c r="D172" t="s">
        <v>2</v>
      </c>
      <c r="E172" t="s">
        <v>3</v>
      </c>
      <c r="F172" t="s">
        <v>260</v>
      </c>
      <c r="G172">
        <v>333</v>
      </c>
      <c r="H172" t="s">
        <v>261</v>
      </c>
      <c r="I172">
        <v>27</v>
      </c>
      <c r="J172" t="s">
        <v>309</v>
      </c>
      <c r="K172" s="57">
        <v>26.87</v>
      </c>
      <c r="L172">
        <v>37</v>
      </c>
      <c r="M172" s="58">
        <v>15</v>
      </c>
      <c r="N172" s="59">
        <f>tbRec[[#This Row],[numArvores]]*tbRec[[#This Row],[ProdPlanta]]</f>
        <v>994.19</v>
      </c>
      <c r="O172" s="59">
        <f>tbRec[[#This Row],[Preco]]*tbRec[[#This Row],[ProdFaixa]]</f>
        <v>14912.85</v>
      </c>
    </row>
    <row r="173" spans="1:15" x14ac:dyDescent="0.3">
      <c r="A173">
        <v>11817</v>
      </c>
      <c r="B173" t="s">
        <v>57</v>
      </c>
      <c r="C173" t="s">
        <v>1</v>
      </c>
      <c r="D173" t="s">
        <v>2</v>
      </c>
      <c r="E173" t="s">
        <v>3</v>
      </c>
      <c r="F173" t="s">
        <v>260</v>
      </c>
      <c r="G173">
        <v>333</v>
      </c>
      <c r="H173" t="s">
        <v>261</v>
      </c>
      <c r="I173">
        <v>28</v>
      </c>
      <c r="J173" t="s">
        <v>309</v>
      </c>
      <c r="K173" s="57">
        <v>26.87</v>
      </c>
      <c r="L173">
        <v>37</v>
      </c>
      <c r="M173" s="58">
        <v>15</v>
      </c>
      <c r="N173" s="59">
        <f>tbRec[[#This Row],[numArvores]]*tbRec[[#This Row],[ProdPlanta]]</f>
        <v>994.19</v>
      </c>
      <c r="O173" s="59">
        <f>tbRec[[#This Row],[Preco]]*tbRec[[#This Row],[ProdFaixa]]</f>
        <v>14912.85</v>
      </c>
    </row>
    <row r="174" spans="1:15" x14ac:dyDescent="0.3">
      <c r="A174">
        <v>11817</v>
      </c>
      <c r="B174" t="s">
        <v>57</v>
      </c>
      <c r="C174" t="s">
        <v>1</v>
      </c>
      <c r="D174" t="s">
        <v>2</v>
      </c>
      <c r="E174" t="s">
        <v>3</v>
      </c>
      <c r="F174" t="s">
        <v>260</v>
      </c>
      <c r="G174">
        <v>333</v>
      </c>
      <c r="H174" t="s">
        <v>261</v>
      </c>
      <c r="I174">
        <v>29</v>
      </c>
      <c r="J174" t="s">
        <v>309</v>
      </c>
      <c r="K174" s="57">
        <v>26.87</v>
      </c>
      <c r="L174">
        <v>37</v>
      </c>
      <c r="M174" s="58">
        <v>15</v>
      </c>
      <c r="N174" s="59">
        <f>tbRec[[#This Row],[numArvores]]*tbRec[[#This Row],[ProdPlanta]]</f>
        <v>994.19</v>
      </c>
      <c r="O174" s="59">
        <f>tbRec[[#This Row],[Preco]]*tbRec[[#This Row],[ProdFaixa]]</f>
        <v>14912.85</v>
      </c>
    </row>
    <row r="175" spans="1:15" x14ac:dyDescent="0.3">
      <c r="A175">
        <v>11817</v>
      </c>
      <c r="B175" t="s">
        <v>57</v>
      </c>
      <c r="C175" t="s">
        <v>1</v>
      </c>
      <c r="D175" t="s">
        <v>2</v>
      </c>
      <c r="E175" t="s">
        <v>3</v>
      </c>
      <c r="F175" t="s">
        <v>260</v>
      </c>
      <c r="G175">
        <v>333</v>
      </c>
      <c r="H175" t="s">
        <v>261</v>
      </c>
      <c r="I175">
        <v>30</v>
      </c>
      <c r="J175" t="s">
        <v>309</v>
      </c>
      <c r="K175" s="57">
        <v>26.87</v>
      </c>
      <c r="L175">
        <v>37</v>
      </c>
      <c r="M175" s="58">
        <v>15</v>
      </c>
      <c r="N175" s="59">
        <f>tbRec[[#This Row],[numArvores]]*tbRec[[#This Row],[ProdPlanta]]</f>
        <v>994.19</v>
      </c>
      <c r="O175" s="59">
        <f>tbRec[[#This Row],[Preco]]*tbRec[[#This Row],[ProdFaixa]]</f>
        <v>14912.85</v>
      </c>
    </row>
    <row r="176" spans="1:15" x14ac:dyDescent="0.3">
      <c r="A176">
        <v>11817</v>
      </c>
      <c r="B176" t="s">
        <v>57</v>
      </c>
      <c r="C176" t="s">
        <v>1</v>
      </c>
      <c r="D176" t="s">
        <v>2</v>
      </c>
      <c r="E176" t="s">
        <v>3</v>
      </c>
      <c r="F176" t="s">
        <v>52</v>
      </c>
      <c r="G176">
        <v>504</v>
      </c>
      <c r="H176" t="s">
        <v>316</v>
      </c>
      <c r="I176">
        <v>8</v>
      </c>
      <c r="J176" t="s">
        <v>309</v>
      </c>
      <c r="K176" s="57">
        <v>30</v>
      </c>
      <c r="L176">
        <v>56</v>
      </c>
      <c r="M176" s="58">
        <v>6</v>
      </c>
      <c r="N176" s="59">
        <f>tbRec[[#This Row],[numArvores]]*tbRec[[#This Row],[ProdPlanta]]</f>
        <v>1680</v>
      </c>
      <c r="O176" s="59">
        <f>tbRec[[#This Row],[Preco]]*tbRec[[#This Row],[ProdFaixa]]</f>
        <v>10080</v>
      </c>
    </row>
    <row r="177" spans="1:15" x14ac:dyDescent="0.3">
      <c r="A177">
        <v>11817</v>
      </c>
      <c r="B177" t="s">
        <v>57</v>
      </c>
      <c r="C177" t="s">
        <v>1</v>
      </c>
      <c r="D177" t="s">
        <v>2</v>
      </c>
      <c r="E177" t="s">
        <v>3</v>
      </c>
      <c r="F177" t="s">
        <v>52</v>
      </c>
      <c r="G177">
        <v>504</v>
      </c>
      <c r="H177" t="s">
        <v>316</v>
      </c>
      <c r="I177">
        <v>9</v>
      </c>
      <c r="J177" t="s">
        <v>309</v>
      </c>
      <c r="K177" s="57">
        <v>15</v>
      </c>
      <c r="L177">
        <v>56</v>
      </c>
      <c r="M177" s="58">
        <v>6</v>
      </c>
      <c r="N177" s="59">
        <f>tbRec[[#This Row],[numArvores]]*tbRec[[#This Row],[ProdPlanta]]</f>
        <v>840</v>
      </c>
      <c r="O177" s="59">
        <f>tbRec[[#This Row],[Preco]]*tbRec[[#This Row],[ProdFaixa]]</f>
        <v>5040</v>
      </c>
    </row>
    <row r="178" spans="1:15" x14ac:dyDescent="0.3">
      <c r="A178">
        <v>11817</v>
      </c>
      <c r="B178" t="s">
        <v>57</v>
      </c>
      <c r="C178" t="s">
        <v>1</v>
      </c>
      <c r="D178" t="s">
        <v>2</v>
      </c>
      <c r="E178" t="s">
        <v>3</v>
      </c>
      <c r="F178" t="s">
        <v>52</v>
      </c>
      <c r="G178">
        <v>504</v>
      </c>
      <c r="H178" t="s">
        <v>316</v>
      </c>
      <c r="I178">
        <v>10</v>
      </c>
      <c r="J178" t="s">
        <v>309</v>
      </c>
      <c r="K178" s="57">
        <v>30</v>
      </c>
      <c r="L178">
        <v>56</v>
      </c>
      <c r="M178" s="58">
        <v>6</v>
      </c>
      <c r="N178" s="59">
        <f>tbRec[[#This Row],[numArvores]]*tbRec[[#This Row],[ProdPlanta]]</f>
        <v>1680</v>
      </c>
      <c r="O178" s="59">
        <f>tbRec[[#This Row],[Preco]]*tbRec[[#This Row],[ProdFaixa]]</f>
        <v>10080</v>
      </c>
    </row>
    <row r="179" spans="1:15" x14ac:dyDescent="0.3">
      <c r="A179">
        <v>11817</v>
      </c>
      <c r="B179" t="s">
        <v>57</v>
      </c>
      <c r="C179" t="s">
        <v>1</v>
      </c>
      <c r="D179" t="s">
        <v>2</v>
      </c>
      <c r="E179" t="s">
        <v>3</v>
      </c>
      <c r="F179" t="s">
        <v>52</v>
      </c>
      <c r="G179">
        <v>504</v>
      </c>
      <c r="H179" t="s">
        <v>316</v>
      </c>
      <c r="I179">
        <v>11</v>
      </c>
      <c r="J179" t="s">
        <v>309</v>
      </c>
      <c r="K179" s="57">
        <v>15</v>
      </c>
      <c r="L179">
        <v>56</v>
      </c>
      <c r="M179" s="58">
        <v>6</v>
      </c>
      <c r="N179" s="59">
        <f>tbRec[[#This Row],[numArvores]]*tbRec[[#This Row],[ProdPlanta]]</f>
        <v>840</v>
      </c>
      <c r="O179" s="59">
        <f>tbRec[[#This Row],[Preco]]*tbRec[[#This Row],[ProdFaixa]]</f>
        <v>5040</v>
      </c>
    </row>
    <row r="180" spans="1:15" x14ac:dyDescent="0.3">
      <c r="A180">
        <v>11817</v>
      </c>
      <c r="B180" t="s">
        <v>57</v>
      </c>
      <c r="C180" t="s">
        <v>1</v>
      </c>
      <c r="D180" t="s">
        <v>2</v>
      </c>
      <c r="E180" t="s">
        <v>3</v>
      </c>
      <c r="F180" t="s">
        <v>52</v>
      </c>
      <c r="G180">
        <v>504</v>
      </c>
      <c r="H180" t="s">
        <v>316</v>
      </c>
      <c r="I180">
        <v>12</v>
      </c>
      <c r="J180" t="s">
        <v>309</v>
      </c>
      <c r="K180" s="57">
        <v>30</v>
      </c>
      <c r="L180">
        <v>56</v>
      </c>
      <c r="M180" s="58">
        <v>6</v>
      </c>
      <c r="N180" s="59">
        <f>tbRec[[#This Row],[numArvores]]*tbRec[[#This Row],[ProdPlanta]]</f>
        <v>1680</v>
      </c>
      <c r="O180" s="59">
        <f>tbRec[[#This Row],[Preco]]*tbRec[[#This Row],[ProdFaixa]]</f>
        <v>10080</v>
      </c>
    </row>
    <row r="181" spans="1:15" x14ac:dyDescent="0.3">
      <c r="A181">
        <v>11817</v>
      </c>
      <c r="B181" t="s">
        <v>57</v>
      </c>
      <c r="C181" t="s">
        <v>1</v>
      </c>
      <c r="D181" t="s">
        <v>2</v>
      </c>
      <c r="E181" t="s">
        <v>3</v>
      </c>
      <c r="F181" t="s">
        <v>52</v>
      </c>
      <c r="G181">
        <v>504</v>
      </c>
      <c r="H181" t="s">
        <v>316</v>
      </c>
      <c r="I181">
        <v>13</v>
      </c>
      <c r="J181" t="s">
        <v>309</v>
      </c>
      <c r="K181" s="57">
        <v>15</v>
      </c>
      <c r="L181">
        <v>56</v>
      </c>
      <c r="M181" s="58">
        <v>6</v>
      </c>
      <c r="N181" s="59">
        <f>tbRec[[#This Row],[numArvores]]*tbRec[[#This Row],[ProdPlanta]]</f>
        <v>840</v>
      </c>
      <c r="O181" s="59">
        <f>tbRec[[#This Row],[Preco]]*tbRec[[#This Row],[ProdFaixa]]</f>
        <v>5040</v>
      </c>
    </row>
    <row r="182" spans="1:15" x14ac:dyDescent="0.3">
      <c r="A182">
        <v>11817</v>
      </c>
      <c r="B182" t="s">
        <v>57</v>
      </c>
      <c r="C182" t="s">
        <v>1</v>
      </c>
      <c r="D182" t="s">
        <v>2</v>
      </c>
      <c r="E182" t="s">
        <v>3</v>
      </c>
      <c r="F182" t="s">
        <v>52</v>
      </c>
      <c r="G182">
        <v>504</v>
      </c>
      <c r="H182" t="s">
        <v>316</v>
      </c>
      <c r="I182">
        <v>14</v>
      </c>
      <c r="J182" t="s">
        <v>309</v>
      </c>
      <c r="K182" s="57">
        <v>30</v>
      </c>
      <c r="L182">
        <v>56</v>
      </c>
      <c r="M182" s="58">
        <v>6</v>
      </c>
      <c r="N182" s="59">
        <f>tbRec[[#This Row],[numArvores]]*tbRec[[#This Row],[ProdPlanta]]</f>
        <v>1680</v>
      </c>
      <c r="O182" s="59">
        <f>tbRec[[#This Row],[Preco]]*tbRec[[#This Row],[ProdFaixa]]</f>
        <v>10080</v>
      </c>
    </row>
    <row r="183" spans="1:15" x14ac:dyDescent="0.3">
      <c r="A183">
        <v>11817</v>
      </c>
      <c r="B183" t="s">
        <v>57</v>
      </c>
      <c r="C183" t="s">
        <v>1</v>
      </c>
      <c r="D183" t="s">
        <v>2</v>
      </c>
      <c r="E183" t="s">
        <v>3</v>
      </c>
      <c r="F183" t="s">
        <v>52</v>
      </c>
      <c r="G183">
        <v>504</v>
      </c>
      <c r="H183" t="s">
        <v>316</v>
      </c>
      <c r="I183">
        <v>15</v>
      </c>
      <c r="J183" t="s">
        <v>309</v>
      </c>
      <c r="K183" s="57">
        <v>15</v>
      </c>
      <c r="L183">
        <v>56</v>
      </c>
      <c r="M183" s="58">
        <v>6</v>
      </c>
      <c r="N183" s="59">
        <f>tbRec[[#This Row],[numArvores]]*tbRec[[#This Row],[ProdPlanta]]</f>
        <v>840</v>
      </c>
      <c r="O183" s="59">
        <f>tbRec[[#This Row],[Preco]]*tbRec[[#This Row],[ProdFaixa]]</f>
        <v>5040</v>
      </c>
    </row>
    <row r="184" spans="1:15" x14ac:dyDescent="0.3">
      <c r="A184">
        <v>11817</v>
      </c>
      <c r="B184" t="s">
        <v>57</v>
      </c>
      <c r="C184" t="s">
        <v>1</v>
      </c>
      <c r="D184" t="s">
        <v>2</v>
      </c>
      <c r="E184" t="s">
        <v>3</v>
      </c>
      <c r="F184" t="s">
        <v>52</v>
      </c>
      <c r="G184">
        <v>504</v>
      </c>
      <c r="H184" t="s">
        <v>316</v>
      </c>
      <c r="I184">
        <v>16</v>
      </c>
      <c r="J184" t="s">
        <v>309</v>
      </c>
      <c r="K184" s="57">
        <v>30</v>
      </c>
      <c r="L184">
        <v>56</v>
      </c>
      <c r="M184" s="58">
        <v>6</v>
      </c>
      <c r="N184" s="59">
        <f>tbRec[[#This Row],[numArvores]]*tbRec[[#This Row],[ProdPlanta]]</f>
        <v>1680</v>
      </c>
      <c r="O184" s="59">
        <f>tbRec[[#This Row],[Preco]]*tbRec[[#This Row],[ProdFaixa]]</f>
        <v>10080</v>
      </c>
    </row>
    <row r="185" spans="1:15" x14ac:dyDescent="0.3">
      <c r="A185">
        <v>11817</v>
      </c>
      <c r="B185" t="s">
        <v>57</v>
      </c>
      <c r="C185" t="s">
        <v>1</v>
      </c>
      <c r="D185" t="s">
        <v>2</v>
      </c>
      <c r="E185" t="s">
        <v>3</v>
      </c>
      <c r="F185" t="s">
        <v>52</v>
      </c>
      <c r="G185">
        <v>504</v>
      </c>
      <c r="H185" t="s">
        <v>316</v>
      </c>
      <c r="I185">
        <v>17</v>
      </c>
      <c r="J185" t="s">
        <v>309</v>
      </c>
      <c r="K185" s="57">
        <v>15</v>
      </c>
      <c r="L185">
        <v>56</v>
      </c>
      <c r="M185" s="58">
        <v>6</v>
      </c>
      <c r="N185" s="59">
        <f>tbRec[[#This Row],[numArvores]]*tbRec[[#This Row],[ProdPlanta]]</f>
        <v>840</v>
      </c>
      <c r="O185" s="59">
        <f>tbRec[[#This Row],[Preco]]*tbRec[[#This Row],[ProdFaixa]]</f>
        <v>5040</v>
      </c>
    </row>
    <row r="186" spans="1:15" x14ac:dyDescent="0.3">
      <c r="A186">
        <v>11817</v>
      </c>
      <c r="B186" t="s">
        <v>57</v>
      </c>
      <c r="C186" t="s">
        <v>1</v>
      </c>
      <c r="D186" t="s">
        <v>2</v>
      </c>
      <c r="E186" t="s">
        <v>3</v>
      </c>
      <c r="F186" t="s">
        <v>52</v>
      </c>
      <c r="G186">
        <v>504</v>
      </c>
      <c r="H186" t="s">
        <v>316</v>
      </c>
      <c r="I186">
        <v>18</v>
      </c>
      <c r="J186" t="s">
        <v>309</v>
      </c>
      <c r="K186" s="57">
        <v>30</v>
      </c>
      <c r="L186">
        <v>56</v>
      </c>
      <c r="M186" s="58">
        <v>6</v>
      </c>
      <c r="N186" s="59">
        <f>tbRec[[#This Row],[numArvores]]*tbRec[[#This Row],[ProdPlanta]]</f>
        <v>1680</v>
      </c>
      <c r="O186" s="59">
        <f>tbRec[[#This Row],[Preco]]*tbRec[[#This Row],[ProdFaixa]]</f>
        <v>10080</v>
      </c>
    </row>
    <row r="187" spans="1:15" x14ac:dyDescent="0.3">
      <c r="A187">
        <v>11817</v>
      </c>
      <c r="B187" t="s">
        <v>57</v>
      </c>
      <c r="C187" t="s">
        <v>1</v>
      </c>
      <c r="D187" t="s">
        <v>2</v>
      </c>
      <c r="E187" t="s">
        <v>3</v>
      </c>
      <c r="F187" t="s">
        <v>52</v>
      </c>
      <c r="G187">
        <v>504</v>
      </c>
      <c r="H187" t="s">
        <v>316</v>
      </c>
      <c r="I187">
        <v>19</v>
      </c>
      <c r="J187" t="s">
        <v>309</v>
      </c>
      <c r="K187" s="57">
        <v>15</v>
      </c>
      <c r="L187">
        <v>56</v>
      </c>
      <c r="M187" s="58">
        <v>6</v>
      </c>
      <c r="N187" s="59">
        <f>tbRec[[#This Row],[numArvores]]*tbRec[[#This Row],[ProdPlanta]]</f>
        <v>840</v>
      </c>
      <c r="O187" s="59">
        <f>tbRec[[#This Row],[Preco]]*tbRec[[#This Row],[ProdFaixa]]</f>
        <v>5040</v>
      </c>
    </row>
    <row r="188" spans="1:15" x14ac:dyDescent="0.3">
      <c r="A188">
        <v>11817</v>
      </c>
      <c r="B188" t="s">
        <v>57</v>
      </c>
      <c r="C188" t="s">
        <v>1</v>
      </c>
      <c r="D188" t="s">
        <v>2</v>
      </c>
      <c r="E188" t="s">
        <v>3</v>
      </c>
      <c r="F188" t="s">
        <v>52</v>
      </c>
      <c r="G188">
        <v>504</v>
      </c>
      <c r="H188" t="s">
        <v>316</v>
      </c>
      <c r="I188">
        <v>20</v>
      </c>
      <c r="J188" t="s">
        <v>309</v>
      </c>
      <c r="K188" s="57">
        <v>30</v>
      </c>
      <c r="L188">
        <v>56</v>
      </c>
      <c r="M188" s="58">
        <v>6</v>
      </c>
      <c r="N188" s="59">
        <f>tbRec[[#This Row],[numArvores]]*tbRec[[#This Row],[ProdPlanta]]</f>
        <v>1680</v>
      </c>
      <c r="O188" s="59">
        <f>tbRec[[#This Row],[Preco]]*tbRec[[#This Row],[ProdFaixa]]</f>
        <v>10080</v>
      </c>
    </row>
    <row r="189" spans="1:15" x14ac:dyDescent="0.3">
      <c r="A189">
        <v>11817</v>
      </c>
      <c r="B189" t="s">
        <v>57</v>
      </c>
      <c r="C189" t="s">
        <v>1</v>
      </c>
      <c r="D189" t="s">
        <v>2</v>
      </c>
      <c r="E189" t="s">
        <v>3</v>
      </c>
      <c r="F189" t="s">
        <v>52</v>
      </c>
      <c r="G189">
        <v>504</v>
      </c>
      <c r="H189" t="s">
        <v>316</v>
      </c>
      <c r="I189">
        <v>21</v>
      </c>
      <c r="J189" t="s">
        <v>309</v>
      </c>
      <c r="K189" s="57">
        <v>15</v>
      </c>
      <c r="L189">
        <v>56</v>
      </c>
      <c r="M189" s="58">
        <v>6</v>
      </c>
      <c r="N189" s="59">
        <f>tbRec[[#This Row],[numArvores]]*tbRec[[#This Row],[ProdPlanta]]</f>
        <v>840</v>
      </c>
      <c r="O189" s="59">
        <f>tbRec[[#This Row],[Preco]]*tbRec[[#This Row],[ProdFaixa]]</f>
        <v>5040</v>
      </c>
    </row>
    <row r="190" spans="1:15" x14ac:dyDescent="0.3">
      <c r="A190">
        <v>11817</v>
      </c>
      <c r="B190" t="s">
        <v>57</v>
      </c>
      <c r="C190" t="s">
        <v>1</v>
      </c>
      <c r="D190" t="s">
        <v>2</v>
      </c>
      <c r="E190" t="s">
        <v>3</v>
      </c>
      <c r="F190" t="s">
        <v>52</v>
      </c>
      <c r="G190">
        <v>504</v>
      </c>
      <c r="H190" t="s">
        <v>316</v>
      </c>
      <c r="I190">
        <v>22</v>
      </c>
      <c r="J190" t="s">
        <v>309</v>
      </c>
      <c r="K190" s="57">
        <v>30</v>
      </c>
      <c r="L190">
        <v>56</v>
      </c>
      <c r="M190" s="58">
        <v>6</v>
      </c>
      <c r="N190" s="59">
        <f>tbRec[[#This Row],[numArvores]]*tbRec[[#This Row],[ProdPlanta]]</f>
        <v>1680</v>
      </c>
      <c r="O190" s="59">
        <f>tbRec[[#This Row],[Preco]]*tbRec[[#This Row],[ProdFaixa]]</f>
        <v>10080</v>
      </c>
    </row>
    <row r="191" spans="1:15" x14ac:dyDescent="0.3">
      <c r="A191">
        <v>11817</v>
      </c>
      <c r="B191" t="s">
        <v>57</v>
      </c>
      <c r="C191" t="s">
        <v>1</v>
      </c>
      <c r="D191" t="s">
        <v>2</v>
      </c>
      <c r="E191" t="s">
        <v>3</v>
      </c>
      <c r="F191" t="s">
        <v>52</v>
      </c>
      <c r="G191">
        <v>504</v>
      </c>
      <c r="H191" t="s">
        <v>316</v>
      </c>
      <c r="I191">
        <v>23</v>
      </c>
      <c r="J191" t="s">
        <v>309</v>
      </c>
      <c r="K191" s="57">
        <v>15</v>
      </c>
      <c r="L191">
        <v>56</v>
      </c>
      <c r="M191" s="58">
        <v>6</v>
      </c>
      <c r="N191" s="59">
        <f>tbRec[[#This Row],[numArvores]]*tbRec[[#This Row],[ProdPlanta]]</f>
        <v>840</v>
      </c>
      <c r="O191" s="59">
        <f>tbRec[[#This Row],[Preco]]*tbRec[[#This Row],[ProdFaixa]]</f>
        <v>5040</v>
      </c>
    </row>
    <row r="192" spans="1:15" x14ac:dyDescent="0.3">
      <c r="A192">
        <v>11817</v>
      </c>
      <c r="B192" t="s">
        <v>57</v>
      </c>
      <c r="C192" t="s">
        <v>1</v>
      </c>
      <c r="D192" t="s">
        <v>2</v>
      </c>
      <c r="E192" t="s">
        <v>3</v>
      </c>
      <c r="F192" t="s">
        <v>52</v>
      </c>
      <c r="G192">
        <v>504</v>
      </c>
      <c r="H192" t="s">
        <v>316</v>
      </c>
      <c r="I192">
        <v>24</v>
      </c>
      <c r="J192" t="s">
        <v>309</v>
      </c>
      <c r="K192" s="57">
        <v>30</v>
      </c>
      <c r="L192">
        <v>56</v>
      </c>
      <c r="M192" s="58">
        <v>6</v>
      </c>
      <c r="N192" s="59">
        <f>tbRec[[#This Row],[numArvores]]*tbRec[[#This Row],[ProdPlanta]]</f>
        <v>1680</v>
      </c>
      <c r="O192" s="59">
        <f>tbRec[[#This Row],[Preco]]*tbRec[[#This Row],[ProdFaixa]]</f>
        <v>10080</v>
      </c>
    </row>
    <row r="193" spans="1:15" x14ac:dyDescent="0.3">
      <c r="A193">
        <v>11817</v>
      </c>
      <c r="B193" t="s">
        <v>57</v>
      </c>
      <c r="C193" t="s">
        <v>1</v>
      </c>
      <c r="D193" t="s">
        <v>2</v>
      </c>
      <c r="E193" t="s">
        <v>3</v>
      </c>
      <c r="F193" t="s">
        <v>52</v>
      </c>
      <c r="G193">
        <v>504</v>
      </c>
      <c r="H193" t="s">
        <v>316</v>
      </c>
      <c r="I193">
        <v>25</v>
      </c>
      <c r="J193" t="s">
        <v>309</v>
      </c>
      <c r="K193" s="57">
        <v>15</v>
      </c>
      <c r="L193">
        <v>56</v>
      </c>
      <c r="M193" s="58">
        <v>6</v>
      </c>
      <c r="N193" s="59">
        <f>tbRec[[#This Row],[numArvores]]*tbRec[[#This Row],[ProdPlanta]]</f>
        <v>840</v>
      </c>
      <c r="O193" s="59">
        <f>tbRec[[#This Row],[Preco]]*tbRec[[#This Row],[ProdFaixa]]</f>
        <v>5040</v>
      </c>
    </row>
    <row r="194" spans="1:15" x14ac:dyDescent="0.3">
      <c r="A194">
        <v>11817</v>
      </c>
      <c r="B194" t="s">
        <v>57</v>
      </c>
      <c r="C194" t="s">
        <v>1</v>
      </c>
      <c r="D194" t="s">
        <v>2</v>
      </c>
      <c r="E194" t="s">
        <v>3</v>
      </c>
      <c r="F194" t="s">
        <v>52</v>
      </c>
      <c r="G194">
        <v>504</v>
      </c>
      <c r="H194" t="s">
        <v>316</v>
      </c>
      <c r="I194">
        <v>26</v>
      </c>
      <c r="J194" t="s">
        <v>309</v>
      </c>
      <c r="K194" s="57">
        <v>30</v>
      </c>
      <c r="L194">
        <v>56</v>
      </c>
      <c r="M194" s="58">
        <v>6</v>
      </c>
      <c r="N194" s="59">
        <f>tbRec[[#This Row],[numArvores]]*tbRec[[#This Row],[ProdPlanta]]</f>
        <v>1680</v>
      </c>
      <c r="O194" s="59">
        <f>tbRec[[#This Row],[Preco]]*tbRec[[#This Row],[ProdFaixa]]</f>
        <v>10080</v>
      </c>
    </row>
    <row r="195" spans="1:15" x14ac:dyDescent="0.3">
      <c r="A195">
        <v>11817</v>
      </c>
      <c r="B195" t="s">
        <v>57</v>
      </c>
      <c r="C195" t="s">
        <v>1</v>
      </c>
      <c r="D195" t="s">
        <v>2</v>
      </c>
      <c r="E195" t="s">
        <v>3</v>
      </c>
      <c r="F195" t="s">
        <v>52</v>
      </c>
      <c r="G195">
        <v>504</v>
      </c>
      <c r="H195" t="s">
        <v>316</v>
      </c>
      <c r="I195">
        <v>27</v>
      </c>
      <c r="J195" t="s">
        <v>309</v>
      </c>
      <c r="K195" s="57">
        <v>15</v>
      </c>
      <c r="L195">
        <v>56</v>
      </c>
      <c r="M195" s="58">
        <v>6</v>
      </c>
      <c r="N195" s="59">
        <f>tbRec[[#This Row],[numArvores]]*tbRec[[#This Row],[ProdPlanta]]</f>
        <v>840</v>
      </c>
      <c r="O195" s="59">
        <f>tbRec[[#This Row],[Preco]]*tbRec[[#This Row],[ProdFaixa]]</f>
        <v>5040</v>
      </c>
    </row>
    <row r="196" spans="1:15" x14ac:dyDescent="0.3">
      <c r="A196">
        <v>11817</v>
      </c>
      <c r="B196" t="s">
        <v>57</v>
      </c>
      <c r="C196" t="s">
        <v>1</v>
      </c>
      <c r="D196" t="s">
        <v>2</v>
      </c>
      <c r="E196" t="s">
        <v>3</v>
      </c>
      <c r="F196" t="s">
        <v>52</v>
      </c>
      <c r="G196">
        <v>504</v>
      </c>
      <c r="H196" t="s">
        <v>316</v>
      </c>
      <c r="I196">
        <v>28</v>
      </c>
      <c r="J196" t="s">
        <v>309</v>
      </c>
      <c r="K196" s="57">
        <v>30</v>
      </c>
      <c r="L196">
        <v>56</v>
      </c>
      <c r="M196" s="58">
        <v>6</v>
      </c>
      <c r="N196" s="59">
        <f>tbRec[[#This Row],[numArvores]]*tbRec[[#This Row],[ProdPlanta]]</f>
        <v>1680</v>
      </c>
      <c r="O196" s="59">
        <f>tbRec[[#This Row],[Preco]]*tbRec[[#This Row],[ProdFaixa]]</f>
        <v>10080</v>
      </c>
    </row>
    <row r="197" spans="1:15" x14ac:dyDescent="0.3">
      <c r="A197">
        <v>11817</v>
      </c>
      <c r="B197" t="s">
        <v>57</v>
      </c>
      <c r="C197" t="s">
        <v>1</v>
      </c>
      <c r="D197" t="s">
        <v>2</v>
      </c>
      <c r="E197" t="s">
        <v>3</v>
      </c>
      <c r="F197" t="s">
        <v>52</v>
      </c>
      <c r="G197">
        <v>504</v>
      </c>
      <c r="H197" t="s">
        <v>316</v>
      </c>
      <c r="I197">
        <v>29</v>
      </c>
      <c r="J197" t="s">
        <v>309</v>
      </c>
      <c r="K197" s="57">
        <v>15</v>
      </c>
      <c r="L197">
        <v>56</v>
      </c>
      <c r="M197" s="58">
        <v>6</v>
      </c>
      <c r="N197" s="59">
        <f>tbRec[[#This Row],[numArvores]]*tbRec[[#This Row],[ProdPlanta]]</f>
        <v>840</v>
      </c>
      <c r="O197" s="59">
        <f>tbRec[[#This Row],[Preco]]*tbRec[[#This Row],[ProdFaixa]]</f>
        <v>5040</v>
      </c>
    </row>
    <row r="198" spans="1:15" x14ac:dyDescent="0.3">
      <c r="A198">
        <v>11817</v>
      </c>
      <c r="B198" t="s">
        <v>57</v>
      </c>
      <c r="C198" t="s">
        <v>1</v>
      </c>
      <c r="D198" t="s">
        <v>2</v>
      </c>
      <c r="E198" t="s">
        <v>3</v>
      </c>
      <c r="F198" t="s">
        <v>52</v>
      </c>
      <c r="G198">
        <v>504</v>
      </c>
      <c r="H198" t="s">
        <v>316</v>
      </c>
      <c r="I198">
        <v>30</v>
      </c>
      <c r="J198" t="s">
        <v>309</v>
      </c>
      <c r="K198" s="57">
        <v>30</v>
      </c>
      <c r="L198">
        <v>56</v>
      </c>
      <c r="M198" s="58">
        <v>6</v>
      </c>
      <c r="N198" s="59">
        <f>tbRec[[#This Row],[numArvores]]*tbRec[[#This Row],[ProdPlanta]]</f>
        <v>1680</v>
      </c>
      <c r="O198" s="59">
        <f>tbRec[[#This Row],[Preco]]*tbRec[[#This Row],[ProdFaixa]]</f>
        <v>10080</v>
      </c>
    </row>
    <row r="199" spans="1:15" x14ac:dyDescent="0.3">
      <c r="A199">
        <v>11817</v>
      </c>
      <c r="B199" t="s">
        <v>57</v>
      </c>
      <c r="C199" t="s">
        <v>1</v>
      </c>
      <c r="D199" t="s">
        <v>2</v>
      </c>
      <c r="E199" t="s">
        <v>3</v>
      </c>
      <c r="F199" t="s">
        <v>54</v>
      </c>
      <c r="G199">
        <v>504</v>
      </c>
      <c r="H199" t="s">
        <v>316</v>
      </c>
      <c r="I199">
        <v>8</v>
      </c>
      <c r="J199" t="s">
        <v>309</v>
      </c>
      <c r="K199" s="57">
        <v>5</v>
      </c>
      <c r="L199">
        <v>56</v>
      </c>
      <c r="M199" s="58">
        <v>3</v>
      </c>
      <c r="N199" s="59">
        <f>tbRec[[#This Row],[numArvores]]*tbRec[[#This Row],[ProdPlanta]]</f>
        <v>280</v>
      </c>
      <c r="O199" s="59">
        <f>tbRec[[#This Row],[Preco]]*tbRec[[#This Row],[ProdFaixa]]</f>
        <v>840</v>
      </c>
    </row>
    <row r="200" spans="1:15" x14ac:dyDescent="0.3">
      <c r="A200">
        <v>11817</v>
      </c>
      <c r="B200" t="s">
        <v>57</v>
      </c>
      <c r="C200" t="s">
        <v>1</v>
      </c>
      <c r="D200" t="s">
        <v>2</v>
      </c>
      <c r="E200" t="s">
        <v>3</v>
      </c>
      <c r="F200" t="s">
        <v>54</v>
      </c>
      <c r="G200">
        <v>504</v>
      </c>
      <c r="H200" t="s">
        <v>316</v>
      </c>
      <c r="I200">
        <v>9</v>
      </c>
      <c r="J200" t="s">
        <v>309</v>
      </c>
      <c r="K200" s="57">
        <v>2.5</v>
      </c>
      <c r="L200" s="57">
        <v>56</v>
      </c>
      <c r="M200" s="58">
        <v>3</v>
      </c>
      <c r="N200" s="59">
        <f>tbRec[[#This Row],[numArvores]]*tbRec[[#This Row],[ProdPlanta]]</f>
        <v>140</v>
      </c>
      <c r="O200" s="59">
        <f>tbRec[[#This Row],[Preco]]*tbRec[[#This Row],[ProdFaixa]]</f>
        <v>420</v>
      </c>
    </row>
    <row r="201" spans="1:15" x14ac:dyDescent="0.3">
      <c r="A201">
        <v>11817</v>
      </c>
      <c r="B201" t="s">
        <v>57</v>
      </c>
      <c r="C201" t="s">
        <v>1</v>
      </c>
      <c r="D201" t="s">
        <v>2</v>
      </c>
      <c r="E201" t="s">
        <v>3</v>
      </c>
      <c r="F201" t="s">
        <v>54</v>
      </c>
      <c r="G201">
        <v>504</v>
      </c>
      <c r="H201" t="s">
        <v>316</v>
      </c>
      <c r="I201">
        <v>10</v>
      </c>
      <c r="J201" t="s">
        <v>309</v>
      </c>
      <c r="K201" s="57">
        <v>5</v>
      </c>
      <c r="L201" s="57">
        <v>56</v>
      </c>
      <c r="M201" s="58">
        <v>3</v>
      </c>
      <c r="N201" s="59">
        <f>tbRec[[#This Row],[numArvores]]*tbRec[[#This Row],[ProdPlanta]]</f>
        <v>280</v>
      </c>
      <c r="O201" s="59">
        <f>tbRec[[#This Row],[Preco]]*tbRec[[#This Row],[ProdFaixa]]</f>
        <v>840</v>
      </c>
    </row>
    <row r="202" spans="1:15" x14ac:dyDescent="0.3">
      <c r="A202">
        <v>11817</v>
      </c>
      <c r="B202" t="s">
        <v>57</v>
      </c>
      <c r="C202" t="s">
        <v>1</v>
      </c>
      <c r="D202" t="s">
        <v>2</v>
      </c>
      <c r="E202" t="s">
        <v>3</v>
      </c>
      <c r="F202" t="s">
        <v>54</v>
      </c>
      <c r="G202">
        <v>504</v>
      </c>
      <c r="H202" t="s">
        <v>316</v>
      </c>
      <c r="I202">
        <v>11</v>
      </c>
      <c r="J202" t="s">
        <v>309</v>
      </c>
      <c r="K202" s="57">
        <v>2.5</v>
      </c>
      <c r="L202" s="57">
        <v>56</v>
      </c>
      <c r="M202" s="58">
        <v>3</v>
      </c>
      <c r="N202" s="59">
        <f>tbRec[[#This Row],[numArvores]]*tbRec[[#This Row],[ProdPlanta]]</f>
        <v>140</v>
      </c>
      <c r="O202" s="59">
        <f>tbRec[[#This Row],[Preco]]*tbRec[[#This Row],[ProdFaixa]]</f>
        <v>420</v>
      </c>
    </row>
    <row r="203" spans="1:15" x14ac:dyDescent="0.3">
      <c r="A203">
        <v>11817</v>
      </c>
      <c r="B203" t="s">
        <v>57</v>
      </c>
      <c r="C203" t="s">
        <v>1</v>
      </c>
      <c r="D203" t="s">
        <v>2</v>
      </c>
      <c r="E203" t="s">
        <v>3</v>
      </c>
      <c r="F203" t="s">
        <v>54</v>
      </c>
      <c r="G203">
        <v>504</v>
      </c>
      <c r="H203" t="s">
        <v>316</v>
      </c>
      <c r="I203">
        <v>12</v>
      </c>
      <c r="J203" t="s">
        <v>309</v>
      </c>
      <c r="K203" s="57">
        <v>5</v>
      </c>
      <c r="L203" s="57">
        <v>56</v>
      </c>
      <c r="M203" s="58">
        <v>3</v>
      </c>
      <c r="N203" s="59">
        <f>tbRec[[#This Row],[numArvores]]*tbRec[[#This Row],[ProdPlanta]]</f>
        <v>280</v>
      </c>
      <c r="O203" s="59">
        <f>tbRec[[#This Row],[Preco]]*tbRec[[#This Row],[ProdFaixa]]</f>
        <v>840</v>
      </c>
    </row>
    <row r="204" spans="1:15" x14ac:dyDescent="0.3">
      <c r="A204">
        <v>11817</v>
      </c>
      <c r="B204" t="s">
        <v>57</v>
      </c>
      <c r="C204" t="s">
        <v>1</v>
      </c>
      <c r="D204" t="s">
        <v>2</v>
      </c>
      <c r="E204" t="s">
        <v>3</v>
      </c>
      <c r="F204" t="s">
        <v>54</v>
      </c>
      <c r="G204">
        <v>504</v>
      </c>
      <c r="H204" t="s">
        <v>316</v>
      </c>
      <c r="I204">
        <v>13</v>
      </c>
      <c r="J204" t="s">
        <v>309</v>
      </c>
      <c r="K204" s="57">
        <v>2.5</v>
      </c>
      <c r="L204" s="57">
        <v>56</v>
      </c>
      <c r="M204" s="58">
        <v>3</v>
      </c>
      <c r="N204" s="59">
        <f>tbRec[[#This Row],[numArvores]]*tbRec[[#This Row],[ProdPlanta]]</f>
        <v>140</v>
      </c>
      <c r="O204" s="59">
        <f>tbRec[[#This Row],[Preco]]*tbRec[[#This Row],[ProdFaixa]]</f>
        <v>420</v>
      </c>
    </row>
    <row r="205" spans="1:15" x14ac:dyDescent="0.3">
      <c r="A205">
        <v>11817</v>
      </c>
      <c r="B205" t="s">
        <v>57</v>
      </c>
      <c r="C205" t="s">
        <v>1</v>
      </c>
      <c r="D205" t="s">
        <v>2</v>
      </c>
      <c r="E205" t="s">
        <v>3</v>
      </c>
      <c r="F205" t="s">
        <v>54</v>
      </c>
      <c r="G205">
        <v>504</v>
      </c>
      <c r="H205" t="s">
        <v>316</v>
      </c>
      <c r="I205">
        <v>14</v>
      </c>
      <c r="J205" t="s">
        <v>309</v>
      </c>
      <c r="K205" s="57">
        <v>5</v>
      </c>
      <c r="L205" s="57">
        <v>56</v>
      </c>
      <c r="M205" s="58">
        <v>3</v>
      </c>
      <c r="N205" s="59">
        <f>tbRec[[#This Row],[numArvores]]*tbRec[[#This Row],[ProdPlanta]]</f>
        <v>280</v>
      </c>
      <c r="O205" s="59">
        <f>tbRec[[#This Row],[Preco]]*tbRec[[#This Row],[ProdFaixa]]</f>
        <v>840</v>
      </c>
    </row>
    <row r="206" spans="1:15" x14ac:dyDescent="0.3">
      <c r="A206">
        <v>11817</v>
      </c>
      <c r="B206" t="s">
        <v>57</v>
      </c>
      <c r="C206" t="s">
        <v>1</v>
      </c>
      <c r="D206" t="s">
        <v>2</v>
      </c>
      <c r="E206" t="s">
        <v>3</v>
      </c>
      <c r="F206" t="s">
        <v>54</v>
      </c>
      <c r="G206">
        <v>504</v>
      </c>
      <c r="H206" t="s">
        <v>316</v>
      </c>
      <c r="I206">
        <v>15</v>
      </c>
      <c r="J206" t="s">
        <v>309</v>
      </c>
      <c r="K206" s="57">
        <v>2.5</v>
      </c>
      <c r="L206" s="57">
        <v>56</v>
      </c>
      <c r="M206" s="58">
        <v>3</v>
      </c>
      <c r="N206" s="59">
        <f>tbRec[[#This Row],[numArvores]]*tbRec[[#This Row],[ProdPlanta]]</f>
        <v>140</v>
      </c>
      <c r="O206" s="59">
        <f>tbRec[[#This Row],[Preco]]*tbRec[[#This Row],[ProdFaixa]]</f>
        <v>420</v>
      </c>
    </row>
    <row r="207" spans="1:15" x14ac:dyDescent="0.3">
      <c r="A207">
        <v>11817</v>
      </c>
      <c r="B207" t="s">
        <v>57</v>
      </c>
      <c r="C207" t="s">
        <v>1</v>
      </c>
      <c r="D207" t="s">
        <v>2</v>
      </c>
      <c r="E207" t="s">
        <v>3</v>
      </c>
      <c r="F207" t="s">
        <v>54</v>
      </c>
      <c r="G207">
        <v>504</v>
      </c>
      <c r="H207" t="s">
        <v>316</v>
      </c>
      <c r="I207">
        <v>16</v>
      </c>
      <c r="J207" t="s">
        <v>309</v>
      </c>
      <c r="K207" s="57">
        <v>5</v>
      </c>
      <c r="L207" s="57">
        <v>56</v>
      </c>
      <c r="M207" s="58">
        <v>3</v>
      </c>
      <c r="N207" s="59">
        <f>tbRec[[#This Row],[numArvores]]*tbRec[[#This Row],[ProdPlanta]]</f>
        <v>280</v>
      </c>
      <c r="O207" s="59">
        <f>tbRec[[#This Row],[Preco]]*tbRec[[#This Row],[ProdFaixa]]</f>
        <v>840</v>
      </c>
    </row>
    <row r="208" spans="1:15" x14ac:dyDescent="0.3">
      <c r="A208">
        <v>11817</v>
      </c>
      <c r="B208" t="s">
        <v>57</v>
      </c>
      <c r="C208" t="s">
        <v>1</v>
      </c>
      <c r="D208" t="s">
        <v>2</v>
      </c>
      <c r="E208" t="s">
        <v>3</v>
      </c>
      <c r="F208" t="s">
        <v>54</v>
      </c>
      <c r="G208">
        <v>504</v>
      </c>
      <c r="H208" t="s">
        <v>316</v>
      </c>
      <c r="I208">
        <v>17</v>
      </c>
      <c r="J208" t="s">
        <v>309</v>
      </c>
      <c r="K208" s="57">
        <v>2.5</v>
      </c>
      <c r="L208" s="57">
        <v>56</v>
      </c>
      <c r="M208" s="58">
        <v>3</v>
      </c>
      <c r="N208" s="59">
        <f>tbRec[[#This Row],[numArvores]]*tbRec[[#This Row],[ProdPlanta]]</f>
        <v>140</v>
      </c>
      <c r="O208" s="59">
        <f>tbRec[[#This Row],[Preco]]*tbRec[[#This Row],[ProdFaixa]]</f>
        <v>420</v>
      </c>
    </row>
    <row r="209" spans="1:15" x14ac:dyDescent="0.3">
      <c r="A209">
        <v>11817</v>
      </c>
      <c r="B209" t="s">
        <v>57</v>
      </c>
      <c r="C209" t="s">
        <v>1</v>
      </c>
      <c r="D209" t="s">
        <v>2</v>
      </c>
      <c r="E209" t="s">
        <v>3</v>
      </c>
      <c r="F209" t="s">
        <v>54</v>
      </c>
      <c r="G209">
        <v>504</v>
      </c>
      <c r="H209" t="s">
        <v>316</v>
      </c>
      <c r="I209">
        <v>18</v>
      </c>
      <c r="J209" t="s">
        <v>309</v>
      </c>
      <c r="K209" s="57">
        <v>5</v>
      </c>
      <c r="L209" s="57">
        <v>56</v>
      </c>
      <c r="M209" s="58">
        <v>3</v>
      </c>
      <c r="N209" s="59">
        <f>tbRec[[#This Row],[numArvores]]*tbRec[[#This Row],[ProdPlanta]]</f>
        <v>280</v>
      </c>
      <c r="O209" s="59">
        <f>tbRec[[#This Row],[Preco]]*tbRec[[#This Row],[ProdFaixa]]</f>
        <v>840</v>
      </c>
    </row>
    <row r="210" spans="1:15" x14ac:dyDescent="0.3">
      <c r="A210">
        <v>11817</v>
      </c>
      <c r="B210" t="s">
        <v>57</v>
      </c>
      <c r="C210" t="s">
        <v>1</v>
      </c>
      <c r="D210" t="s">
        <v>2</v>
      </c>
      <c r="E210" t="s">
        <v>3</v>
      </c>
      <c r="F210" t="s">
        <v>54</v>
      </c>
      <c r="G210">
        <v>504</v>
      </c>
      <c r="H210" t="s">
        <v>316</v>
      </c>
      <c r="I210">
        <v>19</v>
      </c>
      <c r="J210" t="s">
        <v>309</v>
      </c>
      <c r="K210" s="57">
        <v>2.5</v>
      </c>
      <c r="L210" s="57">
        <v>56</v>
      </c>
      <c r="M210" s="58">
        <v>3</v>
      </c>
      <c r="N210" s="59">
        <f>tbRec[[#This Row],[numArvores]]*tbRec[[#This Row],[ProdPlanta]]</f>
        <v>140</v>
      </c>
      <c r="O210" s="59">
        <f>tbRec[[#This Row],[Preco]]*tbRec[[#This Row],[ProdFaixa]]</f>
        <v>420</v>
      </c>
    </row>
    <row r="211" spans="1:15" x14ac:dyDescent="0.3">
      <c r="A211">
        <v>11817</v>
      </c>
      <c r="B211" t="s">
        <v>57</v>
      </c>
      <c r="C211" t="s">
        <v>1</v>
      </c>
      <c r="D211" t="s">
        <v>2</v>
      </c>
      <c r="E211" t="s">
        <v>3</v>
      </c>
      <c r="F211" t="s">
        <v>54</v>
      </c>
      <c r="G211">
        <v>504</v>
      </c>
      <c r="H211" t="s">
        <v>316</v>
      </c>
      <c r="I211">
        <v>20</v>
      </c>
      <c r="J211" t="s">
        <v>309</v>
      </c>
      <c r="K211" s="57">
        <v>5</v>
      </c>
      <c r="L211" s="57">
        <v>56</v>
      </c>
      <c r="M211" s="58">
        <v>3</v>
      </c>
      <c r="N211" s="59">
        <f>tbRec[[#This Row],[numArvores]]*tbRec[[#This Row],[ProdPlanta]]</f>
        <v>280</v>
      </c>
      <c r="O211" s="59">
        <f>tbRec[[#This Row],[Preco]]*tbRec[[#This Row],[ProdFaixa]]</f>
        <v>840</v>
      </c>
    </row>
    <row r="212" spans="1:15" x14ac:dyDescent="0.3">
      <c r="A212">
        <v>11817</v>
      </c>
      <c r="B212" t="s">
        <v>57</v>
      </c>
      <c r="C212" t="s">
        <v>1</v>
      </c>
      <c r="D212" t="s">
        <v>2</v>
      </c>
      <c r="E212" t="s">
        <v>3</v>
      </c>
      <c r="F212" t="s">
        <v>54</v>
      </c>
      <c r="G212">
        <v>504</v>
      </c>
      <c r="H212" t="s">
        <v>316</v>
      </c>
      <c r="I212">
        <v>21</v>
      </c>
      <c r="J212" t="s">
        <v>309</v>
      </c>
      <c r="K212" s="57">
        <v>2.5</v>
      </c>
      <c r="L212" s="57">
        <v>56</v>
      </c>
      <c r="M212" s="58">
        <v>3</v>
      </c>
      <c r="N212" s="59">
        <f>tbRec[[#This Row],[numArvores]]*tbRec[[#This Row],[ProdPlanta]]</f>
        <v>140</v>
      </c>
      <c r="O212" s="59">
        <f>tbRec[[#This Row],[Preco]]*tbRec[[#This Row],[ProdFaixa]]</f>
        <v>420</v>
      </c>
    </row>
    <row r="213" spans="1:15" x14ac:dyDescent="0.3">
      <c r="A213">
        <v>11817</v>
      </c>
      <c r="B213" t="s">
        <v>57</v>
      </c>
      <c r="C213" t="s">
        <v>1</v>
      </c>
      <c r="D213" t="s">
        <v>2</v>
      </c>
      <c r="E213" t="s">
        <v>3</v>
      </c>
      <c r="F213" t="s">
        <v>54</v>
      </c>
      <c r="G213">
        <v>504</v>
      </c>
      <c r="H213" t="s">
        <v>316</v>
      </c>
      <c r="I213">
        <v>22</v>
      </c>
      <c r="J213" t="s">
        <v>309</v>
      </c>
      <c r="K213" s="57">
        <v>5</v>
      </c>
      <c r="L213" s="57">
        <v>56</v>
      </c>
      <c r="M213" s="58">
        <v>3</v>
      </c>
      <c r="N213" s="59">
        <f>tbRec[[#This Row],[numArvores]]*tbRec[[#This Row],[ProdPlanta]]</f>
        <v>280</v>
      </c>
      <c r="O213" s="59">
        <f>tbRec[[#This Row],[Preco]]*tbRec[[#This Row],[ProdFaixa]]</f>
        <v>840</v>
      </c>
    </row>
    <row r="214" spans="1:15" x14ac:dyDescent="0.3">
      <c r="A214">
        <v>11817</v>
      </c>
      <c r="B214" t="s">
        <v>57</v>
      </c>
      <c r="C214" t="s">
        <v>1</v>
      </c>
      <c r="D214" t="s">
        <v>2</v>
      </c>
      <c r="E214" t="s">
        <v>3</v>
      </c>
      <c r="F214" t="s">
        <v>54</v>
      </c>
      <c r="G214">
        <v>504</v>
      </c>
      <c r="H214" t="s">
        <v>316</v>
      </c>
      <c r="I214">
        <v>23</v>
      </c>
      <c r="J214" t="s">
        <v>309</v>
      </c>
      <c r="K214" s="57">
        <v>2.5</v>
      </c>
      <c r="L214" s="57">
        <v>56</v>
      </c>
      <c r="M214" s="58">
        <v>3</v>
      </c>
      <c r="N214" s="59">
        <f>tbRec[[#This Row],[numArvores]]*tbRec[[#This Row],[ProdPlanta]]</f>
        <v>140</v>
      </c>
      <c r="O214" s="59">
        <f>tbRec[[#This Row],[Preco]]*tbRec[[#This Row],[ProdFaixa]]</f>
        <v>420</v>
      </c>
    </row>
    <row r="215" spans="1:15" x14ac:dyDescent="0.3">
      <c r="A215">
        <v>11817</v>
      </c>
      <c r="B215" t="s">
        <v>57</v>
      </c>
      <c r="C215" t="s">
        <v>1</v>
      </c>
      <c r="D215" t="s">
        <v>2</v>
      </c>
      <c r="E215" t="s">
        <v>3</v>
      </c>
      <c r="F215" t="s">
        <v>54</v>
      </c>
      <c r="G215">
        <v>504</v>
      </c>
      <c r="H215" t="s">
        <v>316</v>
      </c>
      <c r="I215">
        <v>24</v>
      </c>
      <c r="J215" t="s">
        <v>309</v>
      </c>
      <c r="K215" s="57">
        <v>5</v>
      </c>
      <c r="L215" s="57">
        <v>56</v>
      </c>
      <c r="M215" s="58">
        <v>3</v>
      </c>
      <c r="N215" s="59">
        <f>tbRec[[#This Row],[numArvores]]*tbRec[[#This Row],[ProdPlanta]]</f>
        <v>280</v>
      </c>
      <c r="O215" s="59">
        <f>tbRec[[#This Row],[Preco]]*tbRec[[#This Row],[ProdFaixa]]</f>
        <v>840</v>
      </c>
    </row>
    <row r="216" spans="1:15" x14ac:dyDescent="0.3">
      <c r="A216">
        <v>11817</v>
      </c>
      <c r="B216" t="s">
        <v>57</v>
      </c>
      <c r="C216" t="s">
        <v>1</v>
      </c>
      <c r="D216" t="s">
        <v>2</v>
      </c>
      <c r="E216" t="s">
        <v>3</v>
      </c>
      <c r="F216" t="s">
        <v>54</v>
      </c>
      <c r="G216">
        <v>504</v>
      </c>
      <c r="H216" t="s">
        <v>316</v>
      </c>
      <c r="I216">
        <v>25</v>
      </c>
      <c r="J216" t="s">
        <v>309</v>
      </c>
      <c r="K216" s="57">
        <v>2.5</v>
      </c>
      <c r="L216" s="57">
        <v>56</v>
      </c>
      <c r="M216" s="58">
        <v>3</v>
      </c>
      <c r="N216" s="59">
        <f>tbRec[[#This Row],[numArvores]]*tbRec[[#This Row],[ProdPlanta]]</f>
        <v>140</v>
      </c>
      <c r="O216" s="59">
        <f>tbRec[[#This Row],[Preco]]*tbRec[[#This Row],[ProdFaixa]]</f>
        <v>420</v>
      </c>
    </row>
    <row r="217" spans="1:15" x14ac:dyDescent="0.3">
      <c r="A217">
        <v>11817</v>
      </c>
      <c r="B217" t="s">
        <v>57</v>
      </c>
      <c r="C217" t="s">
        <v>1</v>
      </c>
      <c r="D217" t="s">
        <v>2</v>
      </c>
      <c r="E217" t="s">
        <v>3</v>
      </c>
      <c r="F217" t="s">
        <v>54</v>
      </c>
      <c r="G217">
        <v>504</v>
      </c>
      <c r="H217" t="s">
        <v>316</v>
      </c>
      <c r="I217">
        <v>26</v>
      </c>
      <c r="J217" t="s">
        <v>309</v>
      </c>
      <c r="K217" s="57">
        <v>5</v>
      </c>
      <c r="L217" s="57">
        <v>56</v>
      </c>
      <c r="M217" s="58">
        <v>3</v>
      </c>
      <c r="N217" s="59">
        <f>tbRec[[#This Row],[numArvores]]*tbRec[[#This Row],[ProdPlanta]]</f>
        <v>280</v>
      </c>
      <c r="O217" s="59">
        <f>tbRec[[#This Row],[Preco]]*tbRec[[#This Row],[ProdFaixa]]</f>
        <v>840</v>
      </c>
    </row>
    <row r="218" spans="1:15" x14ac:dyDescent="0.3">
      <c r="A218">
        <v>11817</v>
      </c>
      <c r="B218" t="s">
        <v>57</v>
      </c>
      <c r="C218" t="s">
        <v>1</v>
      </c>
      <c r="D218" t="s">
        <v>2</v>
      </c>
      <c r="E218" t="s">
        <v>3</v>
      </c>
      <c r="F218" t="s">
        <v>54</v>
      </c>
      <c r="G218">
        <v>504</v>
      </c>
      <c r="H218" t="s">
        <v>316</v>
      </c>
      <c r="I218">
        <v>27</v>
      </c>
      <c r="J218" t="s">
        <v>309</v>
      </c>
      <c r="K218" s="57">
        <v>2.5</v>
      </c>
      <c r="L218" s="57">
        <v>56</v>
      </c>
      <c r="M218" s="58">
        <v>3</v>
      </c>
      <c r="N218" s="59">
        <f>tbRec[[#This Row],[numArvores]]*tbRec[[#This Row],[ProdPlanta]]</f>
        <v>140</v>
      </c>
      <c r="O218" s="59">
        <f>tbRec[[#This Row],[Preco]]*tbRec[[#This Row],[ProdFaixa]]</f>
        <v>420</v>
      </c>
    </row>
    <row r="219" spans="1:15" x14ac:dyDescent="0.3">
      <c r="A219">
        <v>11817</v>
      </c>
      <c r="B219" t="s">
        <v>57</v>
      </c>
      <c r="C219" t="s">
        <v>1</v>
      </c>
      <c r="D219" t="s">
        <v>2</v>
      </c>
      <c r="E219" t="s">
        <v>3</v>
      </c>
      <c r="F219" t="s">
        <v>54</v>
      </c>
      <c r="G219">
        <v>504</v>
      </c>
      <c r="H219" t="s">
        <v>316</v>
      </c>
      <c r="I219">
        <v>28</v>
      </c>
      <c r="J219" t="s">
        <v>309</v>
      </c>
      <c r="K219" s="57">
        <v>5</v>
      </c>
      <c r="L219" s="57">
        <v>56</v>
      </c>
      <c r="M219" s="58">
        <v>3</v>
      </c>
      <c r="N219" s="59">
        <f>tbRec[[#This Row],[numArvores]]*tbRec[[#This Row],[ProdPlanta]]</f>
        <v>280</v>
      </c>
      <c r="O219" s="59">
        <f>tbRec[[#This Row],[Preco]]*tbRec[[#This Row],[ProdFaixa]]</f>
        <v>840</v>
      </c>
    </row>
    <row r="220" spans="1:15" x14ac:dyDescent="0.3">
      <c r="A220">
        <v>11817</v>
      </c>
      <c r="B220" t="s">
        <v>57</v>
      </c>
      <c r="C220" t="s">
        <v>1</v>
      </c>
      <c r="D220" t="s">
        <v>2</v>
      </c>
      <c r="E220" t="s">
        <v>3</v>
      </c>
      <c r="F220" t="s">
        <v>54</v>
      </c>
      <c r="G220">
        <v>504</v>
      </c>
      <c r="H220" t="s">
        <v>316</v>
      </c>
      <c r="I220">
        <v>29</v>
      </c>
      <c r="J220" t="s">
        <v>309</v>
      </c>
      <c r="K220" s="57">
        <v>2.5</v>
      </c>
      <c r="L220" s="57">
        <v>56</v>
      </c>
      <c r="M220" s="58">
        <v>3</v>
      </c>
      <c r="N220" s="59">
        <f>tbRec[[#This Row],[numArvores]]*tbRec[[#This Row],[ProdPlanta]]</f>
        <v>140</v>
      </c>
      <c r="O220" s="59">
        <f>tbRec[[#This Row],[Preco]]*tbRec[[#This Row],[ProdFaixa]]</f>
        <v>420</v>
      </c>
    </row>
    <row r="221" spans="1:15" x14ac:dyDescent="0.3">
      <c r="A221">
        <v>11817</v>
      </c>
      <c r="B221" t="s">
        <v>57</v>
      </c>
      <c r="C221" t="s">
        <v>1</v>
      </c>
      <c r="D221" t="s">
        <v>2</v>
      </c>
      <c r="E221" t="s">
        <v>3</v>
      </c>
      <c r="F221" t="s">
        <v>54</v>
      </c>
      <c r="G221">
        <v>504</v>
      </c>
      <c r="H221" t="s">
        <v>316</v>
      </c>
      <c r="I221">
        <v>30</v>
      </c>
      <c r="J221" t="s">
        <v>309</v>
      </c>
      <c r="K221" s="57">
        <v>5</v>
      </c>
      <c r="L221" s="57">
        <v>56</v>
      </c>
      <c r="M221" s="58">
        <v>3</v>
      </c>
      <c r="N221" s="59">
        <f>tbRec[[#This Row],[numArvores]]*tbRec[[#This Row],[ProdPlanta]]</f>
        <v>280</v>
      </c>
      <c r="O221" s="59">
        <f>tbRec[[#This Row],[Preco]]*tbRec[[#This Row],[ProdFaixa]]</f>
        <v>840</v>
      </c>
    </row>
    <row r="222" spans="1:15" x14ac:dyDescent="0.3">
      <c r="A222">
        <v>11817</v>
      </c>
      <c r="B222" t="s">
        <v>57</v>
      </c>
      <c r="C222" t="s">
        <v>1</v>
      </c>
      <c r="D222" t="s">
        <v>2</v>
      </c>
      <c r="E222" t="s">
        <v>3</v>
      </c>
      <c r="F222" t="s">
        <v>55</v>
      </c>
      <c r="G222">
        <v>504</v>
      </c>
      <c r="H222" t="s">
        <v>316</v>
      </c>
      <c r="I222">
        <v>10</v>
      </c>
      <c r="J222" t="s">
        <v>309</v>
      </c>
      <c r="K222" s="57">
        <v>45</v>
      </c>
      <c r="L222" s="57">
        <v>56</v>
      </c>
      <c r="M222" s="58">
        <v>15.1</v>
      </c>
      <c r="N222" s="59">
        <f>tbRec[[#This Row],[numArvores]]*tbRec[[#This Row],[ProdPlanta]]</f>
        <v>2520</v>
      </c>
      <c r="O222" s="59">
        <f>tbRec[[#This Row],[Preco]]*tbRec[[#This Row],[ProdFaixa]]</f>
        <v>38052</v>
      </c>
    </row>
    <row r="223" spans="1:15" x14ac:dyDescent="0.3">
      <c r="A223">
        <v>11817</v>
      </c>
      <c r="B223" t="s">
        <v>57</v>
      </c>
      <c r="C223" t="s">
        <v>1</v>
      </c>
      <c r="D223" t="s">
        <v>2</v>
      </c>
      <c r="E223" t="s">
        <v>3</v>
      </c>
      <c r="F223" t="s">
        <v>55</v>
      </c>
      <c r="G223">
        <v>504</v>
      </c>
      <c r="H223" t="s">
        <v>316</v>
      </c>
      <c r="I223">
        <v>11</v>
      </c>
      <c r="J223" t="s">
        <v>309</v>
      </c>
      <c r="K223" s="57">
        <v>45</v>
      </c>
      <c r="L223" s="57">
        <v>56</v>
      </c>
      <c r="M223" s="58">
        <v>15.1</v>
      </c>
      <c r="N223" s="59">
        <f>tbRec[[#This Row],[numArvores]]*tbRec[[#This Row],[ProdPlanta]]</f>
        <v>2520</v>
      </c>
      <c r="O223" s="59">
        <f>tbRec[[#This Row],[Preco]]*tbRec[[#This Row],[ProdFaixa]]</f>
        <v>38052</v>
      </c>
    </row>
    <row r="224" spans="1:15" x14ac:dyDescent="0.3">
      <c r="A224">
        <v>11817</v>
      </c>
      <c r="B224" t="s">
        <v>57</v>
      </c>
      <c r="C224" t="s">
        <v>1</v>
      </c>
      <c r="D224" t="s">
        <v>2</v>
      </c>
      <c r="E224" t="s">
        <v>3</v>
      </c>
      <c r="F224" t="s">
        <v>55</v>
      </c>
      <c r="G224">
        <v>504</v>
      </c>
      <c r="H224" t="s">
        <v>316</v>
      </c>
      <c r="I224">
        <v>12</v>
      </c>
      <c r="J224" t="s">
        <v>309</v>
      </c>
      <c r="K224" s="57">
        <v>45</v>
      </c>
      <c r="L224" s="57">
        <v>56</v>
      </c>
      <c r="M224" s="58">
        <v>15.1</v>
      </c>
      <c r="N224" s="59">
        <f>tbRec[[#This Row],[numArvores]]*tbRec[[#This Row],[ProdPlanta]]</f>
        <v>2520</v>
      </c>
      <c r="O224" s="59">
        <f>tbRec[[#This Row],[Preco]]*tbRec[[#This Row],[ProdFaixa]]</f>
        <v>38052</v>
      </c>
    </row>
    <row r="225" spans="1:15" x14ac:dyDescent="0.3">
      <c r="A225">
        <v>11817</v>
      </c>
      <c r="B225" t="s">
        <v>57</v>
      </c>
      <c r="C225" t="s">
        <v>1</v>
      </c>
      <c r="D225" t="s">
        <v>2</v>
      </c>
      <c r="E225" t="s">
        <v>3</v>
      </c>
      <c r="F225" t="s">
        <v>55</v>
      </c>
      <c r="G225">
        <v>504</v>
      </c>
      <c r="H225" t="s">
        <v>316</v>
      </c>
      <c r="I225">
        <v>13</v>
      </c>
      <c r="J225" t="s">
        <v>309</v>
      </c>
      <c r="K225" s="57">
        <v>45</v>
      </c>
      <c r="L225" s="57">
        <v>56</v>
      </c>
      <c r="M225" s="58">
        <v>15.1</v>
      </c>
      <c r="N225" s="59">
        <f>tbRec[[#This Row],[numArvores]]*tbRec[[#This Row],[ProdPlanta]]</f>
        <v>2520</v>
      </c>
      <c r="O225" s="59">
        <f>tbRec[[#This Row],[Preco]]*tbRec[[#This Row],[ProdFaixa]]</f>
        <v>38052</v>
      </c>
    </row>
    <row r="226" spans="1:15" x14ac:dyDescent="0.3">
      <c r="A226">
        <v>11817</v>
      </c>
      <c r="B226" t="s">
        <v>57</v>
      </c>
      <c r="C226" t="s">
        <v>1</v>
      </c>
      <c r="D226" t="s">
        <v>2</v>
      </c>
      <c r="E226" t="s">
        <v>3</v>
      </c>
      <c r="F226" t="s">
        <v>55</v>
      </c>
      <c r="G226">
        <v>504</v>
      </c>
      <c r="H226" t="s">
        <v>316</v>
      </c>
      <c r="I226">
        <v>14</v>
      </c>
      <c r="J226" t="s">
        <v>309</v>
      </c>
      <c r="K226" s="57">
        <v>45</v>
      </c>
      <c r="L226" s="57">
        <v>56</v>
      </c>
      <c r="M226" s="58">
        <v>15.1</v>
      </c>
      <c r="N226" s="59">
        <f>tbRec[[#This Row],[numArvores]]*tbRec[[#This Row],[ProdPlanta]]</f>
        <v>2520</v>
      </c>
      <c r="O226" s="59">
        <f>tbRec[[#This Row],[Preco]]*tbRec[[#This Row],[ProdFaixa]]</f>
        <v>38052</v>
      </c>
    </row>
    <row r="227" spans="1:15" x14ac:dyDescent="0.3">
      <c r="A227">
        <v>11817</v>
      </c>
      <c r="B227" t="s">
        <v>57</v>
      </c>
      <c r="C227" t="s">
        <v>1</v>
      </c>
      <c r="D227" t="s">
        <v>2</v>
      </c>
      <c r="E227" t="s">
        <v>3</v>
      </c>
      <c r="F227" t="s">
        <v>55</v>
      </c>
      <c r="G227">
        <v>504</v>
      </c>
      <c r="H227" t="s">
        <v>316</v>
      </c>
      <c r="I227">
        <v>15</v>
      </c>
      <c r="J227" t="s">
        <v>309</v>
      </c>
      <c r="K227" s="57">
        <v>45</v>
      </c>
      <c r="L227" s="57">
        <v>56</v>
      </c>
      <c r="M227" s="58">
        <v>15.1</v>
      </c>
      <c r="N227" s="59">
        <f>tbRec[[#This Row],[numArvores]]*tbRec[[#This Row],[ProdPlanta]]</f>
        <v>2520</v>
      </c>
      <c r="O227" s="59">
        <f>tbRec[[#This Row],[Preco]]*tbRec[[#This Row],[ProdFaixa]]</f>
        <v>38052</v>
      </c>
    </row>
    <row r="228" spans="1:15" x14ac:dyDescent="0.3">
      <c r="A228">
        <v>11817</v>
      </c>
      <c r="B228" t="s">
        <v>57</v>
      </c>
      <c r="C228" t="s">
        <v>1</v>
      </c>
      <c r="D228" t="s">
        <v>2</v>
      </c>
      <c r="E228" t="s">
        <v>3</v>
      </c>
      <c r="F228" t="s">
        <v>55</v>
      </c>
      <c r="G228">
        <v>504</v>
      </c>
      <c r="H228" t="s">
        <v>316</v>
      </c>
      <c r="I228">
        <v>16</v>
      </c>
      <c r="J228" t="s">
        <v>309</v>
      </c>
      <c r="K228" s="57">
        <v>45</v>
      </c>
      <c r="L228" s="57">
        <v>56</v>
      </c>
      <c r="M228" s="58">
        <v>15.1</v>
      </c>
      <c r="N228" s="59">
        <f>tbRec[[#This Row],[numArvores]]*tbRec[[#This Row],[ProdPlanta]]</f>
        <v>2520</v>
      </c>
      <c r="O228" s="59">
        <f>tbRec[[#This Row],[Preco]]*tbRec[[#This Row],[ProdFaixa]]</f>
        <v>38052</v>
      </c>
    </row>
    <row r="229" spans="1:15" x14ac:dyDescent="0.3">
      <c r="A229">
        <v>11817</v>
      </c>
      <c r="B229" t="s">
        <v>57</v>
      </c>
      <c r="C229" t="s">
        <v>1</v>
      </c>
      <c r="D229" t="s">
        <v>2</v>
      </c>
      <c r="E229" t="s">
        <v>3</v>
      </c>
      <c r="F229" t="s">
        <v>55</v>
      </c>
      <c r="G229">
        <v>504</v>
      </c>
      <c r="H229" t="s">
        <v>316</v>
      </c>
      <c r="I229">
        <v>17</v>
      </c>
      <c r="J229" t="s">
        <v>309</v>
      </c>
      <c r="K229" s="57">
        <v>45</v>
      </c>
      <c r="L229" s="57">
        <v>56</v>
      </c>
      <c r="M229" s="58">
        <v>15.1</v>
      </c>
      <c r="N229" s="59">
        <f>tbRec[[#This Row],[numArvores]]*tbRec[[#This Row],[ProdPlanta]]</f>
        <v>2520</v>
      </c>
      <c r="O229" s="59">
        <f>tbRec[[#This Row],[Preco]]*tbRec[[#This Row],[ProdFaixa]]</f>
        <v>38052</v>
      </c>
    </row>
    <row r="230" spans="1:15" x14ac:dyDescent="0.3">
      <c r="A230">
        <v>11817</v>
      </c>
      <c r="B230" t="s">
        <v>57</v>
      </c>
      <c r="C230" t="s">
        <v>1</v>
      </c>
      <c r="D230" t="s">
        <v>2</v>
      </c>
      <c r="E230" t="s">
        <v>3</v>
      </c>
      <c r="F230" t="s">
        <v>55</v>
      </c>
      <c r="G230">
        <v>504</v>
      </c>
      <c r="H230" t="s">
        <v>316</v>
      </c>
      <c r="I230">
        <v>18</v>
      </c>
      <c r="J230" t="s">
        <v>309</v>
      </c>
      <c r="K230" s="57">
        <v>45</v>
      </c>
      <c r="L230" s="57">
        <v>56</v>
      </c>
      <c r="M230" s="58">
        <v>15.1</v>
      </c>
      <c r="N230" s="59">
        <f>tbRec[[#This Row],[numArvores]]*tbRec[[#This Row],[ProdPlanta]]</f>
        <v>2520</v>
      </c>
      <c r="O230" s="59">
        <f>tbRec[[#This Row],[Preco]]*tbRec[[#This Row],[ProdFaixa]]</f>
        <v>38052</v>
      </c>
    </row>
    <row r="231" spans="1:15" x14ac:dyDescent="0.3">
      <c r="A231">
        <v>11817</v>
      </c>
      <c r="B231" t="s">
        <v>57</v>
      </c>
      <c r="C231" t="s">
        <v>1</v>
      </c>
      <c r="D231" t="s">
        <v>2</v>
      </c>
      <c r="E231" t="s">
        <v>3</v>
      </c>
      <c r="F231" t="s">
        <v>55</v>
      </c>
      <c r="G231">
        <v>504</v>
      </c>
      <c r="H231" t="s">
        <v>316</v>
      </c>
      <c r="I231">
        <v>19</v>
      </c>
      <c r="J231" t="s">
        <v>309</v>
      </c>
      <c r="K231" s="57">
        <v>45</v>
      </c>
      <c r="L231" s="57">
        <v>56</v>
      </c>
      <c r="M231" s="58">
        <v>15.1</v>
      </c>
      <c r="N231" s="59">
        <f>tbRec[[#This Row],[numArvores]]*tbRec[[#This Row],[ProdPlanta]]</f>
        <v>2520</v>
      </c>
      <c r="O231" s="59">
        <f>tbRec[[#This Row],[Preco]]*tbRec[[#This Row],[ProdFaixa]]</f>
        <v>38052</v>
      </c>
    </row>
    <row r="232" spans="1:15" x14ac:dyDescent="0.3">
      <c r="A232">
        <v>11817</v>
      </c>
      <c r="B232" t="s">
        <v>57</v>
      </c>
      <c r="C232" t="s">
        <v>1</v>
      </c>
      <c r="D232" t="s">
        <v>2</v>
      </c>
      <c r="E232" t="s">
        <v>3</v>
      </c>
      <c r="F232" t="s">
        <v>55</v>
      </c>
      <c r="G232">
        <v>504</v>
      </c>
      <c r="H232" t="s">
        <v>316</v>
      </c>
      <c r="I232">
        <v>20</v>
      </c>
      <c r="J232" t="s">
        <v>309</v>
      </c>
      <c r="K232" s="57">
        <v>45</v>
      </c>
      <c r="L232" s="57">
        <v>56</v>
      </c>
      <c r="M232" s="58">
        <v>15.1</v>
      </c>
      <c r="N232" s="59">
        <f>tbRec[[#This Row],[numArvores]]*tbRec[[#This Row],[ProdPlanta]]</f>
        <v>2520</v>
      </c>
      <c r="O232" s="59">
        <f>tbRec[[#This Row],[Preco]]*tbRec[[#This Row],[ProdFaixa]]</f>
        <v>38052</v>
      </c>
    </row>
    <row r="233" spans="1:15" x14ac:dyDescent="0.3">
      <c r="A233">
        <v>11817</v>
      </c>
      <c r="B233" t="s">
        <v>57</v>
      </c>
      <c r="C233" t="s">
        <v>1</v>
      </c>
      <c r="D233" t="s">
        <v>2</v>
      </c>
      <c r="E233" t="s">
        <v>3</v>
      </c>
      <c r="F233" t="s">
        <v>55</v>
      </c>
      <c r="G233">
        <v>504</v>
      </c>
      <c r="H233" t="s">
        <v>316</v>
      </c>
      <c r="I233">
        <v>21</v>
      </c>
      <c r="J233" t="s">
        <v>309</v>
      </c>
      <c r="K233" s="57">
        <v>45</v>
      </c>
      <c r="L233" s="57">
        <v>56</v>
      </c>
      <c r="M233" s="58">
        <v>15.1</v>
      </c>
      <c r="N233" s="59">
        <f>tbRec[[#This Row],[numArvores]]*tbRec[[#This Row],[ProdPlanta]]</f>
        <v>2520</v>
      </c>
      <c r="O233" s="59">
        <f>tbRec[[#This Row],[Preco]]*tbRec[[#This Row],[ProdFaixa]]</f>
        <v>38052</v>
      </c>
    </row>
    <row r="234" spans="1:15" x14ac:dyDescent="0.3">
      <c r="A234">
        <v>11817</v>
      </c>
      <c r="B234" t="s">
        <v>57</v>
      </c>
      <c r="C234" t="s">
        <v>1</v>
      </c>
      <c r="D234" t="s">
        <v>2</v>
      </c>
      <c r="E234" t="s">
        <v>3</v>
      </c>
      <c r="F234" t="s">
        <v>55</v>
      </c>
      <c r="G234">
        <v>504</v>
      </c>
      <c r="H234" t="s">
        <v>316</v>
      </c>
      <c r="I234">
        <v>22</v>
      </c>
      <c r="J234" t="s">
        <v>309</v>
      </c>
      <c r="K234" s="57">
        <v>45</v>
      </c>
      <c r="L234" s="57">
        <v>56</v>
      </c>
      <c r="M234" s="58">
        <v>15.1</v>
      </c>
      <c r="N234" s="59">
        <f>tbRec[[#This Row],[numArvores]]*tbRec[[#This Row],[ProdPlanta]]</f>
        <v>2520</v>
      </c>
      <c r="O234" s="59">
        <f>tbRec[[#This Row],[Preco]]*tbRec[[#This Row],[ProdFaixa]]</f>
        <v>38052</v>
      </c>
    </row>
    <row r="235" spans="1:15" x14ac:dyDescent="0.3">
      <c r="A235">
        <v>11817</v>
      </c>
      <c r="B235" t="s">
        <v>57</v>
      </c>
      <c r="C235" t="s">
        <v>1</v>
      </c>
      <c r="D235" t="s">
        <v>2</v>
      </c>
      <c r="E235" t="s">
        <v>3</v>
      </c>
      <c r="F235" t="s">
        <v>55</v>
      </c>
      <c r="G235">
        <v>504</v>
      </c>
      <c r="H235" t="s">
        <v>316</v>
      </c>
      <c r="I235">
        <v>23</v>
      </c>
      <c r="J235" t="s">
        <v>309</v>
      </c>
      <c r="K235" s="57">
        <v>45</v>
      </c>
      <c r="L235" s="57">
        <v>56</v>
      </c>
      <c r="M235" s="58">
        <v>15.1</v>
      </c>
      <c r="N235" s="59">
        <f>tbRec[[#This Row],[numArvores]]*tbRec[[#This Row],[ProdPlanta]]</f>
        <v>2520</v>
      </c>
      <c r="O235" s="59">
        <f>tbRec[[#This Row],[Preco]]*tbRec[[#This Row],[ProdFaixa]]</f>
        <v>38052</v>
      </c>
    </row>
    <row r="236" spans="1:15" x14ac:dyDescent="0.3">
      <c r="A236">
        <v>11817</v>
      </c>
      <c r="B236" t="s">
        <v>57</v>
      </c>
      <c r="C236" t="s">
        <v>1</v>
      </c>
      <c r="D236" t="s">
        <v>2</v>
      </c>
      <c r="E236" t="s">
        <v>3</v>
      </c>
      <c r="F236" t="s">
        <v>55</v>
      </c>
      <c r="G236">
        <v>504</v>
      </c>
      <c r="H236" t="s">
        <v>316</v>
      </c>
      <c r="I236">
        <v>24</v>
      </c>
      <c r="J236" t="s">
        <v>309</v>
      </c>
      <c r="K236" s="57">
        <v>45</v>
      </c>
      <c r="L236" s="57">
        <v>56</v>
      </c>
      <c r="M236" s="58">
        <v>15.1</v>
      </c>
      <c r="N236" s="59">
        <f>tbRec[[#This Row],[numArvores]]*tbRec[[#This Row],[ProdPlanta]]</f>
        <v>2520</v>
      </c>
      <c r="O236" s="59">
        <f>tbRec[[#This Row],[Preco]]*tbRec[[#This Row],[ProdFaixa]]</f>
        <v>38052</v>
      </c>
    </row>
    <row r="237" spans="1:15" x14ac:dyDescent="0.3">
      <c r="A237">
        <v>11817</v>
      </c>
      <c r="B237" t="s">
        <v>57</v>
      </c>
      <c r="C237" t="s">
        <v>1</v>
      </c>
      <c r="D237" t="s">
        <v>2</v>
      </c>
      <c r="E237" t="s">
        <v>3</v>
      </c>
      <c r="F237" t="s">
        <v>55</v>
      </c>
      <c r="G237">
        <v>504</v>
      </c>
      <c r="H237" t="s">
        <v>316</v>
      </c>
      <c r="I237">
        <v>25</v>
      </c>
      <c r="J237" t="s">
        <v>309</v>
      </c>
      <c r="K237" s="57">
        <v>45</v>
      </c>
      <c r="L237" s="57">
        <v>56</v>
      </c>
      <c r="M237" s="58">
        <v>15.1</v>
      </c>
      <c r="N237" s="59">
        <f>tbRec[[#This Row],[numArvores]]*tbRec[[#This Row],[ProdPlanta]]</f>
        <v>2520</v>
      </c>
      <c r="O237" s="59">
        <f>tbRec[[#This Row],[Preco]]*tbRec[[#This Row],[ProdFaixa]]</f>
        <v>38052</v>
      </c>
    </row>
    <row r="238" spans="1:15" x14ac:dyDescent="0.3">
      <c r="A238">
        <v>11817</v>
      </c>
      <c r="B238" t="s">
        <v>57</v>
      </c>
      <c r="C238" t="s">
        <v>1</v>
      </c>
      <c r="D238" t="s">
        <v>2</v>
      </c>
      <c r="E238" t="s">
        <v>3</v>
      </c>
      <c r="F238" t="s">
        <v>55</v>
      </c>
      <c r="G238">
        <v>504</v>
      </c>
      <c r="H238" t="s">
        <v>316</v>
      </c>
      <c r="I238">
        <v>26</v>
      </c>
      <c r="J238" t="s">
        <v>309</v>
      </c>
      <c r="K238" s="57">
        <v>45</v>
      </c>
      <c r="L238" s="57">
        <v>56</v>
      </c>
      <c r="M238" s="58">
        <v>15.1</v>
      </c>
      <c r="N238" s="59">
        <f>tbRec[[#This Row],[numArvores]]*tbRec[[#This Row],[ProdPlanta]]</f>
        <v>2520</v>
      </c>
      <c r="O238" s="59">
        <f>tbRec[[#This Row],[Preco]]*tbRec[[#This Row],[ProdFaixa]]</f>
        <v>38052</v>
      </c>
    </row>
    <row r="239" spans="1:15" x14ac:dyDescent="0.3">
      <c r="A239">
        <v>11817</v>
      </c>
      <c r="B239" t="s">
        <v>57</v>
      </c>
      <c r="C239" t="s">
        <v>1</v>
      </c>
      <c r="D239" t="s">
        <v>2</v>
      </c>
      <c r="E239" t="s">
        <v>3</v>
      </c>
      <c r="F239" t="s">
        <v>55</v>
      </c>
      <c r="G239">
        <v>504</v>
      </c>
      <c r="H239" t="s">
        <v>316</v>
      </c>
      <c r="I239">
        <v>27</v>
      </c>
      <c r="J239" t="s">
        <v>309</v>
      </c>
      <c r="K239" s="57">
        <v>45</v>
      </c>
      <c r="L239" s="57">
        <v>56</v>
      </c>
      <c r="M239" s="58">
        <v>15.1</v>
      </c>
      <c r="N239" s="59">
        <f>tbRec[[#This Row],[numArvores]]*tbRec[[#This Row],[ProdPlanta]]</f>
        <v>2520</v>
      </c>
      <c r="O239" s="59">
        <f>tbRec[[#This Row],[Preco]]*tbRec[[#This Row],[ProdFaixa]]</f>
        <v>38052</v>
      </c>
    </row>
    <row r="240" spans="1:15" x14ac:dyDescent="0.3">
      <c r="A240">
        <v>11817</v>
      </c>
      <c r="B240" t="s">
        <v>57</v>
      </c>
      <c r="C240" t="s">
        <v>1</v>
      </c>
      <c r="D240" t="s">
        <v>2</v>
      </c>
      <c r="E240" t="s">
        <v>3</v>
      </c>
      <c r="F240" t="s">
        <v>55</v>
      </c>
      <c r="G240">
        <v>504</v>
      </c>
      <c r="H240" t="s">
        <v>316</v>
      </c>
      <c r="I240">
        <v>28</v>
      </c>
      <c r="J240" t="s">
        <v>309</v>
      </c>
      <c r="K240" s="57">
        <v>45</v>
      </c>
      <c r="L240" s="57">
        <v>56</v>
      </c>
      <c r="M240" s="58">
        <v>15.1</v>
      </c>
      <c r="N240" s="59">
        <f>tbRec[[#This Row],[numArvores]]*tbRec[[#This Row],[ProdPlanta]]</f>
        <v>2520</v>
      </c>
      <c r="O240" s="59">
        <f>tbRec[[#This Row],[Preco]]*tbRec[[#This Row],[ProdFaixa]]</f>
        <v>38052</v>
      </c>
    </row>
    <row r="241" spans="1:15" x14ac:dyDescent="0.3">
      <c r="A241">
        <v>11817</v>
      </c>
      <c r="B241" t="s">
        <v>57</v>
      </c>
      <c r="C241" t="s">
        <v>1</v>
      </c>
      <c r="D241" t="s">
        <v>2</v>
      </c>
      <c r="E241" t="s">
        <v>3</v>
      </c>
      <c r="F241" t="s">
        <v>55</v>
      </c>
      <c r="G241">
        <v>504</v>
      </c>
      <c r="H241" t="s">
        <v>316</v>
      </c>
      <c r="I241">
        <v>29</v>
      </c>
      <c r="J241" t="s">
        <v>309</v>
      </c>
      <c r="K241" s="57">
        <v>45</v>
      </c>
      <c r="L241" s="57">
        <v>56</v>
      </c>
      <c r="M241" s="58">
        <v>15.1</v>
      </c>
      <c r="N241" s="59">
        <f>tbRec[[#This Row],[numArvores]]*tbRec[[#This Row],[ProdPlanta]]</f>
        <v>2520</v>
      </c>
      <c r="O241" s="59">
        <f>tbRec[[#This Row],[Preco]]*tbRec[[#This Row],[ProdFaixa]]</f>
        <v>38052</v>
      </c>
    </row>
    <row r="242" spans="1:15" x14ac:dyDescent="0.3">
      <c r="A242">
        <v>11817</v>
      </c>
      <c r="B242" t="s">
        <v>57</v>
      </c>
      <c r="C242" t="s">
        <v>1</v>
      </c>
      <c r="D242" t="s">
        <v>2</v>
      </c>
      <c r="E242" t="s">
        <v>3</v>
      </c>
      <c r="F242" t="s">
        <v>55</v>
      </c>
      <c r="G242">
        <v>504</v>
      </c>
      <c r="H242" t="s">
        <v>316</v>
      </c>
      <c r="I242">
        <v>30</v>
      </c>
      <c r="J242" t="s">
        <v>309</v>
      </c>
      <c r="K242" s="57">
        <v>45</v>
      </c>
      <c r="L242" s="57">
        <v>56</v>
      </c>
      <c r="M242" s="58">
        <v>15.1</v>
      </c>
      <c r="N242" s="59">
        <f>tbRec[[#This Row],[numArvores]]*tbRec[[#This Row],[ProdPlanta]]</f>
        <v>2520</v>
      </c>
      <c r="O242" s="59">
        <f>tbRec[[#This Row],[Preco]]*tbRec[[#This Row],[ProdFaixa]]</f>
        <v>38052</v>
      </c>
    </row>
  </sheetData>
  <sheetProtection algorithmName="SHA-512" hashValue="IhkX0WfzMgxPIlk8nMF+XipVkFExYJ7Nu/3wGkbNMCFiEpDPMh6Td3wsBgt3Rz9K+kM6KCmrfu8H5mB8/oaHbg==" saltValue="bxf2BDeQ8avPuqRi+w2Ozw==" spinCount="100000" sheet="1" formatCells="0" formatColumns="0" formatRows="0" insertRow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9B13-BB5B-443B-A43C-7118C8E4A051}">
  <dimension ref="A1:O629"/>
  <sheetViews>
    <sheetView workbookViewId="0">
      <selection activeCell="M2" sqref="M2"/>
    </sheetView>
  </sheetViews>
  <sheetFormatPr defaultRowHeight="14.4" x14ac:dyDescent="0.3"/>
  <cols>
    <col min="1" max="1" width="15" customWidth="1"/>
    <col min="2" max="2" width="11.5546875" customWidth="1"/>
    <col min="3" max="3" width="12.5546875" customWidth="1"/>
    <col min="4" max="4" width="18.109375" customWidth="1"/>
    <col min="5" max="5" width="13.88671875" customWidth="1"/>
    <col min="6" max="6" width="15" customWidth="1"/>
    <col min="9" max="9" width="34.33203125" bestFit="1" customWidth="1"/>
    <col min="10" max="10" width="36" bestFit="1" customWidth="1"/>
    <col min="11" max="11" width="12.44140625" style="1" customWidth="1"/>
    <col min="12" max="12" width="13.6640625" customWidth="1"/>
    <col min="13" max="13" width="8.88671875" style="9"/>
    <col min="14" max="14" width="15.88671875" style="1" customWidth="1"/>
    <col min="15" max="15" width="14.44140625" style="9" customWidth="1"/>
  </cols>
  <sheetData>
    <row r="1" spans="1:15" x14ac:dyDescent="0.3">
      <c r="A1" s="2" t="s">
        <v>61</v>
      </c>
      <c r="B1" s="2" t="s">
        <v>62</v>
      </c>
      <c r="C1" s="2" t="s">
        <v>63</v>
      </c>
      <c r="D1" s="2" t="s">
        <v>64</v>
      </c>
      <c r="E1" s="2" t="s">
        <v>65</v>
      </c>
      <c r="F1" s="2" t="s">
        <v>59</v>
      </c>
      <c r="G1" s="2" t="s">
        <v>60</v>
      </c>
      <c r="H1" s="2" t="s">
        <v>72</v>
      </c>
      <c r="I1" s="2" t="s">
        <v>73</v>
      </c>
      <c r="J1" s="2" t="s">
        <v>74</v>
      </c>
      <c r="K1" s="3" t="s">
        <v>75</v>
      </c>
      <c r="L1" s="2" t="s">
        <v>76</v>
      </c>
      <c r="M1" s="8" t="s">
        <v>77</v>
      </c>
      <c r="N1" s="3" t="s">
        <v>78</v>
      </c>
      <c r="O1" s="10" t="s">
        <v>79</v>
      </c>
    </row>
    <row r="2" spans="1:15" x14ac:dyDescent="0.3">
      <c r="A2" t="s">
        <v>1</v>
      </c>
      <c r="B2" t="s">
        <v>2</v>
      </c>
      <c r="C2" t="s">
        <v>3</v>
      </c>
      <c r="D2" t="s">
        <v>306</v>
      </c>
      <c r="E2" t="s">
        <v>4</v>
      </c>
      <c r="F2">
        <v>11688</v>
      </c>
      <c r="G2" t="s">
        <v>0</v>
      </c>
      <c r="H2">
        <v>2</v>
      </c>
      <c r="I2" t="s">
        <v>310</v>
      </c>
      <c r="J2" s="4" t="s">
        <v>311</v>
      </c>
      <c r="K2" s="1">
        <f>SUMIFS(tbSilv[qtdRecurso],tbSilv[idCombinacao],tbResumo[[#This Row],[idCombinacao]],tbSilv[Ano],tbResumo[[#This Row],[Ano]],tbSilv[Operacao],tbResumo[[#This Row],[Operacao]],tbSilv[Recurso],tbResumo[[#This Row],[Recurso]])</f>
        <v>580.79999999999995</v>
      </c>
      <c r="L2" t="str">
        <f>VLOOKUP(tbResumo[[#This Row],[Recurso]],tbUnid[],2,0)</f>
        <v>H/H</v>
      </c>
      <c r="M2" s="9">
        <f>IFERROR(AVERAGEIFS(tbSilv[Preco],tbSilv[idCombinacao],tbResumo[[#This Row],[idCombinacao]],tbSilv[Ano],tbResumo[[#This Row],[Ano]],tbSilv[Operacao],tbResumo[[#This Row],[Operacao]],tbSilv[Recurso],tbResumo[[#This Row],[Recurso]]),0)</f>
        <v>1.0999999999999999E-2</v>
      </c>
      <c r="N2" s="1">
        <f>SUMIFS(tbSilv[qtdRecEspFaixa],tbSilv[idCombinacao],tbResumo[[#This Row],[idCombinacao]],tbSilv[Ano],tbResumo[[#This Row],[Ano]],tbSilv[Operacao],tbResumo[[#This Row],[Operacao]],tbSilv[Recurso],tbResumo[[#This Row],[Recurso]])</f>
        <v>26.789399999999997</v>
      </c>
      <c r="O2" s="9">
        <f>SUMIFS(tbSilv[ValorEspFaixa],tbSilv[idCombinacao],tbResumo[[#This Row],[idCombinacao]],tbSilv[Ano],tbResumo[[#This Row],[Ano]],tbSilv[Operacao],tbResumo[[#This Row],[Operacao]],tbSilv[Recurso],tbResumo[[#This Row],[Recurso]])</f>
        <v>0.29468339999999998</v>
      </c>
    </row>
    <row r="3" spans="1:15" x14ac:dyDescent="0.3">
      <c r="A3" t="s">
        <v>1</v>
      </c>
      <c r="B3" t="s">
        <v>2</v>
      </c>
      <c r="C3" t="s">
        <v>3</v>
      </c>
      <c r="D3" t="s">
        <v>306</v>
      </c>
      <c r="E3" t="s">
        <v>4</v>
      </c>
      <c r="F3">
        <v>11688</v>
      </c>
      <c r="G3" t="s">
        <v>0</v>
      </c>
      <c r="H3">
        <v>2</v>
      </c>
      <c r="I3" t="s">
        <v>310</v>
      </c>
      <c r="J3" t="s">
        <v>13</v>
      </c>
      <c r="K3" s="1">
        <f>SUMIFS(tbSilv[qtdRecurso],tbSilv[idCombinacao],tbResumo[[#This Row],[idCombinacao]],tbSilv[Ano],tbResumo[[#This Row],[Ano]],tbSilv[Operacao],tbResumo[[#This Row],[Operacao]],tbSilv[Recurso],tbResumo[[#This Row],[Recurso]])</f>
        <v>580.79999999999995</v>
      </c>
      <c r="L3" t="str">
        <f>VLOOKUP(tbResumo[[#This Row],[Recurso]],tbUnid[],2,0)</f>
        <v>H/H</v>
      </c>
      <c r="M3" s="9">
        <f>IFERROR(AVERAGEIFS(tbSilv[Preco],tbSilv[idCombinacao],tbResumo[[#This Row],[idCombinacao]],tbSilv[Ano],tbResumo[[#This Row],[Ano]],tbSilv[Operacao],tbResumo[[#This Row],[Operacao]],tbSilv[Recurso],tbResumo[[#This Row],[Recurso]]),0)</f>
        <v>13.066685676574707</v>
      </c>
      <c r="N3" s="1">
        <f>SUMIFS(tbSilv[qtdRecEspFaixa],tbSilv[idCombinacao],tbResumo[[#This Row],[idCombinacao]],tbSilv[Ano],tbResumo[[#This Row],[Ano]],tbSilv[Operacao],tbResumo[[#This Row],[Operacao]],tbSilv[Recurso],tbResumo[[#This Row],[Recurso]])</f>
        <v>26.789399999999997</v>
      </c>
      <c r="O3" s="9">
        <f>SUMIFS(tbSilv[ValorEspFaixa],tbSilv[idCombinacao],tbResumo[[#This Row],[idCombinacao]],tbSilv[Ano],tbResumo[[#This Row],[Ano]],tbSilv[Operacao],tbResumo[[#This Row],[Operacao]],tbSilv[Recurso],tbResumo[[#This Row],[Recurso]])</f>
        <v>350.04866926403042</v>
      </c>
    </row>
    <row r="4" spans="1:15" x14ac:dyDescent="0.3">
      <c r="A4" t="s">
        <v>1</v>
      </c>
      <c r="B4" t="s">
        <v>2</v>
      </c>
      <c r="C4" t="s">
        <v>3</v>
      </c>
      <c r="D4" t="s">
        <v>306</v>
      </c>
      <c r="E4" t="s">
        <v>4</v>
      </c>
      <c r="F4">
        <v>11688</v>
      </c>
      <c r="G4" t="s">
        <v>0</v>
      </c>
      <c r="H4">
        <v>2</v>
      </c>
      <c r="I4" t="s">
        <v>312</v>
      </c>
      <c r="J4" t="s">
        <v>13</v>
      </c>
      <c r="K4" s="1">
        <f>SUMIFS(tbSilv[qtdRecurso],tbSilv[idCombinacao],tbResumo[[#This Row],[idCombinacao]],tbSilv[Ano],tbResumo[[#This Row],[Ano]],tbSilv[Operacao],tbResumo[[#This Row],[Operacao]],tbSilv[Recurso],tbResumo[[#This Row],[Recurso]])</f>
        <v>72.599999999999994</v>
      </c>
      <c r="L4" t="str">
        <f>VLOOKUP(tbResumo[[#This Row],[Recurso]],tbUnid[],2,0)</f>
        <v>H/H</v>
      </c>
      <c r="M4" s="9">
        <f>IFERROR(AVERAGEIFS(tbSilv[Preco],tbSilv[idCombinacao],tbResumo[[#This Row],[idCombinacao]],tbSilv[Ano],tbResumo[[#This Row],[Ano]],tbSilv[Operacao],tbResumo[[#This Row],[Operacao]],tbSilv[Recurso],tbResumo[[#This Row],[Recurso]]),0)</f>
        <v>13.066685676574707</v>
      </c>
      <c r="N4" s="1">
        <f>SUMIFS(tbSilv[qtdRecEspFaixa],tbSilv[idCombinacao],tbResumo[[#This Row],[idCombinacao]],tbSilv[Ano],tbResumo[[#This Row],[Ano]],tbSilv[Operacao],tbResumo[[#This Row],[Operacao]],tbSilv[Recurso],tbResumo[[#This Row],[Recurso]])</f>
        <v>3.3486749999999996</v>
      </c>
      <c r="O4" s="9">
        <f>SUMIFS(tbSilv[ValorEspFaixa],tbSilv[idCombinacao],tbResumo[[#This Row],[idCombinacao]],tbSilv[Ano],tbResumo[[#This Row],[Ano]],tbSilv[Operacao],tbResumo[[#This Row],[Operacao]],tbSilv[Recurso],tbResumo[[#This Row],[Recurso]])</f>
        <v>43.756083658003803</v>
      </c>
    </row>
    <row r="5" spans="1:15" x14ac:dyDescent="0.3">
      <c r="A5" t="s">
        <v>1</v>
      </c>
      <c r="B5" t="s">
        <v>2</v>
      </c>
      <c r="C5" t="s">
        <v>3</v>
      </c>
      <c r="D5" t="s">
        <v>306</v>
      </c>
      <c r="E5" t="s">
        <v>4</v>
      </c>
      <c r="F5">
        <v>11688</v>
      </c>
      <c r="G5" t="s">
        <v>0</v>
      </c>
      <c r="H5">
        <v>2</v>
      </c>
      <c r="I5" t="s">
        <v>313</v>
      </c>
      <c r="J5" s="4" t="s">
        <v>16</v>
      </c>
      <c r="K5" s="1">
        <f>SUMIFS(tbSilv[qtdRecurso],tbSilv[idCombinacao],tbResumo[[#This Row],[idCombinacao]],tbSilv[Ano],tbResumo[[#This Row],[Ano]],tbSilv[Operacao],tbResumo[[#This Row],[Operacao]],tbSilv[Recurso],tbResumo[[#This Row],[Recurso]])</f>
        <v>2.92</v>
      </c>
      <c r="L5" t="str">
        <f>VLOOKUP(tbResumo[[#This Row],[Recurso]],tbUnid[],2,0)</f>
        <v>H/M</v>
      </c>
      <c r="M5" s="9">
        <f>IFERROR(AVERAGEIFS(tbSilv[Preco],tbSilv[idCombinacao],tbResumo[[#This Row],[idCombinacao]],tbSilv[Ano],tbResumo[[#This Row],[Ano]],tbSilv[Operacao],tbResumo[[#This Row],[Operacao]],tbSilv[Recurso],tbResumo[[#This Row],[Recurso]]),0)</f>
        <v>149.07000732421875</v>
      </c>
      <c r="N5" s="1">
        <f>SUMIFS(tbSilv[qtdRecEspFaixa],tbSilv[idCombinacao],tbResumo[[#This Row],[idCombinacao]],tbSilv[Ano],tbResumo[[#This Row],[Ano]],tbSilv[Operacao],tbResumo[[#This Row],[Operacao]],tbSilv[Recurso],tbResumo[[#This Row],[Recurso]])</f>
        <v>0.134685</v>
      </c>
      <c r="O5" s="9">
        <f>SUMIFS(tbSilv[ValorEspFaixa],tbSilv[idCombinacao],tbResumo[[#This Row],[idCombinacao]],tbSilv[Ano],tbResumo[[#This Row],[Ano]],tbSilv[Operacao],tbResumo[[#This Row],[Operacao]],tbSilv[Recurso],tbResumo[[#This Row],[Recurso]])</f>
        <v>20.077493936462403</v>
      </c>
    </row>
    <row r="6" spans="1:15" x14ac:dyDescent="0.3">
      <c r="A6" t="s">
        <v>1</v>
      </c>
      <c r="B6" t="s">
        <v>2</v>
      </c>
      <c r="C6" t="s">
        <v>3</v>
      </c>
      <c r="D6" t="s">
        <v>306</v>
      </c>
      <c r="E6" t="s">
        <v>4</v>
      </c>
      <c r="F6">
        <v>11688</v>
      </c>
      <c r="G6" t="s">
        <v>0</v>
      </c>
      <c r="H6">
        <v>3</v>
      </c>
      <c r="I6" t="s">
        <v>310</v>
      </c>
      <c r="J6" t="s">
        <v>311</v>
      </c>
      <c r="K6" s="1">
        <f>SUMIFS(tbSilv[qtdRecurso],tbSilv[idCombinacao],tbResumo[[#This Row],[idCombinacao]],tbSilv[Ano],tbResumo[[#This Row],[Ano]],tbSilv[Operacao],tbResumo[[#This Row],[Operacao]],tbSilv[Recurso],tbResumo[[#This Row],[Recurso]])</f>
        <v>580.79999999999995</v>
      </c>
      <c r="L6" t="str">
        <f>VLOOKUP(tbResumo[[#This Row],[Recurso]],tbUnid[],2,0)</f>
        <v>H/H</v>
      </c>
      <c r="M6" s="9">
        <f>IFERROR(AVERAGEIFS(tbSilv[Preco],tbSilv[idCombinacao],tbResumo[[#This Row],[idCombinacao]],tbSilv[Ano],tbResumo[[#This Row],[Ano]],tbSilv[Operacao],tbResumo[[#This Row],[Operacao]],tbSilv[Recurso],tbResumo[[#This Row],[Recurso]]),0)</f>
        <v>1.0999999999999999E-2</v>
      </c>
      <c r="N6" s="1">
        <f>SUMIFS(tbSilv[qtdRecEspFaixa],tbSilv[idCombinacao],tbResumo[[#This Row],[idCombinacao]],tbSilv[Ano],tbResumo[[#This Row],[Ano]],tbSilv[Operacao],tbResumo[[#This Row],[Operacao]],tbSilv[Recurso],tbResumo[[#This Row],[Recurso]])</f>
        <v>26.789399999999997</v>
      </c>
      <c r="O6" s="9">
        <f>SUMIFS(tbSilv[ValorEspFaixa],tbSilv[idCombinacao],tbResumo[[#This Row],[idCombinacao]],tbSilv[Ano],tbResumo[[#This Row],[Ano]],tbSilv[Operacao],tbResumo[[#This Row],[Operacao]],tbSilv[Recurso],tbResumo[[#This Row],[Recurso]])</f>
        <v>0.29468339999999998</v>
      </c>
    </row>
    <row r="7" spans="1:15" x14ac:dyDescent="0.3">
      <c r="A7" t="s">
        <v>1</v>
      </c>
      <c r="B7" t="s">
        <v>2</v>
      </c>
      <c r="C7" t="s">
        <v>3</v>
      </c>
      <c r="D7" t="s">
        <v>306</v>
      </c>
      <c r="E7" t="s">
        <v>4</v>
      </c>
      <c r="F7">
        <v>11688</v>
      </c>
      <c r="G7" t="s">
        <v>0</v>
      </c>
      <c r="H7">
        <v>3</v>
      </c>
      <c r="I7" t="s">
        <v>310</v>
      </c>
      <c r="J7" t="s">
        <v>13</v>
      </c>
      <c r="K7" s="1">
        <f>SUMIFS(tbSilv[qtdRecurso],tbSilv[idCombinacao],tbResumo[[#This Row],[idCombinacao]],tbSilv[Ano],tbResumo[[#This Row],[Ano]],tbSilv[Operacao],tbResumo[[#This Row],[Operacao]],tbSilv[Recurso],tbResumo[[#This Row],[Recurso]])</f>
        <v>580.79999999999995</v>
      </c>
      <c r="L7" t="str">
        <f>VLOOKUP(tbResumo[[#This Row],[Recurso]],tbUnid[],2,0)</f>
        <v>H/H</v>
      </c>
      <c r="M7" s="9">
        <f>IFERROR(AVERAGEIFS(tbSilv[Preco],tbSilv[idCombinacao],tbResumo[[#This Row],[idCombinacao]],tbSilv[Ano],tbResumo[[#This Row],[Ano]],tbSilv[Operacao],tbResumo[[#This Row],[Operacao]],tbSilv[Recurso],tbResumo[[#This Row],[Recurso]]),0)</f>
        <v>13.066685676574707</v>
      </c>
      <c r="N7" s="1">
        <f>SUMIFS(tbSilv[qtdRecEspFaixa],tbSilv[idCombinacao],tbResumo[[#This Row],[idCombinacao]],tbSilv[Ano],tbResumo[[#This Row],[Ano]],tbSilv[Operacao],tbResumo[[#This Row],[Operacao]],tbSilv[Recurso],tbResumo[[#This Row],[Recurso]])</f>
        <v>26.789399999999997</v>
      </c>
      <c r="O7" s="9">
        <f>SUMIFS(tbSilv[ValorEspFaixa],tbSilv[idCombinacao],tbResumo[[#This Row],[idCombinacao]],tbSilv[Ano],tbResumo[[#This Row],[Ano]],tbSilv[Operacao],tbResumo[[#This Row],[Operacao]],tbSilv[Recurso],tbResumo[[#This Row],[Recurso]])</f>
        <v>350.04866926403042</v>
      </c>
    </row>
    <row r="8" spans="1:15" x14ac:dyDescent="0.3">
      <c r="A8" t="s">
        <v>1</v>
      </c>
      <c r="B8" t="s">
        <v>2</v>
      </c>
      <c r="C8" t="s">
        <v>3</v>
      </c>
      <c r="D8" t="s">
        <v>306</v>
      </c>
      <c r="E8" t="s">
        <v>4</v>
      </c>
      <c r="F8">
        <v>11688</v>
      </c>
      <c r="G8" t="s">
        <v>0</v>
      </c>
      <c r="H8">
        <v>3</v>
      </c>
      <c r="I8" t="s">
        <v>312</v>
      </c>
      <c r="J8" t="s">
        <v>13</v>
      </c>
      <c r="K8" s="1">
        <f>SUMIFS(tbSilv[qtdRecurso],tbSilv[idCombinacao],tbResumo[[#This Row],[idCombinacao]],tbSilv[Ano],tbResumo[[#This Row],[Ano]],tbSilv[Operacao],tbResumo[[#This Row],[Operacao]],tbSilv[Recurso],tbResumo[[#This Row],[Recurso]])</f>
        <v>72.599999999999994</v>
      </c>
      <c r="L8" t="str">
        <f>VLOOKUP(tbResumo[[#This Row],[Recurso]],tbUnid[],2,0)</f>
        <v>H/H</v>
      </c>
      <c r="M8" s="9">
        <f>IFERROR(AVERAGEIFS(tbSilv[Preco],tbSilv[idCombinacao],tbResumo[[#This Row],[idCombinacao]],tbSilv[Ano],tbResumo[[#This Row],[Ano]],tbSilv[Operacao],tbResumo[[#This Row],[Operacao]],tbSilv[Recurso],tbResumo[[#This Row],[Recurso]]),0)</f>
        <v>13.066685676574707</v>
      </c>
      <c r="N8" s="1">
        <f>SUMIFS(tbSilv[qtdRecEspFaixa],tbSilv[idCombinacao],tbResumo[[#This Row],[idCombinacao]],tbSilv[Ano],tbResumo[[#This Row],[Ano]],tbSilv[Operacao],tbResumo[[#This Row],[Operacao]],tbSilv[Recurso],tbResumo[[#This Row],[Recurso]])</f>
        <v>3.3486749999999996</v>
      </c>
      <c r="O8" s="9">
        <f>SUMIFS(tbSilv[ValorEspFaixa],tbSilv[idCombinacao],tbResumo[[#This Row],[idCombinacao]],tbSilv[Ano],tbResumo[[#This Row],[Ano]],tbSilv[Operacao],tbResumo[[#This Row],[Operacao]],tbSilv[Recurso],tbResumo[[#This Row],[Recurso]])</f>
        <v>43.756083658003803</v>
      </c>
    </row>
    <row r="9" spans="1:15" x14ac:dyDescent="0.3">
      <c r="A9" t="s">
        <v>1</v>
      </c>
      <c r="B9" t="s">
        <v>2</v>
      </c>
      <c r="C9" t="s">
        <v>3</v>
      </c>
      <c r="D9" t="s">
        <v>306</v>
      </c>
      <c r="E9" t="s">
        <v>4</v>
      </c>
      <c r="F9">
        <v>11688</v>
      </c>
      <c r="G9" t="s">
        <v>0</v>
      </c>
      <c r="H9">
        <v>3</v>
      </c>
      <c r="I9" t="s">
        <v>313</v>
      </c>
      <c r="J9" t="s">
        <v>16</v>
      </c>
      <c r="K9" s="1">
        <f>SUMIFS(tbSilv[qtdRecurso],tbSilv[idCombinacao],tbResumo[[#This Row],[idCombinacao]],tbSilv[Ano],tbResumo[[#This Row],[Ano]],tbSilv[Operacao],tbResumo[[#This Row],[Operacao]],tbSilv[Recurso],tbResumo[[#This Row],[Recurso]])</f>
        <v>2.92</v>
      </c>
      <c r="L9" t="str">
        <f>VLOOKUP(tbResumo[[#This Row],[Recurso]],tbUnid[],2,0)</f>
        <v>H/M</v>
      </c>
      <c r="M9" s="9">
        <f>IFERROR(AVERAGEIFS(tbSilv[Preco],tbSilv[idCombinacao],tbResumo[[#This Row],[idCombinacao]],tbSilv[Ano],tbResumo[[#This Row],[Ano]],tbSilv[Operacao],tbResumo[[#This Row],[Operacao]],tbSilv[Recurso],tbResumo[[#This Row],[Recurso]]),0)</f>
        <v>149.07000732421875</v>
      </c>
      <c r="N9" s="1">
        <f>SUMIFS(tbSilv[qtdRecEspFaixa],tbSilv[idCombinacao],tbResumo[[#This Row],[idCombinacao]],tbSilv[Ano],tbResumo[[#This Row],[Ano]],tbSilv[Operacao],tbResumo[[#This Row],[Operacao]],tbSilv[Recurso],tbResumo[[#This Row],[Recurso]])</f>
        <v>0.134685</v>
      </c>
      <c r="O9" s="9">
        <f>SUMIFS(tbSilv[ValorEspFaixa],tbSilv[idCombinacao],tbResumo[[#This Row],[idCombinacao]],tbSilv[Ano],tbResumo[[#This Row],[Ano]],tbSilv[Operacao],tbResumo[[#This Row],[Operacao]],tbSilv[Recurso],tbResumo[[#This Row],[Recurso]])</f>
        <v>20.077493936462403</v>
      </c>
    </row>
    <row r="10" spans="1:15" x14ac:dyDescent="0.3">
      <c r="A10" t="s">
        <v>1</v>
      </c>
      <c r="B10" t="s">
        <v>2</v>
      </c>
      <c r="C10" t="s">
        <v>3</v>
      </c>
      <c r="D10" t="s">
        <v>306</v>
      </c>
      <c r="E10" t="s">
        <v>4</v>
      </c>
      <c r="F10">
        <v>11688</v>
      </c>
      <c r="G10" t="s">
        <v>0</v>
      </c>
      <c r="H10">
        <v>4</v>
      </c>
      <c r="I10" t="s">
        <v>310</v>
      </c>
      <c r="J10" t="s">
        <v>311</v>
      </c>
      <c r="K10" s="1">
        <f>SUMIFS(tbSilv[qtdRecurso],tbSilv[idCombinacao],tbResumo[[#This Row],[idCombinacao]],tbSilv[Ano],tbResumo[[#This Row],[Ano]],tbSilv[Operacao],tbResumo[[#This Row],[Operacao]],tbSilv[Recurso],tbResumo[[#This Row],[Recurso]])</f>
        <v>580.79999999999995</v>
      </c>
      <c r="L10" t="str">
        <f>VLOOKUP(tbResumo[[#This Row],[Recurso]],tbUnid[],2,0)</f>
        <v>H/H</v>
      </c>
      <c r="M10" s="9">
        <f>IFERROR(AVERAGEIFS(tbSilv[Preco],tbSilv[idCombinacao],tbResumo[[#This Row],[idCombinacao]],tbSilv[Ano],tbResumo[[#This Row],[Ano]],tbSilv[Operacao],tbResumo[[#This Row],[Operacao]],tbSilv[Recurso],tbResumo[[#This Row],[Recurso]]),0)</f>
        <v>1.0999999999999999E-2</v>
      </c>
      <c r="N10" s="1">
        <f>SUMIFS(tbSilv[qtdRecEspFaixa],tbSilv[idCombinacao],tbResumo[[#This Row],[idCombinacao]],tbSilv[Ano],tbResumo[[#This Row],[Ano]],tbSilv[Operacao],tbResumo[[#This Row],[Operacao]],tbSilv[Recurso],tbResumo[[#This Row],[Recurso]])</f>
        <v>26.789399999999997</v>
      </c>
      <c r="O10" s="9">
        <f>SUMIFS(tbSilv[ValorEspFaixa],tbSilv[idCombinacao],tbResumo[[#This Row],[idCombinacao]],tbSilv[Ano],tbResumo[[#This Row],[Ano]],tbSilv[Operacao],tbResumo[[#This Row],[Operacao]],tbSilv[Recurso],tbResumo[[#This Row],[Recurso]])</f>
        <v>0.29468339999999998</v>
      </c>
    </row>
    <row r="11" spans="1:15" x14ac:dyDescent="0.3">
      <c r="A11" t="s">
        <v>1</v>
      </c>
      <c r="B11" t="s">
        <v>2</v>
      </c>
      <c r="C11" t="s">
        <v>3</v>
      </c>
      <c r="D11" t="s">
        <v>306</v>
      </c>
      <c r="E11" t="s">
        <v>4</v>
      </c>
      <c r="F11">
        <v>11688</v>
      </c>
      <c r="G11" t="s">
        <v>0</v>
      </c>
      <c r="H11">
        <v>4</v>
      </c>
      <c r="I11" t="s">
        <v>310</v>
      </c>
      <c r="J11" t="s">
        <v>13</v>
      </c>
      <c r="K11" s="1">
        <f>SUMIFS(tbSilv[qtdRecurso],tbSilv[idCombinacao],tbResumo[[#This Row],[idCombinacao]],tbSilv[Ano],tbResumo[[#This Row],[Ano]],tbSilv[Operacao],tbResumo[[#This Row],[Operacao]],tbSilv[Recurso],tbResumo[[#This Row],[Recurso]])</f>
        <v>580.79999999999995</v>
      </c>
      <c r="L11" t="str">
        <f>VLOOKUP(tbResumo[[#This Row],[Recurso]],tbUnid[],2,0)</f>
        <v>H/H</v>
      </c>
      <c r="M11" s="9">
        <f>IFERROR(AVERAGEIFS(tbSilv[Preco],tbSilv[idCombinacao],tbResumo[[#This Row],[idCombinacao]],tbSilv[Ano],tbResumo[[#This Row],[Ano]],tbSilv[Operacao],tbResumo[[#This Row],[Operacao]],tbSilv[Recurso],tbResumo[[#This Row],[Recurso]]),0)</f>
        <v>13.066685676574707</v>
      </c>
      <c r="N11" s="1">
        <f>SUMIFS(tbSilv[qtdRecEspFaixa],tbSilv[idCombinacao],tbResumo[[#This Row],[idCombinacao]],tbSilv[Ano],tbResumo[[#This Row],[Ano]],tbSilv[Operacao],tbResumo[[#This Row],[Operacao]],tbSilv[Recurso],tbResumo[[#This Row],[Recurso]])</f>
        <v>26.789399999999997</v>
      </c>
      <c r="O11" s="9">
        <f>SUMIFS(tbSilv[ValorEspFaixa],tbSilv[idCombinacao],tbResumo[[#This Row],[idCombinacao]],tbSilv[Ano],tbResumo[[#This Row],[Ano]],tbSilv[Operacao],tbResumo[[#This Row],[Operacao]],tbSilv[Recurso],tbResumo[[#This Row],[Recurso]])</f>
        <v>350.04866926403042</v>
      </c>
    </row>
    <row r="12" spans="1:15" x14ac:dyDescent="0.3">
      <c r="A12" t="s">
        <v>1</v>
      </c>
      <c r="B12" t="s">
        <v>2</v>
      </c>
      <c r="C12" t="s">
        <v>3</v>
      </c>
      <c r="D12" t="s">
        <v>306</v>
      </c>
      <c r="E12" t="s">
        <v>4</v>
      </c>
      <c r="F12">
        <v>11688</v>
      </c>
      <c r="G12" t="s">
        <v>0</v>
      </c>
      <c r="H12">
        <v>4</v>
      </c>
      <c r="I12" t="s">
        <v>312</v>
      </c>
      <c r="J12" t="s">
        <v>13</v>
      </c>
      <c r="K12" s="1">
        <f>SUMIFS(tbSilv[qtdRecurso],tbSilv[idCombinacao],tbResumo[[#This Row],[idCombinacao]],tbSilv[Ano],tbResumo[[#This Row],[Ano]],tbSilv[Operacao],tbResumo[[#This Row],[Operacao]],tbSilv[Recurso],tbResumo[[#This Row],[Recurso]])</f>
        <v>72.599999999999994</v>
      </c>
      <c r="L12" t="str">
        <f>VLOOKUP(tbResumo[[#This Row],[Recurso]],tbUnid[],2,0)</f>
        <v>H/H</v>
      </c>
      <c r="M12" s="9">
        <f>IFERROR(AVERAGEIFS(tbSilv[Preco],tbSilv[idCombinacao],tbResumo[[#This Row],[idCombinacao]],tbSilv[Ano],tbResumo[[#This Row],[Ano]],tbSilv[Operacao],tbResumo[[#This Row],[Operacao]],tbSilv[Recurso],tbResumo[[#This Row],[Recurso]]),0)</f>
        <v>13.066685676574707</v>
      </c>
      <c r="N12" s="1">
        <f>SUMIFS(tbSilv[qtdRecEspFaixa],tbSilv[idCombinacao],tbResumo[[#This Row],[idCombinacao]],tbSilv[Ano],tbResumo[[#This Row],[Ano]],tbSilv[Operacao],tbResumo[[#This Row],[Operacao]],tbSilv[Recurso],tbResumo[[#This Row],[Recurso]])</f>
        <v>3.3486749999999996</v>
      </c>
      <c r="O12" s="9">
        <f>SUMIFS(tbSilv[ValorEspFaixa],tbSilv[idCombinacao],tbResumo[[#This Row],[idCombinacao]],tbSilv[Ano],tbResumo[[#This Row],[Ano]],tbSilv[Operacao],tbResumo[[#This Row],[Operacao]],tbSilv[Recurso],tbResumo[[#This Row],[Recurso]])</f>
        <v>43.756083658003803</v>
      </c>
    </row>
    <row r="13" spans="1:15" x14ac:dyDescent="0.3">
      <c r="A13" t="s">
        <v>1</v>
      </c>
      <c r="B13" t="s">
        <v>2</v>
      </c>
      <c r="C13" t="s">
        <v>3</v>
      </c>
      <c r="D13" t="s">
        <v>306</v>
      </c>
      <c r="E13" t="s">
        <v>4</v>
      </c>
      <c r="F13">
        <v>11688</v>
      </c>
      <c r="G13" t="s">
        <v>0</v>
      </c>
      <c r="H13">
        <v>4</v>
      </c>
      <c r="I13" t="s">
        <v>313</v>
      </c>
      <c r="J13" t="s">
        <v>16</v>
      </c>
      <c r="K13" s="1">
        <f>SUMIFS(tbSilv[qtdRecurso],tbSilv[idCombinacao],tbResumo[[#This Row],[idCombinacao]],tbSilv[Ano],tbResumo[[#This Row],[Ano]],tbSilv[Operacao],tbResumo[[#This Row],[Operacao]],tbSilv[Recurso],tbResumo[[#This Row],[Recurso]])</f>
        <v>2.92</v>
      </c>
      <c r="L13" t="str">
        <f>VLOOKUP(tbResumo[[#This Row],[Recurso]],tbUnid[],2,0)</f>
        <v>H/M</v>
      </c>
      <c r="M13" s="9">
        <f>IFERROR(AVERAGEIFS(tbSilv[Preco],tbSilv[idCombinacao],tbResumo[[#This Row],[idCombinacao]],tbSilv[Ano],tbResumo[[#This Row],[Ano]],tbSilv[Operacao],tbResumo[[#This Row],[Operacao]],tbSilv[Recurso],tbResumo[[#This Row],[Recurso]]),0)</f>
        <v>149.07000732421875</v>
      </c>
      <c r="N13" s="1">
        <f>SUMIFS(tbSilv[qtdRecEspFaixa],tbSilv[idCombinacao],tbResumo[[#This Row],[idCombinacao]],tbSilv[Ano],tbResumo[[#This Row],[Ano]],tbSilv[Operacao],tbResumo[[#This Row],[Operacao]],tbSilv[Recurso],tbResumo[[#This Row],[Recurso]])</f>
        <v>0.134685</v>
      </c>
      <c r="O13" s="9">
        <f>SUMIFS(tbSilv[ValorEspFaixa],tbSilv[idCombinacao],tbResumo[[#This Row],[idCombinacao]],tbSilv[Ano],tbResumo[[#This Row],[Ano]],tbSilv[Operacao],tbResumo[[#This Row],[Operacao]],tbSilv[Recurso],tbResumo[[#This Row],[Recurso]])</f>
        <v>20.077493936462403</v>
      </c>
    </row>
    <row r="14" spans="1:15" x14ac:dyDescent="0.3">
      <c r="A14" t="s">
        <v>1</v>
      </c>
      <c r="B14" t="s">
        <v>2</v>
      </c>
      <c r="C14" t="s">
        <v>3</v>
      </c>
      <c r="D14" t="s">
        <v>306</v>
      </c>
      <c r="E14" t="s">
        <v>4</v>
      </c>
      <c r="F14">
        <v>11688</v>
      </c>
      <c r="G14" t="s">
        <v>0</v>
      </c>
      <c r="H14">
        <v>5</v>
      </c>
      <c r="I14" t="s">
        <v>310</v>
      </c>
      <c r="J14" t="s">
        <v>311</v>
      </c>
      <c r="K14" s="1">
        <f>SUMIFS(tbSilv[qtdRecurso],tbSilv[idCombinacao],tbResumo[[#This Row],[idCombinacao]],tbSilv[Ano],tbResumo[[#This Row],[Ano]],tbSilv[Operacao],tbResumo[[#This Row],[Operacao]],tbSilv[Recurso],tbResumo[[#This Row],[Recurso]])</f>
        <v>580.79999999999995</v>
      </c>
      <c r="L14" t="str">
        <f>VLOOKUP(tbResumo[[#This Row],[Recurso]],tbUnid[],2,0)</f>
        <v>H/H</v>
      </c>
      <c r="M14" s="9">
        <f>IFERROR(AVERAGEIFS(tbSilv[Preco],tbSilv[idCombinacao],tbResumo[[#This Row],[idCombinacao]],tbSilv[Ano],tbResumo[[#This Row],[Ano]],tbSilv[Operacao],tbResumo[[#This Row],[Operacao]],tbSilv[Recurso],tbResumo[[#This Row],[Recurso]]),0)</f>
        <v>1.0999999999999999E-2</v>
      </c>
      <c r="N14" s="1">
        <f>SUMIFS(tbSilv[qtdRecEspFaixa],tbSilv[idCombinacao],tbResumo[[#This Row],[idCombinacao]],tbSilv[Ano],tbResumo[[#This Row],[Ano]],tbSilv[Operacao],tbResumo[[#This Row],[Operacao]],tbSilv[Recurso],tbResumo[[#This Row],[Recurso]])</f>
        <v>26.789399999999997</v>
      </c>
      <c r="O14" s="9">
        <f>SUMIFS(tbSilv[ValorEspFaixa],tbSilv[idCombinacao],tbResumo[[#This Row],[idCombinacao]],tbSilv[Ano],tbResumo[[#This Row],[Ano]],tbSilv[Operacao],tbResumo[[#This Row],[Operacao]],tbSilv[Recurso],tbResumo[[#This Row],[Recurso]])</f>
        <v>0.29468339999999998</v>
      </c>
    </row>
    <row r="15" spans="1:15" x14ac:dyDescent="0.3">
      <c r="A15" t="s">
        <v>1</v>
      </c>
      <c r="B15" t="s">
        <v>2</v>
      </c>
      <c r="C15" t="s">
        <v>3</v>
      </c>
      <c r="D15" t="s">
        <v>306</v>
      </c>
      <c r="E15" t="s">
        <v>4</v>
      </c>
      <c r="F15">
        <v>11688</v>
      </c>
      <c r="G15" t="s">
        <v>0</v>
      </c>
      <c r="H15">
        <v>5</v>
      </c>
      <c r="I15" t="s">
        <v>310</v>
      </c>
      <c r="J15" t="s">
        <v>13</v>
      </c>
      <c r="K15" s="1">
        <f>SUMIFS(tbSilv[qtdRecurso],tbSilv[idCombinacao],tbResumo[[#This Row],[idCombinacao]],tbSilv[Ano],tbResumo[[#This Row],[Ano]],tbSilv[Operacao],tbResumo[[#This Row],[Operacao]],tbSilv[Recurso],tbResumo[[#This Row],[Recurso]])</f>
        <v>580.79999999999995</v>
      </c>
      <c r="L15" t="str">
        <f>VLOOKUP(tbResumo[[#This Row],[Recurso]],tbUnid[],2,0)</f>
        <v>H/H</v>
      </c>
      <c r="M15" s="9">
        <f>IFERROR(AVERAGEIFS(tbSilv[Preco],tbSilv[idCombinacao],tbResumo[[#This Row],[idCombinacao]],tbSilv[Ano],tbResumo[[#This Row],[Ano]],tbSilv[Operacao],tbResumo[[#This Row],[Operacao]],tbSilv[Recurso],tbResumo[[#This Row],[Recurso]]),0)</f>
        <v>13.066685676574707</v>
      </c>
      <c r="N15" s="1">
        <f>SUMIFS(tbSilv[qtdRecEspFaixa],tbSilv[idCombinacao],tbResumo[[#This Row],[idCombinacao]],tbSilv[Ano],tbResumo[[#This Row],[Ano]],tbSilv[Operacao],tbResumo[[#This Row],[Operacao]],tbSilv[Recurso],tbResumo[[#This Row],[Recurso]])</f>
        <v>26.789399999999997</v>
      </c>
      <c r="O15" s="9">
        <f>SUMIFS(tbSilv[ValorEspFaixa],tbSilv[idCombinacao],tbResumo[[#This Row],[idCombinacao]],tbSilv[Ano],tbResumo[[#This Row],[Ano]],tbSilv[Operacao],tbResumo[[#This Row],[Operacao]],tbSilv[Recurso],tbResumo[[#This Row],[Recurso]])</f>
        <v>350.04866926403042</v>
      </c>
    </row>
    <row r="16" spans="1:15" x14ac:dyDescent="0.3">
      <c r="A16" t="s">
        <v>1</v>
      </c>
      <c r="B16" t="s">
        <v>2</v>
      </c>
      <c r="C16" t="s">
        <v>3</v>
      </c>
      <c r="D16" t="s">
        <v>306</v>
      </c>
      <c r="E16" t="s">
        <v>4</v>
      </c>
      <c r="F16">
        <v>11688</v>
      </c>
      <c r="G16" t="s">
        <v>0</v>
      </c>
      <c r="H16">
        <v>5</v>
      </c>
      <c r="I16" t="s">
        <v>312</v>
      </c>
      <c r="J16" t="s">
        <v>13</v>
      </c>
      <c r="K16" s="1">
        <f>SUMIFS(tbSilv[qtdRecurso],tbSilv[idCombinacao],tbResumo[[#This Row],[idCombinacao]],tbSilv[Ano],tbResumo[[#This Row],[Ano]],tbSilv[Operacao],tbResumo[[#This Row],[Operacao]],tbSilv[Recurso],tbResumo[[#This Row],[Recurso]])</f>
        <v>72.599999999999994</v>
      </c>
      <c r="L16" t="str">
        <f>VLOOKUP(tbResumo[[#This Row],[Recurso]],tbUnid[],2,0)</f>
        <v>H/H</v>
      </c>
      <c r="M16" s="9">
        <f>IFERROR(AVERAGEIFS(tbSilv[Preco],tbSilv[idCombinacao],tbResumo[[#This Row],[idCombinacao]],tbSilv[Ano],tbResumo[[#This Row],[Ano]],tbSilv[Operacao],tbResumo[[#This Row],[Operacao]],tbSilv[Recurso],tbResumo[[#This Row],[Recurso]]),0)</f>
        <v>13.066685676574707</v>
      </c>
      <c r="N16" s="1">
        <f>SUMIFS(tbSilv[qtdRecEspFaixa],tbSilv[idCombinacao],tbResumo[[#This Row],[idCombinacao]],tbSilv[Ano],tbResumo[[#This Row],[Ano]],tbSilv[Operacao],tbResumo[[#This Row],[Operacao]],tbSilv[Recurso],tbResumo[[#This Row],[Recurso]])</f>
        <v>3.3486749999999996</v>
      </c>
      <c r="O16" s="9">
        <f>SUMIFS(tbSilv[ValorEspFaixa],tbSilv[idCombinacao],tbResumo[[#This Row],[idCombinacao]],tbSilv[Ano],tbResumo[[#This Row],[Ano]],tbSilv[Operacao],tbResumo[[#This Row],[Operacao]],tbSilv[Recurso],tbResumo[[#This Row],[Recurso]])</f>
        <v>43.756083658003803</v>
      </c>
    </row>
    <row r="17" spans="1:15" x14ac:dyDescent="0.3">
      <c r="A17" t="s">
        <v>1</v>
      </c>
      <c r="B17" t="s">
        <v>2</v>
      </c>
      <c r="C17" t="s">
        <v>3</v>
      </c>
      <c r="D17" t="s">
        <v>306</v>
      </c>
      <c r="E17" t="s">
        <v>4</v>
      </c>
      <c r="F17">
        <v>11688</v>
      </c>
      <c r="G17" t="s">
        <v>0</v>
      </c>
      <c r="H17">
        <v>5</v>
      </c>
      <c r="I17" t="s">
        <v>313</v>
      </c>
      <c r="J17" t="s">
        <v>16</v>
      </c>
      <c r="K17" s="1">
        <f>SUMIFS(tbSilv[qtdRecurso],tbSilv[idCombinacao],tbResumo[[#This Row],[idCombinacao]],tbSilv[Ano],tbResumo[[#This Row],[Ano]],tbSilv[Operacao],tbResumo[[#This Row],[Operacao]],tbSilv[Recurso],tbResumo[[#This Row],[Recurso]])</f>
        <v>2.92</v>
      </c>
      <c r="L17" t="str">
        <f>VLOOKUP(tbResumo[[#This Row],[Recurso]],tbUnid[],2,0)</f>
        <v>H/M</v>
      </c>
      <c r="M17" s="9">
        <f>IFERROR(AVERAGEIFS(tbSilv[Preco],tbSilv[idCombinacao],tbResumo[[#This Row],[idCombinacao]],tbSilv[Ano],tbResumo[[#This Row],[Ano]],tbSilv[Operacao],tbResumo[[#This Row],[Operacao]],tbSilv[Recurso],tbResumo[[#This Row],[Recurso]]),0)</f>
        <v>149.07000732421875</v>
      </c>
      <c r="N17" s="1">
        <f>SUMIFS(tbSilv[qtdRecEspFaixa],tbSilv[idCombinacao],tbResumo[[#This Row],[idCombinacao]],tbSilv[Ano],tbResumo[[#This Row],[Ano]],tbSilv[Operacao],tbResumo[[#This Row],[Operacao]],tbSilv[Recurso],tbResumo[[#This Row],[Recurso]])</f>
        <v>0.134685</v>
      </c>
      <c r="O17" s="9">
        <f>SUMIFS(tbSilv[ValorEspFaixa],tbSilv[idCombinacao],tbResumo[[#This Row],[idCombinacao]],tbSilv[Ano],tbResumo[[#This Row],[Ano]],tbSilv[Operacao],tbResumo[[#This Row],[Operacao]],tbSilv[Recurso],tbResumo[[#This Row],[Recurso]])</f>
        <v>20.077493936462403</v>
      </c>
    </row>
    <row r="18" spans="1:15" x14ac:dyDescent="0.3">
      <c r="A18" t="s">
        <v>1</v>
      </c>
      <c r="B18" t="s">
        <v>2</v>
      </c>
      <c r="C18" t="s">
        <v>3</v>
      </c>
      <c r="D18" t="s">
        <v>306</v>
      </c>
      <c r="E18" t="s">
        <v>4</v>
      </c>
      <c r="F18">
        <v>11688</v>
      </c>
      <c r="G18" t="s">
        <v>0</v>
      </c>
      <c r="H18">
        <v>6</v>
      </c>
      <c r="I18" t="s">
        <v>310</v>
      </c>
      <c r="J18" t="s">
        <v>311</v>
      </c>
      <c r="K18" s="1">
        <f>SUMIFS(tbSilv[qtdRecurso],tbSilv[idCombinacao],tbResumo[[#This Row],[idCombinacao]],tbSilv[Ano],tbResumo[[#This Row],[Ano]],tbSilv[Operacao],tbResumo[[#This Row],[Operacao]],tbSilv[Recurso],tbResumo[[#This Row],[Recurso]])</f>
        <v>580.79999999999995</v>
      </c>
      <c r="L18" t="str">
        <f>VLOOKUP(tbResumo[[#This Row],[Recurso]],tbUnid[],2,0)</f>
        <v>H/H</v>
      </c>
      <c r="M18" s="9">
        <f>IFERROR(AVERAGEIFS(tbSilv[Preco],tbSilv[idCombinacao],tbResumo[[#This Row],[idCombinacao]],tbSilv[Ano],tbResumo[[#This Row],[Ano]],tbSilv[Operacao],tbResumo[[#This Row],[Operacao]],tbSilv[Recurso],tbResumo[[#This Row],[Recurso]]),0)</f>
        <v>1.0999999999999999E-2</v>
      </c>
      <c r="N18" s="1">
        <f>SUMIFS(tbSilv[qtdRecEspFaixa],tbSilv[idCombinacao],tbResumo[[#This Row],[idCombinacao]],tbSilv[Ano],tbResumo[[#This Row],[Ano]],tbSilv[Operacao],tbResumo[[#This Row],[Operacao]],tbSilv[Recurso],tbResumo[[#This Row],[Recurso]])</f>
        <v>26.789399999999997</v>
      </c>
      <c r="O18" s="9">
        <f>SUMIFS(tbSilv[ValorEspFaixa],tbSilv[idCombinacao],tbResumo[[#This Row],[idCombinacao]],tbSilv[Ano],tbResumo[[#This Row],[Ano]],tbSilv[Operacao],tbResumo[[#This Row],[Operacao]],tbSilv[Recurso],tbResumo[[#This Row],[Recurso]])</f>
        <v>0.29468339999999998</v>
      </c>
    </row>
    <row r="19" spans="1:15" x14ac:dyDescent="0.3">
      <c r="A19" t="s">
        <v>1</v>
      </c>
      <c r="B19" t="s">
        <v>2</v>
      </c>
      <c r="C19" t="s">
        <v>3</v>
      </c>
      <c r="D19" t="s">
        <v>306</v>
      </c>
      <c r="E19" t="s">
        <v>4</v>
      </c>
      <c r="F19">
        <v>11688</v>
      </c>
      <c r="G19" t="s">
        <v>0</v>
      </c>
      <c r="H19">
        <v>6</v>
      </c>
      <c r="I19" t="s">
        <v>310</v>
      </c>
      <c r="J19" t="s">
        <v>13</v>
      </c>
      <c r="K19" s="1">
        <f>SUMIFS(tbSilv[qtdRecurso],tbSilv[idCombinacao],tbResumo[[#This Row],[idCombinacao]],tbSilv[Ano],tbResumo[[#This Row],[Ano]],tbSilv[Operacao],tbResumo[[#This Row],[Operacao]],tbSilv[Recurso],tbResumo[[#This Row],[Recurso]])</f>
        <v>580.79999999999995</v>
      </c>
      <c r="L19" t="str">
        <f>VLOOKUP(tbResumo[[#This Row],[Recurso]],tbUnid[],2,0)</f>
        <v>H/H</v>
      </c>
      <c r="M19" s="9">
        <f>IFERROR(AVERAGEIFS(tbSilv[Preco],tbSilv[idCombinacao],tbResumo[[#This Row],[idCombinacao]],tbSilv[Ano],tbResumo[[#This Row],[Ano]],tbSilv[Operacao],tbResumo[[#This Row],[Operacao]],tbSilv[Recurso],tbResumo[[#This Row],[Recurso]]),0)</f>
        <v>13.066685676574707</v>
      </c>
      <c r="N19" s="1">
        <f>SUMIFS(tbSilv[qtdRecEspFaixa],tbSilv[idCombinacao],tbResumo[[#This Row],[idCombinacao]],tbSilv[Ano],tbResumo[[#This Row],[Ano]],tbSilv[Operacao],tbResumo[[#This Row],[Operacao]],tbSilv[Recurso],tbResumo[[#This Row],[Recurso]])</f>
        <v>26.789399999999997</v>
      </c>
      <c r="O19" s="9">
        <f>SUMIFS(tbSilv[ValorEspFaixa],tbSilv[idCombinacao],tbResumo[[#This Row],[idCombinacao]],tbSilv[Ano],tbResumo[[#This Row],[Ano]],tbSilv[Operacao],tbResumo[[#This Row],[Operacao]],tbSilv[Recurso],tbResumo[[#This Row],[Recurso]])</f>
        <v>350.04866926403042</v>
      </c>
    </row>
    <row r="20" spans="1:15" x14ac:dyDescent="0.3">
      <c r="A20" t="s">
        <v>1</v>
      </c>
      <c r="B20" t="s">
        <v>2</v>
      </c>
      <c r="C20" t="s">
        <v>3</v>
      </c>
      <c r="D20" t="s">
        <v>306</v>
      </c>
      <c r="E20" t="s">
        <v>4</v>
      </c>
      <c r="F20">
        <v>11688</v>
      </c>
      <c r="G20" t="s">
        <v>0</v>
      </c>
      <c r="H20">
        <v>6</v>
      </c>
      <c r="I20" t="s">
        <v>312</v>
      </c>
      <c r="J20" t="s">
        <v>13</v>
      </c>
      <c r="K20" s="1">
        <f>SUMIFS(tbSilv[qtdRecurso],tbSilv[idCombinacao],tbResumo[[#This Row],[idCombinacao]],tbSilv[Ano],tbResumo[[#This Row],[Ano]],tbSilv[Operacao],tbResumo[[#This Row],[Operacao]],tbSilv[Recurso],tbResumo[[#This Row],[Recurso]])</f>
        <v>72.599999999999994</v>
      </c>
      <c r="L20" t="str">
        <f>VLOOKUP(tbResumo[[#This Row],[Recurso]],tbUnid[],2,0)</f>
        <v>H/H</v>
      </c>
      <c r="M20" s="9">
        <f>IFERROR(AVERAGEIFS(tbSilv[Preco],tbSilv[idCombinacao],tbResumo[[#This Row],[idCombinacao]],tbSilv[Ano],tbResumo[[#This Row],[Ano]],tbSilv[Operacao],tbResumo[[#This Row],[Operacao]],tbSilv[Recurso],tbResumo[[#This Row],[Recurso]]),0)</f>
        <v>13.066685676574707</v>
      </c>
      <c r="N20" s="1">
        <f>SUMIFS(tbSilv[qtdRecEspFaixa],tbSilv[idCombinacao],tbResumo[[#This Row],[idCombinacao]],tbSilv[Ano],tbResumo[[#This Row],[Ano]],tbSilv[Operacao],tbResumo[[#This Row],[Operacao]],tbSilv[Recurso],tbResumo[[#This Row],[Recurso]])</f>
        <v>3.3486749999999996</v>
      </c>
      <c r="O20" s="9">
        <f>SUMIFS(tbSilv[ValorEspFaixa],tbSilv[idCombinacao],tbResumo[[#This Row],[idCombinacao]],tbSilv[Ano],tbResumo[[#This Row],[Ano]],tbSilv[Operacao],tbResumo[[#This Row],[Operacao]],tbSilv[Recurso],tbResumo[[#This Row],[Recurso]])</f>
        <v>43.756083658003803</v>
      </c>
    </row>
    <row r="21" spans="1:15" x14ac:dyDescent="0.3">
      <c r="A21" t="s">
        <v>1</v>
      </c>
      <c r="B21" t="s">
        <v>2</v>
      </c>
      <c r="C21" t="s">
        <v>3</v>
      </c>
      <c r="D21" t="s">
        <v>306</v>
      </c>
      <c r="E21" t="s">
        <v>4</v>
      </c>
      <c r="F21">
        <v>11688</v>
      </c>
      <c r="G21" t="s">
        <v>0</v>
      </c>
      <c r="H21">
        <v>6</v>
      </c>
      <c r="I21" t="s">
        <v>313</v>
      </c>
      <c r="J21" t="s">
        <v>16</v>
      </c>
      <c r="K21" s="1">
        <f>SUMIFS(tbSilv[qtdRecurso],tbSilv[idCombinacao],tbResumo[[#This Row],[idCombinacao]],tbSilv[Ano],tbResumo[[#This Row],[Ano]],tbSilv[Operacao],tbResumo[[#This Row],[Operacao]],tbSilv[Recurso],tbResumo[[#This Row],[Recurso]])</f>
        <v>2.92</v>
      </c>
      <c r="L21" t="str">
        <f>VLOOKUP(tbResumo[[#This Row],[Recurso]],tbUnid[],2,0)</f>
        <v>H/M</v>
      </c>
      <c r="M21" s="9">
        <f>IFERROR(AVERAGEIFS(tbSilv[Preco],tbSilv[idCombinacao],tbResumo[[#This Row],[idCombinacao]],tbSilv[Ano],tbResumo[[#This Row],[Ano]],tbSilv[Operacao],tbResumo[[#This Row],[Operacao]],tbSilv[Recurso],tbResumo[[#This Row],[Recurso]]),0)</f>
        <v>149.07000732421875</v>
      </c>
      <c r="N21" s="1">
        <f>SUMIFS(tbSilv[qtdRecEspFaixa],tbSilv[idCombinacao],tbResumo[[#This Row],[idCombinacao]],tbSilv[Ano],tbResumo[[#This Row],[Ano]],tbSilv[Operacao],tbResumo[[#This Row],[Operacao]],tbSilv[Recurso],tbResumo[[#This Row],[Recurso]])</f>
        <v>0.134685</v>
      </c>
      <c r="O21" s="9">
        <f>SUMIFS(tbSilv[ValorEspFaixa],tbSilv[idCombinacao],tbResumo[[#This Row],[idCombinacao]],tbSilv[Ano],tbResumo[[#This Row],[Ano]],tbSilv[Operacao],tbResumo[[#This Row],[Operacao]],tbSilv[Recurso],tbResumo[[#This Row],[Recurso]])</f>
        <v>20.077493936462403</v>
      </c>
    </row>
    <row r="22" spans="1:15" x14ac:dyDescent="0.3">
      <c r="A22" t="s">
        <v>1</v>
      </c>
      <c r="B22" t="s">
        <v>2</v>
      </c>
      <c r="C22" t="s">
        <v>3</v>
      </c>
      <c r="D22" t="s">
        <v>306</v>
      </c>
      <c r="E22" t="s">
        <v>4</v>
      </c>
      <c r="F22">
        <v>11688</v>
      </c>
      <c r="G22" t="s">
        <v>0</v>
      </c>
      <c r="H22">
        <v>7</v>
      </c>
      <c r="I22" t="s">
        <v>310</v>
      </c>
      <c r="J22" t="s">
        <v>311</v>
      </c>
      <c r="K22" s="1">
        <f>SUMIFS(tbSilv[qtdRecurso],tbSilv[idCombinacao],tbResumo[[#This Row],[idCombinacao]],tbSilv[Ano],tbResumo[[#This Row],[Ano]],tbSilv[Operacao],tbResumo[[#This Row],[Operacao]],tbSilv[Recurso],tbResumo[[#This Row],[Recurso]])</f>
        <v>580.79999999999995</v>
      </c>
      <c r="L22" t="str">
        <f>VLOOKUP(tbResumo[[#This Row],[Recurso]],tbUnid[],2,0)</f>
        <v>H/H</v>
      </c>
      <c r="M22" s="9">
        <f>IFERROR(AVERAGEIFS(tbSilv[Preco],tbSilv[idCombinacao],tbResumo[[#This Row],[idCombinacao]],tbSilv[Ano],tbResumo[[#This Row],[Ano]],tbSilv[Operacao],tbResumo[[#This Row],[Operacao]],tbSilv[Recurso],tbResumo[[#This Row],[Recurso]]),0)</f>
        <v>1.0999999999999999E-2</v>
      </c>
      <c r="N22" s="1">
        <f>SUMIFS(tbSilv[qtdRecEspFaixa],tbSilv[idCombinacao],tbResumo[[#This Row],[idCombinacao]],tbSilv[Ano],tbResumo[[#This Row],[Ano]],tbSilv[Operacao],tbResumo[[#This Row],[Operacao]],tbSilv[Recurso],tbResumo[[#This Row],[Recurso]])</f>
        <v>26.789399999999997</v>
      </c>
      <c r="O22" s="9">
        <f>SUMIFS(tbSilv[ValorEspFaixa],tbSilv[idCombinacao],tbResumo[[#This Row],[idCombinacao]],tbSilv[Ano],tbResumo[[#This Row],[Ano]],tbSilv[Operacao],tbResumo[[#This Row],[Operacao]],tbSilv[Recurso],tbResumo[[#This Row],[Recurso]])</f>
        <v>0.29468339999999998</v>
      </c>
    </row>
    <row r="23" spans="1:15" x14ac:dyDescent="0.3">
      <c r="A23" t="s">
        <v>1</v>
      </c>
      <c r="B23" t="s">
        <v>2</v>
      </c>
      <c r="C23" t="s">
        <v>3</v>
      </c>
      <c r="D23" t="s">
        <v>306</v>
      </c>
      <c r="E23" t="s">
        <v>4</v>
      </c>
      <c r="F23">
        <v>11688</v>
      </c>
      <c r="G23" t="s">
        <v>0</v>
      </c>
      <c r="H23">
        <v>7</v>
      </c>
      <c r="I23" t="s">
        <v>310</v>
      </c>
      <c r="J23" t="s">
        <v>13</v>
      </c>
      <c r="K23" s="1">
        <f>SUMIFS(tbSilv[qtdRecurso],tbSilv[idCombinacao],tbResumo[[#This Row],[idCombinacao]],tbSilv[Ano],tbResumo[[#This Row],[Ano]],tbSilv[Operacao],tbResumo[[#This Row],[Operacao]],tbSilv[Recurso],tbResumo[[#This Row],[Recurso]])</f>
        <v>580.79999999999995</v>
      </c>
      <c r="L23" t="str">
        <f>VLOOKUP(tbResumo[[#This Row],[Recurso]],tbUnid[],2,0)</f>
        <v>H/H</v>
      </c>
      <c r="M23" s="9">
        <f>IFERROR(AVERAGEIFS(tbSilv[Preco],tbSilv[idCombinacao],tbResumo[[#This Row],[idCombinacao]],tbSilv[Ano],tbResumo[[#This Row],[Ano]],tbSilv[Operacao],tbResumo[[#This Row],[Operacao]],tbSilv[Recurso],tbResumo[[#This Row],[Recurso]]),0)</f>
        <v>13.066685676574707</v>
      </c>
      <c r="N23" s="1">
        <f>SUMIFS(tbSilv[qtdRecEspFaixa],tbSilv[idCombinacao],tbResumo[[#This Row],[idCombinacao]],tbSilv[Ano],tbResumo[[#This Row],[Ano]],tbSilv[Operacao],tbResumo[[#This Row],[Operacao]],tbSilv[Recurso],tbResumo[[#This Row],[Recurso]])</f>
        <v>26.789399999999997</v>
      </c>
      <c r="O23" s="9">
        <f>SUMIFS(tbSilv[ValorEspFaixa],tbSilv[idCombinacao],tbResumo[[#This Row],[idCombinacao]],tbSilv[Ano],tbResumo[[#This Row],[Ano]],tbSilv[Operacao],tbResumo[[#This Row],[Operacao]],tbSilv[Recurso],tbResumo[[#This Row],[Recurso]])</f>
        <v>350.04866926403042</v>
      </c>
    </row>
    <row r="24" spans="1:15" x14ac:dyDescent="0.3">
      <c r="A24" t="s">
        <v>1</v>
      </c>
      <c r="B24" t="s">
        <v>2</v>
      </c>
      <c r="C24" t="s">
        <v>3</v>
      </c>
      <c r="D24" t="s">
        <v>306</v>
      </c>
      <c r="E24" t="s">
        <v>4</v>
      </c>
      <c r="F24">
        <v>11688</v>
      </c>
      <c r="G24" t="s">
        <v>0</v>
      </c>
      <c r="H24">
        <v>7</v>
      </c>
      <c r="I24" t="s">
        <v>312</v>
      </c>
      <c r="J24" t="s">
        <v>13</v>
      </c>
      <c r="K24" s="1">
        <f>SUMIFS(tbSilv[qtdRecurso],tbSilv[idCombinacao],tbResumo[[#This Row],[idCombinacao]],tbSilv[Ano],tbResumo[[#This Row],[Ano]],tbSilv[Operacao],tbResumo[[#This Row],[Operacao]],tbSilv[Recurso],tbResumo[[#This Row],[Recurso]])</f>
        <v>72.599999999999994</v>
      </c>
      <c r="L24" t="str">
        <f>VLOOKUP(tbResumo[[#This Row],[Recurso]],tbUnid[],2,0)</f>
        <v>H/H</v>
      </c>
      <c r="M24" s="9">
        <f>IFERROR(AVERAGEIFS(tbSilv[Preco],tbSilv[idCombinacao],tbResumo[[#This Row],[idCombinacao]],tbSilv[Ano],tbResumo[[#This Row],[Ano]],tbSilv[Operacao],tbResumo[[#This Row],[Operacao]],tbSilv[Recurso],tbResumo[[#This Row],[Recurso]]),0)</f>
        <v>13.066685676574707</v>
      </c>
      <c r="N24" s="1">
        <f>SUMIFS(tbSilv[qtdRecEspFaixa],tbSilv[idCombinacao],tbResumo[[#This Row],[idCombinacao]],tbSilv[Ano],tbResumo[[#This Row],[Ano]],tbSilv[Operacao],tbResumo[[#This Row],[Operacao]],tbSilv[Recurso],tbResumo[[#This Row],[Recurso]])</f>
        <v>3.3486749999999996</v>
      </c>
      <c r="O24" s="9">
        <f>SUMIFS(tbSilv[ValorEspFaixa],tbSilv[idCombinacao],tbResumo[[#This Row],[idCombinacao]],tbSilv[Ano],tbResumo[[#This Row],[Ano]],tbSilv[Operacao],tbResumo[[#This Row],[Operacao]],tbSilv[Recurso],tbResumo[[#This Row],[Recurso]])</f>
        <v>43.756083658003803</v>
      </c>
    </row>
    <row r="25" spans="1:15" x14ac:dyDescent="0.3">
      <c r="A25" t="s">
        <v>1</v>
      </c>
      <c r="B25" t="s">
        <v>2</v>
      </c>
      <c r="C25" t="s">
        <v>3</v>
      </c>
      <c r="D25" t="s">
        <v>306</v>
      </c>
      <c r="E25" t="s">
        <v>4</v>
      </c>
      <c r="F25">
        <v>11688</v>
      </c>
      <c r="G25" t="s">
        <v>0</v>
      </c>
      <c r="H25">
        <v>7</v>
      </c>
      <c r="I25" t="s">
        <v>313</v>
      </c>
      <c r="J25" t="s">
        <v>16</v>
      </c>
      <c r="K25" s="1">
        <f>SUMIFS(tbSilv[qtdRecurso],tbSilv[idCombinacao],tbResumo[[#This Row],[idCombinacao]],tbSilv[Ano],tbResumo[[#This Row],[Ano]],tbSilv[Operacao],tbResumo[[#This Row],[Operacao]],tbSilv[Recurso],tbResumo[[#This Row],[Recurso]])</f>
        <v>2.92</v>
      </c>
      <c r="L25" t="str">
        <f>VLOOKUP(tbResumo[[#This Row],[Recurso]],tbUnid[],2,0)</f>
        <v>H/M</v>
      </c>
      <c r="M25" s="9">
        <f>IFERROR(AVERAGEIFS(tbSilv[Preco],tbSilv[idCombinacao],tbResumo[[#This Row],[idCombinacao]],tbSilv[Ano],tbResumo[[#This Row],[Ano]],tbSilv[Operacao],tbResumo[[#This Row],[Operacao]],tbSilv[Recurso],tbResumo[[#This Row],[Recurso]]),0)</f>
        <v>149.07000732421875</v>
      </c>
      <c r="N25" s="1">
        <f>SUMIFS(tbSilv[qtdRecEspFaixa],tbSilv[idCombinacao],tbResumo[[#This Row],[idCombinacao]],tbSilv[Ano],tbResumo[[#This Row],[Ano]],tbSilv[Operacao],tbResumo[[#This Row],[Operacao]],tbSilv[Recurso],tbResumo[[#This Row],[Recurso]])</f>
        <v>0.134685</v>
      </c>
      <c r="O25" s="9">
        <f>SUMIFS(tbSilv[ValorEspFaixa],tbSilv[idCombinacao],tbResumo[[#This Row],[idCombinacao]],tbSilv[Ano],tbResumo[[#This Row],[Ano]],tbSilv[Operacao],tbResumo[[#This Row],[Operacao]],tbSilv[Recurso],tbResumo[[#This Row],[Recurso]])</f>
        <v>20.077493936462403</v>
      </c>
    </row>
    <row r="26" spans="1:15" x14ac:dyDescent="0.3">
      <c r="A26" t="s">
        <v>1</v>
      </c>
      <c r="B26" t="s">
        <v>2</v>
      </c>
      <c r="C26" t="s">
        <v>3</v>
      </c>
      <c r="D26" t="s">
        <v>306</v>
      </c>
      <c r="E26" t="s">
        <v>4</v>
      </c>
      <c r="F26">
        <v>11688</v>
      </c>
      <c r="G26" t="s">
        <v>0</v>
      </c>
      <c r="H26">
        <v>8</v>
      </c>
      <c r="I26" t="s">
        <v>310</v>
      </c>
      <c r="J26" t="s">
        <v>311</v>
      </c>
      <c r="K26" s="1">
        <f>SUMIFS(tbSilv[qtdRecurso],tbSilv[idCombinacao],tbResumo[[#This Row],[idCombinacao]],tbSilv[Ano],tbResumo[[#This Row],[Ano]],tbSilv[Operacao],tbResumo[[#This Row],[Operacao]],tbSilv[Recurso],tbResumo[[#This Row],[Recurso]])</f>
        <v>580.79999999999995</v>
      </c>
      <c r="L26" t="str">
        <f>VLOOKUP(tbResumo[[#This Row],[Recurso]],tbUnid[],2,0)</f>
        <v>H/H</v>
      </c>
      <c r="M26" s="9">
        <f>IFERROR(AVERAGEIFS(tbSilv[Preco],tbSilv[idCombinacao],tbResumo[[#This Row],[idCombinacao]],tbSilv[Ano],tbResumo[[#This Row],[Ano]],tbSilv[Operacao],tbResumo[[#This Row],[Operacao]],tbSilv[Recurso],tbResumo[[#This Row],[Recurso]]),0)</f>
        <v>1.0999999999999999E-2</v>
      </c>
      <c r="N26" s="1">
        <f>SUMIFS(tbSilv[qtdRecEspFaixa],tbSilv[idCombinacao],tbResumo[[#This Row],[idCombinacao]],tbSilv[Ano],tbResumo[[#This Row],[Ano]],tbSilv[Operacao],tbResumo[[#This Row],[Operacao]],tbSilv[Recurso],tbResumo[[#This Row],[Recurso]])</f>
        <v>26.789399999999997</v>
      </c>
      <c r="O26" s="9">
        <f>SUMIFS(tbSilv[ValorEspFaixa],tbSilv[idCombinacao],tbResumo[[#This Row],[idCombinacao]],tbSilv[Ano],tbResumo[[#This Row],[Ano]],tbSilv[Operacao],tbResumo[[#This Row],[Operacao]],tbSilv[Recurso],tbResumo[[#This Row],[Recurso]])</f>
        <v>0.29468339999999998</v>
      </c>
    </row>
    <row r="27" spans="1:15" x14ac:dyDescent="0.3">
      <c r="A27" t="s">
        <v>1</v>
      </c>
      <c r="B27" t="s">
        <v>2</v>
      </c>
      <c r="C27" t="s">
        <v>3</v>
      </c>
      <c r="D27" t="s">
        <v>306</v>
      </c>
      <c r="E27" t="s">
        <v>4</v>
      </c>
      <c r="F27">
        <v>11688</v>
      </c>
      <c r="G27" t="s">
        <v>0</v>
      </c>
      <c r="H27">
        <v>8</v>
      </c>
      <c r="I27" t="s">
        <v>310</v>
      </c>
      <c r="J27" t="s">
        <v>13</v>
      </c>
      <c r="K27" s="1">
        <f>SUMIFS(tbSilv[qtdRecurso],tbSilv[idCombinacao],tbResumo[[#This Row],[idCombinacao]],tbSilv[Ano],tbResumo[[#This Row],[Ano]],tbSilv[Operacao],tbResumo[[#This Row],[Operacao]],tbSilv[Recurso],tbResumo[[#This Row],[Recurso]])</f>
        <v>580.79999999999995</v>
      </c>
      <c r="L27" t="str">
        <f>VLOOKUP(tbResumo[[#This Row],[Recurso]],tbUnid[],2,0)</f>
        <v>H/H</v>
      </c>
      <c r="M27" s="9">
        <f>IFERROR(AVERAGEIFS(tbSilv[Preco],tbSilv[idCombinacao],tbResumo[[#This Row],[idCombinacao]],tbSilv[Ano],tbResumo[[#This Row],[Ano]],tbSilv[Operacao],tbResumo[[#This Row],[Operacao]],tbSilv[Recurso],tbResumo[[#This Row],[Recurso]]),0)</f>
        <v>13.066685676574707</v>
      </c>
      <c r="N27" s="1">
        <f>SUMIFS(tbSilv[qtdRecEspFaixa],tbSilv[idCombinacao],tbResumo[[#This Row],[idCombinacao]],tbSilv[Ano],tbResumo[[#This Row],[Ano]],tbSilv[Operacao],tbResumo[[#This Row],[Operacao]],tbSilv[Recurso],tbResumo[[#This Row],[Recurso]])</f>
        <v>26.789399999999997</v>
      </c>
      <c r="O27" s="9">
        <f>SUMIFS(tbSilv[ValorEspFaixa],tbSilv[idCombinacao],tbResumo[[#This Row],[idCombinacao]],tbSilv[Ano],tbResumo[[#This Row],[Ano]],tbSilv[Operacao],tbResumo[[#This Row],[Operacao]],tbSilv[Recurso],tbResumo[[#This Row],[Recurso]])</f>
        <v>350.04866926403042</v>
      </c>
    </row>
    <row r="28" spans="1:15" x14ac:dyDescent="0.3">
      <c r="A28" t="s">
        <v>1</v>
      </c>
      <c r="B28" t="s">
        <v>2</v>
      </c>
      <c r="C28" t="s">
        <v>3</v>
      </c>
      <c r="D28" t="s">
        <v>306</v>
      </c>
      <c r="E28" t="s">
        <v>4</v>
      </c>
      <c r="F28">
        <v>11688</v>
      </c>
      <c r="G28" t="s">
        <v>0</v>
      </c>
      <c r="H28">
        <v>8</v>
      </c>
      <c r="I28" t="s">
        <v>312</v>
      </c>
      <c r="J28" t="s">
        <v>13</v>
      </c>
      <c r="K28" s="1">
        <f>SUMIFS(tbSilv[qtdRecurso],tbSilv[idCombinacao],tbResumo[[#This Row],[idCombinacao]],tbSilv[Ano],tbResumo[[#This Row],[Ano]],tbSilv[Operacao],tbResumo[[#This Row],[Operacao]],tbSilv[Recurso],tbResumo[[#This Row],[Recurso]])</f>
        <v>72.599999999999994</v>
      </c>
      <c r="L28" t="str">
        <f>VLOOKUP(tbResumo[[#This Row],[Recurso]],tbUnid[],2,0)</f>
        <v>H/H</v>
      </c>
      <c r="M28" s="9">
        <f>IFERROR(AVERAGEIFS(tbSilv[Preco],tbSilv[idCombinacao],tbResumo[[#This Row],[idCombinacao]],tbSilv[Ano],tbResumo[[#This Row],[Ano]],tbSilv[Operacao],tbResumo[[#This Row],[Operacao]],tbSilv[Recurso],tbResumo[[#This Row],[Recurso]]),0)</f>
        <v>13.066685676574707</v>
      </c>
      <c r="N28" s="1">
        <f>SUMIFS(tbSilv[qtdRecEspFaixa],tbSilv[idCombinacao],tbResumo[[#This Row],[idCombinacao]],tbSilv[Ano],tbResumo[[#This Row],[Ano]],tbSilv[Operacao],tbResumo[[#This Row],[Operacao]],tbSilv[Recurso],tbResumo[[#This Row],[Recurso]])</f>
        <v>3.3486749999999996</v>
      </c>
      <c r="O28" s="9">
        <f>SUMIFS(tbSilv[ValorEspFaixa],tbSilv[idCombinacao],tbResumo[[#This Row],[idCombinacao]],tbSilv[Ano],tbResumo[[#This Row],[Ano]],tbSilv[Operacao],tbResumo[[#This Row],[Operacao]],tbSilv[Recurso],tbResumo[[#This Row],[Recurso]])</f>
        <v>43.756083658003803</v>
      </c>
    </row>
    <row r="29" spans="1:15" x14ac:dyDescent="0.3">
      <c r="A29" t="s">
        <v>1</v>
      </c>
      <c r="B29" t="s">
        <v>2</v>
      </c>
      <c r="C29" t="s">
        <v>3</v>
      </c>
      <c r="D29" t="s">
        <v>306</v>
      </c>
      <c r="E29" t="s">
        <v>4</v>
      </c>
      <c r="F29">
        <v>11688</v>
      </c>
      <c r="G29" t="s">
        <v>0</v>
      </c>
      <c r="H29">
        <v>8</v>
      </c>
      <c r="I29" t="s">
        <v>313</v>
      </c>
      <c r="J29" t="s">
        <v>16</v>
      </c>
      <c r="K29" s="1">
        <f>SUMIFS(tbSilv[qtdRecurso],tbSilv[idCombinacao],tbResumo[[#This Row],[idCombinacao]],tbSilv[Ano],tbResumo[[#This Row],[Ano]],tbSilv[Operacao],tbResumo[[#This Row],[Operacao]],tbSilv[Recurso],tbResumo[[#This Row],[Recurso]])</f>
        <v>2.92</v>
      </c>
      <c r="L29" t="str">
        <f>VLOOKUP(tbResumo[[#This Row],[Recurso]],tbUnid[],2,0)</f>
        <v>H/M</v>
      </c>
      <c r="M29" s="9">
        <f>IFERROR(AVERAGEIFS(tbSilv[Preco],tbSilv[idCombinacao],tbResumo[[#This Row],[idCombinacao]],tbSilv[Ano],tbResumo[[#This Row],[Ano]],tbSilv[Operacao],tbResumo[[#This Row],[Operacao]],tbSilv[Recurso],tbResumo[[#This Row],[Recurso]]),0)</f>
        <v>149.07000732421875</v>
      </c>
      <c r="N29" s="1">
        <f>SUMIFS(tbSilv[qtdRecEspFaixa],tbSilv[idCombinacao],tbResumo[[#This Row],[idCombinacao]],tbSilv[Ano],tbResumo[[#This Row],[Ano]],tbSilv[Operacao],tbResumo[[#This Row],[Operacao]],tbSilv[Recurso],tbResumo[[#This Row],[Recurso]])</f>
        <v>0.134685</v>
      </c>
      <c r="O29" s="9">
        <f>SUMIFS(tbSilv[ValorEspFaixa],tbSilv[idCombinacao],tbResumo[[#This Row],[idCombinacao]],tbSilv[Ano],tbResumo[[#This Row],[Ano]],tbSilv[Operacao],tbResumo[[#This Row],[Operacao]],tbSilv[Recurso],tbResumo[[#This Row],[Recurso]])</f>
        <v>20.077493936462403</v>
      </c>
    </row>
    <row r="30" spans="1:15" x14ac:dyDescent="0.3">
      <c r="A30" t="s">
        <v>1</v>
      </c>
      <c r="B30" t="s">
        <v>2</v>
      </c>
      <c r="C30" t="s">
        <v>3</v>
      </c>
      <c r="D30" t="s">
        <v>306</v>
      </c>
      <c r="E30" t="s">
        <v>4</v>
      </c>
      <c r="F30">
        <v>11688</v>
      </c>
      <c r="G30" t="s">
        <v>0</v>
      </c>
      <c r="H30">
        <v>9</v>
      </c>
      <c r="I30" t="s">
        <v>310</v>
      </c>
      <c r="J30" t="s">
        <v>311</v>
      </c>
      <c r="K30" s="1">
        <f>SUMIFS(tbSilv[qtdRecurso],tbSilv[idCombinacao],tbResumo[[#This Row],[idCombinacao]],tbSilv[Ano],tbResumo[[#This Row],[Ano]],tbSilv[Operacao],tbResumo[[#This Row],[Operacao]],tbSilv[Recurso],tbResumo[[#This Row],[Recurso]])</f>
        <v>580.79999999999995</v>
      </c>
      <c r="L30" t="str">
        <f>VLOOKUP(tbResumo[[#This Row],[Recurso]],tbUnid[],2,0)</f>
        <v>H/H</v>
      </c>
      <c r="M30" s="9">
        <f>IFERROR(AVERAGEIFS(tbSilv[Preco],tbSilv[idCombinacao],tbResumo[[#This Row],[idCombinacao]],tbSilv[Ano],tbResumo[[#This Row],[Ano]],tbSilv[Operacao],tbResumo[[#This Row],[Operacao]],tbSilv[Recurso],tbResumo[[#This Row],[Recurso]]),0)</f>
        <v>1.0999999999999999E-2</v>
      </c>
      <c r="N30" s="1">
        <f>SUMIFS(tbSilv[qtdRecEspFaixa],tbSilv[idCombinacao],tbResumo[[#This Row],[idCombinacao]],tbSilv[Ano],tbResumo[[#This Row],[Ano]],tbSilv[Operacao],tbResumo[[#This Row],[Operacao]],tbSilv[Recurso],tbResumo[[#This Row],[Recurso]])</f>
        <v>26.789399999999997</v>
      </c>
      <c r="O30" s="9">
        <f>SUMIFS(tbSilv[ValorEspFaixa],tbSilv[idCombinacao],tbResumo[[#This Row],[idCombinacao]],tbSilv[Ano],tbResumo[[#This Row],[Ano]],tbSilv[Operacao],tbResumo[[#This Row],[Operacao]],tbSilv[Recurso],tbResumo[[#This Row],[Recurso]])</f>
        <v>0.29468339999999998</v>
      </c>
    </row>
    <row r="31" spans="1:15" x14ac:dyDescent="0.3">
      <c r="A31" t="s">
        <v>1</v>
      </c>
      <c r="B31" t="s">
        <v>2</v>
      </c>
      <c r="C31" t="s">
        <v>3</v>
      </c>
      <c r="D31" t="s">
        <v>306</v>
      </c>
      <c r="E31" t="s">
        <v>4</v>
      </c>
      <c r="F31">
        <v>11688</v>
      </c>
      <c r="G31" t="s">
        <v>0</v>
      </c>
      <c r="H31">
        <v>9</v>
      </c>
      <c r="I31" t="s">
        <v>310</v>
      </c>
      <c r="J31" t="s">
        <v>13</v>
      </c>
      <c r="K31" s="1">
        <f>SUMIFS(tbSilv[qtdRecurso],tbSilv[idCombinacao],tbResumo[[#This Row],[idCombinacao]],tbSilv[Ano],tbResumo[[#This Row],[Ano]],tbSilv[Operacao],tbResumo[[#This Row],[Operacao]],tbSilv[Recurso],tbResumo[[#This Row],[Recurso]])</f>
        <v>580.79999999999995</v>
      </c>
      <c r="L31" t="str">
        <f>VLOOKUP(tbResumo[[#This Row],[Recurso]],tbUnid[],2,0)</f>
        <v>H/H</v>
      </c>
      <c r="M31" s="9">
        <f>IFERROR(AVERAGEIFS(tbSilv[Preco],tbSilv[idCombinacao],tbResumo[[#This Row],[idCombinacao]],tbSilv[Ano],tbResumo[[#This Row],[Ano]],tbSilv[Operacao],tbResumo[[#This Row],[Operacao]],tbSilv[Recurso],tbResumo[[#This Row],[Recurso]]),0)</f>
        <v>13.066685676574707</v>
      </c>
      <c r="N31" s="1">
        <f>SUMIFS(tbSilv[qtdRecEspFaixa],tbSilv[idCombinacao],tbResumo[[#This Row],[idCombinacao]],tbSilv[Ano],tbResumo[[#This Row],[Ano]],tbSilv[Operacao],tbResumo[[#This Row],[Operacao]],tbSilv[Recurso],tbResumo[[#This Row],[Recurso]])</f>
        <v>26.789399999999997</v>
      </c>
      <c r="O31" s="9">
        <f>SUMIFS(tbSilv[ValorEspFaixa],tbSilv[idCombinacao],tbResumo[[#This Row],[idCombinacao]],tbSilv[Ano],tbResumo[[#This Row],[Ano]],tbSilv[Operacao],tbResumo[[#This Row],[Operacao]],tbSilv[Recurso],tbResumo[[#This Row],[Recurso]])</f>
        <v>350.04866926403042</v>
      </c>
    </row>
    <row r="32" spans="1:15" x14ac:dyDescent="0.3">
      <c r="A32" t="s">
        <v>1</v>
      </c>
      <c r="B32" t="s">
        <v>2</v>
      </c>
      <c r="C32" t="s">
        <v>3</v>
      </c>
      <c r="D32" t="s">
        <v>306</v>
      </c>
      <c r="E32" t="s">
        <v>4</v>
      </c>
      <c r="F32">
        <v>11688</v>
      </c>
      <c r="G32" t="s">
        <v>0</v>
      </c>
      <c r="H32">
        <v>9</v>
      </c>
      <c r="I32" t="s">
        <v>312</v>
      </c>
      <c r="J32" t="s">
        <v>13</v>
      </c>
      <c r="K32" s="1">
        <f>SUMIFS(tbSilv[qtdRecurso],tbSilv[idCombinacao],tbResumo[[#This Row],[idCombinacao]],tbSilv[Ano],tbResumo[[#This Row],[Ano]],tbSilv[Operacao],tbResumo[[#This Row],[Operacao]],tbSilv[Recurso],tbResumo[[#This Row],[Recurso]])</f>
        <v>72.599999999999994</v>
      </c>
      <c r="L32" t="str">
        <f>VLOOKUP(tbResumo[[#This Row],[Recurso]],tbUnid[],2,0)</f>
        <v>H/H</v>
      </c>
      <c r="M32" s="9">
        <f>IFERROR(AVERAGEIFS(tbSilv[Preco],tbSilv[idCombinacao],tbResumo[[#This Row],[idCombinacao]],tbSilv[Ano],tbResumo[[#This Row],[Ano]],tbSilv[Operacao],tbResumo[[#This Row],[Operacao]],tbSilv[Recurso],tbResumo[[#This Row],[Recurso]]),0)</f>
        <v>13.066685676574707</v>
      </c>
      <c r="N32" s="1">
        <f>SUMIFS(tbSilv[qtdRecEspFaixa],tbSilv[idCombinacao],tbResumo[[#This Row],[idCombinacao]],tbSilv[Ano],tbResumo[[#This Row],[Ano]],tbSilv[Operacao],tbResumo[[#This Row],[Operacao]],tbSilv[Recurso],tbResumo[[#This Row],[Recurso]])</f>
        <v>3.3486749999999996</v>
      </c>
      <c r="O32" s="9">
        <f>SUMIFS(tbSilv[ValorEspFaixa],tbSilv[idCombinacao],tbResumo[[#This Row],[idCombinacao]],tbSilv[Ano],tbResumo[[#This Row],[Ano]],tbSilv[Operacao],tbResumo[[#This Row],[Operacao]],tbSilv[Recurso],tbResumo[[#This Row],[Recurso]])</f>
        <v>43.756083658003803</v>
      </c>
    </row>
    <row r="33" spans="1:15" x14ac:dyDescent="0.3">
      <c r="A33" t="s">
        <v>1</v>
      </c>
      <c r="B33" t="s">
        <v>2</v>
      </c>
      <c r="C33" t="s">
        <v>3</v>
      </c>
      <c r="D33" t="s">
        <v>306</v>
      </c>
      <c r="E33" t="s">
        <v>4</v>
      </c>
      <c r="F33">
        <v>11688</v>
      </c>
      <c r="G33" t="s">
        <v>0</v>
      </c>
      <c r="H33">
        <v>9</v>
      </c>
      <c r="I33" t="s">
        <v>313</v>
      </c>
      <c r="J33" t="s">
        <v>16</v>
      </c>
      <c r="K33" s="1">
        <f>SUMIFS(tbSilv[qtdRecurso],tbSilv[idCombinacao],tbResumo[[#This Row],[idCombinacao]],tbSilv[Ano],tbResumo[[#This Row],[Ano]],tbSilv[Operacao],tbResumo[[#This Row],[Operacao]],tbSilv[Recurso],tbResumo[[#This Row],[Recurso]])</f>
        <v>2.92</v>
      </c>
      <c r="L33" t="str">
        <f>VLOOKUP(tbResumo[[#This Row],[Recurso]],tbUnid[],2,0)</f>
        <v>H/M</v>
      </c>
      <c r="M33" s="9">
        <f>IFERROR(AVERAGEIFS(tbSilv[Preco],tbSilv[idCombinacao],tbResumo[[#This Row],[idCombinacao]],tbSilv[Ano],tbResumo[[#This Row],[Ano]],tbSilv[Operacao],tbResumo[[#This Row],[Operacao]],tbSilv[Recurso],tbResumo[[#This Row],[Recurso]]),0)</f>
        <v>149.07000732421875</v>
      </c>
      <c r="N33" s="1">
        <f>SUMIFS(tbSilv[qtdRecEspFaixa],tbSilv[idCombinacao],tbResumo[[#This Row],[idCombinacao]],tbSilv[Ano],tbResumo[[#This Row],[Ano]],tbSilv[Operacao],tbResumo[[#This Row],[Operacao]],tbSilv[Recurso],tbResumo[[#This Row],[Recurso]])</f>
        <v>0.134685</v>
      </c>
      <c r="O33" s="9">
        <f>SUMIFS(tbSilv[ValorEspFaixa],tbSilv[idCombinacao],tbResumo[[#This Row],[idCombinacao]],tbSilv[Ano],tbResumo[[#This Row],[Ano]],tbSilv[Operacao],tbResumo[[#This Row],[Operacao]],tbSilv[Recurso],tbResumo[[#This Row],[Recurso]])</f>
        <v>20.077493936462403</v>
      </c>
    </row>
    <row r="34" spans="1:15" x14ac:dyDescent="0.3">
      <c r="A34" t="s">
        <v>1</v>
      </c>
      <c r="B34" t="s">
        <v>2</v>
      </c>
      <c r="C34" t="s">
        <v>3</v>
      </c>
      <c r="D34" t="s">
        <v>306</v>
      </c>
      <c r="E34" t="s">
        <v>4</v>
      </c>
      <c r="F34">
        <v>11688</v>
      </c>
      <c r="G34" t="s">
        <v>0</v>
      </c>
      <c r="H34">
        <v>10</v>
      </c>
      <c r="I34" t="s">
        <v>310</v>
      </c>
      <c r="J34" t="s">
        <v>311</v>
      </c>
      <c r="K34" s="1">
        <f>SUMIFS(tbSilv[qtdRecurso],tbSilv[idCombinacao],tbResumo[[#This Row],[idCombinacao]],tbSilv[Ano],tbResumo[[#This Row],[Ano]],tbSilv[Operacao],tbResumo[[#This Row],[Operacao]],tbSilv[Recurso],tbResumo[[#This Row],[Recurso]])</f>
        <v>580.79999999999995</v>
      </c>
      <c r="L34" t="str">
        <f>VLOOKUP(tbResumo[[#This Row],[Recurso]],tbUnid[],2,0)</f>
        <v>H/H</v>
      </c>
      <c r="M34" s="9">
        <f>IFERROR(AVERAGEIFS(tbSilv[Preco],tbSilv[idCombinacao],tbResumo[[#This Row],[idCombinacao]],tbSilv[Ano],tbResumo[[#This Row],[Ano]],tbSilv[Operacao],tbResumo[[#This Row],[Operacao]],tbSilv[Recurso],tbResumo[[#This Row],[Recurso]]),0)</f>
        <v>1.0999999999999999E-2</v>
      </c>
      <c r="N34" s="1">
        <f>SUMIFS(tbSilv[qtdRecEspFaixa],tbSilv[idCombinacao],tbResumo[[#This Row],[idCombinacao]],tbSilv[Ano],tbResumo[[#This Row],[Ano]],tbSilv[Operacao],tbResumo[[#This Row],[Operacao]],tbSilv[Recurso],tbResumo[[#This Row],[Recurso]])</f>
        <v>26.789399999999997</v>
      </c>
      <c r="O34" s="9">
        <f>SUMIFS(tbSilv[ValorEspFaixa],tbSilv[idCombinacao],tbResumo[[#This Row],[idCombinacao]],tbSilv[Ano],tbResumo[[#This Row],[Ano]],tbSilv[Operacao],tbResumo[[#This Row],[Operacao]],tbSilv[Recurso],tbResumo[[#This Row],[Recurso]])</f>
        <v>0.29468339999999998</v>
      </c>
    </row>
    <row r="35" spans="1:15" x14ac:dyDescent="0.3">
      <c r="A35" t="s">
        <v>1</v>
      </c>
      <c r="B35" t="s">
        <v>2</v>
      </c>
      <c r="C35" t="s">
        <v>3</v>
      </c>
      <c r="D35" t="s">
        <v>306</v>
      </c>
      <c r="E35" t="s">
        <v>4</v>
      </c>
      <c r="F35">
        <v>11688</v>
      </c>
      <c r="G35" t="s">
        <v>0</v>
      </c>
      <c r="H35">
        <v>10</v>
      </c>
      <c r="I35" t="s">
        <v>310</v>
      </c>
      <c r="J35" t="s">
        <v>13</v>
      </c>
      <c r="K35" s="1">
        <f>SUMIFS(tbSilv[qtdRecurso],tbSilv[idCombinacao],tbResumo[[#This Row],[idCombinacao]],tbSilv[Ano],tbResumo[[#This Row],[Ano]],tbSilv[Operacao],tbResumo[[#This Row],[Operacao]],tbSilv[Recurso],tbResumo[[#This Row],[Recurso]])</f>
        <v>580.79999999999995</v>
      </c>
      <c r="L35" t="str">
        <f>VLOOKUP(tbResumo[[#This Row],[Recurso]],tbUnid[],2,0)</f>
        <v>H/H</v>
      </c>
      <c r="M35" s="9">
        <f>IFERROR(AVERAGEIFS(tbSilv[Preco],tbSilv[idCombinacao],tbResumo[[#This Row],[idCombinacao]],tbSilv[Ano],tbResumo[[#This Row],[Ano]],tbSilv[Operacao],tbResumo[[#This Row],[Operacao]],tbSilv[Recurso],tbResumo[[#This Row],[Recurso]]),0)</f>
        <v>13.066685676574707</v>
      </c>
      <c r="N35" s="1">
        <f>SUMIFS(tbSilv[qtdRecEspFaixa],tbSilv[idCombinacao],tbResumo[[#This Row],[idCombinacao]],tbSilv[Ano],tbResumo[[#This Row],[Ano]],tbSilv[Operacao],tbResumo[[#This Row],[Operacao]],tbSilv[Recurso],tbResumo[[#This Row],[Recurso]])</f>
        <v>26.789399999999997</v>
      </c>
      <c r="O35" s="9">
        <f>SUMIFS(tbSilv[ValorEspFaixa],tbSilv[idCombinacao],tbResumo[[#This Row],[idCombinacao]],tbSilv[Ano],tbResumo[[#This Row],[Ano]],tbSilv[Operacao],tbResumo[[#This Row],[Operacao]],tbSilv[Recurso],tbResumo[[#This Row],[Recurso]])</f>
        <v>350.04866926403042</v>
      </c>
    </row>
    <row r="36" spans="1:15" x14ac:dyDescent="0.3">
      <c r="A36" t="s">
        <v>1</v>
      </c>
      <c r="B36" t="s">
        <v>2</v>
      </c>
      <c r="C36" t="s">
        <v>3</v>
      </c>
      <c r="D36" t="s">
        <v>306</v>
      </c>
      <c r="E36" t="s">
        <v>4</v>
      </c>
      <c r="F36">
        <v>11688</v>
      </c>
      <c r="G36" t="s">
        <v>0</v>
      </c>
      <c r="H36">
        <v>10</v>
      </c>
      <c r="I36" t="s">
        <v>312</v>
      </c>
      <c r="J36" t="s">
        <v>13</v>
      </c>
      <c r="K36" s="1">
        <f>SUMIFS(tbSilv[qtdRecurso],tbSilv[idCombinacao],tbResumo[[#This Row],[idCombinacao]],tbSilv[Ano],tbResumo[[#This Row],[Ano]],tbSilv[Operacao],tbResumo[[#This Row],[Operacao]],tbSilv[Recurso],tbResumo[[#This Row],[Recurso]])</f>
        <v>72.599999999999994</v>
      </c>
      <c r="L36" t="str">
        <f>VLOOKUP(tbResumo[[#This Row],[Recurso]],tbUnid[],2,0)</f>
        <v>H/H</v>
      </c>
      <c r="M36" s="9">
        <f>IFERROR(AVERAGEIFS(tbSilv[Preco],tbSilv[idCombinacao],tbResumo[[#This Row],[idCombinacao]],tbSilv[Ano],tbResumo[[#This Row],[Ano]],tbSilv[Operacao],tbResumo[[#This Row],[Operacao]],tbSilv[Recurso],tbResumo[[#This Row],[Recurso]]),0)</f>
        <v>13.066685676574707</v>
      </c>
      <c r="N36" s="1">
        <f>SUMIFS(tbSilv[qtdRecEspFaixa],tbSilv[idCombinacao],tbResumo[[#This Row],[idCombinacao]],tbSilv[Ano],tbResumo[[#This Row],[Ano]],tbSilv[Operacao],tbResumo[[#This Row],[Operacao]],tbSilv[Recurso],tbResumo[[#This Row],[Recurso]])</f>
        <v>3.3486749999999996</v>
      </c>
      <c r="O36" s="9">
        <f>SUMIFS(tbSilv[ValorEspFaixa],tbSilv[idCombinacao],tbResumo[[#This Row],[idCombinacao]],tbSilv[Ano],tbResumo[[#This Row],[Ano]],tbSilv[Operacao],tbResumo[[#This Row],[Operacao]],tbSilv[Recurso],tbResumo[[#This Row],[Recurso]])</f>
        <v>43.756083658003803</v>
      </c>
    </row>
    <row r="37" spans="1:15" x14ac:dyDescent="0.3">
      <c r="A37" t="s">
        <v>1</v>
      </c>
      <c r="B37" t="s">
        <v>2</v>
      </c>
      <c r="C37" t="s">
        <v>3</v>
      </c>
      <c r="D37" t="s">
        <v>306</v>
      </c>
      <c r="E37" t="s">
        <v>4</v>
      </c>
      <c r="F37">
        <v>11688</v>
      </c>
      <c r="G37" t="s">
        <v>0</v>
      </c>
      <c r="H37">
        <v>10</v>
      </c>
      <c r="I37" t="s">
        <v>313</v>
      </c>
      <c r="J37" t="s">
        <v>16</v>
      </c>
      <c r="K37" s="1">
        <f>SUMIFS(tbSilv[qtdRecurso],tbSilv[idCombinacao],tbResumo[[#This Row],[idCombinacao]],tbSilv[Ano],tbResumo[[#This Row],[Ano]],tbSilv[Operacao],tbResumo[[#This Row],[Operacao]],tbSilv[Recurso],tbResumo[[#This Row],[Recurso]])</f>
        <v>2.92</v>
      </c>
      <c r="L37" t="str">
        <f>VLOOKUP(tbResumo[[#This Row],[Recurso]],tbUnid[],2,0)</f>
        <v>H/M</v>
      </c>
      <c r="M37" s="9">
        <f>IFERROR(AVERAGEIFS(tbSilv[Preco],tbSilv[idCombinacao],tbResumo[[#This Row],[idCombinacao]],tbSilv[Ano],tbResumo[[#This Row],[Ano]],tbSilv[Operacao],tbResumo[[#This Row],[Operacao]],tbSilv[Recurso],tbResumo[[#This Row],[Recurso]]),0)</f>
        <v>149.07000732421875</v>
      </c>
      <c r="N37" s="1">
        <f>SUMIFS(tbSilv[qtdRecEspFaixa],tbSilv[idCombinacao],tbResumo[[#This Row],[idCombinacao]],tbSilv[Ano],tbResumo[[#This Row],[Ano]],tbSilv[Operacao],tbResumo[[#This Row],[Operacao]],tbSilv[Recurso],tbResumo[[#This Row],[Recurso]])</f>
        <v>0.134685</v>
      </c>
      <c r="O37" s="9">
        <f>SUMIFS(tbSilv[ValorEspFaixa],tbSilv[idCombinacao],tbResumo[[#This Row],[idCombinacao]],tbSilv[Ano],tbResumo[[#This Row],[Ano]],tbSilv[Operacao],tbResumo[[#This Row],[Operacao]],tbSilv[Recurso],tbResumo[[#This Row],[Recurso]])</f>
        <v>20.077493936462403</v>
      </c>
    </row>
    <row r="38" spans="1:15" x14ac:dyDescent="0.3">
      <c r="A38" t="s">
        <v>1</v>
      </c>
      <c r="B38" t="s">
        <v>2</v>
      </c>
      <c r="C38" t="s">
        <v>3</v>
      </c>
      <c r="D38" t="s">
        <v>306</v>
      </c>
      <c r="E38" t="s">
        <v>4</v>
      </c>
      <c r="F38">
        <v>11688</v>
      </c>
      <c r="G38" t="s">
        <v>0</v>
      </c>
      <c r="H38">
        <v>11</v>
      </c>
      <c r="I38" t="s">
        <v>310</v>
      </c>
      <c r="J38" t="s">
        <v>311</v>
      </c>
      <c r="K38" s="1">
        <f>SUMIFS(tbSilv[qtdRecurso],tbSilv[idCombinacao],tbResumo[[#This Row],[idCombinacao]],tbSilv[Ano],tbResumo[[#This Row],[Ano]],tbSilv[Operacao],tbResumo[[#This Row],[Operacao]],tbSilv[Recurso],tbResumo[[#This Row],[Recurso]])</f>
        <v>580.79999999999995</v>
      </c>
      <c r="L38" t="str">
        <f>VLOOKUP(tbResumo[[#This Row],[Recurso]],tbUnid[],2,0)</f>
        <v>H/H</v>
      </c>
      <c r="M38" s="9">
        <f>IFERROR(AVERAGEIFS(tbSilv[Preco],tbSilv[idCombinacao],tbResumo[[#This Row],[idCombinacao]],tbSilv[Ano],tbResumo[[#This Row],[Ano]],tbSilv[Operacao],tbResumo[[#This Row],[Operacao]],tbSilv[Recurso],tbResumo[[#This Row],[Recurso]]),0)</f>
        <v>1.0999999999999999E-2</v>
      </c>
      <c r="N38" s="1">
        <f>SUMIFS(tbSilv[qtdRecEspFaixa],tbSilv[idCombinacao],tbResumo[[#This Row],[idCombinacao]],tbSilv[Ano],tbResumo[[#This Row],[Ano]],tbSilv[Operacao],tbResumo[[#This Row],[Operacao]],tbSilv[Recurso],tbResumo[[#This Row],[Recurso]])</f>
        <v>26.789399999999997</v>
      </c>
      <c r="O38" s="9">
        <f>SUMIFS(tbSilv[ValorEspFaixa],tbSilv[idCombinacao],tbResumo[[#This Row],[idCombinacao]],tbSilv[Ano],tbResumo[[#This Row],[Ano]],tbSilv[Operacao],tbResumo[[#This Row],[Operacao]],tbSilv[Recurso],tbResumo[[#This Row],[Recurso]])</f>
        <v>0.29468339999999998</v>
      </c>
    </row>
    <row r="39" spans="1:15" x14ac:dyDescent="0.3">
      <c r="A39" t="s">
        <v>1</v>
      </c>
      <c r="B39" t="s">
        <v>2</v>
      </c>
      <c r="C39" t="s">
        <v>3</v>
      </c>
      <c r="D39" t="s">
        <v>306</v>
      </c>
      <c r="E39" t="s">
        <v>4</v>
      </c>
      <c r="F39">
        <v>11688</v>
      </c>
      <c r="G39" t="s">
        <v>0</v>
      </c>
      <c r="H39">
        <v>11</v>
      </c>
      <c r="I39" t="s">
        <v>310</v>
      </c>
      <c r="J39" t="s">
        <v>13</v>
      </c>
      <c r="K39" s="1">
        <f>SUMIFS(tbSilv[qtdRecurso],tbSilv[idCombinacao],tbResumo[[#This Row],[idCombinacao]],tbSilv[Ano],tbResumo[[#This Row],[Ano]],tbSilv[Operacao],tbResumo[[#This Row],[Operacao]],tbSilv[Recurso],tbResumo[[#This Row],[Recurso]])</f>
        <v>580.79999999999995</v>
      </c>
      <c r="L39" t="str">
        <f>VLOOKUP(tbResumo[[#This Row],[Recurso]],tbUnid[],2,0)</f>
        <v>H/H</v>
      </c>
      <c r="M39" s="9">
        <f>IFERROR(AVERAGEIFS(tbSilv[Preco],tbSilv[idCombinacao],tbResumo[[#This Row],[idCombinacao]],tbSilv[Ano],tbResumo[[#This Row],[Ano]],tbSilv[Operacao],tbResumo[[#This Row],[Operacao]],tbSilv[Recurso],tbResumo[[#This Row],[Recurso]]),0)</f>
        <v>13.066685676574707</v>
      </c>
      <c r="N39" s="1">
        <f>SUMIFS(tbSilv[qtdRecEspFaixa],tbSilv[idCombinacao],tbResumo[[#This Row],[idCombinacao]],tbSilv[Ano],tbResumo[[#This Row],[Ano]],tbSilv[Operacao],tbResumo[[#This Row],[Operacao]],tbSilv[Recurso],tbResumo[[#This Row],[Recurso]])</f>
        <v>26.789399999999997</v>
      </c>
      <c r="O39" s="9">
        <f>SUMIFS(tbSilv[ValorEspFaixa],tbSilv[idCombinacao],tbResumo[[#This Row],[idCombinacao]],tbSilv[Ano],tbResumo[[#This Row],[Ano]],tbSilv[Operacao],tbResumo[[#This Row],[Operacao]],tbSilv[Recurso],tbResumo[[#This Row],[Recurso]])</f>
        <v>350.04866926403042</v>
      </c>
    </row>
    <row r="40" spans="1:15" x14ac:dyDescent="0.3">
      <c r="A40" t="s">
        <v>1</v>
      </c>
      <c r="B40" t="s">
        <v>2</v>
      </c>
      <c r="C40" t="s">
        <v>3</v>
      </c>
      <c r="D40" t="s">
        <v>306</v>
      </c>
      <c r="E40" t="s">
        <v>4</v>
      </c>
      <c r="F40">
        <v>11688</v>
      </c>
      <c r="G40" t="s">
        <v>0</v>
      </c>
      <c r="H40">
        <v>11</v>
      </c>
      <c r="I40" t="s">
        <v>312</v>
      </c>
      <c r="J40" t="s">
        <v>13</v>
      </c>
      <c r="K40" s="1">
        <f>SUMIFS(tbSilv[qtdRecurso],tbSilv[idCombinacao],tbResumo[[#This Row],[idCombinacao]],tbSilv[Ano],tbResumo[[#This Row],[Ano]],tbSilv[Operacao],tbResumo[[#This Row],[Operacao]],tbSilv[Recurso],tbResumo[[#This Row],[Recurso]])</f>
        <v>72.599999999999994</v>
      </c>
      <c r="L40" t="str">
        <f>VLOOKUP(tbResumo[[#This Row],[Recurso]],tbUnid[],2,0)</f>
        <v>H/H</v>
      </c>
      <c r="M40" s="9">
        <f>IFERROR(AVERAGEIFS(tbSilv[Preco],tbSilv[idCombinacao],tbResumo[[#This Row],[idCombinacao]],tbSilv[Ano],tbResumo[[#This Row],[Ano]],tbSilv[Operacao],tbResumo[[#This Row],[Operacao]],tbSilv[Recurso],tbResumo[[#This Row],[Recurso]]),0)</f>
        <v>13.066685676574707</v>
      </c>
      <c r="N40" s="1">
        <f>SUMIFS(tbSilv[qtdRecEspFaixa],tbSilv[idCombinacao],tbResumo[[#This Row],[idCombinacao]],tbSilv[Ano],tbResumo[[#This Row],[Ano]],tbSilv[Operacao],tbResumo[[#This Row],[Operacao]],tbSilv[Recurso],tbResumo[[#This Row],[Recurso]])</f>
        <v>3.3486749999999996</v>
      </c>
      <c r="O40" s="9">
        <f>SUMIFS(tbSilv[ValorEspFaixa],tbSilv[idCombinacao],tbResumo[[#This Row],[idCombinacao]],tbSilv[Ano],tbResumo[[#This Row],[Ano]],tbSilv[Operacao],tbResumo[[#This Row],[Operacao]],tbSilv[Recurso],tbResumo[[#This Row],[Recurso]])</f>
        <v>43.756083658003803</v>
      </c>
    </row>
    <row r="41" spans="1:15" x14ac:dyDescent="0.3">
      <c r="A41" t="s">
        <v>1</v>
      </c>
      <c r="B41" t="s">
        <v>2</v>
      </c>
      <c r="C41" t="s">
        <v>3</v>
      </c>
      <c r="D41" t="s">
        <v>306</v>
      </c>
      <c r="E41" t="s">
        <v>4</v>
      </c>
      <c r="F41">
        <v>11688</v>
      </c>
      <c r="G41" t="s">
        <v>0</v>
      </c>
      <c r="H41">
        <v>11</v>
      </c>
      <c r="I41" t="s">
        <v>313</v>
      </c>
      <c r="J41" t="s">
        <v>16</v>
      </c>
      <c r="K41" s="1">
        <f>SUMIFS(tbSilv[qtdRecurso],tbSilv[idCombinacao],tbResumo[[#This Row],[idCombinacao]],tbSilv[Ano],tbResumo[[#This Row],[Ano]],tbSilv[Operacao],tbResumo[[#This Row],[Operacao]],tbSilv[Recurso],tbResumo[[#This Row],[Recurso]])</f>
        <v>2.92</v>
      </c>
      <c r="L41" t="str">
        <f>VLOOKUP(tbResumo[[#This Row],[Recurso]],tbUnid[],2,0)</f>
        <v>H/M</v>
      </c>
      <c r="M41" s="9">
        <f>IFERROR(AVERAGEIFS(tbSilv[Preco],tbSilv[idCombinacao],tbResumo[[#This Row],[idCombinacao]],tbSilv[Ano],tbResumo[[#This Row],[Ano]],tbSilv[Operacao],tbResumo[[#This Row],[Operacao]],tbSilv[Recurso],tbResumo[[#This Row],[Recurso]]),0)</f>
        <v>149.07000732421875</v>
      </c>
      <c r="N41" s="1">
        <f>SUMIFS(tbSilv[qtdRecEspFaixa],tbSilv[idCombinacao],tbResumo[[#This Row],[idCombinacao]],tbSilv[Ano],tbResumo[[#This Row],[Ano]],tbSilv[Operacao],tbResumo[[#This Row],[Operacao]],tbSilv[Recurso],tbResumo[[#This Row],[Recurso]])</f>
        <v>0.134685</v>
      </c>
      <c r="O41" s="9">
        <f>SUMIFS(tbSilv[ValorEspFaixa],tbSilv[idCombinacao],tbResumo[[#This Row],[idCombinacao]],tbSilv[Ano],tbResumo[[#This Row],[Ano]],tbSilv[Operacao],tbResumo[[#This Row],[Operacao]],tbSilv[Recurso],tbResumo[[#This Row],[Recurso]])</f>
        <v>20.077493936462403</v>
      </c>
    </row>
    <row r="42" spans="1:15" x14ac:dyDescent="0.3">
      <c r="A42" t="s">
        <v>1</v>
      </c>
      <c r="B42" t="s">
        <v>2</v>
      </c>
      <c r="C42" t="s">
        <v>3</v>
      </c>
      <c r="D42" t="s">
        <v>306</v>
      </c>
      <c r="E42" t="s">
        <v>4</v>
      </c>
      <c r="F42">
        <v>11688</v>
      </c>
      <c r="G42" t="s">
        <v>0</v>
      </c>
      <c r="H42">
        <v>12</v>
      </c>
      <c r="I42" t="s">
        <v>310</v>
      </c>
      <c r="J42" t="s">
        <v>311</v>
      </c>
      <c r="K42" s="1">
        <f>SUMIFS(tbSilv[qtdRecurso],tbSilv[idCombinacao],tbResumo[[#This Row],[idCombinacao]],tbSilv[Ano],tbResumo[[#This Row],[Ano]],tbSilv[Operacao],tbResumo[[#This Row],[Operacao]],tbSilv[Recurso],tbResumo[[#This Row],[Recurso]])</f>
        <v>580.79999999999995</v>
      </c>
      <c r="L42" t="str">
        <f>VLOOKUP(tbResumo[[#This Row],[Recurso]],tbUnid[],2,0)</f>
        <v>H/H</v>
      </c>
      <c r="M42" s="9">
        <f>IFERROR(AVERAGEIFS(tbSilv[Preco],tbSilv[idCombinacao],tbResumo[[#This Row],[idCombinacao]],tbSilv[Ano],tbResumo[[#This Row],[Ano]],tbSilv[Operacao],tbResumo[[#This Row],[Operacao]],tbSilv[Recurso],tbResumo[[#This Row],[Recurso]]),0)</f>
        <v>1.0999999999999999E-2</v>
      </c>
      <c r="N42" s="1">
        <f>SUMIFS(tbSilv[qtdRecEspFaixa],tbSilv[idCombinacao],tbResumo[[#This Row],[idCombinacao]],tbSilv[Ano],tbResumo[[#This Row],[Ano]],tbSilv[Operacao],tbResumo[[#This Row],[Operacao]],tbSilv[Recurso],tbResumo[[#This Row],[Recurso]])</f>
        <v>26.789399999999997</v>
      </c>
      <c r="O42" s="9">
        <f>SUMIFS(tbSilv[ValorEspFaixa],tbSilv[idCombinacao],tbResumo[[#This Row],[idCombinacao]],tbSilv[Ano],tbResumo[[#This Row],[Ano]],tbSilv[Operacao],tbResumo[[#This Row],[Operacao]],tbSilv[Recurso],tbResumo[[#This Row],[Recurso]])</f>
        <v>0.29468339999999998</v>
      </c>
    </row>
    <row r="43" spans="1:15" x14ac:dyDescent="0.3">
      <c r="A43" t="s">
        <v>1</v>
      </c>
      <c r="B43" t="s">
        <v>2</v>
      </c>
      <c r="C43" t="s">
        <v>3</v>
      </c>
      <c r="D43" t="s">
        <v>306</v>
      </c>
      <c r="E43" t="s">
        <v>4</v>
      </c>
      <c r="F43">
        <v>11688</v>
      </c>
      <c r="G43" t="s">
        <v>0</v>
      </c>
      <c r="H43">
        <v>12</v>
      </c>
      <c r="I43" t="s">
        <v>310</v>
      </c>
      <c r="J43" t="s">
        <v>13</v>
      </c>
      <c r="K43" s="1">
        <f>SUMIFS(tbSilv[qtdRecurso],tbSilv[idCombinacao],tbResumo[[#This Row],[idCombinacao]],tbSilv[Ano],tbResumo[[#This Row],[Ano]],tbSilv[Operacao],tbResumo[[#This Row],[Operacao]],tbSilv[Recurso],tbResumo[[#This Row],[Recurso]])</f>
        <v>580.79999999999995</v>
      </c>
      <c r="L43" t="str">
        <f>VLOOKUP(tbResumo[[#This Row],[Recurso]],tbUnid[],2,0)</f>
        <v>H/H</v>
      </c>
      <c r="M43" s="9">
        <f>IFERROR(AVERAGEIFS(tbSilv[Preco],tbSilv[idCombinacao],tbResumo[[#This Row],[idCombinacao]],tbSilv[Ano],tbResumo[[#This Row],[Ano]],tbSilv[Operacao],tbResumo[[#This Row],[Operacao]],tbSilv[Recurso],tbResumo[[#This Row],[Recurso]]),0)</f>
        <v>13.066685676574707</v>
      </c>
      <c r="N43" s="1">
        <f>SUMIFS(tbSilv[qtdRecEspFaixa],tbSilv[idCombinacao],tbResumo[[#This Row],[idCombinacao]],tbSilv[Ano],tbResumo[[#This Row],[Ano]],tbSilv[Operacao],tbResumo[[#This Row],[Operacao]],tbSilv[Recurso],tbResumo[[#This Row],[Recurso]])</f>
        <v>26.789399999999997</v>
      </c>
      <c r="O43" s="9">
        <f>SUMIFS(tbSilv[ValorEspFaixa],tbSilv[idCombinacao],tbResumo[[#This Row],[idCombinacao]],tbSilv[Ano],tbResumo[[#This Row],[Ano]],tbSilv[Operacao],tbResumo[[#This Row],[Operacao]],tbSilv[Recurso],tbResumo[[#This Row],[Recurso]])</f>
        <v>350.04866926403042</v>
      </c>
    </row>
    <row r="44" spans="1:15" x14ac:dyDescent="0.3">
      <c r="A44" t="s">
        <v>1</v>
      </c>
      <c r="B44" t="s">
        <v>2</v>
      </c>
      <c r="C44" t="s">
        <v>3</v>
      </c>
      <c r="D44" t="s">
        <v>306</v>
      </c>
      <c r="E44" t="s">
        <v>4</v>
      </c>
      <c r="F44">
        <v>11688</v>
      </c>
      <c r="G44" t="s">
        <v>0</v>
      </c>
      <c r="H44">
        <v>12</v>
      </c>
      <c r="I44" t="s">
        <v>312</v>
      </c>
      <c r="J44" t="s">
        <v>13</v>
      </c>
      <c r="K44" s="1">
        <f>SUMIFS(tbSilv[qtdRecurso],tbSilv[idCombinacao],tbResumo[[#This Row],[idCombinacao]],tbSilv[Ano],tbResumo[[#This Row],[Ano]],tbSilv[Operacao],tbResumo[[#This Row],[Operacao]],tbSilv[Recurso],tbResumo[[#This Row],[Recurso]])</f>
        <v>72.599999999999994</v>
      </c>
      <c r="L44" t="str">
        <f>VLOOKUP(tbResumo[[#This Row],[Recurso]],tbUnid[],2,0)</f>
        <v>H/H</v>
      </c>
      <c r="M44" s="9">
        <f>IFERROR(AVERAGEIFS(tbSilv[Preco],tbSilv[idCombinacao],tbResumo[[#This Row],[idCombinacao]],tbSilv[Ano],tbResumo[[#This Row],[Ano]],tbSilv[Operacao],tbResumo[[#This Row],[Operacao]],tbSilv[Recurso],tbResumo[[#This Row],[Recurso]]),0)</f>
        <v>13.066685676574707</v>
      </c>
      <c r="N44" s="1">
        <f>SUMIFS(tbSilv[qtdRecEspFaixa],tbSilv[idCombinacao],tbResumo[[#This Row],[idCombinacao]],tbSilv[Ano],tbResumo[[#This Row],[Ano]],tbSilv[Operacao],tbResumo[[#This Row],[Operacao]],tbSilv[Recurso],tbResumo[[#This Row],[Recurso]])</f>
        <v>3.3486749999999996</v>
      </c>
      <c r="O44" s="9">
        <f>SUMIFS(tbSilv[ValorEspFaixa],tbSilv[idCombinacao],tbResumo[[#This Row],[idCombinacao]],tbSilv[Ano],tbResumo[[#This Row],[Ano]],tbSilv[Operacao],tbResumo[[#This Row],[Operacao]],tbSilv[Recurso],tbResumo[[#This Row],[Recurso]])</f>
        <v>43.756083658003803</v>
      </c>
    </row>
    <row r="45" spans="1:15" x14ac:dyDescent="0.3">
      <c r="A45" t="s">
        <v>1</v>
      </c>
      <c r="B45" t="s">
        <v>2</v>
      </c>
      <c r="C45" t="s">
        <v>3</v>
      </c>
      <c r="D45" t="s">
        <v>306</v>
      </c>
      <c r="E45" t="s">
        <v>4</v>
      </c>
      <c r="F45">
        <v>11688</v>
      </c>
      <c r="G45" t="s">
        <v>0</v>
      </c>
      <c r="H45">
        <v>12</v>
      </c>
      <c r="I45" t="s">
        <v>313</v>
      </c>
      <c r="J45" t="s">
        <v>16</v>
      </c>
      <c r="K45" s="1">
        <f>SUMIFS(tbSilv[qtdRecurso],tbSilv[idCombinacao],tbResumo[[#This Row],[idCombinacao]],tbSilv[Ano],tbResumo[[#This Row],[Ano]],tbSilv[Operacao],tbResumo[[#This Row],[Operacao]],tbSilv[Recurso],tbResumo[[#This Row],[Recurso]])</f>
        <v>2.92</v>
      </c>
      <c r="L45" t="str">
        <f>VLOOKUP(tbResumo[[#This Row],[Recurso]],tbUnid[],2,0)</f>
        <v>H/M</v>
      </c>
      <c r="M45" s="9">
        <f>IFERROR(AVERAGEIFS(tbSilv[Preco],tbSilv[idCombinacao],tbResumo[[#This Row],[idCombinacao]],tbSilv[Ano],tbResumo[[#This Row],[Ano]],tbSilv[Operacao],tbResumo[[#This Row],[Operacao]],tbSilv[Recurso],tbResumo[[#This Row],[Recurso]]),0)</f>
        <v>149.07000732421875</v>
      </c>
      <c r="N45" s="1">
        <f>SUMIFS(tbSilv[qtdRecEspFaixa],tbSilv[idCombinacao],tbResumo[[#This Row],[idCombinacao]],tbSilv[Ano],tbResumo[[#This Row],[Ano]],tbSilv[Operacao],tbResumo[[#This Row],[Operacao]],tbSilv[Recurso],tbResumo[[#This Row],[Recurso]])</f>
        <v>0.134685</v>
      </c>
      <c r="O45" s="9">
        <f>SUMIFS(tbSilv[ValorEspFaixa],tbSilv[idCombinacao],tbResumo[[#This Row],[idCombinacao]],tbSilv[Ano],tbResumo[[#This Row],[Ano]],tbSilv[Operacao],tbResumo[[#This Row],[Operacao]],tbSilv[Recurso],tbResumo[[#This Row],[Recurso]])</f>
        <v>20.077493936462403</v>
      </c>
    </row>
    <row r="46" spans="1:15" x14ac:dyDescent="0.3">
      <c r="A46" t="s">
        <v>1</v>
      </c>
      <c r="B46" t="s">
        <v>2</v>
      </c>
      <c r="C46" t="s">
        <v>3</v>
      </c>
      <c r="D46" t="s">
        <v>306</v>
      </c>
      <c r="E46" t="s">
        <v>4</v>
      </c>
      <c r="F46">
        <v>11688</v>
      </c>
      <c r="G46" t="s">
        <v>0</v>
      </c>
      <c r="H46">
        <v>13</v>
      </c>
      <c r="I46" t="s">
        <v>310</v>
      </c>
      <c r="J46" t="s">
        <v>311</v>
      </c>
      <c r="K46" s="1">
        <f>SUMIFS(tbSilv[qtdRecurso],tbSilv[idCombinacao],tbResumo[[#This Row],[idCombinacao]],tbSilv[Ano],tbResumo[[#This Row],[Ano]],tbSilv[Operacao],tbResumo[[#This Row],[Operacao]],tbSilv[Recurso],tbResumo[[#This Row],[Recurso]])</f>
        <v>580.79999999999995</v>
      </c>
      <c r="L46" t="str">
        <f>VLOOKUP(tbResumo[[#This Row],[Recurso]],tbUnid[],2,0)</f>
        <v>H/H</v>
      </c>
      <c r="M46" s="9">
        <f>IFERROR(AVERAGEIFS(tbSilv[Preco],tbSilv[idCombinacao],tbResumo[[#This Row],[idCombinacao]],tbSilv[Ano],tbResumo[[#This Row],[Ano]],tbSilv[Operacao],tbResumo[[#This Row],[Operacao]],tbSilv[Recurso],tbResumo[[#This Row],[Recurso]]),0)</f>
        <v>1.0999999999999999E-2</v>
      </c>
      <c r="N46" s="1">
        <f>SUMIFS(tbSilv[qtdRecEspFaixa],tbSilv[idCombinacao],tbResumo[[#This Row],[idCombinacao]],tbSilv[Ano],tbResumo[[#This Row],[Ano]],tbSilv[Operacao],tbResumo[[#This Row],[Operacao]],tbSilv[Recurso],tbResumo[[#This Row],[Recurso]])</f>
        <v>26.789399999999997</v>
      </c>
      <c r="O46" s="9">
        <f>SUMIFS(tbSilv[ValorEspFaixa],tbSilv[idCombinacao],tbResumo[[#This Row],[idCombinacao]],tbSilv[Ano],tbResumo[[#This Row],[Ano]],tbSilv[Operacao],tbResumo[[#This Row],[Operacao]],tbSilv[Recurso],tbResumo[[#This Row],[Recurso]])</f>
        <v>0.29468339999999998</v>
      </c>
    </row>
    <row r="47" spans="1:15" x14ac:dyDescent="0.3">
      <c r="A47" t="s">
        <v>1</v>
      </c>
      <c r="B47" t="s">
        <v>2</v>
      </c>
      <c r="C47" t="s">
        <v>3</v>
      </c>
      <c r="D47" t="s">
        <v>306</v>
      </c>
      <c r="E47" t="s">
        <v>4</v>
      </c>
      <c r="F47">
        <v>11688</v>
      </c>
      <c r="G47" t="s">
        <v>0</v>
      </c>
      <c r="H47">
        <v>13</v>
      </c>
      <c r="I47" t="s">
        <v>310</v>
      </c>
      <c r="J47" t="s">
        <v>13</v>
      </c>
      <c r="K47" s="1">
        <f>SUMIFS(tbSilv[qtdRecurso],tbSilv[idCombinacao],tbResumo[[#This Row],[idCombinacao]],tbSilv[Ano],tbResumo[[#This Row],[Ano]],tbSilv[Operacao],tbResumo[[#This Row],[Operacao]],tbSilv[Recurso],tbResumo[[#This Row],[Recurso]])</f>
        <v>580.79999999999995</v>
      </c>
      <c r="L47" t="str">
        <f>VLOOKUP(tbResumo[[#This Row],[Recurso]],tbUnid[],2,0)</f>
        <v>H/H</v>
      </c>
      <c r="M47" s="9">
        <f>IFERROR(AVERAGEIFS(tbSilv[Preco],tbSilv[idCombinacao],tbResumo[[#This Row],[idCombinacao]],tbSilv[Ano],tbResumo[[#This Row],[Ano]],tbSilv[Operacao],tbResumo[[#This Row],[Operacao]],tbSilv[Recurso],tbResumo[[#This Row],[Recurso]]),0)</f>
        <v>13.066685676574707</v>
      </c>
      <c r="N47" s="1">
        <f>SUMIFS(tbSilv[qtdRecEspFaixa],tbSilv[idCombinacao],tbResumo[[#This Row],[idCombinacao]],tbSilv[Ano],tbResumo[[#This Row],[Ano]],tbSilv[Operacao],tbResumo[[#This Row],[Operacao]],tbSilv[Recurso],tbResumo[[#This Row],[Recurso]])</f>
        <v>26.789399999999997</v>
      </c>
      <c r="O47" s="9">
        <f>SUMIFS(tbSilv[ValorEspFaixa],tbSilv[idCombinacao],tbResumo[[#This Row],[idCombinacao]],tbSilv[Ano],tbResumo[[#This Row],[Ano]],tbSilv[Operacao],tbResumo[[#This Row],[Operacao]],tbSilv[Recurso],tbResumo[[#This Row],[Recurso]])</f>
        <v>350.04866926403042</v>
      </c>
    </row>
    <row r="48" spans="1:15" x14ac:dyDescent="0.3">
      <c r="A48" t="s">
        <v>1</v>
      </c>
      <c r="B48" t="s">
        <v>2</v>
      </c>
      <c r="C48" t="s">
        <v>3</v>
      </c>
      <c r="D48" t="s">
        <v>306</v>
      </c>
      <c r="E48" t="s">
        <v>4</v>
      </c>
      <c r="F48">
        <v>11688</v>
      </c>
      <c r="G48" t="s">
        <v>0</v>
      </c>
      <c r="H48">
        <v>13</v>
      </c>
      <c r="I48" t="s">
        <v>312</v>
      </c>
      <c r="J48" t="s">
        <v>13</v>
      </c>
      <c r="K48" s="1">
        <f>SUMIFS(tbSilv[qtdRecurso],tbSilv[idCombinacao],tbResumo[[#This Row],[idCombinacao]],tbSilv[Ano],tbResumo[[#This Row],[Ano]],tbSilv[Operacao],tbResumo[[#This Row],[Operacao]],tbSilv[Recurso],tbResumo[[#This Row],[Recurso]])</f>
        <v>72.599999999999994</v>
      </c>
      <c r="L48" t="str">
        <f>VLOOKUP(tbResumo[[#This Row],[Recurso]],tbUnid[],2,0)</f>
        <v>H/H</v>
      </c>
      <c r="M48" s="9">
        <f>IFERROR(AVERAGEIFS(tbSilv[Preco],tbSilv[idCombinacao],tbResumo[[#This Row],[idCombinacao]],tbSilv[Ano],tbResumo[[#This Row],[Ano]],tbSilv[Operacao],tbResumo[[#This Row],[Operacao]],tbSilv[Recurso],tbResumo[[#This Row],[Recurso]]),0)</f>
        <v>13.066685676574707</v>
      </c>
      <c r="N48" s="1">
        <f>SUMIFS(tbSilv[qtdRecEspFaixa],tbSilv[idCombinacao],tbResumo[[#This Row],[idCombinacao]],tbSilv[Ano],tbResumo[[#This Row],[Ano]],tbSilv[Operacao],tbResumo[[#This Row],[Operacao]],tbSilv[Recurso],tbResumo[[#This Row],[Recurso]])</f>
        <v>3.3486749999999996</v>
      </c>
      <c r="O48" s="9">
        <f>SUMIFS(tbSilv[ValorEspFaixa],tbSilv[idCombinacao],tbResumo[[#This Row],[idCombinacao]],tbSilv[Ano],tbResumo[[#This Row],[Ano]],tbSilv[Operacao],tbResumo[[#This Row],[Operacao]],tbSilv[Recurso],tbResumo[[#This Row],[Recurso]])</f>
        <v>43.756083658003803</v>
      </c>
    </row>
    <row r="49" spans="1:15" x14ac:dyDescent="0.3">
      <c r="A49" t="s">
        <v>1</v>
      </c>
      <c r="B49" t="s">
        <v>2</v>
      </c>
      <c r="C49" t="s">
        <v>3</v>
      </c>
      <c r="D49" t="s">
        <v>306</v>
      </c>
      <c r="E49" t="s">
        <v>4</v>
      </c>
      <c r="F49">
        <v>11688</v>
      </c>
      <c r="G49" t="s">
        <v>0</v>
      </c>
      <c r="H49">
        <v>13</v>
      </c>
      <c r="I49" t="s">
        <v>313</v>
      </c>
      <c r="J49" t="s">
        <v>16</v>
      </c>
      <c r="K49" s="1">
        <f>SUMIFS(tbSilv[qtdRecurso],tbSilv[idCombinacao],tbResumo[[#This Row],[idCombinacao]],tbSilv[Ano],tbResumo[[#This Row],[Ano]],tbSilv[Operacao],tbResumo[[#This Row],[Operacao]],tbSilv[Recurso],tbResumo[[#This Row],[Recurso]])</f>
        <v>2.92</v>
      </c>
      <c r="L49" t="str">
        <f>VLOOKUP(tbResumo[[#This Row],[Recurso]],tbUnid[],2,0)</f>
        <v>H/M</v>
      </c>
      <c r="M49" s="9">
        <f>IFERROR(AVERAGEIFS(tbSilv[Preco],tbSilv[idCombinacao],tbResumo[[#This Row],[idCombinacao]],tbSilv[Ano],tbResumo[[#This Row],[Ano]],tbSilv[Operacao],tbResumo[[#This Row],[Operacao]],tbSilv[Recurso],tbResumo[[#This Row],[Recurso]]),0)</f>
        <v>149.07000732421875</v>
      </c>
      <c r="N49" s="1">
        <f>SUMIFS(tbSilv[qtdRecEspFaixa],tbSilv[idCombinacao],tbResumo[[#This Row],[idCombinacao]],tbSilv[Ano],tbResumo[[#This Row],[Ano]],tbSilv[Operacao],tbResumo[[#This Row],[Operacao]],tbSilv[Recurso],tbResumo[[#This Row],[Recurso]])</f>
        <v>0.134685</v>
      </c>
      <c r="O49" s="9">
        <f>SUMIFS(tbSilv[ValorEspFaixa],tbSilv[idCombinacao],tbResumo[[#This Row],[idCombinacao]],tbSilv[Ano],tbResumo[[#This Row],[Ano]],tbSilv[Operacao],tbResumo[[#This Row],[Operacao]],tbSilv[Recurso],tbResumo[[#This Row],[Recurso]])</f>
        <v>20.077493936462403</v>
      </c>
    </row>
    <row r="50" spans="1:15" x14ac:dyDescent="0.3">
      <c r="A50" t="s">
        <v>1</v>
      </c>
      <c r="B50" t="s">
        <v>2</v>
      </c>
      <c r="C50" t="s">
        <v>3</v>
      </c>
      <c r="D50" t="s">
        <v>306</v>
      </c>
      <c r="E50" t="s">
        <v>4</v>
      </c>
      <c r="F50">
        <v>11688</v>
      </c>
      <c r="G50" t="s">
        <v>0</v>
      </c>
      <c r="H50">
        <v>14</v>
      </c>
      <c r="I50" t="s">
        <v>310</v>
      </c>
      <c r="J50" t="s">
        <v>311</v>
      </c>
      <c r="K50" s="1">
        <f>SUMIFS(tbSilv[qtdRecurso],tbSilv[idCombinacao],tbResumo[[#This Row],[idCombinacao]],tbSilv[Ano],tbResumo[[#This Row],[Ano]],tbSilv[Operacao],tbResumo[[#This Row],[Operacao]],tbSilv[Recurso],tbResumo[[#This Row],[Recurso]])</f>
        <v>580.79999999999995</v>
      </c>
      <c r="L50" t="str">
        <f>VLOOKUP(tbResumo[[#This Row],[Recurso]],tbUnid[],2,0)</f>
        <v>H/H</v>
      </c>
      <c r="M50" s="9">
        <f>IFERROR(AVERAGEIFS(tbSilv[Preco],tbSilv[idCombinacao],tbResumo[[#This Row],[idCombinacao]],tbSilv[Ano],tbResumo[[#This Row],[Ano]],tbSilv[Operacao],tbResumo[[#This Row],[Operacao]],tbSilv[Recurso],tbResumo[[#This Row],[Recurso]]),0)</f>
        <v>1.0999999999999999E-2</v>
      </c>
      <c r="N50" s="1">
        <f>SUMIFS(tbSilv[qtdRecEspFaixa],tbSilv[idCombinacao],tbResumo[[#This Row],[idCombinacao]],tbSilv[Ano],tbResumo[[#This Row],[Ano]],tbSilv[Operacao],tbResumo[[#This Row],[Operacao]],tbSilv[Recurso],tbResumo[[#This Row],[Recurso]])</f>
        <v>26.789399999999997</v>
      </c>
      <c r="O50" s="9">
        <f>SUMIFS(tbSilv[ValorEspFaixa],tbSilv[idCombinacao],tbResumo[[#This Row],[idCombinacao]],tbSilv[Ano],tbResumo[[#This Row],[Ano]],tbSilv[Operacao],tbResumo[[#This Row],[Operacao]],tbSilv[Recurso],tbResumo[[#This Row],[Recurso]])</f>
        <v>0.29468339999999998</v>
      </c>
    </row>
    <row r="51" spans="1:15" x14ac:dyDescent="0.3">
      <c r="A51" t="s">
        <v>1</v>
      </c>
      <c r="B51" t="s">
        <v>2</v>
      </c>
      <c r="C51" t="s">
        <v>3</v>
      </c>
      <c r="D51" t="s">
        <v>306</v>
      </c>
      <c r="E51" t="s">
        <v>4</v>
      </c>
      <c r="F51">
        <v>11688</v>
      </c>
      <c r="G51" t="s">
        <v>0</v>
      </c>
      <c r="H51">
        <v>14</v>
      </c>
      <c r="I51" t="s">
        <v>310</v>
      </c>
      <c r="J51" t="s">
        <v>13</v>
      </c>
      <c r="K51" s="1">
        <f>SUMIFS(tbSilv[qtdRecurso],tbSilv[idCombinacao],tbResumo[[#This Row],[idCombinacao]],tbSilv[Ano],tbResumo[[#This Row],[Ano]],tbSilv[Operacao],tbResumo[[#This Row],[Operacao]],tbSilv[Recurso],tbResumo[[#This Row],[Recurso]])</f>
        <v>580.79999999999995</v>
      </c>
      <c r="L51" t="str">
        <f>VLOOKUP(tbResumo[[#This Row],[Recurso]],tbUnid[],2,0)</f>
        <v>H/H</v>
      </c>
      <c r="M51" s="9">
        <f>IFERROR(AVERAGEIFS(tbSilv[Preco],tbSilv[idCombinacao],tbResumo[[#This Row],[idCombinacao]],tbSilv[Ano],tbResumo[[#This Row],[Ano]],tbSilv[Operacao],tbResumo[[#This Row],[Operacao]],tbSilv[Recurso],tbResumo[[#This Row],[Recurso]]),0)</f>
        <v>13.066685676574707</v>
      </c>
      <c r="N51" s="1">
        <f>SUMIFS(tbSilv[qtdRecEspFaixa],tbSilv[idCombinacao],tbResumo[[#This Row],[idCombinacao]],tbSilv[Ano],tbResumo[[#This Row],[Ano]],tbSilv[Operacao],tbResumo[[#This Row],[Operacao]],tbSilv[Recurso],tbResumo[[#This Row],[Recurso]])</f>
        <v>26.789399999999997</v>
      </c>
      <c r="O51" s="9">
        <f>SUMIFS(tbSilv[ValorEspFaixa],tbSilv[idCombinacao],tbResumo[[#This Row],[idCombinacao]],tbSilv[Ano],tbResumo[[#This Row],[Ano]],tbSilv[Operacao],tbResumo[[#This Row],[Operacao]],tbSilv[Recurso],tbResumo[[#This Row],[Recurso]])</f>
        <v>350.04866926403042</v>
      </c>
    </row>
    <row r="52" spans="1:15" x14ac:dyDescent="0.3">
      <c r="A52" t="s">
        <v>1</v>
      </c>
      <c r="B52" t="s">
        <v>2</v>
      </c>
      <c r="C52" t="s">
        <v>3</v>
      </c>
      <c r="D52" t="s">
        <v>306</v>
      </c>
      <c r="E52" t="s">
        <v>4</v>
      </c>
      <c r="F52">
        <v>11688</v>
      </c>
      <c r="G52" t="s">
        <v>0</v>
      </c>
      <c r="H52">
        <v>14</v>
      </c>
      <c r="I52" t="s">
        <v>312</v>
      </c>
      <c r="J52" t="s">
        <v>13</v>
      </c>
      <c r="K52" s="1">
        <f>SUMIFS(tbSilv[qtdRecurso],tbSilv[idCombinacao],tbResumo[[#This Row],[idCombinacao]],tbSilv[Ano],tbResumo[[#This Row],[Ano]],tbSilv[Operacao],tbResumo[[#This Row],[Operacao]],tbSilv[Recurso],tbResumo[[#This Row],[Recurso]])</f>
        <v>72.599999999999994</v>
      </c>
      <c r="L52" t="str">
        <f>VLOOKUP(tbResumo[[#This Row],[Recurso]],tbUnid[],2,0)</f>
        <v>H/H</v>
      </c>
      <c r="M52" s="9">
        <f>IFERROR(AVERAGEIFS(tbSilv[Preco],tbSilv[idCombinacao],tbResumo[[#This Row],[idCombinacao]],tbSilv[Ano],tbResumo[[#This Row],[Ano]],tbSilv[Operacao],tbResumo[[#This Row],[Operacao]],tbSilv[Recurso],tbResumo[[#This Row],[Recurso]]),0)</f>
        <v>13.066685676574707</v>
      </c>
      <c r="N52" s="1">
        <f>SUMIFS(tbSilv[qtdRecEspFaixa],tbSilv[idCombinacao],tbResumo[[#This Row],[idCombinacao]],tbSilv[Ano],tbResumo[[#This Row],[Ano]],tbSilv[Operacao],tbResumo[[#This Row],[Operacao]],tbSilv[Recurso],tbResumo[[#This Row],[Recurso]])</f>
        <v>3.3486749999999996</v>
      </c>
      <c r="O52" s="9">
        <f>SUMIFS(tbSilv[ValorEspFaixa],tbSilv[idCombinacao],tbResumo[[#This Row],[idCombinacao]],tbSilv[Ano],tbResumo[[#This Row],[Ano]],tbSilv[Operacao],tbResumo[[#This Row],[Operacao]],tbSilv[Recurso],tbResumo[[#This Row],[Recurso]])</f>
        <v>43.756083658003803</v>
      </c>
    </row>
    <row r="53" spans="1:15" x14ac:dyDescent="0.3">
      <c r="A53" t="s">
        <v>1</v>
      </c>
      <c r="B53" t="s">
        <v>2</v>
      </c>
      <c r="C53" t="s">
        <v>3</v>
      </c>
      <c r="D53" t="s">
        <v>306</v>
      </c>
      <c r="E53" t="s">
        <v>4</v>
      </c>
      <c r="F53">
        <v>11688</v>
      </c>
      <c r="G53" t="s">
        <v>0</v>
      </c>
      <c r="H53">
        <v>14</v>
      </c>
      <c r="I53" t="s">
        <v>313</v>
      </c>
      <c r="J53" t="s">
        <v>16</v>
      </c>
      <c r="K53" s="1">
        <f>SUMIFS(tbSilv[qtdRecurso],tbSilv[idCombinacao],tbResumo[[#This Row],[idCombinacao]],tbSilv[Ano],tbResumo[[#This Row],[Ano]],tbSilv[Operacao],tbResumo[[#This Row],[Operacao]],tbSilv[Recurso],tbResumo[[#This Row],[Recurso]])</f>
        <v>2.92</v>
      </c>
      <c r="L53" t="str">
        <f>VLOOKUP(tbResumo[[#This Row],[Recurso]],tbUnid[],2,0)</f>
        <v>H/M</v>
      </c>
      <c r="M53" s="9">
        <f>IFERROR(AVERAGEIFS(tbSilv[Preco],tbSilv[idCombinacao],tbResumo[[#This Row],[idCombinacao]],tbSilv[Ano],tbResumo[[#This Row],[Ano]],tbSilv[Operacao],tbResumo[[#This Row],[Operacao]],tbSilv[Recurso],tbResumo[[#This Row],[Recurso]]),0)</f>
        <v>149.07000732421875</v>
      </c>
      <c r="N53" s="1">
        <f>SUMIFS(tbSilv[qtdRecEspFaixa],tbSilv[idCombinacao],tbResumo[[#This Row],[idCombinacao]],tbSilv[Ano],tbResumo[[#This Row],[Ano]],tbSilv[Operacao],tbResumo[[#This Row],[Operacao]],tbSilv[Recurso],tbResumo[[#This Row],[Recurso]])</f>
        <v>0.134685</v>
      </c>
      <c r="O53" s="9">
        <f>SUMIFS(tbSilv[ValorEspFaixa],tbSilv[idCombinacao],tbResumo[[#This Row],[idCombinacao]],tbSilv[Ano],tbResumo[[#This Row],[Ano]],tbSilv[Operacao],tbResumo[[#This Row],[Operacao]],tbSilv[Recurso],tbResumo[[#This Row],[Recurso]])</f>
        <v>20.077493936462403</v>
      </c>
    </row>
    <row r="54" spans="1:15" x14ac:dyDescent="0.3">
      <c r="A54" t="s">
        <v>1</v>
      </c>
      <c r="B54" t="s">
        <v>2</v>
      </c>
      <c r="C54" t="s">
        <v>3</v>
      </c>
      <c r="D54" t="s">
        <v>306</v>
      </c>
      <c r="E54" t="s">
        <v>4</v>
      </c>
      <c r="F54">
        <v>11688</v>
      </c>
      <c r="G54" t="s">
        <v>0</v>
      </c>
      <c r="H54">
        <v>15</v>
      </c>
      <c r="I54" t="s">
        <v>310</v>
      </c>
      <c r="J54" t="s">
        <v>311</v>
      </c>
      <c r="K54" s="1">
        <f>SUMIFS(tbSilv[qtdRecurso],tbSilv[idCombinacao],tbResumo[[#This Row],[idCombinacao]],tbSilv[Ano],tbResumo[[#This Row],[Ano]],tbSilv[Operacao],tbResumo[[#This Row],[Operacao]],tbSilv[Recurso],tbResumo[[#This Row],[Recurso]])</f>
        <v>580.79999999999995</v>
      </c>
      <c r="L54" t="str">
        <f>VLOOKUP(tbResumo[[#This Row],[Recurso]],tbUnid[],2,0)</f>
        <v>H/H</v>
      </c>
      <c r="M54" s="9">
        <f>IFERROR(AVERAGEIFS(tbSilv[Preco],tbSilv[idCombinacao],tbResumo[[#This Row],[idCombinacao]],tbSilv[Ano],tbResumo[[#This Row],[Ano]],tbSilv[Operacao],tbResumo[[#This Row],[Operacao]],tbSilv[Recurso],tbResumo[[#This Row],[Recurso]]),0)</f>
        <v>1.0999999999999999E-2</v>
      </c>
      <c r="N54" s="1">
        <f>SUMIFS(tbSilv[qtdRecEspFaixa],tbSilv[idCombinacao],tbResumo[[#This Row],[idCombinacao]],tbSilv[Ano],tbResumo[[#This Row],[Ano]],tbSilv[Operacao],tbResumo[[#This Row],[Operacao]],tbSilv[Recurso],tbResumo[[#This Row],[Recurso]])</f>
        <v>26.789399999999997</v>
      </c>
      <c r="O54" s="9">
        <f>SUMIFS(tbSilv[ValorEspFaixa],tbSilv[idCombinacao],tbResumo[[#This Row],[idCombinacao]],tbSilv[Ano],tbResumo[[#This Row],[Ano]],tbSilv[Operacao],tbResumo[[#This Row],[Operacao]],tbSilv[Recurso],tbResumo[[#This Row],[Recurso]])</f>
        <v>0.29468339999999998</v>
      </c>
    </row>
    <row r="55" spans="1:15" x14ac:dyDescent="0.3">
      <c r="A55" t="s">
        <v>1</v>
      </c>
      <c r="B55" t="s">
        <v>2</v>
      </c>
      <c r="C55" t="s">
        <v>3</v>
      </c>
      <c r="D55" t="s">
        <v>306</v>
      </c>
      <c r="E55" t="s">
        <v>4</v>
      </c>
      <c r="F55">
        <v>11688</v>
      </c>
      <c r="G55" t="s">
        <v>0</v>
      </c>
      <c r="H55">
        <v>15</v>
      </c>
      <c r="I55" t="s">
        <v>310</v>
      </c>
      <c r="J55" t="s">
        <v>13</v>
      </c>
      <c r="K55" s="1">
        <f>SUMIFS(tbSilv[qtdRecurso],tbSilv[idCombinacao],tbResumo[[#This Row],[idCombinacao]],tbSilv[Ano],tbResumo[[#This Row],[Ano]],tbSilv[Operacao],tbResumo[[#This Row],[Operacao]],tbSilv[Recurso],tbResumo[[#This Row],[Recurso]])</f>
        <v>580.79999999999995</v>
      </c>
      <c r="L55" t="str">
        <f>VLOOKUP(tbResumo[[#This Row],[Recurso]],tbUnid[],2,0)</f>
        <v>H/H</v>
      </c>
      <c r="M55" s="9">
        <f>IFERROR(AVERAGEIFS(tbSilv[Preco],tbSilv[idCombinacao],tbResumo[[#This Row],[idCombinacao]],tbSilv[Ano],tbResumo[[#This Row],[Ano]],tbSilv[Operacao],tbResumo[[#This Row],[Operacao]],tbSilv[Recurso],tbResumo[[#This Row],[Recurso]]),0)</f>
        <v>13.066685676574707</v>
      </c>
      <c r="N55" s="1">
        <f>SUMIFS(tbSilv[qtdRecEspFaixa],tbSilv[idCombinacao],tbResumo[[#This Row],[idCombinacao]],tbSilv[Ano],tbResumo[[#This Row],[Ano]],tbSilv[Operacao],tbResumo[[#This Row],[Operacao]],tbSilv[Recurso],tbResumo[[#This Row],[Recurso]])</f>
        <v>26.789399999999997</v>
      </c>
      <c r="O55" s="9">
        <f>SUMIFS(tbSilv[ValorEspFaixa],tbSilv[idCombinacao],tbResumo[[#This Row],[idCombinacao]],tbSilv[Ano],tbResumo[[#This Row],[Ano]],tbSilv[Operacao],tbResumo[[#This Row],[Operacao]],tbSilv[Recurso],tbResumo[[#This Row],[Recurso]])</f>
        <v>350.04866926403042</v>
      </c>
    </row>
    <row r="56" spans="1:15" x14ac:dyDescent="0.3">
      <c r="A56" t="s">
        <v>1</v>
      </c>
      <c r="B56" t="s">
        <v>2</v>
      </c>
      <c r="C56" t="s">
        <v>3</v>
      </c>
      <c r="D56" t="s">
        <v>306</v>
      </c>
      <c r="E56" t="s">
        <v>4</v>
      </c>
      <c r="F56">
        <v>11688</v>
      </c>
      <c r="G56" t="s">
        <v>0</v>
      </c>
      <c r="H56">
        <v>15</v>
      </c>
      <c r="I56" t="s">
        <v>312</v>
      </c>
      <c r="J56" t="s">
        <v>13</v>
      </c>
      <c r="K56" s="1">
        <f>SUMIFS(tbSilv[qtdRecurso],tbSilv[idCombinacao],tbResumo[[#This Row],[idCombinacao]],tbSilv[Ano],tbResumo[[#This Row],[Ano]],tbSilv[Operacao],tbResumo[[#This Row],[Operacao]],tbSilv[Recurso],tbResumo[[#This Row],[Recurso]])</f>
        <v>72.599999999999994</v>
      </c>
      <c r="L56" t="str">
        <f>VLOOKUP(tbResumo[[#This Row],[Recurso]],tbUnid[],2,0)</f>
        <v>H/H</v>
      </c>
      <c r="M56" s="9">
        <f>IFERROR(AVERAGEIFS(tbSilv[Preco],tbSilv[idCombinacao],tbResumo[[#This Row],[idCombinacao]],tbSilv[Ano],tbResumo[[#This Row],[Ano]],tbSilv[Operacao],tbResumo[[#This Row],[Operacao]],tbSilv[Recurso],tbResumo[[#This Row],[Recurso]]),0)</f>
        <v>13.066685676574707</v>
      </c>
      <c r="N56" s="1">
        <f>SUMIFS(tbSilv[qtdRecEspFaixa],tbSilv[idCombinacao],tbResumo[[#This Row],[idCombinacao]],tbSilv[Ano],tbResumo[[#This Row],[Ano]],tbSilv[Operacao],tbResumo[[#This Row],[Operacao]],tbSilv[Recurso],tbResumo[[#This Row],[Recurso]])</f>
        <v>3.3486749999999996</v>
      </c>
      <c r="O56" s="9">
        <f>SUMIFS(tbSilv[ValorEspFaixa],tbSilv[idCombinacao],tbResumo[[#This Row],[idCombinacao]],tbSilv[Ano],tbResumo[[#This Row],[Ano]],tbSilv[Operacao],tbResumo[[#This Row],[Operacao]],tbSilv[Recurso],tbResumo[[#This Row],[Recurso]])</f>
        <v>43.756083658003803</v>
      </c>
    </row>
    <row r="57" spans="1:15" x14ac:dyDescent="0.3">
      <c r="A57" t="s">
        <v>1</v>
      </c>
      <c r="B57" t="s">
        <v>2</v>
      </c>
      <c r="C57" t="s">
        <v>3</v>
      </c>
      <c r="D57" t="s">
        <v>306</v>
      </c>
      <c r="E57" t="s">
        <v>4</v>
      </c>
      <c r="F57">
        <v>11688</v>
      </c>
      <c r="G57" t="s">
        <v>0</v>
      </c>
      <c r="H57">
        <v>15</v>
      </c>
      <c r="I57" t="s">
        <v>313</v>
      </c>
      <c r="J57" t="s">
        <v>16</v>
      </c>
      <c r="K57" s="1">
        <f>SUMIFS(tbSilv[qtdRecurso],tbSilv[idCombinacao],tbResumo[[#This Row],[idCombinacao]],tbSilv[Ano],tbResumo[[#This Row],[Ano]],tbSilv[Operacao],tbResumo[[#This Row],[Operacao]],tbSilv[Recurso],tbResumo[[#This Row],[Recurso]])</f>
        <v>2.92</v>
      </c>
      <c r="L57" t="str">
        <f>VLOOKUP(tbResumo[[#This Row],[Recurso]],tbUnid[],2,0)</f>
        <v>H/M</v>
      </c>
      <c r="M57" s="9">
        <f>IFERROR(AVERAGEIFS(tbSilv[Preco],tbSilv[idCombinacao],tbResumo[[#This Row],[idCombinacao]],tbSilv[Ano],tbResumo[[#This Row],[Ano]],tbSilv[Operacao],tbResumo[[#This Row],[Operacao]],tbSilv[Recurso],tbResumo[[#This Row],[Recurso]]),0)</f>
        <v>149.07000732421875</v>
      </c>
      <c r="N57" s="1">
        <f>SUMIFS(tbSilv[qtdRecEspFaixa],tbSilv[idCombinacao],tbResumo[[#This Row],[idCombinacao]],tbSilv[Ano],tbResumo[[#This Row],[Ano]],tbSilv[Operacao],tbResumo[[#This Row],[Operacao]],tbSilv[Recurso],tbResumo[[#This Row],[Recurso]])</f>
        <v>0.134685</v>
      </c>
      <c r="O57" s="9">
        <f>SUMIFS(tbSilv[ValorEspFaixa],tbSilv[idCombinacao],tbResumo[[#This Row],[idCombinacao]],tbSilv[Ano],tbResumo[[#This Row],[Ano]],tbSilv[Operacao],tbResumo[[#This Row],[Operacao]],tbSilv[Recurso],tbResumo[[#This Row],[Recurso]])</f>
        <v>20.077493936462403</v>
      </c>
    </row>
    <row r="58" spans="1:15" x14ac:dyDescent="0.3">
      <c r="A58" t="s">
        <v>1</v>
      </c>
      <c r="B58" t="s">
        <v>2</v>
      </c>
      <c r="C58" t="s">
        <v>3</v>
      </c>
      <c r="D58" t="s">
        <v>306</v>
      </c>
      <c r="E58" t="s">
        <v>4</v>
      </c>
      <c r="F58">
        <v>11688</v>
      </c>
      <c r="G58" t="s">
        <v>0</v>
      </c>
      <c r="H58">
        <v>16</v>
      </c>
      <c r="I58" t="s">
        <v>310</v>
      </c>
      <c r="J58" t="s">
        <v>311</v>
      </c>
      <c r="K58" s="1">
        <f>SUMIFS(tbSilv[qtdRecurso],tbSilv[idCombinacao],tbResumo[[#This Row],[idCombinacao]],tbSilv[Ano],tbResumo[[#This Row],[Ano]],tbSilv[Operacao],tbResumo[[#This Row],[Operacao]],tbSilv[Recurso],tbResumo[[#This Row],[Recurso]])</f>
        <v>580.79999999999995</v>
      </c>
      <c r="L58" t="str">
        <f>VLOOKUP(tbResumo[[#This Row],[Recurso]],tbUnid[],2,0)</f>
        <v>H/H</v>
      </c>
      <c r="M58" s="9">
        <f>IFERROR(AVERAGEIFS(tbSilv[Preco],tbSilv[idCombinacao],tbResumo[[#This Row],[idCombinacao]],tbSilv[Ano],tbResumo[[#This Row],[Ano]],tbSilv[Operacao],tbResumo[[#This Row],[Operacao]],tbSilv[Recurso],tbResumo[[#This Row],[Recurso]]),0)</f>
        <v>1.0999999999999999E-2</v>
      </c>
      <c r="N58" s="1">
        <f>SUMIFS(tbSilv[qtdRecEspFaixa],tbSilv[idCombinacao],tbResumo[[#This Row],[idCombinacao]],tbSilv[Ano],tbResumo[[#This Row],[Ano]],tbSilv[Operacao],tbResumo[[#This Row],[Operacao]],tbSilv[Recurso],tbResumo[[#This Row],[Recurso]])</f>
        <v>26.789399999999997</v>
      </c>
      <c r="O58" s="9">
        <f>SUMIFS(tbSilv[ValorEspFaixa],tbSilv[idCombinacao],tbResumo[[#This Row],[idCombinacao]],tbSilv[Ano],tbResumo[[#This Row],[Ano]],tbSilv[Operacao],tbResumo[[#This Row],[Operacao]],tbSilv[Recurso],tbResumo[[#This Row],[Recurso]])</f>
        <v>0.29468339999999998</v>
      </c>
    </row>
    <row r="59" spans="1:15" x14ac:dyDescent="0.3">
      <c r="A59" t="s">
        <v>1</v>
      </c>
      <c r="B59" t="s">
        <v>2</v>
      </c>
      <c r="C59" t="s">
        <v>3</v>
      </c>
      <c r="D59" t="s">
        <v>306</v>
      </c>
      <c r="E59" t="s">
        <v>4</v>
      </c>
      <c r="F59">
        <v>11688</v>
      </c>
      <c r="G59" t="s">
        <v>0</v>
      </c>
      <c r="H59">
        <v>16</v>
      </c>
      <c r="I59" t="s">
        <v>310</v>
      </c>
      <c r="J59" t="s">
        <v>13</v>
      </c>
      <c r="K59" s="1">
        <f>SUMIFS(tbSilv[qtdRecurso],tbSilv[idCombinacao],tbResumo[[#This Row],[idCombinacao]],tbSilv[Ano],tbResumo[[#This Row],[Ano]],tbSilv[Operacao],tbResumo[[#This Row],[Operacao]],tbSilv[Recurso],tbResumo[[#This Row],[Recurso]])</f>
        <v>580.79999999999995</v>
      </c>
      <c r="L59" t="str">
        <f>VLOOKUP(tbResumo[[#This Row],[Recurso]],tbUnid[],2,0)</f>
        <v>H/H</v>
      </c>
      <c r="M59" s="9">
        <f>IFERROR(AVERAGEIFS(tbSilv[Preco],tbSilv[idCombinacao],tbResumo[[#This Row],[idCombinacao]],tbSilv[Ano],tbResumo[[#This Row],[Ano]],tbSilv[Operacao],tbResumo[[#This Row],[Operacao]],tbSilv[Recurso],tbResumo[[#This Row],[Recurso]]),0)</f>
        <v>13.066685676574707</v>
      </c>
      <c r="N59" s="1">
        <f>SUMIFS(tbSilv[qtdRecEspFaixa],tbSilv[idCombinacao],tbResumo[[#This Row],[idCombinacao]],tbSilv[Ano],tbResumo[[#This Row],[Ano]],tbSilv[Operacao],tbResumo[[#This Row],[Operacao]],tbSilv[Recurso],tbResumo[[#This Row],[Recurso]])</f>
        <v>26.789399999999997</v>
      </c>
      <c r="O59" s="9">
        <f>SUMIFS(tbSilv[ValorEspFaixa],tbSilv[idCombinacao],tbResumo[[#This Row],[idCombinacao]],tbSilv[Ano],tbResumo[[#This Row],[Ano]],tbSilv[Operacao],tbResumo[[#This Row],[Operacao]],tbSilv[Recurso],tbResumo[[#This Row],[Recurso]])</f>
        <v>350.04866926403042</v>
      </c>
    </row>
    <row r="60" spans="1:15" x14ac:dyDescent="0.3">
      <c r="A60" t="s">
        <v>1</v>
      </c>
      <c r="B60" t="s">
        <v>2</v>
      </c>
      <c r="C60" t="s">
        <v>3</v>
      </c>
      <c r="D60" t="s">
        <v>306</v>
      </c>
      <c r="E60" t="s">
        <v>4</v>
      </c>
      <c r="F60">
        <v>11688</v>
      </c>
      <c r="G60" t="s">
        <v>0</v>
      </c>
      <c r="H60">
        <v>16</v>
      </c>
      <c r="I60" t="s">
        <v>312</v>
      </c>
      <c r="J60" t="s">
        <v>13</v>
      </c>
      <c r="K60" s="1">
        <f>SUMIFS(tbSilv[qtdRecurso],tbSilv[idCombinacao],tbResumo[[#This Row],[idCombinacao]],tbSilv[Ano],tbResumo[[#This Row],[Ano]],tbSilv[Operacao],tbResumo[[#This Row],[Operacao]],tbSilv[Recurso],tbResumo[[#This Row],[Recurso]])</f>
        <v>72.599999999999994</v>
      </c>
      <c r="L60" t="str">
        <f>VLOOKUP(tbResumo[[#This Row],[Recurso]],tbUnid[],2,0)</f>
        <v>H/H</v>
      </c>
      <c r="M60" s="9">
        <f>IFERROR(AVERAGEIFS(tbSilv[Preco],tbSilv[idCombinacao],tbResumo[[#This Row],[idCombinacao]],tbSilv[Ano],tbResumo[[#This Row],[Ano]],tbSilv[Operacao],tbResumo[[#This Row],[Operacao]],tbSilv[Recurso],tbResumo[[#This Row],[Recurso]]),0)</f>
        <v>13.066685676574707</v>
      </c>
      <c r="N60" s="1">
        <f>SUMIFS(tbSilv[qtdRecEspFaixa],tbSilv[idCombinacao],tbResumo[[#This Row],[idCombinacao]],tbSilv[Ano],tbResumo[[#This Row],[Ano]],tbSilv[Operacao],tbResumo[[#This Row],[Operacao]],tbSilv[Recurso],tbResumo[[#This Row],[Recurso]])</f>
        <v>3.3486749999999996</v>
      </c>
      <c r="O60" s="9">
        <f>SUMIFS(tbSilv[ValorEspFaixa],tbSilv[idCombinacao],tbResumo[[#This Row],[idCombinacao]],tbSilv[Ano],tbResumo[[#This Row],[Ano]],tbSilv[Operacao],tbResumo[[#This Row],[Operacao]],tbSilv[Recurso],tbResumo[[#This Row],[Recurso]])</f>
        <v>43.756083658003803</v>
      </c>
    </row>
    <row r="61" spans="1:15" x14ac:dyDescent="0.3">
      <c r="A61" t="s">
        <v>1</v>
      </c>
      <c r="B61" t="s">
        <v>2</v>
      </c>
      <c r="C61" t="s">
        <v>3</v>
      </c>
      <c r="D61" t="s">
        <v>306</v>
      </c>
      <c r="E61" t="s">
        <v>4</v>
      </c>
      <c r="F61">
        <v>11688</v>
      </c>
      <c r="G61" t="s">
        <v>0</v>
      </c>
      <c r="H61">
        <v>16</v>
      </c>
      <c r="I61" t="s">
        <v>313</v>
      </c>
      <c r="J61" t="s">
        <v>16</v>
      </c>
      <c r="K61" s="1">
        <f>SUMIFS(tbSilv[qtdRecurso],tbSilv[idCombinacao],tbResumo[[#This Row],[idCombinacao]],tbSilv[Ano],tbResumo[[#This Row],[Ano]],tbSilv[Operacao],tbResumo[[#This Row],[Operacao]],tbSilv[Recurso],tbResumo[[#This Row],[Recurso]])</f>
        <v>2.92</v>
      </c>
      <c r="L61" t="str">
        <f>VLOOKUP(tbResumo[[#This Row],[Recurso]],tbUnid[],2,0)</f>
        <v>H/M</v>
      </c>
      <c r="M61" s="9">
        <f>IFERROR(AVERAGEIFS(tbSilv[Preco],tbSilv[idCombinacao],tbResumo[[#This Row],[idCombinacao]],tbSilv[Ano],tbResumo[[#This Row],[Ano]],tbSilv[Operacao],tbResumo[[#This Row],[Operacao]],tbSilv[Recurso],tbResumo[[#This Row],[Recurso]]),0)</f>
        <v>149.07000732421875</v>
      </c>
      <c r="N61" s="1">
        <f>SUMIFS(tbSilv[qtdRecEspFaixa],tbSilv[idCombinacao],tbResumo[[#This Row],[idCombinacao]],tbSilv[Ano],tbResumo[[#This Row],[Ano]],tbSilv[Operacao],tbResumo[[#This Row],[Operacao]],tbSilv[Recurso],tbResumo[[#This Row],[Recurso]])</f>
        <v>0.134685</v>
      </c>
      <c r="O61" s="9">
        <f>SUMIFS(tbSilv[ValorEspFaixa],tbSilv[idCombinacao],tbResumo[[#This Row],[idCombinacao]],tbSilv[Ano],tbResumo[[#This Row],[Ano]],tbSilv[Operacao],tbResumo[[#This Row],[Operacao]],tbSilv[Recurso],tbResumo[[#This Row],[Recurso]])</f>
        <v>20.077493936462403</v>
      </c>
    </row>
    <row r="62" spans="1:15" x14ac:dyDescent="0.3">
      <c r="A62" t="s">
        <v>1</v>
      </c>
      <c r="B62" t="s">
        <v>2</v>
      </c>
      <c r="C62" t="s">
        <v>3</v>
      </c>
      <c r="D62" t="s">
        <v>306</v>
      </c>
      <c r="E62" t="s">
        <v>4</v>
      </c>
      <c r="F62">
        <v>11688</v>
      </c>
      <c r="G62" t="s">
        <v>0</v>
      </c>
      <c r="H62">
        <v>17</v>
      </c>
      <c r="I62" t="s">
        <v>310</v>
      </c>
      <c r="J62" t="s">
        <v>311</v>
      </c>
      <c r="K62" s="1">
        <f>SUMIFS(tbSilv[qtdRecurso],tbSilv[idCombinacao],tbResumo[[#This Row],[idCombinacao]],tbSilv[Ano],tbResumo[[#This Row],[Ano]],tbSilv[Operacao],tbResumo[[#This Row],[Operacao]],tbSilv[Recurso],tbResumo[[#This Row],[Recurso]])</f>
        <v>580.79999999999995</v>
      </c>
      <c r="L62" t="str">
        <f>VLOOKUP(tbResumo[[#This Row],[Recurso]],tbUnid[],2,0)</f>
        <v>H/H</v>
      </c>
      <c r="M62" s="9">
        <f>IFERROR(AVERAGEIFS(tbSilv[Preco],tbSilv[idCombinacao],tbResumo[[#This Row],[idCombinacao]],tbSilv[Ano],tbResumo[[#This Row],[Ano]],tbSilv[Operacao],tbResumo[[#This Row],[Operacao]],tbSilv[Recurso],tbResumo[[#This Row],[Recurso]]),0)</f>
        <v>1.0999999999999999E-2</v>
      </c>
      <c r="N62" s="1">
        <f>SUMIFS(tbSilv[qtdRecEspFaixa],tbSilv[idCombinacao],tbResumo[[#This Row],[idCombinacao]],tbSilv[Ano],tbResumo[[#This Row],[Ano]],tbSilv[Operacao],tbResumo[[#This Row],[Operacao]],tbSilv[Recurso],tbResumo[[#This Row],[Recurso]])</f>
        <v>26.789399999999997</v>
      </c>
      <c r="O62" s="9">
        <f>SUMIFS(tbSilv[ValorEspFaixa],tbSilv[idCombinacao],tbResumo[[#This Row],[idCombinacao]],tbSilv[Ano],tbResumo[[#This Row],[Ano]],tbSilv[Operacao],tbResumo[[#This Row],[Operacao]],tbSilv[Recurso],tbResumo[[#This Row],[Recurso]])</f>
        <v>0.29468339999999998</v>
      </c>
    </row>
    <row r="63" spans="1:15" x14ac:dyDescent="0.3">
      <c r="A63" t="s">
        <v>1</v>
      </c>
      <c r="B63" t="s">
        <v>2</v>
      </c>
      <c r="C63" t="s">
        <v>3</v>
      </c>
      <c r="D63" t="s">
        <v>306</v>
      </c>
      <c r="E63" t="s">
        <v>4</v>
      </c>
      <c r="F63">
        <v>11688</v>
      </c>
      <c r="G63" t="s">
        <v>0</v>
      </c>
      <c r="H63">
        <v>17</v>
      </c>
      <c r="I63" t="s">
        <v>310</v>
      </c>
      <c r="J63" t="s">
        <v>13</v>
      </c>
      <c r="K63" s="1">
        <f>SUMIFS(tbSilv[qtdRecurso],tbSilv[idCombinacao],tbResumo[[#This Row],[idCombinacao]],tbSilv[Ano],tbResumo[[#This Row],[Ano]],tbSilv[Operacao],tbResumo[[#This Row],[Operacao]],tbSilv[Recurso],tbResumo[[#This Row],[Recurso]])</f>
        <v>580.79999999999995</v>
      </c>
      <c r="L63" t="str">
        <f>VLOOKUP(tbResumo[[#This Row],[Recurso]],tbUnid[],2,0)</f>
        <v>H/H</v>
      </c>
      <c r="M63" s="9">
        <f>IFERROR(AVERAGEIFS(tbSilv[Preco],tbSilv[idCombinacao],tbResumo[[#This Row],[idCombinacao]],tbSilv[Ano],tbResumo[[#This Row],[Ano]],tbSilv[Operacao],tbResumo[[#This Row],[Operacao]],tbSilv[Recurso],tbResumo[[#This Row],[Recurso]]),0)</f>
        <v>13.066685676574707</v>
      </c>
      <c r="N63" s="1">
        <f>SUMIFS(tbSilv[qtdRecEspFaixa],tbSilv[idCombinacao],tbResumo[[#This Row],[idCombinacao]],tbSilv[Ano],tbResumo[[#This Row],[Ano]],tbSilv[Operacao],tbResumo[[#This Row],[Operacao]],tbSilv[Recurso],tbResumo[[#This Row],[Recurso]])</f>
        <v>26.789399999999997</v>
      </c>
      <c r="O63" s="9">
        <f>SUMIFS(tbSilv[ValorEspFaixa],tbSilv[idCombinacao],tbResumo[[#This Row],[idCombinacao]],tbSilv[Ano],tbResumo[[#This Row],[Ano]],tbSilv[Operacao],tbResumo[[#This Row],[Operacao]],tbSilv[Recurso],tbResumo[[#This Row],[Recurso]])</f>
        <v>350.04866926403042</v>
      </c>
    </row>
    <row r="64" spans="1:15" x14ac:dyDescent="0.3">
      <c r="A64" t="s">
        <v>1</v>
      </c>
      <c r="B64" t="s">
        <v>2</v>
      </c>
      <c r="C64" t="s">
        <v>3</v>
      </c>
      <c r="D64" t="s">
        <v>306</v>
      </c>
      <c r="E64" t="s">
        <v>4</v>
      </c>
      <c r="F64">
        <v>11688</v>
      </c>
      <c r="G64" t="s">
        <v>0</v>
      </c>
      <c r="H64">
        <v>17</v>
      </c>
      <c r="I64" t="s">
        <v>312</v>
      </c>
      <c r="J64" t="s">
        <v>13</v>
      </c>
      <c r="K64" s="1">
        <f>SUMIFS(tbSilv[qtdRecurso],tbSilv[idCombinacao],tbResumo[[#This Row],[idCombinacao]],tbSilv[Ano],tbResumo[[#This Row],[Ano]],tbSilv[Operacao],tbResumo[[#This Row],[Operacao]],tbSilv[Recurso],tbResumo[[#This Row],[Recurso]])</f>
        <v>72.599999999999994</v>
      </c>
      <c r="L64" t="str">
        <f>VLOOKUP(tbResumo[[#This Row],[Recurso]],tbUnid[],2,0)</f>
        <v>H/H</v>
      </c>
      <c r="M64" s="9">
        <f>IFERROR(AVERAGEIFS(tbSilv[Preco],tbSilv[idCombinacao],tbResumo[[#This Row],[idCombinacao]],tbSilv[Ano],tbResumo[[#This Row],[Ano]],tbSilv[Operacao],tbResumo[[#This Row],[Operacao]],tbSilv[Recurso],tbResumo[[#This Row],[Recurso]]),0)</f>
        <v>13.066685676574707</v>
      </c>
      <c r="N64" s="1">
        <f>SUMIFS(tbSilv[qtdRecEspFaixa],tbSilv[idCombinacao],tbResumo[[#This Row],[idCombinacao]],tbSilv[Ano],tbResumo[[#This Row],[Ano]],tbSilv[Operacao],tbResumo[[#This Row],[Operacao]],tbSilv[Recurso],tbResumo[[#This Row],[Recurso]])</f>
        <v>3.3486749999999996</v>
      </c>
      <c r="O64" s="9">
        <f>SUMIFS(tbSilv[ValorEspFaixa],tbSilv[idCombinacao],tbResumo[[#This Row],[idCombinacao]],tbSilv[Ano],tbResumo[[#This Row],[Ano]],tbSilv[Operacao],tbResumo[[#This Row],[Operacao]],tbSilv[Recurso],tbResumo[[#This Row],[Recurso]])</f>
        <v>43.756083658003803</v>
      </c>
    </row>
    <row r="65" spans="1:15" x14ac:dyDescent="0.3">
      <c r="A65" t="s">
        <v>1</v>
      </c>
      <c r="B65" t="s">
        <v>2</v>
      </c>
      <c r="C65" t="s">
        <v>3</v>
      </c>
      <c r="D65" t="s">
        <v>306</v>
      </c>
      <c r="E65" t="s">
        <v>4</v>
      </c>
      <c r="F65">
        <v>11688</v>
      </c>
      <c r="G65" t="s">
        <v>0</v>
      </c>
      <c r="H65">
        <v>17</v>
      </c>
      <c r="I65" t="s">
        <v>313</v>
      </c>
      <c r="J65" t="s">
        <v>16</v>
      </c>
      <c r="K65" s="1">
        <f>SUMIFS(tbSilv[qtdRecurso],tbSilv[idCombinacao],tbResumo[[#This Row],[idCombinacao]],tbSilv[Ano],tbResumo[[#This Row],[Ano]],tbSilv[Operacao],tbResumo[[#This Row],[Operacao]],tbSilv[Recurso],tbResumo[[#This Row],[Recurso]])</f>
        <v>2.92</v>
      </c>
      <c r="L65" t="str">
        <f>VLOOKUP(tbResumo[[#This Row],[Recurso]],tbUnid[],2,0)</f>
        <v>H/M</v>
      </c>
      <c r="M65" s="9">
        <f>IFERROR(AVERAGEIFS(tbSilv[Preco],tbSilv[idCombinacao],tbResumo[[#This Row],[idCombinacao]],tbSilv[Ano],tbResumo[[#This Row],[Ano]],tbSilv[Operacao],tbResumo[[#This Row],[Operacao]],tbSilv[Recurso],tbResumo[[#This Row],[Recurso]]),0)</f>
        <v>149.07000732421875</v>
      </c>
      <c r="N65" s="1">
        <f>SUMIFS(tbSilv[qtdRecEspFaixa],tbSilv[idCombinacao],tbResumo[[#This Row],[idCombinacao]],tbSilv[Ano],tbResumo[[#This Row],[Ano]],tbSilv[Operacao],tbResumo[[#This Row],[Operacao]],tbSilv[Recurso],tbResumo[[#This Row],[Recurso]])</f>
        <v>0.134685</v>
      </c>
      <c r="O65" s="9">
        <f>SUMIFS(tbSilv[ValorEspFaixa],tbSilv[idCombinacao],tbResumo[[#This Row],[idCombinacao]],tbSilv[Ano],tbResumo[[#This Row],[Ano]],tbSilv[Operacao],tbResumo[[#This Row],[Operacao]],tbSilv[Recurso],tbResumo[[#This Row],[Recurso]])</f>
        <v>20.077493936462403</v>
      </c>
    </row>
    <row r="66" spans="1:15" x14ac:dyDescent="0.3">
      <c r="A66" t="s">
        <v>1</v>
      </c>
      <c r="B66" t="s">
        <v>2</v>
      </c>
      <c r="C66" t="s">
        <v>3</v>
      </c>
      <c r="D66" t="s">
        <v>306</v>
      </c>
      <c r="E66" t="s">
        <v>4</v>
      </c>
      <c r="F66">
        <v>11688</v>
      </c>
      <c r="G66" t="s">
        <v>0</v>
      </c>
      <c r="H66">
        <v>18</v>
      </c>
      <c r="I66" t="s">
        <v>310</v>
      </c>
      <c r="J66" t="s">
        <v>311</v>
      </c>
      <c r="K66" s="1">
        <f>SUMIFS(tbSilv[qtdRecurso],tbSilv[idCombinacao],tbResumo[[#This Row],[idCombinacao]],tbSilv[Ano],tbResumo[[#This Row],[Ano]],tbSilv[Operacao],tbResumo[[#This Row],[Operacao]],tbSilv[Recurso],tbResumo[[#This Row],[Recurso]])</f>
        <v>580.79999999999995</v>
      </c>
      <c r="L66" t="str">
        <f>VLOOKUP(tbResumo[[#This Row],[Recurso]],tbUnid[],2,0)</f>
        <v>H/H</v>
      </c>
      <c r="M66" s="9">
        <f>IFERROR(AVERAGEIFS(tbSilv[Preco],tbSilv[idCombinacao],tbResumo[[#This Row],[idCombinacao]],tbSilv[Ano],tbResumo[[#This Row],[Ano]],tbSilv[Operacao],tbResumo[[#This Row],[Operacao]],tbSilv[Recurso],tbResumo[[#This Row],[Recurso]]),0)</f>
        <v>1.0999999999999999E-2</v>
      </c>
      <c r="N66" s="1">
        <f>SUMIFS(tbSilv[qtdRecEspFaixa],tbSilv[idCombinacao],tbResumo[[#This Row],[idCombinacao]],tbSilv[Ano],tbResumo[[#This Row],[Ano]],tbSilv[Operacao],tbResumo[[#This Row],[Operacao]],tbSilv[Recurso],tbResumo[[#This Row],[Recurso]])</f>
        <v>26.789399999999997</v>
      </c>
      <c r="O66" s="9">
        <f>SUMIFS(tbSilv[ValorEspFaixa],tbSilv[idCombinacao],tbResumo[[#This Row],[idCombinacao]],tbSilv[Ano],tbResumo[[#This Row],[Ano]],tbSilv[Operacao],tbResumo[[#This Row],[Operacao]],tbSilv[Recurso],tbResumo[[#This Row],[Recurso]])</f>
        <v>0.29468339999999998</v>
      </c>
    </row>
    <row r="67" spans="1:15" x14ac:dyDescent="0.3">
      <c r="A67" t="s">
        <v>1</v>
      </c>
      <c r="B67" t="s">
        <v>2</v>
      </c>
      <c r="C67" t="s">
        <v>3</v>
      </c>
      <c r="D67" t="s">
        <v>306</v>
      </c>
      <c r="E67" t="s">
        <v>4</v>
      </c>
      <c r="F67">
        <v>11688</v>
      </c>
      <c r="G67" t="s">
        <v>0</v>
      </c>
      <c r="H67">
        <v>18</v>
      </c>
      <c r="I67" t="s">
        <v>310</v>
      </c>
      <c r="J67" t="s">
        <v>13</v>
      </c>
      <c r="K67" s="1">
        <f>SUMIFS(tbSilv[qtdRecurso],tbSilv[idCombinacao],tbResumo[[#This Row],[idCombinacao]],tbSilv[Ano],tbResumo[[#This Row],[Ano]],tbSilv[Operacao],tbResumo[[#This Row],[Operacao]],tbSilv[Recurso],tbResumo[[#This Row],[Recurso]])</f>
        <v>580.79999999999995</v>
      </c>
      <c r="L67" t="str">
        <f>VLOOKUP(tbResumo[[#This Row],[Recurso]],tbUnid[],2,0)</f>
        <v>H/H</v>
      </c>
      <c r="M67" s="9">
        <f>IFERROR(AVERAGEIFS(tbSilv[Preco],tbSilv[idCombinacao],tbResumo[[#This Row],[idCombinacao]],tbSilv[Ano],tbResumo[[#This Row],[Ano]],tbSilv[Operacao],tbResumo[[#This Row],[Operacao]],tbSilv[Recurso],tbResumo[[#This Row],[Recurso]]),0)</f>
        <v>13.066685676574707</v>
      </c>
      <c r="N67" s="1">
        <f>SUMIFS(tbSilv[qtdRecEspFaixa],tbSilv[idCombinacao],tbResumo[[#This Row],[idCombinacao]],tbSilv[Ano],tbResumo[[#This Row],[Ano]],tbSilv[Operacao],tbResumo[[#This Row],[Operacao]],tbSilv[Recurso],tbResumo[[#This Row],[Recurso]])</f>
        <v>26.789399999999997</v>
      </c>
      <c r="O67" s="9">
        <f>SUMIFS(tbSilv[ValorEspFaixa],tbSilv[idCombinacao],tbResumo[[#This Row],[idCombinacao]],tbSilv[Ano],tbResumo[[#This Row],[Ano]],tbSilv[Operacao],tbResumo[[#This Row],[Operacao]],tbSilv[Recurso],tbResumo[[#This Row],[Recurso]])</f>
        <v>350.04866926403042</v>
      </c>
    </row>
    <row r="68" spans="1:15" x14ac:dyDescent="0.3">
      <c r="A68" t="s">
        <v>1</v>
      </c>
      <c r="B68" t="s">
        <v>2</v>
      </c>
      <c r="C68" t="s">
        <v>3</v>
      </c>
      <c r="D68" t="s">
        <v>306</v>
      </c>
      <c r="E68" t="s">
        <v>4</v>
      </c>
      <c r="F68">
        <v>11688</v>
      </c>
      <c r="G68" t="s">
        <v>0</v>
      </c>
      <c r="H68">
        <v>18</v>
      </c>
      <c r="I68" t="s">
        <v>312</v>
      </c>
      <c r="J68" t="s">
        <v>13</v>
      </c>
      <c r="K68" s="1">
        <f>SUMIFS(tbSilv[qtdRecurso],tbSilv[idCombinacao],tbResumo[[#This Row],[idCombinacao]],tbSilv[Ano],tbResumo[[#This Row],[Ano]],tbSilv[Operacao],tbResumo[[#This Row],[Operacao]],tbSilv[Recurso],tbResumo[[#This Row],[Recurso]])</f>
        <v>72.599999999999994</v>
      </c>
      <c r="L68" t="str">
        <f>VLOOKUP(tbResumo[[#This Row],[Recurso]],tbUnid[],2,0)</f>
        <v>H/H</v>
      </c>
      <c r="M68" s="9">
        <f>IFERROR(AVERAGEIFS(tbSilv[Preco],tbSilv[idCombinacao],tbResumo[[#This Row],[idCombinacao]],tbSilv[Ano],tbResumo[[#This Row],[Ano]],tbSilv[Operacao],tbResumo[[#This Row],[Operacao]],tbSilv[Recurso],tbResumo[[#This Row],[Recurso]]),0)</f>
        <v>13.066685676574707</v>
      </c>
      <c r="N68" s="1">
        <f>SUMIFS(tbSilv[qtdRecEspFaixa],tbSilv[idCombinacao],tbResumo[[#This Row],[idCombinacao]],tbSilv[Ano],tbResumo[[#This Row],[Ano]],tbSilv[Operacao],tbResumo[[#This Row],[Operacao]],tbSilv[Recurso],tbResumo[[#This Row],[Recurso]])</f>
        <v>3.3486749999999996</v>
      </c>
      <c r="O68" s="9">
        <f>SUMIFS(tbSilv[ValorEspFaixa],tbSilv[idCombinacao],tbResumo[[#This Row],[idCombinacao]],tbSilv[Ano],tbResumo[[#This Row],[Ano]],tbSilv[Operacao],tbResumo[[#This Row],[Operacao]],tbSilv[Recurso],tbResumo[[#This Row],[Recurso]])</f>
        <v>43.756083658003803</v>
      </c>
    </row>
    <row r="69" spans="1:15" x14ac:dyDescent="0.3">
      <c r="A69" t="s">
        <v>1</v>
      </c>
      <c r="B69" t="s">
        <v>2</v>
      </c>
      <c r="C69" t="s">
        <v>3</v>
      </c>
      <c r="D69" t="s">
        <v>306</v>
      </c>
      <c r="E69" t="s">
        <v>4</v>
      </c>
      <c r="F69">
        <v>11688</v>
      </c>
      <c r="G69" t="s">
        <v>0</v>
      </c>
      <c r="H69">
        <v>18</v>
      </c>
      <c r="I69" t="s">
        <v>313</v>
      </c>
      <c r="J69" t="s">
        <v>16</v>
      </c>
      <c r="K69" s="1">
        <f>SUMIFS(tbSilv[qtdRecurso],tbSilv[idCombinacao],tbResumo[[#This Row],[idCombinacao]],tbSilv[Ano],tbResumo[[#This Row],[Ano]],tbSilv[Operacao],tbResumo[[#This Row],[Operacao]],tbSilv[Recurso],tbResumo[[#This Row],[Recurso]])</f>
        <v>2.92</v>
      </c>
      <c r="L69" t="str">
        <f>VLOOKUP(tbResumo[[#This Row],[Recurso]],tbUnid[],2,0)</f>
        <v>H/M</v>
      </c>
      <c r="M69" s="9">
        <f>IFERROR(AVERAGEIFS(tbSilv[Preco],tbSilv[idCombinacao],tbResumo[[#This Row],[idCombinacao]],tbSilv[Ano],tbResumo[[#This Row],[Ano]],tbSilv[Operacao],tbResumo[[#This Row],[Operacao]],tbSilv[Recurso],tbResumo[[#This Row],[Recurso]]),0)</f>
        <v>149.07000732421875</v>
      </c>
      <c r="N69" s="1">
        <f>SUMIFS(tbSilv[qtdRecEspFaixa],tbSilv[idCombinacao],tbResumo[[#This Row],[idCombinacao]],tbSilv[Ano],tbResumo[[#This Row],[Ano]],tbSilv[Operacao],tbResumo[[#This Row],[Operacao]],tbSilv[Recurso],tbResumo[[#This Row],[Recurso]])</f>
        <v>0.134685</v>
      </c>
      <c r="O69" s="9">
        <f>SUMIFS(tbSilv[ValorEspFaixa],tbSilv[idCombinacao],tbResumo[[#This Row],[idCombinacao]],tbSilv[Ano],tbResumo[[#This Row],[Ano]],tbSilv[Operacao],tbResumo[[#This Row],[Operacao]],tbSilv[Recurso],tbResumo[[#This Row],[Recurso]])</f>
        <v>20.077493936462403</v>
      </c>
    </row>
    <row r="70" spans="1:15" x14ac:dyDescent="0.3">
      <c r="A70" t="s">
        <v>1</v>
      </c>
      <c r="B70" t="s">
        <v>2</v>
      </c>
      <c r="C70" t="s">
        <v>3</v>
      </c>
      <c r="D70" t="s">
        <v>306</v>
      </c>
      <c r="E70" t="s">
        <v>4</v>
      </c>
      <c r="F70">
        <v>11688</v>
      </c>
      <c r="G70" t="s">
        <v>0</v>
      </c>
      <c r="H70">
        <v>19</v>
      </c>
      <c r="I70" t="s">
        <v>310</v>
      </c>
      <c r="J70" t="s">
        <v>311</v>
      </c>
      <c r="K70" s="1">
        <f>SUMIFS(tbSilv[qtdRecurso],tbSilv[idCombinacao],tbResumo[[#This Row],[idCombinacao]],tbSilv[Ano],tbResumo[[#This Row],[Ano]],tbSilv[Operacao],tbResumo[[#This Row],[Operacao]],tbSilv[Recurso],tbResumo[[#This Row],[Recurso]])</f>
        <v>580.79999999999995</v>
      </c>
      <c r="L70" t="str">
        <f>VLOOKUP(tbResumo[[#This Row],[Recurso]],tbUnid[],2,0)</f>
        <v>H/H</v>
      </c>
      <c r="M70" s="9">
        <f>IFERROR(AVERAGEIFS(tbSilv[Preco],tbSilv[idCombinacao],tbResumo[[#This Row],[idCombinacao]],tbSilv[Ano],tbResumo[[#This Row],[Ano]],tbSilv[Operacao],tbResumo[[#This Row],[Operacao]],tbSilv[Recurso],tbResumo[[#This Row],[Recurso]]),0)</f>
        <v>1.0999999999999999E-2</v>
      </c>
      <c r="N70" s="1">
        <f>SUMIFS(tbSilv[qtdRecEspFaixa],tbSilv[idCombinacao],tbResumo[[#This Row],[idCombinacao]],tbSilv[Ano],tbResumo[[#This Row],[Ano]],tbSilv[Operacao],tbResumo[[#This Row],[Operacao]],tbSilv[Recurso],tbResumo[[#This Row],[Recurso]])</f>
        <v>26.789399999999997</v>
      </c>
      <c r="O70" s="9">
        <f>SUMIFS(tbSilv[ValorEspFaixa],tbSilv[idCombinacao],tbResumo[[#This Row],[idCombinacao]],tbSilv[Ano],tbResumo[[#This Row],[Ano]],tbSilv[Operacao],tbResumo[[#This Row],[Operacao]],tbSilv[Recurso],tbResumo[[#This Row],[Recurso]])</f>
        <v>0.29468339999999998</v>
      </c>
    </row>
    <row r="71" spans="1:15" x14ac:dyDescent="0.3">
      <c r="A71" t="s">
        <v>1</v>
      </c>
      <c r="B71" t="s">
        <v>2</v>
      </c>
      <c r="C71" t="s">
        <v>3</v>
      </c>
      <c r="D71" t="s">
        <v>306</v>
      </c>
      <c r="E71" t="s">
        <v>4</v>
      </c>
      <c r="F71">
        <v>11688</v>
      </c>
      <c r="G71" t="s">
        <v>0</v>
      </c>
      <c r="H71">
        <v>19</v>
      </c>
      <c r="I71" t="s">
        <v>310</v>
      </c>
      <c r="J71" t="s">
        <v>13</v>
      </c>
      <c r="K71" s="1">
        <f>SUMIFS(tbSilv[qtdRecurso],tbSilv[idCombinacao],tbResumo[[#This Row],[idCombinacao]],tbSilv[Ano],tbResumo[[#This Row],[Ano]],tbSilv[Operacao],tbResumo[[#This Row],[Operacao]],tbSilv[Recurso],tbResumo[[#This Row],[Recurso]])</f>
        <v>580.79999999999995</v>
      </c>
      <c r="L71" t="str">
        <f>VLOOKUP(tbResumo[[#This Row],[Recurso]],tbUnid[],2,0)</f>
        <v>H/H</v>
      </c>
      <c r="M71" s="9">
        <f>IFERROR(AVERAGEIFS(tbSilv[Preco],tbSilv[idCombinacao],tbResumo[[#This Row],[idCombinacao]],tbSilv[Ano],tbResumo[[#This Row],[Ano]],tbSilv[Operacao],tbResumo[[#This Row],[Operacao]],tbSilv[Recurso],tbResumo[[#This Row],[Recurso]]),0)</f>
        <v>13.066685676574707</v>
      </c>
      <c r="N71" s="1">
        <f>SUMIFS(tbSilv[qtdRecEspFaixa],tbSilv[idCombinacao],tbResumo[[#This Row],[idCombinacao]],tbSilv[Ano],tbResumo[[#This Row],[Ano]],tbSilv[Operacao],tbResumo[[#This Row],[Operacao]],tbSilv[Recurso],tbResumo[[#This Row],[Recurso]])</f>
        <v>26.789399999999997</v>
      </c>
      <c r="O71" s="9">
        <f>SUMIFS(tbSilv[ValorEspFaixa],tbSilv[idCombinacao],tbResumo[[#This Row],[idCombinacao]],tbSilv[Ano],tbResumo[[#This Row],[Ano]],tbSilv[Operacao],tbResumo[[#This Row],[Operacao]],tbSilv[Recurso],tbResumo[[#This Row],[Recurso]])</f>
        <v>350.04866926403042</v>
      </c>
    </row>
    <row r="72" spans="1:15" x14ac:dyDescent="0.3">
      <c r="A72" t="s">
        <v>1</v>
      </c>
      <c r="B72" t="s">
        <v>2</v>
      </c>
      <c r="C72" t="s">
        <v>3</v>
      </c>
      <c r="D72" t="s">
        <v>306</v>
      </c>
      <c r="E72" t="s">
        <v>4</v>
      </c>
      <c r="F72">
        <v>11688</v>
      </c>
      <c r="G72" t="s">
        <v>0</v>
      </c>
      <c r="H72">
        <v>19</v>
      </c>
      <c r="I72" t="s">
        <v>312</v>
      </c>
      <c r="J72" t="s">
        <v>13</v>
      </c>
      <c r="K72" s="1">
        <f>SUMIFS(tbSilv[qtdRecurso],tbSilv[idCombinacao],tbResumo[[#This Row],[idCombinacao]],tbSilv[Ano],tbResumo[[#This Row],[Ano]],tbSilv[Operacao],tbResumo[[#This Row],[Operacao]],tbSilv[Recurso],tbResumo[[#This Row],[Recurso]])</f>
        <v>72.599999999999994</v>
      </c>
      <c r="L72" t="str">
        <f>VLOOKUP(tbResumo[[#This Row],[Recurso]],tbUnid[],2,0)</f>
        <v>H/H</v>
      </c>
      <c r="M72" s="9">
        <f>IFERROR(AVERAGEIFS(tbSilv[Preco],tbSilv[idCombinacao],tbResumo[[#This Row],[idCombinacao]],tbSilv[Ano],tbResumo[[#This Row],[Ano]],tbSilv[Operacao],tbResumo[[#This Row],[Operacao]],tbSilv[Recurso],tbResumo[[#This Row],[Recurso]]),0)</f>
        <v>13.066685676574707</v>
      </c>
      <c r="N72" s="1">
        <f>SUMIFS(tbSilv[qtdRecEspFaixa],tbSilv[idCombinacao],tbResumo[[#This Row],[idCombinacao]],tbSilv[Ano],tbResumo[[#This Row],[Ano]],tbSilv[Operacao],tbResumo[[#This Row],[Operacao]],tbSilv[Recurso],tbResumo[[#This Row],[Recurso]])</f>
        <v>3.3486749999999996</v>
      </c>
      <c r="O72" s="9">
        <f>SUMIFS(tbSilv[ValorEspFaixa],tbSilv[idCombinacao],tbResumo[[#This Row],[idCombinacao]],tbSilv[Ano],tbResumo[[#This Row],[Ano]],tbSilv[Operacao],tbResumo[[#This Row],[Operacao]],tbSilv[Recurso],tbResumo[[#This Row],[Recurso]])</f>
        <v>43.756083658003803</v>
      </c>
    </row>
    <row r="73" spans="1:15" x14ac:dyDescent="0.3">
      <c r="A73" t="s">
        <v>1</v>
      </c>
      <c r="B73" t="s">
        <v>2</v>
      </c>
      <c r="C73" t="s">
        <v>3</v>
      </c>
      <c r="D73" t="s">
        <v>306</v>
      </c>
      <c r="E73" t="s">
        <v>4</v>
      </c>
      <c r="F73">
        <v>11688</v>
      </c>
      <c r="G73" t="s">
        <v>0</v>
      </c>
      <c r="H73">
        <v>19</v>
      </c>
      <c r="I73" t="s">
        <v>313</v>
      </c>
      <c r="J73" t="s">
        <v>16</v>
      </c>
      <c r="K73" s="1">
        <f>SUMIFS(tbSilv[qtdRecurso],tbSilv[idCombinacao],tbResumo[[#This Row],[idCombinacao]],tbSilv[Ano],tbResumo[[#This Row],[Ano]],tbSilv[Operacao],tbResumo[[#This Row],[Operacao]],tbSilv[Recurso],tbResumo[[#This Row],[Recurso]])</f>
        <v>2.92</v>
      </c>
      <c r="L73" t="str">
        <f>VLOOKUP(tbResumo[[#This Row],[Recurso]],tbUnid[],2,0)</f>
        <v>H/M</v>
      </c>
      <c r="M73" s="9">
        <f>IFERROR(AVERAGEIFS(tbSilv[Preco],tbSilv[idCombinacao],tbResumo[[#This Row],[idCombinacao]],tbSilv[Ano],tbResumo[[#This Row],[Ano]],tbSilv[Operacao],tbResumo[[#This Row],[Operacao]],tbSilv[Recurso],tbResumo[[#This Row],[Recurso]]),0)</f>
        <v>149.07000732421875</v>
      </c>
      <c r="N73" s="1">
        <f>SUMIFS(tbSilv[qtdRecEspFaixa],tbSilv[idCombinacao],tbResumo[[#This Row],[idCombinacao]],tbSilv[Ano],tbResumo[[#This Row],[Ano]],tbSilv[Operacao],tbResumo[[#This Row],[Operacao]],tbSilv[Recurso],tbResumo[[#This Row],[Recurso]])</f>
        <v>0.134685</v>
      </c>
      <c r="O73" s="9">
        <f>SUMIFS(tbSilv[ValorEspFaixa],tbSilv[idCombinacao],tbResumo[[#This Row],[idCombinacao]],tbSilv[Ano],tbResumo[[#This Row],[Ano]],tbSilv[Operacao],tbResumo[[#This Row],[Operacao]],tbSilv[Recurso],tbResumo[[#This Row],[Recurso]])</f>
        <v>20.077493936462403</v>
      </c>
    </row>
    <row r="74" spans="1:15" x14ac:dyDescent="0.3">
      <c r="A74" t="s">
        <v>1</v>
      </c>
      <c r="B74" t="s">
        <v>2</v>
      </c>
      <c r="C74" t="s">
        <v>3</v>
      </c>
      <c r="D74" t="s">
        <v>306</v>
      </c>
      <c r="E74" t="s">
        <v>4</v>
      </c>
      <c r="F74">
        <v>11688</v>
      </c>
      <c r="G74" t="s">
        <v>0</v>
      </c>
      <c r="H74">
        <v>20</v>
      </c>
      <c r="I74" t="s">
        <v>310</v>
      </c>
      <c r="J74" t="s">
        <v>311</v>
      </c>
      <c r="K74" s="1">
        <f>SUMIFS(tbSilv[qtdRecurso],tbSilv[idCombinacao],tbResumo[[#This Row],[idCombinacao]],tbSilv[Ano],tbResumo[[#This Row],[Ano]],tbSilv[Operacao],tbResumo[[#This Row],[Operacao]],tbSilv[Recurso],tbResumo[[#This Row],[Recurso]])</f>
        <v>580.79999999999995</v>
      </c>
      <c r="L74" t="str">
        <f>VLOOKUP(tbResumo[[#This Row],[Recurso]],tbUnid[],2,0)</f>
        <v>H/H</v>
      </c>
      <c r="M74" s="9">
        <f>IFERROR(AVERAGEIFS(tbSilv[Preco],tbSilv[idCombinacao],tbResumo[[#This Row],[idCombinacao]],tbSilv[Ano],tbResumo[[#This Row],[Ano]],tbSilv[Operacao],tbResumo[[#This Row],[Operacao]],tbSilv[Recurso],tbResumo[[#This Row],[Recurso]]),0)</f>
        <v>1.0999999999999999E-2</v>
      </c>
      <c r="N74" s="1">
        <f>SUMIFS(tbSilv[qtdRecEspFaixa],tbSilv[idCombinacao],tbResumo[[#This Row],[idCombinacao]],tbSilv[Ano],tbResumo[[#This Row],[Ano]],tbSilv[Operacao],tbResumo[[#This Row],[Operacao]],tbSilv[Recurso],tbResumo[[#This Row],[Recurso]])</f>
        <v>26.789399999999997</v>
      </c>
      <c r="O74" s="9">
        <f>SUMIFS(tbSilv[ValorEspFaixa],tbSilv[idCombinacao],tbResumo[[#This Row],[idCombinacao]],tbSilv[Ano],tbResumo[[#This Row],[Ano]],tbSilv[Operacao],tbResumo[[#This Row],[Operacao]],tbSilv[Recurso],tbResumo[[#This Row],[Recurso]])</f>
        <v>0.29468339999999998</v>
      </c>
    </row>
    <row r="75" spans="1:15" x14ac:dyDescent="0.3">
      <c r="A75" t="s">
        <v>1</v>
      </c>
      <c r="B75" t="s">
        <v>2</v>
      </c>
      <c r="C75" t="s">
        <v>3</v>
      </c>
      <c r="D75" t="s">
        <v>306</v>
      </c>
      <c r="E75" t="s">
        <v>4</v>
      </c>
      <c r="F75">
        <v>11688</v>
      </c>
      <c r="G75" t="s">
        <v>0</v>
      </c>
      <c r="H75">
        <v>20</v>
      </c>
      <c r="I75" t="s">
        <v>310</v>
      </c>
      <c r="J75" t="s">
        <v>13</v>
      </c>
      <c r="K75" s="1">
        <f>SUMIFS(tbSilv[qtdRecurso],tbSilv[idCombinacao],tbResumo[[#This Row],[idCombinacao]],tbSilv[Ano],tbResumo[[#This Row],[Ano]],tbSilv[Operacao],tbResumo[[#This Row],[Operacao]],tbSilv[Recurso],tbResumo[[#This Row],[Recurso]])</f>
        <v>580.79999999999995</v>
      </c>
      <c r="L75" t="str">
        <f>VLOOKUP(tbResumo[[#This Row],[Recurso]],tbUnid[],2,0)</f>
        <v>H/H</v>
      </c>
      <c r="M75" s="9">
        <f>IFERROR(AVERAGEIFS(tbSilv[Preco],tbSilv[idCombinacao],tbResumo[[#This Row],[idCombinacao]],tbSilv[Ano],tbResumo[[#This Row],[Ano]],tbSilv[Operacao],tbResumo[[#This Row],[Operacao]],tbSilv[Recurso],tbResumo[[#This Row],[Recurso]]),0)</f>
        <v>13.066685676574707</v>
      </c>
      <c r="N75" s="1">
        <f>SUMIFS(tbSilv[qtdRecEspFaixa],tbSilv[idCombinacao],tbResumo[[#This Row],[idCombinacao]],tbSilv[Ano],tbResumo[[#This Row],[Ano]],tbSilv[Operacao],tbResumo[[#This Row],[Operacao]],tbSilv[Recurso],tbResumo[[#This Row],[Recurso]])</f>
        <v>26.789399999999997</v>
      </c>
      <c r="O75" s="9">
        <f>SUMIFS(tbSilv[ValorEspFaixa],tbSilv[idCombinacao],tbResumo[[#This Row],[idCombinacao]],tbSilv[Ano],tbResumo[[#This Row],[Ano]],tbSilv[Operacao],tbResumo[[#This Row],[Operacao]],tbSilv[Recurso],tbResumo[[#This Row],[Recurso]])</f>
        <v>350.04866926403042</v>
      </c>
    </row>
    <row r="76" spans="1:15" x14ac:dyDescent="0.3">
      <c r="A76" t="s">
        <v>1</v>
      </c>
      <c r="B76" t="s">
        <v>2</v>
      </c>
      <c r="C76" t="s">
        <v>3</v>
      </c>
      <c r="D76" t="s">
        <v>306</v>
      </c>
      <c r="E76" t="s">
        <v>4</v>
      </c>
      <c r="F76">
        <v>11688</v>
      </c>
      <c r="G76" t="s">
        <v>0</v>
      </c>
      <c r="H76">
        <v>20</v>
      </c>
      <c r="I76" t="s">
        <v>312</v>
      </c>
      <c r="J76" t="s">
        <v>13</v>
      </c>
      <c r="K76" s="1">
        <f>SUMIFS(tbSilv[qtdRecurso],tbSilv[idCombinacao],tbResumo[[#This Row],[idCombinacao]],tbSilv[Ano],tbResumo[[#This Row],[Ano]],tbSilv[Operacao],tbResumo[[#This Row],[Operacao]],tbSilv[Recurso],tbResumo[[#This Row],[Recurso]])</f>
        <v>72.599999999999994</v>
      </c>
      <c r="L76" t="str">
        <f>VLOOKUP(tbResumo[[#This Row],[Recurso]],tbUnid[],2,0)</f>
        <v>H/H</v>
      </c>
      <c r="M76" s="9">
        <f>IFERROR(AVERAGEIFS(tbSilv[Preco],tbSilv[idCombinacao],tbResumo[[#This Row],[idCombinacao]],tbSilv[Ano],tbResumo[[#This Row],[Ano]],tbSilv[Operacao],tbResumo[[#This Row],[Operacao]],tbSilv[Recurso],tbResumo[[#This Row],[Recurso]]),0)</f>
        <v>13.066685676574707</v>
      </c>
      <c r="N76" s="1">
        <f>SUMIFS(tbSilv[qtdRecEspFaixa],tbSilv[idCombinacao],tbResumo[[#This Row],[idCombinacao]],tbSilv[Ano],tbResumo[[#This Row],[Ano]],tbSilv[Operacao],tbResumo[[#This Row],[Operacao]],tbSilv[Recurso],tbResumo[[#This Row],[Recurso]])</f>
        <v>3.3486749999999996</v>
      </c>
      <c r="O76" s="9">
        <f>SUMIFS(tbSilv[ValorEspFaixa],tbSilv[idCombinacao],tbResumo[[#This Row],[idCombinacao]],tbSilv[Ano],tbResumo[[#This Row],[Ano]],tbSilv[Operacao],tbResumo[[#This Row],[Operacao]],tbSilv[Recurso],tbResumo[[#This Row],[Recurso]])</f>
        <v>43.756083658003803</v>
      </c>
    </row>
    <row r="77" spans="1:15" x14ac:dyDescent="0.3">
      <c r="A77" t="s">
        <v>1</v>
      </c>
      <c r="B77" t="s">
        <v>2</v>
      </c>
      <c r="C77" t="s">
        <v>3</v>
      </c>
      <c r="D77" t="s">
        <v>306</v>
      </c>
      <c r="E77" t="s">
        <v>4</v>
      </c>
      <c r="F77">
        <v>11688</v>
      </c>
      <c r="G77" t="s">
        <v>0</v>
      </c>
      <c r="H77">
        <v>20</v>
      </c>
      <c r="I77" t="s">
        <v>313</v>
      </c>
      <c r="J77" t="s">
        <v>16</v>
      </c>
      <c r="K77" s="1">
        <f>SUMIFS(tbSilv[qtdRecurso],tbSilv[idCombinacao],tbResumo[[#This Row],[idCombinacao]],tbSilv[Ano],tbResumo[[#This Row],[Ano]],tbSilv[Operacao],tbResumo[[#This Row],[Operacao]],tbSilv[Recurso],tbResumo[[#This Row],[Recurso]])</f>
        <v>2.92</v>
      </c>
      <c r="L77" t="str">
        <f>VLOOKUP(tbResumo[[#This Row],[Recurso]],tbUnid[],2,0)</f>
        <v>H/M</v>
      </c>
      <c r="M77" s="9">
        <f>IFERROR(AVERAGEIFS(tbSilv[Preco],tbSilv[idCombinacao],tbResumo[[#This Row],[idCombinacao]],tbSilv[Ano],tbResumo[[#This Row],[Ano]],tbSilv[Operacao],tbResumo[[#This Row],[Operacao]],tbSilv[Recurso],tbResumo[[#This Row],[Recurso]]),0)</f>
        <v>149.07000732421875</v>
      </c>
      <c r="N77" s="1">
        <f>SUMIFS(tbSilv[qtdRecEspFaixa],tbSilv[idCombinacao],tbResumo[[#This Row],[idCombinacao]],tbSilv[Ano],tbResumo[[#This Row],[Ano]],tbSilv[Operacao],tbResumo[[#This Row],[Operacao]],tbSilv[Recurso],tbResumo[[#This Row],[Recurso]])</f>
        <v>0.134685</v>
      </c>
      <c r="O77" s="9">
        <f>SUMIFS(tbSilv[ValorEspFaixa],tbSilv[idCombinacao],tbResumo[[#This Row],[idCombinacao]],tbSilv[Ano],tbResumo[[#This Row],[Ano]],tbSilv[Operacao],tbResumo[[#This Row],[Operacao]],tbSilv[Recurso],tbResumo[[#This Row],[Recurso]])</f>
        <v>20.077493936462403</v>
      </c>
    </row>
    <row r="78" spans="1:15" x14ac:dyDescent="0.3">
      <c r="A78" t="s">
        <v>1</v>
      </c>
      <c r="B78" t="s">
        <v>2</v>
      </c>
      <c r="C78" t="s">
        <v>3</v>
      </c>
      <c r="D78" t="s">
        <v>306</v>
      </c>
      <c r="E78" t="s">
        <v>4</v>
      </c>
      <c r="F78">
        <v>11688</v>
      </c>
      <c r="G78" t="s">
        <v>0</v>
      </c>
      <c r="H78">
        <v>21</v>
      </c>
      <c r="I78" t="s">
        <v>310</v>
      </c>
      <c r="J78" t="s">
        <v>311</v>
      </c>
      <c r="K78" s="1">
        <f>SUMIFS(tbSilv[qtdRecurso],tbSilv[idCombinacao],tbResumo[[#This Row],[idCombinacao]],tbSilv[Ano],tbResumo[[#This Row],[Ano]],tbSilv[Operacao],tbResumo[[#This Row],[Operacao]],tbSilv[Recurso],tbResumo[[#This Row],[Recurso]])</f>
        <v>580.79999999999995</v>
      </c>
      <c r="L78" t="str">
        <f>VLOOKUP(tbResumo[[#This Row],[Recurso]],tbUnid[],2,0)</f>
        <v>H/H</v>
      </c>
      <c r="M78" s="9">
        <f>IFERROR(AVERAGEIFS(tbSilv[Preco],tbSilv[idCombinacao],tbResumo[[#This Row],[idCombinacao]],tbSilv[Ano],tbResumo[[#This Row],[Ano]],tbSilv[Operacao],tbResumo[[#This Row],[Operacao]],tbSilv[Recurso],tbResumo[[#This Row],[Recurso]]),0)</f>
        <v>1.0999999999999999E-2</v>
      </c>
      <c r="N78" s="1">
        <f>SUMIFS(tbSilv[qtdRecEspFaixa],tbSilv[idCombinacao],tbResumo[[#This Row],[idCombinacao]],tbSilv[Ano],tbResumo[[#This Row],[Ano]],tbSilv[Operacao],tbResumo[[#This Row],[Operacao]],tbSilv[Recurso],tbResumo[[#This Row],[Recurso]])</f>
        <v>26.789399999999997</v>
      </c>
      <c r="O78" s="9">
        <f>SUMIFS(tbSilv[ValorEspFaixa],tbSilv[idCombinacao],tbResumo[[#This Row],[idCombinacao]],tbSilv[Ano],tbResumo[[#This Row],[Ano]],tbSilv[Operacao],tbResumo[[#This Row],[Operacao]],tbSilv[Recurso],tbResumo[[#This Row],[Recurso]])</f>
        <v>0.29468339999999998</v>
      </c>
    </row>
    <row r="79" spans="1:15" x14ac:dyDescent="0.3">
      <c r="A79" t="s">
        <v>1</v>
      </c>
      <c r="B79" t="s">
        <v>2</v>
      </c>
      <c r="C79" t="s">
        <v>3</v>
      </c>
      <c r="D79" t="s">
        <v>306</v>
      </c>
      <c r="E79" t="s">
        <v>4</v>
      </c>
      <c r="F79">
        <v>11688</v>
      </c>
      <c r="G79" t="s">
        <v>0</v>
      </c>
      <c r="H79">
        <v>21</v>
      </c>
      <c r="I79" t="s">
        <v>310</v>
      </c>
      <c r="J79" t="s">
        <v>13</v>
      </c>
      <c r="K79" s="1">
        <f>SUMIFS(tbSilv[qtdRecurso],tbSilv[idCombinacao],tbResumo[[#This Row],[idCombinacao]],tbSilv[Ano],tbResumo[[#This Row],[Ano]],tbSilv[Operacao],tbResumo[[#This Row],[Operacao]],tbSilv[Recurso],tbResumo[[#This Row],[Recurso]])</f>
        <v>580.79999999999995</v>
      </c>
      <c r="L79" t="str">
        <f>VLOOKUP(tbResumo[[#This Row],[Recurso]],tbUnid[],2,0)</f>
        <v>H/H</v>
      </c>
      <c r="M79" s="9">
        <f>IFERROR(AVERAGEIFS(tbSilv[Preco],tbSilv[idCombinacao],tbResumo[[#This Row],[idCombinacao]],tbSilv[Ano],tbResumo[[#This Row],[Ano]],tbSilv[Operacao],tbResumo[[#This Row],[Operacao]],tbSilv[Recurso],tbResumo[[#This Row],[Recurso]]),0)</f>
        <v>13.066685676574707</v>
      </c>
      <c r="N79" s="1">
        <f>SUMIFS(tbSilv[qtdRecEspFaixa],tbSilv[idCombinacao],tbResumo[[#This Row],[idCombinacao]],tbSilv[Ano],tbResumo[[#This Row],[Ano]],tbSilv[Operacao],tbResumo[[#This Row],[Operacao]],tbSilv[Recurso],tbResumo[[#This Row],[Recurso]])</f>
        <v>26.789399999999997</v>
      </c>
      <c r="O79" s="9">
        <f>SUMIFS(tbSilv[ValorEspFaixa],tbSilv[idCombinacao],tbResumo[[#This Row],[idCombinacao]],tbSilv[Ano],tbResumo[[#This Row],[Ano]],tbSilv[Operacao],tbResumo[[#This Row],[Operacao]],tbSilv[Recurso],tbResumo[[#This Row],[Recurso]])</f>
        <v>350.04866926403042</v>
      </c>
    </row>
    <row r="80" spans="1:15" x14ac:dyDescent="0.3">
      <c r="A80" t="s">
        <v>1</v>
      </c>
      <c r="B80" t="s">
        <v>2</v>
      </c>
      <c r="C80" t="s">
        <v>3</v>
      </c>
      <c r="D80" t="s">
        <v>306</v>
      </c>
      <c r="E80" t="s">
        <v>4</v>
      </c>
      <c r="F80">
        <v>11688</v>
      </c>
      <c r="G80" t="s">
        <v>0</v>
      </c>
      <c r="H80">
        <v>21</v>
      </c>
      <c r="I80" t="s">
        <v>312</v>
      </c>
      <c r="J80" t="s">
        <v>13</v>
      </c>
      <c r="K80" s="1">
        <f>SUMIFS(tbSilv[qtdRecurso],tbSilv[idCombinacao],tbResumo[[#This Row],[idCombinacao]],tbSilv[Ano],tbResumo[[#This Row],[Ano]],tbSilv[Operacao],tbResumo[[#This Row],[Operacao]],tbSilv[Recurso],tbResumo[[#This Row],[Recurso]])</f>
        <v>72.599999999999994</v>
      </c>
      <c r="L80" t="str">
        <f>VLOOKUP(tbResumo[[#This Row],[Recurso]],tbUnid[],2,0)</f>
        <v>H/H</v>
      </c>
      <c r="M80" s="9">
        <f>IFERROR(AVERAGEIFS(tbSilv[Preco],tbSilv[idCombinacao],tbResumo[[#This Row],[idCombinacao]],tbSilv[Ano],tbResumo[[#This Row],[Ano]],tbSilv[Operacao],tbResumo[[#This Row],[Operacao]],tbSilv[Recurso],tbResumo[[#This Row],[Recurso]]),0)</f>
        <v>13.066685676574707</v>
      </c>
      <c r="N80" s="1">
        <f>SUMIFS(tbSilv[qtdRecEspFaixa],tbSilv[idCombinacao],tbResumo[[#This Row],[idCombinacao]],tbSilv[Ano],tbResumo[[#This Row],[Ano]],tbSilv[Operacao],tbResumo[[#This Row],[Operacao]],tbSilv[Recurso],tbResumo[[#This Row],[Recurso]])</f>
        <v>3.3486749999999996</v>
      </c>
      <c r="O80" s="9">
        <f>SUMIFS(tbSilv[ValorEspFaixa],tbSilv[idCombinacao],tbResumo[[#This Row],[idCombinacao]],tbSilv[Ano],tbResumo[[#This Row],[Ano]],tbSilv[Operacao],tbResumo[[#This Row],[Operacao]],tbSilv[Recurso],tbResumo[[#This Row],[Recurso]])</f>
        <v>43.756083658003803</v>
      </c>
    </row>
    <row r="81" spans="1:15" x14ac:dyDescent="0.3">
      <c r="A81" t="s">
        <v>1</v>
      </c>
      <c r="B81" t="s">
        <v>2</v>
      </c>
      <c r="C81" t="s">
        <v>3</v>
      </c>
      <c r="D81" t="s">
        <v>306</v>
      </c>
      <c r="E81" t="s">
        <v>4</v>
      </c>
      <c r="F81">
        <v>11688</v>
      </c>
      <c r="G81" t="s">
        <v>0</v>
      </c>
      <c r="H81">
        <v>21</v>
      </c>
      <c r="I81" t="s">
        <v>313</v>
      </c>
      <c r="J81" t="s">
        <v>16</v>
      </c>
      <c r="K81" s="1">
        <f>SUMIFS(tbSilv[qtdRecurso],tbSilv[idCombinacao],tbResumo[[#This Row],[idCombinacao]],tbSilv[Ano],tbResumo[[#This Row],[Ano]],tbSilv[Operacao],tbResumo[[#This Row],[Operacao]],tbSilv[Recurso],tbResumo[[#This Row],[Recurso]])</f>
        <v>2.92</v>
      </c>
      <c r="L81" t="str">
        <f>VLOOKUP(tbResumo[[#This Row],[Recurso]],tbUnid[],2,0)</f>
        <v>H/M</v>
      </c>
      <c r="M81" s="9">
        <f>IFERROR(AVERAGEIFS(tbSilv[Preco],tbSilv[idCombinacao],tbResumo[[#This Row],[idCombinacao]],tbSilv[Ano],tbResumo[[#This Row],[Ano]],tbSilv[Operacao],tbResumo[[#This Row],[Operacao]],tbSilv[Recurso],tbResumo[[#This Row],[Recurso]]),0)</f>
        <v>149.07000732421875</v>
      </c>
      <c r="N81" s="1">
        <f>SUMIFS(tbSilv[qtdRecEspFaixa],tbSilv[idCombinacao],tbResumo[[#This Row],[idCombinacao]],tbSilv[Ano],tbResumo[[#This Row],[Ano]],tbSilv[Operacao],tbResumo[[#This Row],[Operacao]],tbSilv[Recurso],tbResumo[[#This Row],[Recurso]])</f>
        <v>0.134685</v>
      </c>
      <c r="O81" s="9">
        <f>SUMIFS(tbSilv[ValorEspFaixa],tbSilv[idCombinacao],tbResumo[[#This Row],[idCombinacao]],tbSilv[Ano],tbResumo[[#This Row],[Ano]],tbSilv[Operacao],tbResumo[[#This Row],[Operacao]],tbSilv[Recurso],tbResumo[[#This Row],[Recurso]])</f>
        <v>20.077493936462403</v>
      </c>
    </row>
    <row r="82" spans="1:15" x14ac:dyDescent="0.3">
      <c r="A82" t="s">
        <v>1</v>
      </c>
      <c r="B82" t="s">
        <v>2</v>
      </c>
      <c r="C82" t="s">
        <v>3</v>
      </c>
      <c r="D82" t="s">
        <v>306</v>
      </c>
      <c r="E82" t="s">
        <v>4</v>
      </c>
      <c r="F82">
        <v>11688</v>
      </c>
      <c r="G82" t="s">
        <v>0</v>
      </c>
      <c r="H82">
        <v>22</v>
      </c>
      <c r="I82" t="s">
        <v>310</v>
      </c>
      <c r="J82" t="s">
        <v>311</v>
      </c>
      <c r="K82" s="1">
        <f>SUMIFS(tbSilv[qtdRecurso],tbSilv[idCombinacao],tbResumo[[#This Row],[idCombinacao]],tbSilv[Ano],tbResumo[[#This Row],[Ano]],tbSilv[Operacao],tbResumo[[#This Row],[Operacao]],tbSilv[Recurso],tbResumo[[#This Row],[Recurso]])</f>
        <v>580.79999999999995</v>
      </c>
      <c r="L82" t="str">
        <f>VLOOKUP(tbResumo[[#This Row],[Recurso]],tbUnid[],2,0)</f>
        <v>H/H</v>
      </c>
      <c r="M82" s="9">
        <f>IFERROR(AVERAGEIFS(tbSilv[Preco],tbSilv[idCombinacao],tbResumo[[#This Row],[idCombinacao]],tbSilv[Ano],tbResumo[[#This Row],[Ano]],tbSilv[Operacao],tbResumo[[#This Row],[Operacao]],tbSilv[Recurso],tbResumo[[#This Row],[Recurso]]),0)</f>
        <v>1.0999999999999999E-2</v>
      </c>
      <c r="N82" s="1">
        <f>SUMIFS(tbSilv[qtdRecEspFaixa],tbSilv[idCombinacao],tbResumo[[#This Row],[idCombinacao]],tbSilv[Ano],tbResumo[[#This Row],[Ano]],tbSilv[Operacao],tbResumo[[#This Row],[Operacao]],tbSilv[Recurso],tbResumo[[#This Row],[Recurso]])</f>
        <v>26.789399999999997</v>
      </c>
      <c r="O82" s="9">
        <f>SUMIFS(tbSilv[ValorEspFaixa],tbSilv[idCombinacao],tbResumo[[#This Row],[idCombinacao]],tbSilv[Ano],tbResumo[[#This Row],[Ano]],tbSilv[Operacao],tbResumo[[#This Row],[Operacao]],tbSilv[Recurso],tbResumo[[#This Row],[Recurso]])</f>
        <v>0.29468339999999998</v>
      </c>
    </row>
    <row r="83" spans="1:15" x14ac:dyDescent="0.3">
      <c r="A83" t="s">
        <v>1</v>
      </c>
      <c r="B83" t="s">
        <v>2</v>
      </c>
      <c r="C83" t="s">
        <v>3</v>
      </c>
      <c r="D83" t="s">
        <v>306</v>
      </c>
      <c r="E83" t="s">
        <v>4</v>
      </c>
      <c r="F83">
        <v>11688</v>
      </c>
      <c r="G83" t="s">
        <v>0</v>
      </c>
      <c r="H83">
        <v>22</v>
      </c>
      <c r="I83" t="s">
        <v>310</v>
      </c>
      <c r="J83" t="s">
        <v>13</v>
      </c>
      <c r="K83" s="1">
        <f>SUMIFS(tbSilv[qtdRecurso],tbSilv[idCombinacao],tbResumo[[#This Row],[idCombinacao]],tbSilv[Ano],tbResumo[[#This Row],[Ano]],tbSilv[Operacao],tbResumo[[#This Row],[Operacao]],tbSilv[Recurso],tbResumo[[#This Row],[Recurso]])</f>
        <v>580.79999999999995</v>
      </c>
      <c r="L83" t="str">
        <f>VLOOKUP(tbResumo[[#This Row],[Recurso]],tbUnid[],2,0)</f>
        <v>H/H</v>
      </c>
      <c r="M83" s="9">
        <f>IFERROR(AVERAGEIFS(tbSilv[Preco],tbSilv[idCombinacao],tbResumo[[#This Row],[idCombinacao]],tbSilv[Ano],tbResumo[[#This Row],[Ano]],tbSilv[Operacao],tbResumo[[#This Row],[Operacao]],tbSilv[Recurso],tbResumo[[#This Row],[Recurso]]),0)</f>
        <v>13.066685676574707</v>
      </c>
      <c r="N83" s="1">
        <f>SUMIFS(tbSilv[qtdRecEspFaixa],tbSilv[idCombinacao],tbResumo[[#This Row],[idCombinacao]],tbSilv[Ano],tbResumo[[#This Row],[Ano]],tbSilv[Operacao],tbResumo[[#This Row],[Operacao]],tbSilv[Recurso],tbResumo[[#This Row],[Recurso]])</f>
        <v>26.789399999999997</v>
      </c>
      <c r="O83" s="9">
        <f>SUMIFS(tbSilv[ValorEspFaixa],tbSilv[idCombinacao],tbResumo[[#This Row],[idCombinacao]],tbSilv[Ano],tbResumo[[#This Row],[Ano]],tbSilv[Operacao],tbResumo[[#This Row],[Operacao]],tbSilv[Recurso],tbResumo[[#This Row],[Recurso]])</f>
        <v>350.04866926403042</v>
      </c>
    </row>
    <row r="84" spans="1:15" x14ac:dyDescent="0.3">
      <c r="A84" t="s">
        <v>1</v>
      </c>
      <c r="B84" t="s">
        <v>2</v>
      </c>
      <c r="C84" t="s">
        <v>3</v>
      </c>
      <c r="D84" t="s">
        <v>306</v>
      </c>
      <c r="E84" t="s">
        <v>4</v>
      </c>
      <c r="F84">
        <v>11688</v>
      </c>
      <c r="G84" t="s">
        <v>0</v>
      </c>
      <c r="H84">
        <v>22</v>
      </c>
      <c r="I84" t="s">
        <v>312</v>
      </c>
      <c r="J84" t="s">
        <v>13</v>
      </c>
      <c r="K84" s="1">
        <f>SUMIFS(tbSilv[qtdRecurso],tbSilv[idCombinacao],tbResumo[[#This Row],[idCombinacao]],tbSilv[Ano],tbResumo[[#This Row],[Ano]],tbSilv[Operacao],tbResumo[[#This Row],[Operacao]],tbSilv[Recurso],tbResumo[[#This Row],[Recurso]])</f>
        <v>72.599999999999994</v>
      </c>
      <c r="L84" t="str">
        <f>VLOOKUP(tbResumo[[#This Row],[Recurso]],tbUnid[],2,0)</f>
        <v>H/H</v>
      </c>
      <c r="M84" s="9">
        <f>IFERROR(AVERAGEIFS(tbSilv[Preco],tbSilv[idCombinacao],tbResumo[[#This Row],[idCombinacao]],tbSilv[Ano],tbResumo[[#This Row],[Ano]],tbSilv[Operacao],tbResumo[[#This Row],[Operacao]],tbSilv[Recurso],tbResumo[[#This Row],[Recurso]]),0)</f>
        <v>13.066685676574707</v>
      </c>
      <c r="N84" s="1">
        <f>SUMIFS(tbSilv[qtdRecEspFaixa],tbSilv[idCombinacao],tbResumo[[#This Row],[idCombinacao]],tbSilv[Ano],tbResumo[[#This Row],[Ano]],tbSilv[Operacao],tbResumo[[#This Row],[Operacao]],tbSilv[Recurso],tbResumo[[#This Row],[Recurso]])</f>
        <v>3.3486749999999996</v>
      </c>
      <c r="O84" s="9">
        <f>SUMIFS(tbSilv[ValorEspFaixa],tbSilv[idCombinacao],tbResumo[[#This Row],[idCombinacao]],tbSilv[Ano],tbResumo[[#This Row],[Ano]],tbSilv[Operacao],tbResumo[[#This Row],[Operacao]],tbSilv[Recurso],tbResumo[[#This Row],[Recurso]])</f>
        <v>43.756083658003803</v>
      </c>
    </row>
    <row r="85" spans="1:15" x14ac:dyDescent="0.3">
      <c r="A85" t="s">
        <v>1</v>
      </c>
      <c r="B85" t="s">
        <v>2</v>
      </c>
      <c r="C85" t="s">
        <v>3</v>
      </c>
      <c r="D85" t="s">
        <v>306</v>
      </c>
      <c r="E85" t="s">
        <v>4</v>
      </c>
      <c r="F85">
        <v>11688</v>
      </c>
      <c r="G85" t="s">
        <v>0</v>
      </c>
      <c r="H85">
        <v>22</v>
      </c>
      <c r="I85" t="s">
        <v>313</v>
      </c>
      <c r="J85" t="s">
        <v>16</v>
      </c>
      <c r="K85" s="1">
        <f>SUMIFS(tbSilv[qtdRecurso],tbSilv[idCombinacao],tbResumo[[#This Row],[idCombinacao]],tbSilv[Ano],tbResumo[[#This Row],[Ano]],tbSilv[Operacao],tbResumo[[#This Row],[Operacao]],tbSilv[Recurso],tbResumo[[#This Row],[Recurso]])</f>
        <v>2.92</v>
      </c>
      <c r="L85" t="str">
        <f>VLOOKUP(tbResumo[[#This Row],[Recurso]],tbUnid[],2,0)</f>
        <v>H/M</v>
      </c>
      <c r="M85" s="9">
        <f>IFERROR(AVERAGEIFS(tbSilv[Preco],tbSilv[idCombinacao],tbResumo[[#This Row],[idCombinacao]],tbSilv[Ano],tbResumo[[#This Row],[Ano]],tbSilv[Operacao],tbResumo[[#This Row],[Operacao]],tbSilv[Recurso],tbResumo[[#This Row],[Recurso]]),0)</f>
        <v>149.07000732421875</v>
      </c>
      <c r="N85" s="1">
        <f>SUMIFS(tbSilv[qtdRecEspFaixa],tbSilv[idCombinacao],tbResumo[[#This Row],[idCombinacao]],tbSilv[Ano],tbResumo[[#This Row],[Ano]],tbSilv[Operacao],tbResumo[[#This Row],[Operacao]],tbSilv[Recurso],tbResumo[[#This Row],[Recurso]])</f>
        <v>0.134685</v>
      </c>
      <c r="O85" s="9">
        <f>SUMIFS(tbSilv[ValorEspFaixa],tbSilv[idCombinacao],tbResumo[[#This Row],[idCombinacao]],tbSilv[Ano],tbResumo[[#This Row],[Ano]],tbSilv[Operacao],tbResumo[[#This Row],[Operacao]],tbSilv[Recurso],tbResumo[[#This Row],[Recurso]])</f>
        <v>20.077493936462403</v>
      </c>
    </row>
    <row r="86" spans="1:15" x14ac:dyDescent="0.3">
      <c r="A86" t="s">
        <v>1</v>
      </c>
      <c r="B86" t="s">
        <v>2</v>
      </c>
      <c r="C86" t="s">
        <v>3</v>
      </c>
      <c r="D86" t="s">
        <v>306</v>
      </c>
      <c r="E86" t="s">
        <v>4</v>
      </c>
      <c r="F86">
        <v>11688</v>
      </c>
      <c r="G86" t="s">
        <v>0</v>
      </c>
      <c r="H86">
        <v>23</v>
      </c>
      <c r="I86" t="s">
        <v>310</v>
      </c>
      <c r="J86" t="s">
        <v>311</v>
      </c>
      <c r="K86" s="1">
        <f>SUMIFS(tbSilv[qtdRecurso],tbSilv[idCombinacao],tbResumo[[#This Row],[idCombinacao]],tbSilv[Ano],tbResumo[[#This Row],[Ano]],tbSilv[Operacao],tbResumo[[#This Row],[Operacao]],tbSilv[Recurso],tbResumo[[#This Row],[Recurso]])</f>
        <v>580.79999999999995</v>
      </c>
      <c r="L86" t="str">
        <f>VLOOKUP(tbResumo[[#This Row],[Recurso]],tbUnid[],2,0)</f>
        <v>H/H</v>
      </c>
      <c r="M86" s="9">
        <f>IFERROR(AVERAGEIFS(tbSilv[Preco],tbSilv[idCombinacao],tbResumo[[#This Row],[idCombinacao]],tbSilv[Ano],tbResumo[[#This Row],[Ano]],tbSilv[Operacao],tbResumo[[#This Row],[Operacao]],tbSilv[Recurso],tbResumo[[#This Row],[Recurso]]),0)</f>
        <v>1.0999999999999999E-2</v>
      </c>
      <c r="N86" s="1">
        <f>SUMIFS(tbSilv[qtdRecEspFaixa],tbSilv[idCombinacao],tbResumo[[#This Row],[idCombinacao]],tbSilv[Ano],tbResumo[[#This Row],[Ano]],tbSilv[Operacao],tbResumo[[#This Row],[Operacao]],tbSilv[Recurso],tbResumo[[#This Row],[Recurso]])</f>
        <v>26.789399999999997</v>
      </c>
      <c r="O86" s="9">
        <f>SUMIFS(tbSilv[ValorEspFaixa],tbSilv[idCombinacao],tbResumo[[#This Row],[idCombinacao]],tbSilv[Ano],tbResumo[[#This Row],[Ano]],tbSilv[Operacao],tbResumo[[#This Row],[Operacao]],tbSilv[Recurso],tbResumo[[#This Row],[Recurso]])</f>
        <v>0.29468339999999998</v>
      </c>
    </row>
    <row r="87" spans="1:15" x14ac:dyDescent="0.3">
      <c r="A87" t="s">
        <v>1</v>
      </c>
      <c r="B87" t="s">
        <v>2</v>
      </c>
      <c r="C87" t="s">
        <v>3</v>
      </c>
      <c r="D87" t="s">
        <v>306</v>
      </c>
      <c r="E87" t="s">
        <v>4</v>
      </c>
      <c r="F87">
        <v>11688</v>
      </c>
      <c r="G87" t="s">
        <v>0</v>
      </c>
      <c r="H87">
        <v>23</v>
      </c>
      <c r="I87" t="s">
        <v>310</v>
      </c>
      <c r="J87" t="s">
        <v>13</v>
      </c>
      <c r="K87" s="1">
        <f>SUMIFS(tbSilv[qtdRecurso],tbSilv[idCombinacao],tbResumo[[#This Row],[idCombinacao]],tbSilv[Ano],tbResumo[[#This Row],[Ano]],tbSilv[Operacao],tbResumo[[#This Row],[Operacao]],tbSilv[Recurso],tbResumo[[#This Row],[Recurso]])</f>
        <v>580.79999999999995</v>
      </c>
      <c r="L87" t="str">
        <f>VLOOKUP(tbResumo[[#This Row],[Recurso]],tbUnid[],2,0)</f>
        <v>H/H</v>
      </c>
      <c r="M87" s="9">
        <f>IFERROR(AVERAGEIFS(tbSilv[Preco],tbSilv[idCombinacao],tbResumo[[#This Row],[idCombinacao]],tbSilv[Ano],tbResumo[[#This Row],[Ano]],tbSilv[Operacao],tbResumo[[#This Row],[Operacao]],tbSilv[Recurso],tbResumo[[#This Row],[Recurso]]),0)</f>
        <v>13.066685676574707</v>
      </c>
      <c r="N87" s="1">
        <f>SUMIFS(tbSilv[qtdRecEspFaixa],tbSilv[idCombinacao],tbResumo[[#This Row],[idCombinacao]],tbSilv[Ano],tbResumo[[#This Row],[Ano]],tbSilv[Operacao],tbResumo[[#This Row],[Operacao]],tbSilv[Recurso],tbResumo[[#This Row],[Recurso]])</f>
        <v>26.789399999999997</v>
      </c>
      <c r="O87" s="9">
        <f>SUMIFS(tbSilv[ValorEspFaixa],tbSilv[idCombinacao],tbResumo[[#This Row],[idCombinacao]],tbSilv[Ano],tbResumo[[#This Row],[Ano]],tbSilv[Operacao],tbResumo[[#This Row],[Operacao]],tbSilv[Recurso],tbResumo[[#This Row],[Recurso]])</f>
        <v>350.04866926403042</v>
      </c>
    </row>
    <row r="88" spans="1:15" x14ac:dyDescent="0.3">
      <c r="A88" t="s">
        <v>1</v>
      </c>
      <c r="B88" t="s">
        <v>2</v>
      </c>
      <c r="C88" t="s">
        <v>3</v>
      </c>
      <c r="D88" t="s">
        <v>306</v>
      </c>
      <c r="E88" t="s">
        <v>4</v>
      </c>
      <c r="F88">
        <v>11688</v>
      </c>
      <c r="G88" t="s">
        <v>0</v>
      </c>
      <c r="H88">
        <v>23</v>
      </c>
      <c r="I88" t="s">
        <v>312</v>
      </c>
      <c r="J88" t="s">
        <v>13</v>
      </c>
      <c r="K88" s="1">
        <f>SUMIFS(tbSilv[qtdRecurso],tbSilv[idCombinacao],tbResumo[[#This Row],[idCombinacao]],tbSilv[Ano],tbResumo[[#This Row],[Ano]],tbSilv[Operacao],tbResumo[[#This Row],[Operacao]],tbSilv[Recurso],tbResumo[[#This Row],[Recurso]])</f>
        <v>72.599999999999994</v>
      </c>
      <c r="L88" t="str">
        <f>VLOOKUP(tbResumo[[#This Row],[Recurso]],tbUnid[],2,0)</f>
        <v>H/H</v>
      </c>
      <c r="M88" s="9">
        <f>IFERROR(AVERAGEIFS(tbSilv[Preco],tbSilv[idCombinacao],tbResumo[[#This Row],[idCombinacao]],tbSilv[Ano],tbResumo[[#This Row],[Ano]],tbSilv[Operacao],tbResumo[[#This Row],[Operacao]],tbSilv[Recurso],tbResumo[[#This Row],[Recurso]]),0)</f>
        <v>13.066685676574707</v>
      </c>
      <c r="N88" s="1">
        <f>SUMIFS(tbSilv[qtdRecEspFaixa],tbSilv[idCombinacao],tbResumo[[#This Row],[idCombinacao]],tbSilv[Ano],tbResumo[[#This Row],[Ano]],tbSilv[Operacao],tbResumo[[#This Row],[Operacao]],tbSilv[Recurso],tbResumo[[#This Row],[Recurso]])</f>
        <v>3.3486749999999996</v>
      </c>
      <c r="O88" s="9">
        <f>SUMIFS(tbSilv[ValorEspFaixa],tbSilv[idCombinacao],tbResumo[[#This Row],[idCombinacao]],tbSilv[Ano],tbResumo[[#This Row],[Ano]],tbSilv[Operacao],tbResumo[[#This Row],[Operacao]],tbSilv[Recurso],tbResumo[[#This Row],[Recurso]])</f>
        <v>43.756083658003803</v>
      </c>
    </row>
    <row r="89" spans="1:15" x14ac:dyDescent="0.3">
      <c r="A89" t="s">
        <v>1</v>
      </c>
      <c r="B89" t="s">
        <v>2</v>
      </c>
      <c r="C89" t="s">
        <v>3</v>
      </c>
      <c r="D89" t="s">
        <v>306</v>
      </c>
      <c r="E89" t="s">
        <v>4</v>
      </c>
      <c r="F89">
        <v>11688</v>
      </c>
      <c r="G89" t="s">
        <v>0</v>
      </c>
      <c r="H89">
        <v>23</v>
      </c>
      <c r="I89" t="s">
        <v>313</v>
      </c>
      <c r="J89" t="s">
        <v>16</v>
      </c>
      <c r="K89" s="1">
        <f>SUMIFS(tbSilv[qtdRecurso],tbSilv[idCombinacao],tbResumo[[#This Row],[idCombinacao]],tbSilv[Ano],tbResumo[[#This Row],[Ano]],tbSilv[Operacao],tbResumo[[#This Row],[Operacao]],tbSilv[Recurso],tbResumo[[#This Row],[Recurso]])</f>
        <v>2.92</v>
      </c>
      <c r="L89" t="str">
        <f>VLOOKUP(tbResumo[[#This Row],[Recurso]],tbUnid[],2,0)</f>
        <v>H/M</v>
      </c>
      <c r="M89" s="9">
        <f>IFERROR(AVERAGEIFS(tbSilv[Preco],tbSilv[idCombinacao],tbResumo[[#This Row],[idCombinacao]],tbSilv[Ano],tbResumo[[#This Row],[Ano]],tbSilv[Operacao],tbResumo[[#This Row],[Operacao]],tbSilv[Recurso],tbResumo[[#This Row],[Recurso]]),0)</f>
        <v>149.07000732421875</v>
      </c>
      <c r="N89" s="1">
        <f>SUMIFS(tbSilv[qtdRecEspFaixa],tbSilv[idCombinacao],tbResumo[[#This Row],[idCombinacao]],tbSilv[Ano],tbResumo[[#This Row],[Ano]],tbSilv[Operacao],tbResumo[[#This Row],[Operacao]],tbSilv[Recurso],tbResumo[[#This Row],[Recurso]])</f>
        <v>0.134685</v>
      </c>
      <c r="O89" s="9">
        <f>SUMIFS(tbSilv[ValorEspFaixa],tbSilv[idCombinacao],tbResumo[[#This Row],[idCombinacao]],tbSilv[Ano],tbResumo[[#This Row],[Ano]],tbSilv[Operacao],tbResumo[[#This Row],[Operacao]],tbSilv[Recurso],tbResumo[[#This Row],[Recurso]])</f>
        <v>20.077493936462403</v>
      </c>
    </row>
    <row r="90" spans="1:15" x14ac:dyDescent="0.3">
      <c r="A90" t="s">
        <v>1</v>
      </c>
      <c r="B90" t="s">
        <v>2</v>
      </c>
      <c r="C90" t="s">
        <v>3</v>
      </c>
      <c r="D90" t="s">
        <v>306</v>
      </c>
      <c r="E90" t="s">
        <v>4</v>
      </c>
      <c r="F90">
        <v>11688</v>
      </c>
      <c r="G90" t="s">
        <v>0</v>
      </c>
      <c r="H90">
        <v>24</v>
      </c>
      <c r="I90" t="s">
        <v>310</v>
      </c>
      <c r="J90" t="s">
        <v>311</v>
      </c>
      <c r="K90" s="1">
        <f>SUMIFS(tbSilv[qtdRecurso],tbSilv[idCombinacao],tbResumo[[#This Row],[idCombinacao]],tbSilv[Ano],tbResumo[[#This Row],[Ano]],tbSilv[Operacao],tbResumo[[#This Row],[Operacao]],tbSilv[Recurso],tbResumo[[#This Row],[Recurso]])</f>
        <v>580.79999999999995</v>
      </c>
      <c r="L90" t="str">
        <f>VLOOKUP(tbResumo[[#This Row],[Recurso]],tbUnid[],2,0)</f>
        <v>H/H</v>
      </c>
      <c r="M90" s="9">
        <f>IFERROR(AVERAGEIFS(tbSilv[Preco],tbSilv[idCombinacao],tbResumo[[#This Row],[idCombinacao]],tbSilv[Ano],tbResumo[[#This Row],[Ano]],tbSilv[Operacao],tbResumo[[#This Row],[Operacao]],tbSilv[Recurso],tbResumo[[#This Row],[Recurso]]),0)</f>
        <v>1.0999999999999999E-2</v>
      </c>
      <c r="N90" s="1">
        <f>SUMIFS(tbSilv[qtdRecEspFaixa],tbSilv[idCombinacao],tbResumo[[#This Row],[idCombinacao]],tbSilv[Ano],tbResumo[[#This Row],[Ano]],tbSilv[Operacao],tbResumo[[#This Row],[Operacao]],tbSilv[Recurso],tbResumo[[#This Row],[Recurso]])</f>
        <v>26.789399999999997</v>
      </c>
      <c r="O90" s="9">
        <f>SUMIFS(tbSilv[ValorEspFaixa],tbSilv[idCombinacao],tbResumo[[#This Row],[idCombinacao]],tbSilv[Ano],tbResumo[[#This Row],[Ano]],tbSilv[Operacao],tbResumo[[#This Row],[Operacao]],tbSilv[Recurso],tbResumo[[#This Row],[Recurso]])</f>
        <v>0.29468339999999998</v>
      </c>
    </row>
    <row r="91" spans="1:15" x14ac:dyDescent="0.3">
      <c r="A91" t="s">
        <v>1</v>
      </c>
      <c r="B91" t="s">
        <v>2</v>
      </c>
      <c r="C91" t="s">
        <v>3</v>
      </c>
      <c r="D91" t="s">
        <v>306</v>
      </c>
      <c r="E91" t="s">
        <v>4</v>
      </c>
      <c r="F91">
        <v>11688</v>
      </c>
      <c r="G91" t="s">
        <v>0</v>
      </c>
      <c r="H91">
        <v>24</v>
      </c>
      <c r="I91" t="s">
        <v>310</v>
      </c>
      <c r="J91" t="s">
        <v>13</v>
      </c>
      <c r="K91" s="1">
        <f>SUMIFS(tbSilv[qtdRecurso],tbSilv[idCombinacao],tbResumo[[#This Row],[idCombinacao]],tbSilv[Ano],tbResumo[[#This Row],[Ano]],tbSilv[Operacao],tbResumo[[#This Row],[Operacao]],tbSilv[Recurso],tbResumo[[#This Row],[Recurso]])</f>
        <v>580.79999999999995</v>
      </c>
      <c r="L91" t="str">
        <f>VLOOKUP(tbResumo[[#This Row],[Recurso]],tbUnid[],2,0)</f>
        <v>H/H</v>
      </c>
      <c r="M91" s="9">
        <f>IFERROR(AVERAGEIFS(tbSilv[Preco],tbSilv[idCombinacao],tbResumo[[#This Row],[idCombinacao]],tbSilv[Ano],tbResumo[[#This Row],[Ano]],tbSilv[Operacao],tbResumo[[#This Row],[Operacao]],tbSilv[Recurso],tbResumo[[#This Row],[Recurso]]),0)</f>
        <v>13.066685676574707</v>
      </c>
      <c r="N91" s="1">
        <f>SUMIFS(tbSilv[qtdRecEspFaixa],tbSilv[idCombinacao],tbResumo[[#This Row],[idCombinacao]],tbSilv[Ano],tbResumo[[#This Row],[Ano]],tbSilv[Operacao],tbResumo[[#This Row],[Operacao]],tbSilv[Recurso],tbResumo[[#This Row],[Recurso]])</f>
        <v>26.789399999999997</v>
      </c>
      <c r="O91" s="9">
        <f>SUMIFS(tbSilv[ValorEspFaixa],tbSilv[idCombinacao],tbResumo[[#This Row],[idCombinacao]],tbSilv[Ano],tbResumo[[#This Row],[Ano]],tbSilv[Operacao],tbResumo[[#This Row],[Operacao]],tbSilv[Recurso],tbResumo[[#This Row],[Recurso]])</f>
        <v>350.04866926403042</v>
      </c>
    </row>
    <row r="92" spans="1:15" x14ac:dyDescent="0.3">
      <c r="A92" t="s">
        <v>1</v>
      </c>
      <c r="B92" t="s">
        <v>2</v>
      </c>
      <c r="C92" t="s">
        <v>3</v>
      </c>
      <c r="D92" t="s">
        <v>306</v>
      </c>
      <c r="E92" t="s">
        <v>4</v>
      </c>
      <c r="F92">
        <v>11688</v>
      </c>
      <c r="G92" t="s">
        <v>0</v>
      </c>
      <c r="H92">
        <v>24</v>
      </c>
      <c r="I92" t="s">
        <v>312</v>
      </c>
      <c r="J92" t="s">
        <v>13</v>
      </c>
      <c r="K92" s="1">
        <f>SUMIFS(tbSilv[qtdRecurso],tbSilv[idCombinacao],tbResumo[[#This Row],[idCombinacao]],tbSilv[Ano],tbResumo[[#This Row],[Ano]],tbSilv[Operacao],tbResumo[[#This Row],[Operacao]],tbSilv[Recurso],tbResumo[[#This Row],[Recurso]])</f>
        <v>72.599999999999994</v>
      </c>
      <c r="L92" t="str">
        <f>VLOOKUP(tbResumo[[#This Row],[Recurso]],tbUnid[],2,0)</f>
        <v>H/H</v>
      </c>
      <c r="M92" s="9">
        <f>IFERROR(AVERAGEIFS(tbSilv[Preco],tbSilv[idCombinacao],tbResumo[[#This Row],[idCombinacao]],tbSilv[Ano],tbResumo[[#This Row],[Ano]],tbSilv[Operacao],tbResumo[[#This Row],[Operacao]],tbSilv[Recurso],tbResumo[[#This Row],[Recurso]]),0)</f>
        <v>13.066685676574707</v>
      </c>
      <c r="N92" s="1">
        <f>SUMIFS(tbSilv[qtdRecEspFaixa],tbSilv[idCombinacao],tbResumo[[#This Row],[idCombinacao]],tbSilv[Ano],tbResumo[[#This Row],[Ano]],tbSilv[Operacao],tbResumo[[#This Row],[Operacao]],tbSilv[Recurso],tbResumo[[#This Row],[Recurso]])</f>
        <v>3.3486749999999996</v>
      </c>
      <c r="O92" s="9">
        <f>SUMIFS(tbSilv[ValorEspFaixa],tbSilv[idCombinacao],tbResumo[[#This Row],[idCombinacao]],tbSilv[Ano],tbResumo[[#This Row],[Ano]],tbSilv[Operacao],tbResumo[[#This Row],[Operacao]],tbSilv[Recurso],tbResumo[[#This Row],[Recurso]])</f>
        <v>43.756083658003803</v>
      </c>
    </row>
    <row r="93" spans="1:15" x14ac:dyDescent="0.3">
      <c r="A93" t="s">
        <v>1</v>
      </c>
      <c r="B93" t="s">
        <v>2</v>
      </c>
      <c r="C93" t="s">
        <v>3</v>
      </c>
      <c r="D93" t="s">
        <v>306</v>
      </c>
      <c r="E93" t="s">
        <v>4</v>
      </c>
      <c r="F93">
        <v>11688</v>
      </c>
      <c r="G93" t="s">
        <v>0</v>
      </c>
      <c r="H93">
        <v>24</v>
      </c>
      <c r="I93" t="s">
        <v>313</v>
      </c>
      <c r="J93" t="s">
        <v>16</v>
      </c>
      <c r="K93" s="1">
        <f>SUMIFS(tbSilv[qtdRecurso],tbSilv[idCombinacao],tbResumo[[#This Row],[idCombinacao]],tbSilv[Ano],tbResumo[[#This Row],[Ano]],tbSilv[Operacao],tbResumo[[#This Row],[Operacao]],tbSilv[Recurso],tbResumo[[#This Row],[Recurso]])</f>
        <v>2.92</v>
      </c>
      <c r="L93" t="str">
        <f>VLOOKUP(tbResumo[[#This Row],[Recurso]],tbUnid[],2,0)</f>
        <v>H/M</v>
      </c>
      <c r="M93" s="9">
        <f>IFERROR(AVERAGEIFS(tbSilv[Preco],tbSilv[idCombinacao],tbResumo[[#This Row],[idCombinacao]],tbSilv[Ano],tbResumo[[#This Row],[Ano]],tbSilv[Operacao],tbResumo[[#This Row],[Operacao]],tbSilv[Recurso],tbResumo[[#This Row],[Recurso]]),0)</f>
        <v>149.07000732421875</v>
      </c>
      <c r="N93" s="1">
        <f>SUMIFS(tbSilv[qtdRecEspFaixa],tbSilv[idCombinacao],tbResumo[[#This Row],[idCombinacao]],tbSilv[Ano],tbResumo[[#This Row],[Ano]],tbSilv[Operacao],tbResumo[[#This Row],[Operacao]],tbSilv[Recurso],tbResumo[[#This Row],[Recurso]])</f>
        <v>0.134685</v>
      </c>
      <c r="O93" s="9">
        <f>SUMIFS(tbSilv[ValorEspFaixa],tbSilv[idCombinacao],tbResumo[[#This Row],[idCombinacao]],tbSilv[Ano],tbResumo[[#This Row],[Ano]],tbSilv[Operacao],tbResumo[[#This Row],[Operacao]],tbSilv[Recurso],tbResumo[[#This Row],[Recurso]])</f>
        <v>20.077493936462403</v>
      </c>
    </row>
    <row r="94" spans="1:15" x14ac:dyDescent="0.3">
      <c r="A94" t="s">
        <v>1</v>
      </c>
      <c r="B94" t="s">
        <v>2</v>
      </c>
      <c r="C94" t="s">
        <v>3</v>
      </c>
      <c r="D94" t="s">
        <v>306</v>
      </c>
      <c r="E94" t="s">
        <v>4</v>
      </c>
      <c r="F94">
        <v>11688</v>
      </c>
      <c r="G94" t="s">
        <v>0</v>
      </c>
      <c r="H94">
        <v>25</v>
      </c>
      <c r="I94" t="s">
        <v>310</v>
      </c>
      <c r="J94" t="s">
        <v>311</v>
      </c>
      <c r="K94" s="1">
        <f>SUMIFS(tbSilv[qtdRecurso],tbSilv[idCombinacao],tbResumo[[#This Row],[idCombinacao]],tbSilv[Ano],tbResumo[[#This Row],[Ano]],tbSilv[Operacao],tbResumo[[#This Row],[Operacao]],tbSilv[Recurso],tbResumo[[#This Row],[Recurso]])</f>
        <v>580.79999999999995</v>
      </c>
      <c r="L94" t="str">
        <f>VLOOKUP(tbResumo[[#This Row],[Recurso]],tbUnid[],2,0)</f>
        <v>H/H</v>
      </c>
      <c r="M94" s="9">
        <f>IFERROR(AVERAGEIFS(tbSilv[Preco],tbSilv[idCombinacao],tbResumo[[#This Row],[idCombinacao]],tbSilv[Ano],tbResumo[[#This Row],[Ano]],tbSilv[Operacao],tbResumo[[#This Row],[Operacao]],tbSilv[Recurso],tbResumo[[#This Row],[Recurso]]),0)</f>
        <v>1.0999999999999999E-2</v>
      </c>
      <c r="N94" s="1">
        <f>SUMIFS(tbSilv[qtdRecEspFaixa],tbSilv[idCombinacao],tbResumo[[#This Row],[idCombinacao]],tbSilv[Ano],tbResumo[[#This Row],[Ano]],tbSilv[Operacao],tbResumo[[#This Row],[Operacao]],tbSilv[Recurso],tbResumo[[#This Row],[Recurso]])</f>
        <v>26.789399999999997</v>
      </c>
      <c r="O94" s="9">
        <f>SUMIFS(tbSilv[ValorEspFaixa],tbSilv[idCombinacao],tbResumo[[#This Row],[idCombinacao]],tbSilv[Ano],tbResumo[[#This Row],[Ano]],tbSilv[Operacao],tbResumo[[#This Row],[Operacao]],tbSilv[Recurso],tbResumo[[#This Row],[Recurso]])</f>
        <v>0.29468339999999998</v>
      </c>
    </row>
    <row r="95" spans="1:15" x14ac:dyDescent="0.3">
      <c r="A95" t="s">
        <v>1</v>
      </c>
      <c r="B95" t="s">
        <v>2</v>
      </c>
      <c r="C95" t="s">
        <v>3</v>
      </c>
      <c r="D95" t="s">
        <v>306</v>
      </c>
      <c r="E95" t="s">
        <v>4</v>
      </c>
      <c r="F95">
        <v>11688</v>
      </c>
      <c r="G95" t="s">
        <v>0</v>
      </c>
      <c r="H95">
        <v>25</v>
      </c>
      <c r="I95" t="s">
        <v>310</v>
      </c>
      <c r="J95" t="s">
        <v>13</v>
      </c>
      <c r="K95" s="1">
        <f>SUMIFS(tbSilv[qtdRecurso],tbSilv[idCombinacao],tbResumo[[#This Row],[idCombinacao]],tbSilv[Ano],tbResumo[[#This Row],[Ano]],tbSilv[Operacao],tbResumo[[#This Row],[Operacao]],tbSilv[Recurso],tbResumo[[#This Row],[Recurso]])</f>
        <v>580.79999999999995</v>
      </c>
      <c r="L95" t="str">
        <f>VLOOKUP(tbResumo[[#This Row],[Recurso]],tbUnid[],2,0)</f>
        <v>H/H</v>
      </c>
      <c r="M95" s="9">
        <f>IFERROR(AVERAGEIFS(tbSilv[Preco],tbSilv[idCombinacao],tbResumo[[#This Row],[idCombinacao]],tbSilv[Ano],tbResumo[[#This Row],[Ano]],tbSilv[Operacao],tbResumo[[#This Row],[Operacao]],tbSilv[Recurso],tbResumo[[#This Row],[Recurso]]),0)</f>
        <v>13.066685676574707</v>
      </c>
      <c r="N95" s="1">
        <f>SUMIFS(tbSilv[qtdRecEspFaixa],tbSilv[idCombinacao],tbResumo[[#This Row],[idCombinacao]],tbSilv[Ano],tbResumo[[#This Row],[Ano]],tbSilv[Operacao],tbResumo[[#This Row],[Operacao]],tbSilv[Recurso],tbResumo[[#This Row],[Recurso]])</f>
        <v>26.789399999999997</v>
      </c>
      <c r="O95" s="9">
        <f>SUMIFS(tbSilv[ValorEspFaixa],tbSilv[idCombinacao],tbResumo[[#This Row],[idCombinacao]],tbSilv[Ano],tbResumo[[#This Row],[Ano]],tbSilv[Operacao],tbResumo[[#This Row],[Operacao]],tbSilv[Recurso],tbResumo[[#This Row],[Recurso]])</f>
        <v>350.04866926403042</v>
      </c>
    </row>
    <row r="96" spans="1:15" x14ac:dyDescent="0.3">
      <c r="A96" t="s">
        <v>1</v>
      </c>
      <c r="B96" t="s">
        <v>2</v>
      </c>
      <c r="C96" t="s">
        <v>3</v>
      </c>
      <c r="D96" t="s">
        <v>306</v>
      </c>
      <c r="E96" t="s">
        <v>4</v>
      </c>
      <c r="F96">
        <v>11688</v>
      </c>
      <c r="G96" t="s">
        <v>0</v>
      </c>
      <c r="H96">
        <v>25</v>
      </c>
      <c r="I96" t="s">
        <v>312</v>
      </c>
      <c r="J96" t="s">
        <v>13</v>
      </c>
      <c r="K96" s="1">
        <f>SUMIFS(tbSilv[qtdRecurso],tbSilv[idCombinacao],tbResumo[[#This Row],[idCombinacao]],tbSilv[Ano],tbResumo[[#This Row],[Ano]],tbSilv[Operacao],tbResumo[[#This Row],[Operacao]],tbSilv[Recurso],tbResumo[[#This Row],[Recurso]])</f>
        <v>72.599999999999994</v>
      </c>
      <c r="L96" t="str">
        <f>VLOOKUP(tbResumo[[#This Row],[Recurso]],tbUnid[],2,0)</f>
        <v>H/H</v>
      </c>
      <c r="M96" s="9">
        <f>IFERROR(AVERAGEIFS(tbSilv[Preco],tbSilv[idCombinacao],tbResumo[[#This Row],[idCombinacao]],tbSilv[Ano],tbResumo[[#This Row],[Ano]],tbSilv[Operacao],tbResumo[[#This Row],[Operacao]],tbSilv[Recurso],tbResumo[[#This Row],[Recurso]]),0)</f>
        <v>13.066685676574707</v>
      </c>
      <c r="N96" s="1">
        <f>SUMIFS(tbSilv[qtdRecEspFaixa],tbSilv[idCombinacao],tbResumo[[#This Row],[idCombinacao]],tbSilv[Ano],tbResumo[[#This Row],[Ano]],tbSilv[Operacao],tbResumo[[#This Row],[Operacao]],tbSilv[Recurso],tbResumo[[#This Row],[Recurso]])</f>
        <v>3.3486749999999996</v>
      </c>
      <c r="O96" s="9">
        <f>SUMIFS(tbSilv[ValorEspFaixa],tbSilv[idCombinacao],tbResumo[[#This Row],[idCombinacao]],tbSilv[Ano],tbResumo[[#This Row],[Ano]],tbSilv[Operacao],tbResumo[[#This Row],[Operacao]],tbSilv[Recurso],tbResumo[[#This Row],[Recurso]])</f>
        <v>43.756083658003803</v>
      </c>
    </row>
    <row r="97" spans="1:15" x14ac:dyDescent="0.3">
      <c r="A97" t="s">
        <v>1</v>
      </c>
      <c r="B97" t="s">
        <v>2</v>
      </c>
      <c r="C97" t="s">
        <v>3</v>
      </c>
      <c r="D97" t="s">
        <v>306</v>
      </c>
      <c r="E97" t="s">
        <v>4</v>
      </c>
      <c r="F97">
        <v>11688</v>
      </c>
      <c r="G97" t="s">
        <v>0</v>
      </c>
      <c r="H97">
        <v>25</v>
      </c>
      <c r="I97" t="s">
        <v>313</v>
      </c>
      <c r="J97" t="s">
        <v>16</v>
      </c>
      <c r="K97" s="1">
        <f>SUMIFS(tbSilv[qtdRecurso],tbSilv[idCombinacao],tbResumo[[#This Row],[idCombinacao]],tbSilv[Ano],tbResumo[[#This Row],[Ano]],tbSilv[Operacao],tbResumo[[#This Row],[Operacao]],tbSilv[Recurso],tbResumo[[#This Row],[Recurso]])</f>
        <v>2.92</v>
      </c>
      <c r="L97" t="str">
        <f>VLOOKUP(tbResumo[[#This Row],[Recurso]],tbUnid[],2,0)</f>
        <v>H/M</v>
      </c>
      <c r="M97" s="9">
        <f>IFERROR(AVERAGEIFS(tbSilv[Preco],tbSilv[idCombinacao],tbResumo[[#This Row],[idCombinacao]],tbSilv[Ano],tbResumo[[#This Row],[Ano]],tbSilv[Operacao],tbResumo[[#This Row],[Operacao]],tbSilv[Recurso],tbResumo[[#This Row],[Recurso]]),0)</f>
        <v>149.07000732421875</v>
      </c>
      <c r="N97" s="1">
        <f>SUMIFS(tbSilv[qtdRecEspFaixa],tbSilv[idCombinacao],tbResumo[[#This Row],[idCombinacao]],tbSilv[Ano],tbResumo[[#This Row],[Ano]],tbSilv[Operacao],tbResumo[[#This Row],[Operacao]],tbSilv[Recurso],tbResumo[[#This Row],[Recurso]])</f>
        <v>0.134685</v>
      </c>
      <c r="O97" s="9">
        <f>SUMIFS(tbSilv[ValorEspFaixa],tbSilv[idCombinacao],tbResumo[[#This Row],[idCombinacao]],tbSilv[Ano],tbResumo[[#This Row],[Ano]],tbSilv[Operacao],tbResumo[[#This Row],[Operacao]],tbSilv[Recurso],tbResumo[[#This Row],[Recurso]])</f>
        <v>20.077493936462403</v>
      </c>
    </row>
    <row r="98" spans="1:15" x14ac:dyDescent="0.3">
      <c r="A98" t="s">
        <v>1</v>
      </c>
      <c r="B98" t="s">
        <v>2</v>
      </c>
      <c r="C98" t="s">
        <v>3</v>
      </c>
      <c r="D98" t="s">
        <v>306</v>
      </c>
      <c r="E98" t="s">
        <v>4</v>
      </c>
      <c r="F98">
        <v>11688</v>
      </c>
      <c r="G98" t="s">
        <v>0</v>
      </c>
      <c r="H98">
        <v>26</v>
      </c>
      <c r="I98" t="s">
        <v>310</v>
      </c>
      <c r="J98" t="s">
        <v>311</v>
      </c>
      <c r="K98" s="1">
        <f>SUMIFS(tbSilv[qtdRecurso],tbSilv[idCombinacao],tbResumo[[#This Row],[idCombinacao]],tbSilv[Ano],tbResumo[[#This Row],[Ano]],tbSilv[Operacao],tbResumo[[#This Row],[Operacao]],tbSilv[Recurso],tbResumo[[#This Row],[Recurso]])</f>
        <v>580.79999999999995</v>
      </c>
      <c r="L98" t="str">
        <f>VLOOKUP(tbResumo[[#This Row],[Recurso]],tbUnid[],2,0)</f>
        <v>H/H</v>
      </c>
      <c r="M98" s="9">
        <f>IFERROR(AVERAGEIFS(tbSilv[Preco],tbSilv[idCombinacao],tbResumo[[#This Row],[idCombinacao]],tbSilv[Ano],tbResumo[[#This Row],[Ano]],tbSilv[Operacao],tbResumo[[#This Row],[Operacao]],tbSilv[Recurso],tbResumo[[#This Row],[Recurso]]),0)</f>
        <v>1.0999999999999999E-2</v>
      </c>
      <c r="N98" s="1">
        <f>SUMIFS(tbSilv[qtdRecEspFaixa],tbSilv[idCombinacao],tbResumo[[#This Row],[idCombinacao]],tbSilv[Ano],tbResumo[[#This Row],[Ano]],tbSilv[Operacao],tbResumo[[#This Row],[Operacao]],tbSilv[Recurso],tbResumo[[#This Row],[Recurso]])</f>
        <v>26.789399999999997</v>
      </c>
      <c r="O98" s="9">
        <f>SUMIFS(tbSilv[ValorEspFaixa],tbSilv[idCombinacao],tbResumo[[#This Row],[idCombinacao]],tbSilv[Ano],tbResumo[[#This Row],[Ano]],tbSilv[Operacao],tbResumo[[#This Row],[Operacao]],tbSilv[Recurso],tbResumo[[#This Row],[Recurso]])</f>
        <v>0.29468339999999998</v>
      </c>
    </row>
    <row r="99" spans="1:15" x14ac:dyDescent="0.3">
      <c r="A99" t="s">
        <v>1</v>
      </c>
      <c r="B99" t="s">
        <v>2</v>
      </c>
      <c r="C99" t="s">
        <v>3</v>
      </c>
      <c r="D99" t="s">
        <v>306</v>
      </c>
      <c r="E99" t="s">
        <v>4</v>
      </c>
      <c r="F99">
        <v>11688</v>
      </c>
      <c r="G99" t="s">
        <v>0</v>
      </c>
      <c r="H99">
        <v>26</v>
      </c>
      <c r="I99" t="s">
        <v>310</v>
      </c>
      <c r="J99" t="s">
        <v>13</v>
      </c>
      <c r="K99" s="1">
        <f>SUMIFS(tbSilv[qtdRecurso],tbSilv[idCombinacao],tbResumo[[#This Row],[idCombinacao]],tbSilv[Ano],tbResumo[[#This Row],[Ano]],tbSilv[Operacao],tbResumo[[#This Row],[Operacao]],tbSilv[Recurso],tbResumo[[#This Row],[Recurso]])</f>
        <v>580.79999999999995</v>
      </c>
      <c r="L99" t="str">
        <f>VLOOKUP(tbResumo[[#This Row],[Recurso]],tbUnid[],2,0)</f>
        <v>H/H</v>
      </c>
      <c r="M99" s="9">
        <f>IFERROR(AVERAGEIFS(tbSilv[Preco],tbSilv[idCombinacao],tbResumo[[#This Row],[idCombinacao]],tbSilv[Ano],tbResumo[[#This Row],[Ano]],tbSilv[Operacao],tbResumo[[#This Row],[Operacao]],tbSilv[Recurso],tbResumo[[#This Row],[Recurso]]),0)</f>
        <v>13.066685676574707</v>
      </c>
      <c r="N99" s="1">
        <f>SUMIFS(tbSilv[qtdRecEspFaixa],tbSilv[idCombinacao],tbResumo[[#This Row],[idCombinacao]],tbSilv[Ano],tbResumo[[#This Row],[Ano]],tbSilv[Operacao],tbResumo[[#This Row],[Operacao]],tbSilv[Recurso],tbResumo[[#This Row],[Recurso]])</f>
        <v>26.789399999999997</v>
      </c>
      <c r="O99" s="9">
        <f>SUMIFS(tbSilv[ValorEspFaixa],tbSilv[idCombinacao],tbResumo[[#This Row],[idCombinacao]],tbSilv[Ano],tbResumo[[#This Row],[Ano]],tbSilv[Operacao],tbResumo[[#This Row],[Operacao]],tbSilv[Recurso],tbResumo[[#This Row],[Recurso]])</f>
        <v>350.04866926403042</v>
      </c>
    </row>
    <row r="100" spans="1:15" x14ac:dyDescent="0.3">
      <c r="A100" t="s">
        <v>1</v>
      </c>
      <c r="B100" t="s">
        <v>2</v>
      </c>
      <c r="C100" t="s">
        <v>3</v>
      </c>
      <c r="D100" t="s">
        <v>306</v>
      </c>
      <c r="E100" t="s">
        <v>4</v>
      </c>
      <c r="F100">
        <v>11688</v>
      </c>
      <c r="G100" t="s">
        <v>0</v>
      </c>
      <c r="H100">
        <v>26</v>
      </c>
      <c r="I100" t="s">
        <v>312</v>
      </c>
      <c r="J100" t="s">
        <v>13</v>
      </c>
      <c r="K100" s="1">
        <f>SUMIFS(tbSilv[qtdRecurso],tbSilv[idCombinacao],tbResumo[[#This Row],[idCombinacao]],tbSilv[Ano],tbResumo[[#This Row],[Ano]],tbSilv[Operacao],tbResumo[[#This Row],[Operacao]],tbSilv[Recurso],tbResumo[[#This Row],[Recurso]])</f>
        <v>72.599999999999994</v>
      </c>
      <c r="L100" t="str">
        <f>VLOOKUP(tbResumo[[#This Row],[Recurso]],tbUnid[],2,0)</f>
        <v>H/H</v>
      </c>
      <c r="M100" s="9">
        <f>IFERROR(AVERAGEIFS(tbSilv[Preco],tbSilv[idCombinacao],tbResumo[[#This Row],[idCombinacao]],tbSilv[Ano],tbResumo[[#This Row],[Ano]],tbSilv[Operacao],tbResumo[[#This Row],[Operacao]],tbSilv[Recurso],tbResumo[[#This Row],[Recurso]]),0)</f>
        <v>13.066685676574707</v>
      </c>
      <c r="N100" s="1">
        <f>SUMIFS(tbSilv[qtdRecEspFaixa],tbSilv[idCombinacao],tbResumo[[#This Row],[idCombinacao]],tbSilv[Ano],tbResumo[[#This Row],[Ano]],tbSilv[Operacao],tbResumo[[#This Row],[Operacao]],tbSilv[Recurso],tbResumo[[#This Row],[Recurso]])</f>
        <v>3.3486749999999996</v>
      </c>
      <c r="O100" s="9">
        <f>SUMIFS(tbSilv[ValorEspFaixa],tbSilv[idCombinacao],tbResumo[[#This Row],[idCombinacao]],tbSilv[Ano],tbResumo[[#This Row],[Ano]],tbSilv[Operacao],tbResumo[[#This Row],[Operacao]],tbSilv[Recurso],tbResumo[[#This Row],[Recurso]])</f>
        <v>43.756083658003803</v>
      </c>
    </row>
    <row r="101" spans="1:15" x14ac:dyDescent="0.3">
      <c r="A101" t="s">
        <v>1</v>
      </c>
      <c r="B101" t="s">
        <v>2</v>
      </c>
      <c r="C101" t="s">
        <v>3</v>
      </c>
      <c r="D101" t="s">
        <v>306</v>
      </c>
      <c r="E101" t="s">
        <v>4</v>
      </c>
      <c r="F101">
        <v>11688</v>
      </c>
      <c r="G101" t="s">
        <v>0</v>
      </c>
      <c r="H101">
        <v>26</v>
      </c>
      <c r="I101" t="s">
        <v>313</v>
      </c>
      <c r="J101" t="s">
        <v>16</v>
      </c>
      <c r="K101" s="1">
        <f>SUMIFS(tbSilv[qtdRecurso],tbSilv[idCombinacao],tbResumo[[#This Row],[idCombinacao]],tbSilv[Ano],tbResumo[[#This Row],[Ano]],tbSilv[Operacao],tbResumo[[#This Row],[Operacao]],tbSilv[Recurso],tbResumo[[#This Row],[Recurso]])</f>
        <v>2.92</v>
      </c>
      <c r="L101" t="str">
        <f>VLOOKUP(tbResumo[[#This Row],[Recurso]],tbUnid[],2,0)</f>
        <v>H/M</v>
      </c>
      <c r="M101" s="9">
        <f>IFERROR(AVERAGEIFS(tbSilv[Preco],tbSilv[idCombinacao],tbResumo[[#This Row],[idCombinacao]],tbSilv[Ano],tbResumo[[#This Row],[Ano]],tbSilv[Operacao],tbResumo[[#This Row],[Operacao]],tbSilv[Recurso],tbResumo[[#This Row],[Recurso]]),0)</f>
        <v>149.07000732421875</v>
      </c>
      <c r="N101" s="1">
        <f>SUMIFS(tbSilv[qtdRecEspFaixa],tbSilv[idCombinacao],tbResumo[[#This Row],[idCombinacao]],tbSilv[Ano],tbResumo[[#This Row],[Ano]],tbSilv[Operacao],tbResumo[[#This Row],[Operacao]],tbSilv[Recurso],tbResumo[[#This Row],[Recurso]])</f>
        <v>0.134685</v>
      </c>
      <c r="O101" s="9">
        <f>SUMIFS(tbSilv[ValorEspFaixa],tbSilv[idCombinacao],tbResumo[[#This Row],[idCombinacao]],tbSilv[Ano],tbResumo[[#This Row],[Ano]],tbSilv[Operacao],tbResumo[[#This Row],[Operacao]],tbSilv[Recurso],tbResumo[[#This Row],[Recurso]])</f>
        <v>20.077493936462403</v>
      </c>
    </row>
    <row r="102" spans="1:15" x14ac:dyDescent="0.3">
      <c r="A102" t="s">
        <v>1</v>
      </c>
      <c r="B102" t="s">
        <v>2</v>
      </c>
      <c r="C102" t="s">
        <v>3</v>
      </c>
      <c r="D102" t="s">
        <v>306</v>
      </c>
      <c r="E102" t="s">
        <v>4</v>
      </c>
      <c r="F102">
        <v>11688</v>
      </c>
      <c r="G102" t="s">
        <v>0</v>
      </c>
      <c r="H102">
        <v>27</v>
      </c>
      <c r="I102" t="s">
        <v>310</v>
      </c>
      <c r="J102" t="s">
        <v>311</v>
      </c>
      <c r="K102" s="1">
        <f>SUMIFS(tbSilv[qtdRecurso],tbSilv[idCombinacao],tbResumo[[#This Row],[idCombinacao]],tbSilv[Ano],tbResumo[[#This Row],[Ano]],tbSilv[Operacao],tbResumo[[#This Row],[Operacao]],tbSilv[Recurso],tbResumo[[#This Row],[Recurso]])</f>
        <v>580.79999999999995</v>
      </c>
      <c r="L102" t="str">
        <f>VLOOKUP(tbResumo[[#This Row],[Recurso]],tbUnid[],2,0)</f>
        <v>H/H</v>
      </c>
      <c r="M102" s="9">
        <f>IFERROR(AVERAGEIFS(tbSilv[Preco],tbSilv[idCombinacao],tbResumo[[#This Row],[idCombinacao]],tbSilv[Ano],tbResumo[[#This Row],[Ano]],tbSilv[Operacao],tbResumo[[#This Row],[Operacao]],tbSilv[Recurso],tbResumo[[#This Row],[Recurso]]),0)</f>
        <v>1.0999999999999999E-2</v>
      </c>
      <c r="N102" s="1">
        <f>SUMIFS(tbSilv[qtdRecEspFaixa],tbSilv[idCombinacao],tbResumo[[#This Row],[idCombinacao]],tbSilv[Ano],tbResumo[[#This Row],[Ano]],tbSilv[Operacao],tbResumo[[#This Row],[Operacao]],tbSilv[Recurso],tbResumo[[#This Row],[Recurso]])</f>
        <v>26.789399999999997</v>
      </c>
      <c r="O102" s="9">
        <f>SUMIFS(tbSilv[ValorEspFaixa],tbSilv[idCombinacao],tbResumo[[#This Row],[idCombinacao]],tbSilv[Ano],tbResumo[[#This Row],[Ano]],tbSilv[Operacao],tbResumo[[#This Row],[Operacao]],tbSilv[Recurso],tbResumo[[#This Row],[Recurso]])</f>
        <v>0.29468339999999998</v>
      </c>
    </row>
    <row r="103" spans="1:15" x14ac:dyDescent="0.3">
      <c r="A103" t="s">
        <v>1</v>
      </c>
      <c r="B103" t="s">
        <v>2</v>
      </c>
      <c r="C103" t="s">
        <v>3</v>
      </c>
      <c r="D103" t="s">
        <v>306</v>
      </c>
      <c r="E103" t="s">
        <v>4</v>
      </c>
      <c r="F103">
        <v>11688</v>
      </c>
      <c r="G103" t="s">
        <v>0</v>
      </c>
      <c r="H103">
        <v>27</v>
      </c>
      <c r="I103" t="s">
        <v>310</v>
      </c>
      <c r="J103" t="s">
        <v>13</v>
      </c>
      <c r="K103" s="1">
        <f>SUMIFS(tbSilv[qtdRecurso],tbSilv[idCombinacao],tbResumo[[#This Row],[idCombinacao]],tbSilv[Ano],tbResumo[[#This Row],[Ano]],tbSilv[Operacao],tbResumo[[#This Row],[Operacao]],tbSilv[Recurso],tbResumo[[#This Row],[Recurso]])</f>
        <v>580.79999999999995</v>
      </c>
      <c r="L103" t="str">
        <f>VLOOKUP(tbResumo[[#This Row],[Recurso]],tbUnid[],2,0)</f>
        <v>H/H</v>
      </c>
      <c r="M103" s="9">
        <f>IFERROR(AVERAGEIFS(tbSilv[Preco],tbSilv[idCombinacao],tbResumo[[#This Row],[idCombinacao]],tbSilv[Ano],tbResumo[[#This Row],[Ano]],tbSilv[Operacao],tbResumo[[#This Row],[Operacao]],tbSilv[Recurso],tbResumo[[#This Row],[Recurso]]),0)</f>
        <v>13.066685676574707</v>
      </c>
      <c r="N103" s="1">
        <f>SUMIFS(tbSilv[qtdRecEspFaixa],tbSilv[idCombinacao],tbResumo[[#This Row],[idCombinacao]],tbSilv[Ano],tbResumo[[#This Row],[Ano]],tbSilv[Operacao],tbResumo[[#This Row],[Operacao]],tbSilv[Recurso],tbResumo[[#This Row],[Recurso]])</f>
        <v>26.789399999999997</v>
      </c>
      <c r="O103" s="9">
        <f>SUMIFS(tbSilv[ValorEspFaixa],tbSilv[idCombinacao],tbResumo[[#This Row],[idCombinacao]],tbSilv[Ano],tbResumo[[#This Row],[Ano]],tbSilv[Operacao],tbResumo[[#This Row],[Operacao]],tbSilv[Recurso],tbResumo[[#This Row],[Recurso]])</f>
        <v>350.04866926403042</v>
      </c>
    </row>
    <row r="104" spans="1:15" x14ac:dyDescent="0.3">
      <c r="A104" t="s">
        <v>1</v>
      </c>
      <c r="B104" t="s">
        <v>2</v>
      </c>
      <c r="C104" t="s">
        <v>3</v>
      </c>
      <c r="D104" t="s">
        <v>306</v>
      </c>
      <c r="E104" t="s">
        <v>4</v>
      </c>
      <c r="F104">
        <v>11688</v>
      </c>
      <c r="G104" t="s">
        <v>0</v>
      </c>
      <c r="H104">
        <v>27</v>
      </c>
      <c r="I104" t="s">
        <v>312</v>
      </c>
      <c r="J104" t="s">
        <v>13</v>
      </c>
      <c r="K104" s="1">
        <f>SUMIFS(tbSilv[qtdRecurso],tbSilv[idCombinacao],tbResumo[[#This Row],[idCombinacao]],tbSilv[Ano],tbResumo[[#This Row],[Ano]],tbSilv[Operacao],tbResumo[[#This Row],[Operacao]],tbSilv[Recurso],tbResumo[[#This Row],[Recurso]])</f>
        <v>72.599999999999994</v>
      </c>
      <c r="L104" t="str">
        <f>VLOOKUP(tbResumo[[#This Row],[Recurso]],tbUnid[],2,0)</f>
        <v>H/H</v>
      </c>
      <c r="M104" s="9">
        <f>IFERROR(AVERAGEIFS(tbSilv[Preco],tbSilv[idCombinacao],tbResumo[[#This Row],[idCombinacao]],tbSilv[Ano],tbResumo[[#This Row],[Ano]],tbSilv[Operacao],tbResumo[[#This Row],[Operacao]],tbSilv[Recurso],tbResumo[[#This Row],[Recurso]]),0)</f>
        <v>13.066685676574707</v>
      </c>
      <c r="N104" s="1">
        <f>SUMIFS(tbSilv[qtdRecEspFaixa],tbSilv[idCombinacao],tbResumo[[#This Row],[idCombinacao]],tbSilv[Ano],tbResumo[[#This Row],[Ano]],tbSilv[Operacao],tbResumo[[#This Row],[Operacao]],tbSilv[Recurso],tbResumo[[#This Row],[Recurso]])</f>
        <v>3.3486749999999996</v>
      </c>
      <c r="O104" s="9">
        <f>SUMIFS(tbSilv[ValorEspFaixa],tbSilv[idCombinacao],tbResumo[[#This Row],[idCombinacao]],tbSilv[Ano],tbResumo[[#This Row],[Ano]],tbSilv[Operacao],tbResumo[[#This Row],[Operacao]],tbSilv[Recurso],tbResumo[[#This Row],[Recurso]])</f>
        <v>43.756083658003803</v>
      </c>
    </row>
    <row r="105" spans="1:15" x14ac:dyDescent="0.3">
      <c r="A105" t="s">
        <v>1</v>
      </c>
      <c r="B105" t="s">
        <v>2</v>
      </c>
      <c r="C105" t="s">
        <v>3</v>
      </c>
      <c r="D105" t="s">
        <v>306</v>
      </c>
      <c r="E105" t="s">
        <v>4</v>
      </c>
      <c r="F105">
        <v>11688</v>
      </c>
      <c r="G105" t="s">
        <v>0</v>
      </c>
      <c r="H105">
        <v>27</v>
      </c>
      <c r="I105" t="s">
        <v>313</v>
      </c>
      <c r="J105" t="s">
        <v>16</v>
      </c>
      <c r="K105" s="1">
        <f>SUMIFS(tbSilv[qtdRecurso],tbSilv[idCombinacao],tbResumo[[#This Row],[idCombinacao]],tbSilv[Ano],tbResumo[[#This Row],[Ano]],tbSilv[Operacao],tbResumo[[#This Row],[Operacao]],tbSilv[Recurso],tbResumo[[#This Row],[Recurso]])</f>
        <v>2.92</v>
      </c>
      <c r="L105" t="str">
        <f>VLOOKUP(tbResumo[[#This Row],[Recurso]],tbUnid[],2,0)</f>
        <v>H/M</v>
      </c>
      <c r="M105" s="9">
        <f>IFERROR(AVERAGEIFS(tbSilv[Preco],tbSilv[idCombinacao],tbResumo[[#This Row],[idCombinacao]],tbSilv[Ano],tbResumo[[#This Row],[Ano]],tbSilv[Operacao],tbResumo[[#This Row],[Operacao]],tbSilv[Recurso],tbResumo[[#This Row],[Recurso]]),0)</f>
        <v>149.07000732421875</v>
      </c>
      <c r="N105" s="1">
        <f>SUMIFS(tbSilv[qtdRecEspFaixa],tbSilv[idCombinacao],tbResumo[[#This Row],[idCombinacao]],tbSilv[Ano],tbResumo[[#This Row],[Ano]],tbSilv[Operacao],tbResumo[[#This Row],[Operacao]],tbSilv[Recurso],tbResumo[[#This Row],[Recurso]])</f>
        <v>0.134685</v>
      </c>
      <c r="O105" s="9">
        <f>SUMIFS(tbSilv[ValorEspFaixa],tbSilv[idCombinacao],tbResumo[[#This Row],[idCombinacao]],tbSilv[Ano],tbResumo[[#This Row],[Ano]],tbSilv[Operacao],tbResumo[[#This Row],[Operacao]],tbSilv[Recurso],tbResumo[[#This Row],[Recurso]])</f>
        <v>20.077493936462403</v>
      </c>
    </row>
    <row r="106" spans="1:15" x14ac:dyDescent="0.3">
      <c r="A106" t="s">
        <v>1</v>
      </c>
      <c r="B106" t="s">
        <v>2</v>
      </c>
      <c r="C106" t="s">
        <v>3</v>
      </c>
      <c r="D106" t="s">
        <v>306</v>
      </c>
      <c r="E106" t="s">
        <v>4</v>
      </c>
      <c r="F106">
        <v>11688</v>
      </c>
      <c r="G106" t="s">
        <v>0</v>
      </c>
      <c r="H106">
        <v>28</v>
      </c>
      <c r="I106" t="s">
        <v>310</v>
      </c>
      <c r="J106" t="s">
        <v>311</v>
      </c>
      <c r="K106" s="1">
        <f>SUMIFS(tbSilv[qtdRecurso],tbSilv[idCombinacao],tbResumo[[#This Row],[idCombinacao]],tbSilv[Ano],tbResumo[[#This Row],[Ano]],tbSilv[Operacao],tbResumo[[#This Row],[Operacao]],tbSilv[Recurso],tbResumo[[#This Row],[Recurso]])</f>
        <v>580.79999999999995</v>
      </c>
      <c r="L106" t="str">
        <f>VLOOKUP(tbResumo[[#This Row],[Recurso]],tbUnid[],2,0)</f>
        <v>H/H</v>
      </c>
      <c r="M106" s="9">
        <f>IFERROR(AVERAGEIFS(tbSilv[Preco],tbSilv[idCombinacao],tbResumo[[#This Row],[idCombinacao]],tbSilv[Ano],tbResumo[[#This Row],[Ano]],tbSilv[Operacao],tbResumo[[#This Row],[Operacao]],tbSilv[Recurso],tbResumo[[#This Row],[Recurso]]),0)</f>
        <v>1.0999999999999999E-2</v>
      </c>
      <c r="N106" s="1">
        <f>SUMIFS(tbSilv[qtdRecEspFaixa],tbSilv[idCombinacao],tbResumo[[#This Row],[idCombinacao]],tbSilv[Ano],tbResumo[[#This Row],[Ano]],tbSilv[Operacao],tbResumo[[#This Row],[Operacao]],tbSilv[Recurso],tbResumo[[#This Row],[Recurso]])</f>
        <v>26.789399999999997</v>
      </c>
      <c r="O106" s="9">
        <f>SUMIFS(tbSilv[ValorEspFaixa],tbSilv[idCombinacao],tbResumo[[#This Row],[idCombinacao]],tbSilv[Ano],tbResumo[[#This Row],[Ano]],tbSilv[Operacao],tbResumo[[#This Row],[Operacao]],tbSilv[Recurso],tbResumo[[#This Row],[Recurso]])</f>
        <v>0.29468339999999998</v>
      </c>
    </row>
    <row r="107" spans="1:15" x14ac:dyDescent="0.3">
      <c r="A107" t="s">
        <v>1</v>
      </c>
      <c r="B107" t="s">
        <v>2</v>
      </c>
      <c r="C107" t="s">
        <v>3</v>
      </c>
      <c r="D107" t="s">
        <v>306</v>
      </c>
      <c r="E107" t="s">
        <v>4</v>
      </c>
      <c r="F107">
        <v>11688</v>
      </c>
      <c r="G107" t="s">
        <v>0</v>
      </c>
      <c r="H107">
        <v>28</v>
      </c>
      <c r="I107" t="s">
        <v>310</v>
      </c>
      <c r="J107" t="s">
        <v>13</v>
      </c>
      <c r="K107" s="1">
        <f>SUMIFS(tbSilv[qtdRecurso],tbSilv[idCombinacao],tbResumo[[#This Row],[idCombinacao]],tbSilv[Ano],tbResumo[[#This Row],[Ano]],tbSilv[Operacao],tbResumo[[#This Row],[Operacao]],tbSilv[Recurso],tbResumo[[#This Row],[Recurso]])</f>
        <v>580.79999999999995</v>
      </c>
      <c r="L107" t="str">
        <f>VLOOKUP(tbResumo[[#This Row],[Recurso]],tbUnid[],2,0)</f>
        <v>H/H</v>
      </c>
      <c r="M107" s="9">
        <f>IFERROR(AVERAGEIFS(tbSilv[Preco],tbSilv[idCombinacao],tbResumo[[#This Row],[idCombinacao]],tbSilv[Ano],tbResumo[[#This Row],[Ano]],tbSilv[Operacao],tbResumo[[#This Row],[Operacao]],tbSilv[Recurso],tbResumo[[#This Row],[Recurso]]),0)</f>
        <v>13.066685676574707</v>
      </c>
      <c r="N107" s="1">
        <f>SUMIFS(tbSilv[qtdRecEspFaixa],tbSilv[idCombinacao],tbResumo[[#This Row],[idCombinacao]],tbSilv[Ano],tbResumo[[#This Row],[Ano]],tbSilv[Operacao],tbResumo[[#This Row],[Operacao]],tbSilv[Recurso],tbResumo[[#This Row],[Recurso]])</f>
        <v>26.789399999999997</v>
      </c>
      <c r="O107" s="9">
        <f>SUMIFS(tbSilv[ValorEspFaixa],tbSilv[idCombinacao],tbResumo[[#This Row],[idCombinacao]],tbSilv[Ano],tbResumo[[#This Row],[Ano]],tbSilv[Operacao],tbResumo[[#This Row],[Operacao]],tbSilv[Recurso],tbResumo[[#This Row],[Recurso]])</f>
        <v>350.04866926403042</v>
      </c>
    </row>
    <row r="108" spans="1:15" x14ac:dyDescent="0.3">
      <c r="A108" t="s">
        <v>1</v>
      </c>
      <c r="B108" t="s">
        <v>2</v>
      </c>
      <c r="C108" t="s">
        <v>3</v>
      </c>
      <c r="D108" t="s">
        <v>306</v>
      </c>
      <c r="E108" t="s">
        <v>4</v>
      </c>
      <c r="F108">
        <v>11688</v>
      </c>
      <c r="G108" t="s">
        <v>0</v>
      </c>
      <c r="H108">
        <v>28</v>
      </c>
      <c r="I108" t="s">
        <v>312</v>
      </c>
      <c r="J108" t="s">
        <v>13</v>
      </c>
      <c r="K108" s="1">
        <f>SUMIFS(tbSilv[qtdRecurso],tbSilv[idCombinacao],tbResumo[[#This Row],[idCombinacao]],tbSilv[Ano],tbResumo[[#This Row],[Ano]],tbSilv[Operacao],tbResumo[[#This Row],[Operacao]],tbSilv[Recurso],tbResumo[[#This Row],[Recurso]])</f>
        <v>72.599999999999994</v>
      </c>
      <c r="L108" t="str">
        <f>VLOOKUP(tbResumo[[#This Row],[Recurso]],tbUnid[],2,0)</f>
        <v>H/H</v>
      </c>
      <c r="M108" s="9">
        <f>IFERROR(AVERAGEIFS(tbSilv[Preco],tbSilv[idCombinacao],tbResumo[[#This Row],[idCombinacao]],tbSilv[Ano],tbResumo[[#This Row],[Ano]],tbSilv[Operacao],tbResumo[[#This Row],[Operacao]],tbSilv[Recurso],tbResumo[[#This Row],[Recurso]]),0)</f>
        <v>13.066685676574707</v>
      </c>
      <c r="N108" s="1">
        <f>SUMIFS(tbSilv[qtdRecEspFaixa],tbSilv[idCombinacao],tbResumo[[#This Row],[idCombinacao]],tbSilv[Ano],tbResumo[[#This Row],[Ano]],tbSilv[Operacao],tbResumo[[#This Row],[Operacao]],tbSilv[Recurso],tbResumo[[#This Row],[Recurso]])</f>
        <v>3.3486749999999996</v>
      </c>
      <c r="O108" s="9">
        <f>SUMIFS(tbSilv[ValorEspFaixa],tbSilv[idCombinacao],tbResumo[[#This Row],[idCombinacao]],tbSilv[Ano],tbResumo[[#This Row],[Ano]],tbSilv[Operacao],tbResumo[[#This Row],[Operacao]],tbSilv[Recurso],tbResumo[[#This Row],[Recurso]])</f>
        <v>43.756083658003803</v>
      </c>
    </row>
    <row r="109" spans="1:15" x14ac:dyDescent="0.3">
      <c r="A109" t="s">
        <v>1</v>
      </c>
      <c r="B109" t="s">
        <v>2</v>
      </c>
      <c r="C109" t="s">
        <v>3</v>
      </c>
      <c r="D109" t="s">
        <v>306</v>
      </c>
      <c r="E109" t="s">
        <v>4</v>
      </c>
      <c r="F109">
        <v>11688</v>
      </c>
      <c r="G109" t="s">
        <v>0</v>
      </c>
      <c r="H109">
        <v>28</v>
      </c>
      <c r="I109" t="s">
        <v>313</v>
      </c>
      <c r="J109" t="s">
        <v>16</v>
      </c>
      <c r="K109" s="1">
        <f>SUMIFS(tbSilv[qtdRecurso],tbSilv[idCombinacao],tbResumo[[#This Row],[idCombinacao]],tbSilv[Ano],tbResumo[[#This Row],[Ano]],tbSilv[Operacao],tbResumo[[#This Row],[Operacao]],tbSilv[Recurso],tbResumo[[#This Row],[Recurso]])</f>
        <v>2.92</v>
      </c>
      <c r="L109" t="str">
        <f>VLOOKUP(tbResumo[[#This Row],[Recurso]],tbUnid[],2,0)</f>
        <v>H/M</v>
      </c>
      <c r="M109" s="9">
        <f>IFERROR(AVERAGEIFS(tbSilv[Preco],tbSilv[idCombinacao],tbResumo[[#This Row],[idCombinacao]],tbSilv[Ano],tbResumo[[#This Row],[Ano]],tbSilv[Operacao],tbResumo[[#This Row],[Operacao]],tbSilv[Recurso],tbResumo[[#This Row],[Recurso]]),0)</f>
        <v>149.07000732421875</v>
      </c>
      <c r="N109" s="1">
        <f>SUMIFS(tbSilv[qtdRecEspFaixa],tbSilv[idCombinacao],tbResumo[[#This Row],[idCombinacao]],tbSilv[Ano],tbResumo[[#This Row],[Ano]],tbSilv[Operacao],tbResumo[[#This Row],[Operacao]],tbSilv[Recurso],tbResumo[[#This Row],[Recurso]])</f>
        <v>0.134685</v>
      </c>
      <c r="O109" s="9">
        <f>SUMIFS(tbSilv[ValorEspFaixa],tbSilv[idCombinacao],tbResumo[[#This Row],[idCombinacao]],tbSilv[Ano],tbResumo[[#This Row],[Ano]],tbSilv[Operacao],tbResumo[[#This Row],[Operacao]],tbSilv[Recurso],tbResumo[[#This Row],[Recurso]])</f>
        <v>20.077493936462403</v>
      </c>
    </row>
    <row r="110" spans="1:15" x14ac:dyDescent="0.3">
      <c r="A110" t="s">
        <v>1</v>
      </c>
      <c r="B110" t="s">
        <v>2</v>
      </c>
      <c r="C110" t="s">
        <v>3</v>
      </c>
      <c r="D110" t="s">
        <v>306</v>
      </c>
      <c r="E110" t="s">
        <v>4</v>
      </c>
      <c r="F110">
        <v>11688</v>
      </c>
      <c r="G110" t="s">
        <v>0</v>
      </c>
      <c r="H110">
        <v>29</v>
      </c>
      <c r="I110" t="s">
        <v>310</v>
      </c>
      <c r="J110" t="s">
        <v>311</v>
      </c>
      <c r="K110" s="1">
        <f>SUMIFS(tbSilv[qtdRecurso],tbSilv[idCombinacao],tbResumo[[#This Row],[idCombinacao]],tbSilv[Ano],tbResumo[[#This Row],[Ano]],tbSilv[Operacao],tbResumo[[#This Row],[Operacao]],tbSilv[Recurso],tbResumo[[#This Row],[Recurso]])</f>
        <v>580.79999999999995</v>
      </c>
      <c r="L110" t="str">
        <f>VLOOKUP(tbResumo[[#This Row],[Recurso]],tbUnid[],2,0)</f>
        <v>H/H</v>
      </c>
      <c r="M110" s="9">
        <f>IFERROR(AVERAGEIFS(tbSilv[Preco],tbSilv[idCombinacao],tbResumo[[#This Row],[idCombinacao]],tbSilv[Ano],tbResumo[[#This Row],[Ano]],tbSilv[Operacao],tbResumo[[#This Row],[Operacao]],tbSilv[Recurso],tbResumo[[#This Row],[Recurso]]),0)</f>
        <v>1.0999999999999999E-2</v>
      </c>
      <c r="N110" s="1">
        <f>SUMIFS(tbSilv[qtdRecEspFaixa],tbSilv[idCombinacao],tbResumo[[#This Row],[idCombinacao]],tbSilv[Ano],tbResumo[[#This Row],[Ano]],tbSilv[Operacao],tbResumo[[#This Row],[Operacao]],tbSilv[Recurso],tbResumo[[#This Row],[Recurso]])</f>
        <v>26.789399999999997</v>
      </c>
      <c r="O110" s="9">
        <f>SUMIFS(tbSilv[ValorEspFaixa],tbSilv[idCombinacao],tbResumo[[#This Row],[idCombinacao]],tbSilv[Ano],tbResumo[[#This Row],[Ano]],tbSilv[Operacao],tbResumo[[#This Row],[Operacao]],tbSilv[Recurso],tbResumo[[#This Row],[Recurso]])</f>
        <v>0.29468339999999998</v>
      </c>
    </row>
    <row r="111" spans="1:15" x14ac:dyDescent="0.3">
      <c r="A111" t="s">
        <v>1</v>
      </c>
      <c r="B111" t="s">
        <v>2</v>
      </c>
      <c r="C111" t="s">
        <v>3</v>
      </c>
      <c r="D111" t="s">
        <v>306</v>
      </c>
      <c r="E111" t="s">
        <v>4</v>
      </c>
      <c r="F111">
        <v>11688</v>
      </c>
      <c r="G111" t="s">
        <v>0</v>
      </c>
      <c r="H111">
        <v>29</v>
      </c>
      <c r="I111" t="s">
        <v>310</v>
      </c>
      <c r="J111" t="s">
        <v>13</v>
      </c>
      <c r="K111" s="1">
        <f>SUMIFS(tbSilv[qtdRecurso],tbSilv[idCombinacao],tbResumo[[#This Row],[idCombinacao]],tbSilv[Ano],tbResumo[[#This Row],[Ano]],tbSilv[Operacao],tbResumo[[#This Row],[Operacao]],tbSilv[Recurso],tbResumo[[#This Row],[Recurso]])</f>
        <v>580.79999999999995</v>
      </c>
      <c r="L111" t="str">
        <f>VLOOKUP(tbResumo[[#This Row],[Recurso]],tbUnid[],2,0)</f>
        <v>H/H</v>
      </c>
      <c r="M111" s="9">
        <f>IFERROR(AVERAGEIFS(tbSilv[Preco],tbSilv[idCombinacao],tbResumo[[#This Row],[idCombinacao]],tbSilv[Ano],tbResumo[[#This Row],[Ano]],tbSilv[Operacao],tbResumo[[#This Row],[Operacao]],tbSilv[Recurso],tbResumo[[#This Row],[Recurso]]),0)</f>
        <v>13.066685676574707</v>
      </c>
      <c r="N111" s="1">
        <f>SUMIFS(tbSilv[qtdRecEspFaixa],tbSilv[idCombinacao],tbResumo[[#This Row],[idCombinacao]],tbSilv[Ano],tbResumo[[#This Row],[Ano]],tbSilv[Operacao],tbResumo[[#This Row],[Operacao]],tbSilv[Recurso],tbResumo[[#This Row],[Recurso]])</f>
        <v>26.789399999999997</v>
      </c>
      <c r="O111" s="9">
        <f>SUMIFS(tbSilv[ValorEspFaixa],tbSilv[idCombinacao],tbResumo[[#This Row],[idCombinacao]],tbSilv[Ano],tbResumo[[#This Row],[Ano]],tbSilv[Operacao],tbResumo[[#This Row],[Operacao]],tbSilv[Recurso],tbResumo[[#This Row],[Recurso]])</f>
        <v>350.04866926403042</v>
      </c>
    </row>
    <row r="112" spans="1:15" x14ac:dyDescent="0.3">
      <c r="A112" t="s">
        <v>1</v>
      </c>
      <c r="B112" t="s">
        <v>2</v>
      </c>
      <c r="C112" t="s">
        <v>3</v>
      </c>
      <c r="D112" t="s">
        <v>306</v>
      </c>
      <c r="E112" t="s">
        <v>4</v>
      </c>
      <c r="F112">
        <v>11688</v>
      </c>
      <c r="G112" t="s">
        <v>0</v>
      </c>
      <c r="H112">
        <v>29</v>
      </c>
      <c r="I112" t="s">
        <v>312</v>
      </c>
      <c r="J112" t="s">
        <v>13</v>
      </c>
      <c r="K112" s="1">
        <f>SUMIFS(tbSilv[qtdRecurso],tbSilv[idCombinacao],tbResumo[[#This Row],[idCombinacao]],tbSilv[Ano],tbResumo[[#This Row],[Ano]],tbSilv[Operacao],tbResumo[[#This Row],[Operacao]],tbSilv[Recurso],tbResumo[[#This Row],[Recurso]])</f>
        <v>72.599999999999994</v>
      </c>
      <c r="L112" t="str">
        <f>VLOOKUP(tbResumo[[#This Row],[Recurso]],tbUnid[],2,0)</f>
        <v>H/H</v>
      </c>
      <c r="M112" s="9">
        <f>IFERROR(AVERAGEIFS(tbSilv[Preco],tbSilv[idCombinacao],tbResumo[[#This Row],[idCombinacao]],tbSilv[Ano],tbResumo[[#This Row],[Ano]],tbSilv[Operacao],tbResumo[[#This Row],[Operacao]],tbSilv[Recurso],tbResumo[[#This Row],[Recurso]]),0)</f>
        <v>13.066685676574707</v>
      </c>
      <c r="N112" s="1">
        <f>SUMIFS(tbSilv[qtdRecEspFaixa],tbSilv[idCombinacao],tbResumo[[#This Row],[idCombinacao]],tbSilv[Ano],tbResumo[[#This Row],[Ano]],tbSilv[Operacao],tbResumo[[#This Row],[Operacao]],tbSilv[Recurso],tbResumo[[#This Row],[Recurso]])</f>
        <v>3.3486749999999996</v>
      </c>
      <c r="O112" s="9">
        <f>SUMIFS(tbSilv[ValorEspFaixa],tbSilv[idCombinacao],tbResumo[[#This Row],[idCombinacao]],tbSilv[Ano],tbResumo[[#This Row],[Ano]],tbSilv[Operacao],tbResumo[[#This Row],[Operacao]],tbSilv[Recurso],tbResumo[[#This Row],[Recurso]])</f>
        <v>43.756083658003803</v>
      </c>
    </row>
    <row r="113" spans="1:15" x14ac:dyDescent="0.3">
      <c r="A113" t="s">
        <v>1</v>
      </c>
      <c r="B113" t="s">
        <v>2</v>
      </c>
      <c r="C113" t="s">
        <v>3</v>
      </c>
      <c r="D113" t="s">
        <v>306</v>
      </c>
      <c r="E113" t="s">
        <v>4</v>
      </c>
      <c r="F113">
        <v>11688</v>
      </c>
      <c r="G113" t="s">
        <v>0</v>
      </c>
      <c r="H113">
        <v>29</v>
      </c>
      <c r="I113" t="s">
        <v>313</v>
      </c>
      <c r="J113" t="s">
        <v>16</v>
      </c>
      <c r="K113" s="1">
        <f>SUMIFS(tbSilv[qtdRecurso],tbSilv[idCombinacao],tbResumo[[#This Row],[idCombinacao]],tbSilv[Ano],tbResumo[[#This Row],[Ano]],tbSilv[Operacao],tbResumo[[#This Row],[Operacao]],tbSilv[Recurso],tbResumo[[#This Row],[Recurso]])</f>
        <v>2.92</v>
      </c>
      <c r="L113" t="str">
        <f>VLOOKUP(tbResumo[[#This Row],[Recurso]],tbUnid[],2,0)</f>
        <v>H/M</v>
      </c>
      <c r="M113" s="9">
        <f>IFERROR(AVERAGEIFS(tbSilv[Preco],tbSilv[idCombinacao],tbResumo[[#This Row],[idCombinacao]],tbSilv[Ano],tbResumo[[#This Row],[Ano]],tbSilv[Operacao],tbResumo[[#This Row],[Operacao]],tbSilv[Recurso],tbResumo[[#This Row],[Recurso]]),0)</f>
        <v>149.07000732421875</v>
      </c>
      <c r="N113" s="1">
        <f>SUMIFS(tbSilv[qtdRecEspFaixa],tbSilv[idCombinacao],tbResumo[[#This Row],[idCombinacao]],tbSilv[Ano],tbResumo[[#This Row],[Ano]],tbSilv[Operacao],tbResumo[[#This Row],[Operacao]],tbSilv[Recurso],tbResumo[[#This Row],[Recurso]])</f>
        <v>0.134685</v>
      </c>
      <c r="O113" s="9">
        <f>SUMIFS(tbSilv[ValorEspFaixa],tbSilv[idCombinacao],tbResumo[[#This Row],[idCombinacao]],tbSilv[Ano],tbResumo[[#This Row],[Ano]],tbSilv[Operacao],tbResumo[[#This Row],[Operacao]],tbSilv[Recurso],tbResumo[[#This Row],[Recurso]])</f>
        <v>20.077493936462403</v>
      </c>
    </row>
    <row r="114" spans="1:15" x14ac:dyDescent="0.3">
      <c r="A114" t="s">
        <v>1</v>
      </c>
      <c r="B114" t="s">
        <v>2</v>
      </c>
      <c r="C114" t="s">
        <v>3</v>
      </c>
      <c r="D114" t="s">
        <v>306</v>
      </c>
      <c r="E114" t="s">
        <v>4</v>
      </c>
      <c r="F114">
        <v>11688</v>
      </c>
      <c r="G114" t="s">
        <v>0</v>
      </c>
      <c r="H114">
        <v>30</v>
      </c>
      <c r="I114" t="s">
        <v>310</v>
      </c>
      <c r="J114" t="s">
        <v>311</v>
      </c>
      <c r="K114" s="1">
        <f>SUMIFS(tbSilv[qtdRecurso],tbSilv[idCombinacao],tbResumo[[#This Row],[idCombinacao]],tbSilv[Ano],tbResumo[[#This Row],[Ano]],tbSilv[Operacao],tbResumo[[#This Row],[Operacao]],tbSilv[Recurso],tbResumo[[#This Row],[Recurso]])</f>
        <v>580.79999999999995</v>
      </c>
      <c r="L114" t="str">
        <f>VLOOKUP(tbResumo[[#This Row],[Recurso]],tbUnid[],2,0)</f>
        <v>H/H</v>
      </c>
      <c r="M114" s="9">
        <f>IFERROR(AVERAGEIFS(tbSilv[Preco],tbSilv[idCombinacao],tbResumo[[#This Row],[idCombinacao]],tbSilv[Ano],tbResumo[[#This Row],[Ano]],tbSilv[Operacao],tbResumo[[#This Row],[Operacao]],tbSilv[Recurso],tbResumo[[#This Row],[Recurso]]),0)</f>
        <v>1.0999999999999999E-2</v>
      </c>
      <c r="N114" s="1">
        <f>SUMIFS(tbSilv[qtdRecEspFaixa],tbSilv[idCombinacao],tbResumo[[#This Row],[idCombinacao]],tbSilv[Ano],tbResumo[[#This Row],[Ano]],tbSilv[Operacao],tbResumo[[#This Row],[Operacao]],tbSilv[Recurso],tbResumo[[#This Row],[Recurso]])</f>
        <v>26.789399999999997</v>
      </c>
      <c r="O114" s="9">
        <f>SUMIFS(tbSilv[ValorEspFaixa],tbSilv[idCombinacao],tbResumo[[#This Row],[idCombinacao]],tbSilv[Ano],tbResumo[[#This Row],[Ano]],tbSilv[Operacao],tbResumo[[#This Row],[Operacao]],tbSilv[Recurso],tbResumo[[#This Row],[Recurso]])</f>
        <v>0.29468339999999998</v>
      </c>
    </row>
    <row r="115" spans="1:15" x14ac:dyDescent="0.3">
      <c r="A115" t="s">
        <v>1</v>
      </c>
      <c r="B115" t="s">
        <v>2</v>
      </c>
      <c r="C115" t="s">
        <v>3</v>
      </c>
      <c r="D115" t="s">
        <v>306</v>
      </c>
      <c r="E115" t="s">
        <v>4</v>
      </c>
      <c r="F115">
        <v>11688</v>
      </c>
      <c r="G115" t="s">
        <v>0</v>
      </c>
      <c r="H115">
        <v>30</v>
      </c>
      <c r="I115" t="s">
        <v>310</v>
      </c>
      <c r="J115" t="s">
        <v>13</v>
      </c>
      <c r="K115" s="1">
        <f>SUMIFS(tbSilv[qtdRecurso],tbSilv[idCombinacao],tbResumo[[#This Row],[idCombinacao]],tbSilv[Ano],tbResumo[[#This Row],[Ano]],tbSilv[Operacao],tbResumo[[#This Row],[Operacao]],tbSilv[Recurso],tbResumo[[#This Row],[Recurso]])</f>
        <v>580.79999999999995</v>
      </c>
      <c r="L115" t="str">
        <f>VLOOKUP(tbResumo[[#This Row],[Recurso]],tbUnid[],2,0)</f>
        <v>H/H</v>
      </c>
      <c r="M115" s="9">
        <f>IFERROR(AVERAGEIFS(tbSilv[Preco],tbSilv[idCombinacao],tbResumo[[#This Row],[idCombinacao]],tbSilv[Ano],tbResumo[[#This Row],[Ano]],tbSilv[Operacao],tbResumo[[#This Row],[Operacao]],tbSilv[Recurso],tbResumo[[#This Row],[Recurso]]),0)</f>
        <v>13.066685676574707</v>
      </c>
      <c r="N115" s="1">
        <f>SUMIFS(tbSilv[qtdRecEspFaixa],tbSilv[idCombinacao],tbResumo[[#This Row],[idCombinacao]],tbSilv[Ano],tbResumo[[#This Row],[Ano]],tbSilv[Operacao],tbResumo[[#This Row],[Operacao]],tbSilv[Recurso],tbResumo[[#This Row],[Recurso]])</f>
        <v>26.789399999999997</v>
      </c>
      <c r="O115" s="9">
        <f>SUMIFS(tbSilv[ValorEspFaixa],tbSilv[idCombinacao],tbResumo[[#This Row],[idCombinacao]],tbSilv[Ano],tbResumo[[#This Row],[Ano]],tbSilv[Operacao],tbResumo[[#This Row],[Operacao]],tbSilv[Recurso],tbResumo[[#This Row],[Recurso]])</f>
        <v>350.04866926403042</v>
      </c>
    </row>
    <row r="116" spans="1:15" x14ac:dyDescent="0.3">
      <c r="A116" t="s">
        <v>1</v>
      </c>
      <c r="B116" t="s">
        <v>2</v>
      </c>
      <c r="C116" t="s">
        <v>3</v>
      </c>
      <c r="D116" t="s">
        <v>306</v>
      </c>
      <c r="E116" t="s">
        <v>4</v>
      </c>
      <c r="F116">
        <v>11688</v>
      </c>
      <c r="G116" t="s">
        <v>0</v>
      </c>
      <c r="H116">
        <v>30</v>
      </c>
      <c r="I116" t="s">
        <v>312</v>
      </c>
      <c r="J116" t="s">
        <v>13</v>
      </c>
      <c r="K116" s="1">
        <f>SUMIFS(tbSilv[qtdRecurso],tbSilv[idCombinacao],tbResumo[[#This Row],[idCombinacao]],tbSilv[Ano],tbResumo[[#This Row],[Ano]],tbSilv[Operacao],tbResumo[[#This Row],[Operacao]],tbSilv[Recurso],tbResumo[[#This Row],[Recurso]])</f>
        <v>72.599999999999994</v>
      </c>
      <c r="L116" t="str">
        <f>VLOOKUP(tbResumo[[#This Row],[Recurso]],tbUnid[],2,0)</f>
        <v>H/H</v>
      </c>
      <c r="M116" s="9">
        <f>IFERROR(AVERAGEIFS(tbSilv[Preco],tbSilv[idCombinacao],tbResumo[[#This Row],[idCombinacao]],tbSilv[Ano],tbResumo[[#This Row],[Ano]],tbSilv[Operacao],tbResumo[[#This Row],[Operacao]],tbSilv[Recurso],tbResumo[[#This Row],[Recurso]]),0)</f>
        <v>13.066685676574707</v>
      </c>
      <c r="N116" s="1">
        <f>SUMIFS(tbSilv[qtdRecEspFaixa],tbSilv[idCombinacao],tbResumo[[#This Row],[idCombinacao]],tbSilv[Ano],tbResumo[[#This Row],[Ano]],tbSilv[Operacao],tbResumo[[#This Row],[Operacao]],tbSilv[Recurso],tbResumo[[#This Row],[Recurso]])</f>
        <v>3.3486749999999996</v>
      </c>
      <c r="O116" s="9">
        <f>SUMIFS(tbSilv[ValorEspFaixa],tbSilv[idCombinacao],tbResumo[[#This Row],[idCombinacao]],tbSilv[Ano],tbResumo[[#This Row],[Ano]],tbSilv[Operacao],tbResumo[[#This Row],[Operacao]],tbSilv[Recurso],tbResumo[[#This Row],[Recurso]])</f>
        <v>43.756083658003803</v>
      </c>
    </row>
    <row r="117" spans="1:15" x14ac:dyDescent="0.3">
      <c r="A117" t="s">
        <v>1</v>
      </c>
      <c r="B117" t="s">
        <v>2</v>
      </c>
      <c r="C117" t="s">
        <v>3</v>
      </c>
      <c r="D117" t="s">
        <v>306</v>
      </c>
      <c r="E117" t="s">
        <v>4</v>
      </c>
      <c r="F117">
        <v>11688</v>
      </c>
      <c r="G117" t="s">
        <v>0</v>
      </c>
      <c r="H117">
        <v>30</v>
      </c>
      <c r="I117" t="s">
        <v>313</v>
      </c>
      <c r="J117" t="s">
        <v>16</v>
      </c>
      <c r="K117" s="1">
        <f>SUMIFS(tbSilv[qtdRecurso],tbSilv[idCombinacao],tbResumo[[#This Row],[idCombinacao]],tbSilv[Ano],tbResumo[[#This Row],[Ano]],tbSilv[Operacao],tbResumo[[#This Row],[Operacao]],tbSilv[Recurso],tbResumo[[#This Row],[Recurso]])</f>
        <v>2.92</v>
      </c>
      <c r="L117" t="str">
        <f>VLOOKUP(tbResumo[[#This Row],[Recurso]],tbUnid[],2,0)</f>
        <v>H/M</v>
      </c>
      <c r="M117" s="9">
        <f>IFERROR(AVERAGEIFS(tbSilv[Preco],tbSilv[idCombinacao],tbResumo[[#This Row],[idCombinacao]],tbSilv[Ano],tbResumo[[#This Row],[Ano]],tbSilv[Operacao],tbResumo[[#This Row],[Operacao]],tbSilv[Recurso],tbResumo[[#This Row],[Recurso]]),0)</f>
        <v>149.07000732421875</v>
      </c>
      <c r="N117" s="1">
        <f>SUMIFS(tbSilv[qtdRecEspFaixa],tbSilv[idCombinacao],tbResumo[[#This Row],[idCombinacao]],tbSilv[Ano],tbResumo[[#This Row],[Ano]],tbSilv[Operacao],tbResumo[[#This Row],[Operacao]],tbSilv[Recurso],tbResumo[[#This Row],[Recurso]])</f>
        <v>0.134685</v>
      </c>
      <c r="O117" s="9">
        <f>SUMIFS(tbSilv[ValorEspFaixa],tbSilv[idCombinacao],tbResumo[[#This Row],[idCombinacao]],tbSilv[Ano],tbResumo[[#This Row],[Ano]],tbSilv[Operacao],tbResumo[[#This Row],[Operacao]],tbSilv[Recurso],tbResumo[[#This Row],[Recurso]])</f>
        <v>20.077493936462403</v>
      </c>
    </row>
    <row r="118" spans="1:15" x14ac:dyDescent="0.3">
      <c r="A118" t="s">
        <v>1</v>
      </c>
      <c r="B118" t="s">
        <v>2</v>
      </c>
      <c r="C118" t="s">
        <v>3</v>
      </c>
      <c r="D118" t="s">
        <v>306</v>
      </c>
      <c r="E118" t="s">
        <v>4</v>
      </c>
      <c r="F118">
        <v>11688</v>
      </c>
      <c r="G118" t="s">
        <v>0</v>
      </c>
      <c r="H118">
        <v>1</v>
      </c>
      <c r="I118" t="s">
        <v>9</v>
      </c>
      <c r="J118" t="s">
        <v>314</v>
      </c>
      <c r="K118" s="1">
        <f>SUMIFS(tbSilv[qtdRecurso],tbSilv[idCombinacao],tbResumo[[#This Row],[idCombinacao]],tbSilv[Ano],tbResumo[[#This Row],[Ano]],tbSilv[Operacao],tbResumo[[#This Row],[Operacao]],tbSilv[Recurso],tbResumo[[#This Row],[Recurso]])</f>
        <v>16.5</v>
      </c>
      <c r="L118" t="str">
        <f>VLOOKUP(tbResumo[[#This Row],[Recurso]],tbUnid[],2,0)</f>
        <v>sc de 50 kg</v>
      </c>
      <c r="M118" s="9">
        <f>IFERROR(AVERAGEIFS(tbSilv[Preco],tbSilv[idCombinacao],tbResumo[[#This Row],[idCombinacao]],tbSilv[Ano],tbResumo[[#This Row],[Ano]],tbSilv[Operacao],tbResumo[[#This Row],[Operacao]],tbSilv[Recurso],tbResumo[[#This Row],[Recurso]]),0)</f>
        <v>273.07998657226563</v>
      </c>
      <c r="N118" s="1">
        <f>SUMIFS(tbSilv[qtdRecEspFaixa],tbSilv[idCombinacao],tbResumo[[#This Row],[idCombinacao]],tbSilv[Ano],tbResumo[[#This Row],[Ano]],tbSilv[Operacao],tbResumo[[#This Row],[Operacao]],tbSilv[Recurso],tbResumo[[#This Row],[Recurso]])</f>
        <v>0.82499999999999996</v>
      </c>
      <c r="O118" s="9">
        <f>SUMIFS(tbSilv[ValorEspFaixa],tbSilv[idCombinacao],tbResumo[[#This Row],[idCombinacao]],tbSilv[Ano],tbResumo[[#This Row],[Ano]],tbSilv[Operacao],tbResumo[[#This Row],[Operacao]],tbSilv[Recurso],tbResumo[[#This Row],[Recurso]])</f>
        <v>225.29098892211914</v>
      </c>
    </row>
    <row r="119" spans="1:15" x14ac:dyDescent="0.3">
      <c r="A119" t="s">
        <v>1</v>
      </c>
      <c r="B119" t="s">
        <v>2</v>
      </c>
      <c r="C119" t="s">
        <v>3</v>
      </c>
      <c r="D119" t="s">
        <v>306</v>
      </c>
      <c r="E119" t="s">
        <v>4</v>
      </c>
      <c r="F119">
        <v>11688</v>
      </c>
      <c r="G119" t="s">
        <v>0</v>
      </c>
      <c r="H119">
        <v>1</v>
      </c>
      <c r="I119" t="s">
        <v>9</v>
      </c>
      <c r="J119" t="s">
        <v>11</v>
      </c>
      <c r="K119" s="1">
        <f>SUMIFS(tbSilv[qtdRecurso],tbSilv[idCombinacao],tbResumo[[#This Row],[idCombinacao]],tbSilv[Ano],tbResumo[[#This Row],[Ano]],tbSilv[Operacao],tbResumo[[#This Row],[Operacao]],tbSilv[Recurso],tbResumo[[#This Row],[Recurso]])</f>
        <v>52.5</v>
      </c>
      <c r="L119" t="str">
        <f>VLOOKUP(tbResumo[[#This Row],[Recurso]],tbUnid[],2,0)</f>
        <v>H/H</v>
      </c>
      <c r="M119" s="9">
        <f>IFERROR(AVERAGEIFS(tbSilv[Preco],tbSilv[idCombinacao],tbResumo[[#This Row],[idCombinacao]],tbSilv[Ano],tbResumo[[#This Row],[Ano]],tbSilv[Operacao],tbResumo[[#This Row],[Operacao]],tbSilv[Recurso],tbResumo[[#This Row],[Recurso]]),0)</f>
        <v>1.0999999999999999E-2</v>
      </c>
      <c r="N119" s="1">
        <f>SUMIFS(tbSilv[qtdRecEspFaixa],tbSilv[idCombinacao],tbResumo[[#This Row],[idCombinacao]],tbSilv[Ano],tbResumo[[#This Row],[Ano]],tbSilv[Operacao],tbResumo[[#This Row],[Operacao]],tbSilv[Recurso],tbResumo[[#This Row],[Recurso]])</f>
        <v>2.625</v>
      </c>
      <c r="O119" s="9">
        <f>SUMIFS(tbSilv[ValorEspFaixa],tbSilv[idCombinacao],tbResumo[[#This Row],[idCombinacao]],tbSilv[Ano],tbResumo[[#This Row],[Ano]],tbSilv[Operacao],tbResumo[[#This Row],[Operacao]],tbSilv[Recurso],tbResumo[[#This Row],[Recurso]])</f>
        <v>2.8874999999999998E-2</v>
      </c>
    </row>
    <row r="120" spans="1:15" x14ac:dyDescent="0.3">
      <c r="A120" t="s">
        <v>1</v>
      </c>
      <c r="B120" t="s">
        <v>2</v>
      </c>
      <c r="C120" t="s">
        <v>3</v>
      </c>
      <c r="D120" t="s">
        <v>306</v>
      </c>
      <c r="E120" t="s">
        <v>4</v>
      </c>
      <c r="F120">
        <v>11688</v>
      </c>
      <c r="G120" t="s">
        <v>0</v>
      </c>
      <c r="H120">
        <v>1</v>
      </c>
      <c r="I120" t="s">
        <v>9</v>
      </c>
      <c r="J120" t="s">
        <v>13</v>
      </c>
      <c r="K120" s="1">
        <f>SUMIFS(tbSilv[qtdRecurso],tbSilv[idCombinacao],tbResumo[[#This Row],[idCombinacao]],tbSilv[Ano],tbResumo[[#This Row],[Ano]],tbSilv[Operacao],tbResumo[[#This Row],[Operacao]],tbSilv[Recurso],tbResumo[[#This Row],[Recurso]])</f>
        <v>52.5</v>
      </c>
      <c r="L120" t="str">
        <f>VLOOKUP(tbResumo[[#This Row],[Recurso]],tbUnid[],2,0)</f>
        <v>H/H</v>
      </c>
      <c r="M120" s="9">
        <f>IFERROR(AVERAGEIFS(tbSilv[Preco],tbSilv[idCombinacao],tbResumo[[#This Row],[idCombinacao]],tbSilv[Ano],tbResumo[[#This Row],[Ano]],tbSilv[Operacao],tbResumo[[#This Row],[Operacao]],tbSilv[Recurso],tbResumo[[#This Row],[Recurso]]),0)</f>
        <v>13.066685676574707</v>
      </c>
      <c r="N120" s="1">
        <f>SUMIFS(tbSilv[qtdRecEspFaixa],tbSilv[idCombinacao],tbResumo[[#This Row],[idCombinacao]],tbSilv[Ano],tbResumo[[#This Row],[Ano]],tbSilv[Operacao],tbResumo[[#This Row],[Operacao]],tbSilv[Recurso],tbResumo[[#This Row],[Recurso]])</f>
        <v>2.625</v>
      </c>
      <c r="O120" s="9">
        <f>SUMIFS(tbSilv[ValorEspFaixa],tbSilv[idCombinacao],tbResumo[[#This Row],[idCombinacao]],tbSilv[Ano],tbResumo[[#This Row],[Ano]],tbSilv[Operacao],tbResumo[[#This Row],[Operacao]],tbSilv[Recurso],tbResumo[[#This Row],[Recurso]])</f>
        <v>34.300049901008606</v>
      </c>
    </row>
    <row r="121" spans="1:15" x14ac:dyDescent="0.3">
      <c r="A121" t="s">
        <v>1</v>
      </c>
      <c r="B121" t="s">
        <v>2</v>
      </c>
      <c r="C121" t="s">
        <v>3</v>
      </c>
      <c r="D121" t="s">
        <v>306</v>
      </c>
      <c r="E121" t="s">
        <v>4</v>
      </c>
      <c r="F121">
        <v>11688</v>
      </c>
      <c r="G121" t="s">
        <v>0</v>
      </c>
      <c r="H121">
        <v>1</v>
      </c>
      <c r="I121" t="s">
        <v>14</v>
      </c>
      <c r="J121" t="s">
        <v>315</v>
      </c>
      <c r="K121" s="1">
        <f>SUMIFS(tbSilv[qtdRecurso],tbSilv[idCombinacao],tbResumo[[#This Row],[idCombinacao]],tbSilv[Ano],tbResumo[[#This Row],[Ano]],tbSilv[Operacao],tbResumo[[#This Row],[Operacao]],tbSilv[Recurso],tbResumo[[#This Row],[Recurso]])</f>
        <v>16.5</v>
      </c>
      <c r="L121" t="str">
        <f>VLOOKUP(tbResumo[[#This Row],[Recurso]],tbUnid[],2,0)</f>
        <v>sc de 50 kg</v>
      </c>
      <c r="M121" s="9">
        <f>IFERROR(AVERAGEIFS(tbSilv[Preco],tbSilv[idCombinacao],tbResumo[[#This Row],[idCombinacao]],tbSilv[Ano],tbResumo[[#This Row],[Ano]],tbSilv[Operacao],tbResumo[[#This Row],[Operacao]],tbSilv[Recurso],tbResumo[[#This Row],[Recurso]]),0)</f>
        <v>200.47999572753906</v>
      </c>
      <c r="N121" s="1">
        <f>SUMIFS(tbSilv[qtdRecEspFaixa],tbSilv[idCombinacao],tbResumo[[#This Row],[idCombinacao]],tbSilv[Ano],tbResumo[[#This Row],[Ano]],tbSilv[Operacao],tbResumo[[#This Row],[Operacao]],tbSilv[Recurso],tbResumo[[#This Row],[Recurso]])</f>
        <v>0.82499999999999996</v>
      </c>
      <c r="O121" s="9">
        <f>SUMIFS(tbSilv[ValorEspFaixa],tbSilv[idCombinacao],tbResumo[[#This Row],[idCombinacao]],tbSilv[Ano],tbResumo[[#This Row],[Ano]],tbSilv[Operacao],tbResumo[[#This Row],[Operacao]],tbSilv[Recurso],tbResumo[[#This Row],[Recurso]])</f>
        <v>165.3959964752197</v>
      </c>
    </row>
    <row r="122" spans="1:15" x14ac:dyDescent="0.3">
      <c r="A122" t="s">
        <v>1</v>
      </c>
      <c r="B122" t="s">
        <v>2</v>
      </c>
      <c r="C122" t="s">
        <v>3</v>
      </c>
      <c r="D122" t="s">
        <v>306</v>
      </c>
      <c r="E122" t="s">
        <v>4</v>
      </c>
      <c r="F122">
        <v>11688</v>
      </c>
      <c r="G122" t="s">
        <v>0</v>
      </c>
      <c r="H122">
        <v>1</v>
      </c>
      <c r="I122" t="s">
        <v>14</v>
      </c>
      <c r="J122" t="s">
        <v>15</v>
      </c>
      <c r="K122" s="1">
        <f>SUMIFS(tbSilv[qtdRecurso],tbSilv[idCombinacao],tbResumo[[#This Row],[idCombinacao]],tbSilv[Ano],tbResumo[[#This Row],[Ano]],tbSilv[Operacao],tbResumo[[#This Row],[Operacao]],tbSilv[Recurso],tbResumo[[#This Row],[Recurso]])</f>
        <v>60</v>
      </c>
      <c r="L122" t="str">
        <f>VLOOKUP(tbResumo[[#This Row],[Recurso]],tbUnid[],2,0)</f>
        <v>H/H</v>
      </c>
      <c r="M122" s="9">
        <f>IFERROR(AVERAGEIFS(tbSilv[Preco],tbSilv[idCombinacao],tbResumo[[#This Row],[idCombinacao]],tbSilv[Ano],tbResumo[[#This Row],[Ano]],tbSilv[Operacao],tbResumo[[#This Row],[Operacao]],tbSilv[Recurso],tbResumo[[#This Row],[Recurso]]),0)</f>
        <v>7.9000000000000001E-2</v>
      </c>
      <c r="N122" s="1">
        <f>SUMIFS(tbSilv[qtdRecEspFaixa],tbSilv[idCombinacao],tbResumo[[#This Row],[idCombinacao]],tbSilv[Ano],tbResumo[[#This Row],[Ano]],tbSilv[Operacao],tbResumo[[#This Row],[Operacao]],tbSilv[Recurso],tbResumo[[#This Row],[Recurso]])</f>
        <v>3</v>
      </c>
      <c r="O122" s="9">
        <f>SUMIFS(tbSilv[ValorEspFaixa],tbSilv[idCombinacao],tbResumo[[#This Row],[idCombinacao]],tbSilv[Ano],tbResumo[[#This Row],[Ano]],tbSilv[Operacao],tbResumo[[#This Row],[Operacao]],tbSilv[Recurso],tbResumo[[#This Row],[Recurso]])</f>
        <v>0.23700000000000002</v>
      </c>
    </row>
    <row r="123" spans="1:15" x14ac:dyDescent="0.3">
      <c r="A123" t="s">
        <v>1</v>
      </c>
      <c r="B123" t="s">
        <v>2</v>
      </c>
      <c r="C123" t="s">
        <v>3</v>
      </c>
      <c r="D123" t="s">
        <v>306</v>
      </c>
      <c r="E123" t="s">
        <v>4</v>
      </c>
      <c r="F123">
        <v>11688</v>
      </c>
      <c r="G123" t="s">
        <v>0</v>
      </c>
      <c r="H123">
        <v>1</v>
      </c>
      <c r="I123" t="s">
        <v>14</v>
      </c>
      <c r="J123" t="s">
        <v>13</v>
      </c>
      <c r="K123" s="1">
        <f>SUMIFS(tbSilv[qtdRecurso],tbSilv[idCombinacao],tbResumo[[#This Row],[idCombinacao]],tbSilv[Ano],tbResumo[[#This Row],[Ano]],tbSilv[Operacao],tbResumo[[#This Row],[Operacao]],tbSilv[Recurso],tbResumo[[#This Row],[Recurso]])</f>
        <v>60</v>
      </c>
      <c r="L123" t="str">
        <f>VLOOKUP(tbResumo[[#This Row],[Recurso]],tbUnid[],2,0)</f>
        <v>H/H</v>
      </c>
      <c r="M123" s="9">
        <f>IFERROR(AVERAGEIFS(tbSilv[Preco],tbSilv[idCombinacao],tbResumo[[#This Row],[idCombinacao]],tbSilv[Ano],tbResumo[[#This Row],[Ano]],tbSilv[Operacao],tbResumo[[#This Row],[Operacao]],tbSilv[Recurso],tbResumo[[#This Row],[Recurso]]),0)</f>
        <v>13.066685676574707</v>
      </c>
      <c r="N123" s="1">
        <f>SUMIFS(tbSilv[qtdRecEspFaixa],tbSilv[idCombinacao],tbResumo[[#This Row],[idCombinacao]],tbSilv[Ano],tbResumo[[#This Row],[Ano]],tbSilv[Operacao],tbResumo[[#This Row],[Operacao]],tbSilv[Recurso],tbResumo[[#This Row],[Recurso]])</f>
        <v>3</v>
      </c>
      <c r="O123" s="9">
        <f>SUMIFS(tbSilv[ValorEspFaixa],tbSilv[idCombinacao],tbResumo[[#This Row],[idCombinacao]],tbSilv[Ano],tbResumo[[#This Row],[Ano]],tbSilv[Operacao],tbResumo[[#This Row],[Operacao]],tbSilv[Recurso],tbResumo[[#This Row],[Recurso]])</f>
        <v>39.200057029724121</v>
      </c>
    </row>
    <row r="124" spans="1:15" x14ac:dyDescent="0.3">
      <c r="A124" t="s">
        <v>1</v>
      </c>
      <c r="B124" t="s">
        <v>2</v>
      </c>
      <c r="C124" t="s">
        <v>3</v>
      </c>
      <c r="D124" t="s">
        <v>306</v>
      </c>
      <c r="E124" t="s">
        <v>4</v>
      </c>
      <c r="F124">
        <v>11688</v>
      </c>
      <c r="G124" t="s">
        <v>0</v>
      </c>
      <c r="H124">
        <v>1</v>
      </c>
      <c r="I124" t="s">
        <v>14</v>
      </c>
      <c r="J124" t="s">
        <v>16</v>
      </c>
      <c r="K124" s="1">
        <f>SUMIFS(tbSilv[qtdRecurso],tbSilv[idCombinacao],tbResumo[[#This Row],[idCombinacao]],tbSilv[Ano],tbResumo[[#This Row],[Ano]],tbSilv[Operacao],tbResumo[[#This Row],[Operacao]],tbSilv[Recurso],tbResumo[[#This Row],[Recurso]])</f>
        <v>10</v>
      </c>
      <c r="L124" t="str">
        <f>VLOOKUP(tbResumo[[#This Row],[Recurso]],tbUnid[],2,0)</f>
        <v>H/M</v>
      </c>
      <c r="M124" s="9">
        <f>IFERROR(AVERAGEIFS(tbSilv[Preco],tbSilv[idCombinacao],tbResumo[[#This Row],[idCombinacao]],tbSilv[Ano],tbResumo[[#This Row],[Ano]],tbSilv[Operacao],tbResumo[[#This Row],[Operacao]],tbSilv[Recurso],tbResumo[[#This Row],[Recurso]]),0)</f>
        <v>149.07000732421875</v>
      </c>
      <c r="N124" s="1">
        <f>SUMIFS(tbSilv[qtdRecEspFaixa],tbSilv[idCombinacao],tbResumo[[#This Row],[idCombinacao]],tbSilv[Ano],tbResumo[[#This Row],[Ano]],tbSilv[Operacao],tbResumo[[#This Row],[Operacao]],tbSilv[Recurso],tbResumo[[#This Row],[Recurso]])</f>
        <v>0.5</v>
      </c>
      <c r="O124" s="9">
        <f>SUMIFS(tbSilv[ValorEspFaixa],tbSilv[idCombinacao],tbResumo[[#This Row],[idCombinacao]],tbSilv[Ano],tbResumo[[#This Row],[Ano]],tbSilv[Operacao],tbResumo[[#This Row],[Operacao]],tbSilv[Recurso],tbResumo[[#This Row],[Recurso]])</f>
        <v>74.535003662109375</v>
      </c>
    </row>
    <row r="125" spans="1:15" x14ac:dyDescent="0.3">
      <c r="A125" t="s">
        <v>1</v>
      </c>
      <c r="B125" t="s">
        <v>2</v>
      </c>
      <c r="C125" t="s">
        <v>3</v>
      </c>
      <c r="D125" t="s">
        <v>306</v>
      </c>
      <c r="E125" t="s">
        <v>4</v>
      </c>
      <c r="F125">
        <v>11688</v>
      </c>
      <c r="G125" t="s">
        <v>0</v>
      </c>
      <c r="H125">
        <v>1</v>
      </c>
      <c r="I125" t="s">
        <v>18</v>
      </c>
      <c r="J125" t="s">
        <v>13</v>
      </c>
      <c r="K125" s="1">
        <f>SUMIFS(tbSilv[qtdRecurso],tbSilv[idCombinacao],tbResumo[[#This Row],[idCombinacao]],tbSilv[Ano],tbResumo[[#This Row],[Ano]],tbSilv[Operacao],tbResumo[[#This Row],[Operacao]],tbSilv[Recurso],tbResumo[[#This Row],[Recurso]])</f>
        <v>25</v>
      </c>
      <c r="L125" t="str">
        <f>VLOOKUP(tbResumo[[#This Row],[Recurso]],tbUnid[],2,0)</f>
        <v>H/H</v>
      </c>
      <c r="M125" s="9">
        <f>IFERROR(AVERAGEIFS(tbSilv[Preco],tbSilv[idCombinacao],tbResumo[[#This Row],[idCombinacao]],tbSilv[Ano],tbResumo[[#This Row],[Ano]],tbSilv[Operacao],tbResumo[[#This Row],[Operacao]],tbSilv[Recurso],tbResumo[[#This Row],[Recurso]]),0)</f>
        <v>13.066685676574707</v>
      </c>
      <c r="N125" s="1">
        <f>SUMIFS(tbSilv[qtdRecEspFaixa],tbSilv[idCombinacao],tbResumo[[#This Row],[idCombinacao]],tbSilv[Ano],tbResumo[[#This Row],[Ano]],tbSilv[Operacao],tbResumo[[#This Row],[Operacao]],tbSilv[Recurso],tbResumo[[#This Row],[Recurso]])</f>
        <v>1.25</v>
      </c>
      <c r="O125" s="9">
        <f>SUMIFS(tbSilv[ValorEspFaixa],tbSilv[idCombinacao],tbResumo[[#This Row],[idCombinacao]],tbSilv[Ano],tbResumo[[#This Row],[Ano]],tbSilv[Operacao],tbResumo[[#This Row],[Operacao]],tbSilv[Recurso],tbResumo[[#This Row],[Recurso]])</f>
        <v>16.333357095718384</v>
      </c>
    </row>
    <row r="126" spans="1:15" x14ac:dyDescent="0.3">
      <c r="A126" t="s">
        <v>1</v>
      </c>
      <c r="B126" t="s">
        <v>2</v>
      </c>
      <c r="C126" t="s">
        <v>3</v>
      </c>
      <c r="D126" t="s">
        <v>306</v>
      </c>
      <c r="E126" t="s">
        <v>4</v>
      </c>
      <c r="F126">
        <v>11688</v>
      </c>
      <c r="G126" t="s">
        <v>0</v>
      </c>
      <c r="H126">
        <v>1</v>
      </c>
      <c r="I126" t="s">
        <v>18</v>
      </c>
      <c r="J126" t="s">
        <v>19</v>
      </c>
      <c r="K126" s="1">
        <f>SUMIFS(tbSilv[qtdRecurso],tbSilv[idCombinacao],tbResumo[[#This Row],[idCombinacao]],tbSilv[Ano],tbResumo[[#This Row],[Ano]],tbSilv[Operacao],tbResumo[[#This Row],[Operacao]],tbSilv[Recurso],tbResumo[[#This Row],[Recurso]])</f>
        <v>5</v>
      </c>
      <c r="L126" t="str">
        <f>VLOOKUP(tbResumo[[#This Row],[Recurso]],tbUnid[],2,0)</f>
        <v>H/M</v>
      </c>
      <c r="M126" s="9">
        <f>IFERROR(AVERAGEIFS(tbSilv[Preco],tbSilv[idCombinacao],tbResumo[[#This Row],[idCombinacao]],tbSilv[Ano],tbResumo[[#This Row],[Ano]],tbSilv[Operacao],tbResumo[[#This Row],[Operacao]],tbSilv[Recurso],tbResumo[[#This Row],[Recurso]]),0)</f>
        <v>157.47999572753906</v>
      </c>
      <c r="N126" s="1">
        <f>SUMIFS(tbSilv[qtdRecEspFaixa],tbSilv[idCombinacao],tbResumo[[#This Row],[idCombinacao]],tbSilv[Ano],tbResumo[[#This Row],[Ano]],tbSilv[Operacao],tbResumo[[#This Row],[Operacao]],tbSilv[Recurso],tbResumo[[#This Row],[Recurso]])</f>
        <v>0.25</v>
      </c>
      <c r="O126" s="9">
        <f>SUMIFS(tbSilv[ValorEspFaixa],tbSilv[idCombinacao],tbResumo[[#This Row],[idCombinacao]],tbSilv[Ano],tbResumo[[#This Row],[Ano]],tbSilv[Operacao],tbResumo[[#This Row],[Operacao]],tbSilv[Recurso],tbResumo[[#This Row],[Recurso]])</f>
        <v>39.369998931884766</v>
      </c>
    </row>
    <row r="127" spans="1:15" x14ac:dyDescent="0.3">
      <c r="A127" t="s">
        <v>1</v>
      </c>
      <c r="B127" t="s">
        <v>2</v>
      </c>
      <c r="C127" t="s">
        <v>3</v>
      </c>
      <c r="D127" t="s">
        <v>306</v>
      </c>
      <c r="E127" t="s">
        <v>4</v>
      </c>
      <c r="F127">
        <v>11688</v>
      </c>
      <c r="G127" t="s">
        <v>0</v>
      </c>
      <c r="H127">
        <v>1</v>
      </c>
      <c r="I127" t="s">
        <v>20</v>
      </c>
      <c r="J127" t="s">
        <v>21</v>
      </c>
      <c r="K127" s="1">
        <f>SUMIFS(tbSilv[qtdRecurso],tbSilv[idCombinacao],tbResumo[[#This Row],[idCombinacao]],tbSilv[Ano],tbResumo[[#This Row],[Ano]],tbSilv[Operacao],tbResumo[[#This Row],[Operacao]],tbSilv[Recurso],tbResumo[[#This Row],[Recurso]])</f>
        <v>25</v>
      </c>
      <c r="L127" t="str">
        <f>VLOOKUP(tbResumo[[#This Row],[Recurso]],tbUnid[],2,0)</f>
        <v>Kg</v>
      </c>
      <c r="M127" s="9">
        <f>IFERROR(AVERAGEIFS(tbSilv[Preco],tbSilv[idCombinacao],tbResumo[[#This Row],[idCombinacao]],tbSilv[Ano],tbResumo[[#This Row],[Ano]],tbSilv[Operacao],tbResumo[[#This Row],[Operacao]],tbSilv[Recurso],tbResumo[[#This Row],[Recurso]]),0)</f>
        <v>25.839999999999996</v>
      </c>
      <c r="N127" s="1">
        <f>SUMIFS(tbSilv[qtdRecEspFaixa],tbSilv[idCombinacao],tbResumo[[#This Row],[idCombinacao]],tbSilv[Ano],tbResumo[[#This Row],[Ano]],tbSilv[Operacao],tbResumo[[#This Row],[Operacao]],tbSilv[Recurso],tbResumo[[#This Row],[Recurso]])</f>
        <v>1.25</v>
      </c>
      <c r="O127" s="9">
        <f>SUMIFS(tbSilv[ValorEspFaixa],tbSilv[idCombinacao],tbResumo[[#This Row],[idCombinacao]],tbSilv[Ano],tbResumo[[#This Row],[Ano]],tbSilv[Operacao],tbResumo[[#This Row],[Operacao]],tbSilv[Recurso],tbResumo[[#This Row],[Recurso]])</f>
        <v>32.300000000000004</v>
      </c>
    </row>
    <row r="128" spans="1:15" x14ac:dyDescent="0.3">
      <c r="A128" t="s">
        <v>1</v>
      </c>
      <c r="B128" t="s">
        <v>2</v>
      </c>
      <c r="C128" t="s">
        <v>3</v>
      </c>
      <c r="D128" t="s">
        <v>306</v>
      </c>
      <c r="E128" t="s">
        <v>4</v>
      </c>
      <c r="F128">
        <v>11688</v>
      </c>
      <c r="G128" t="s">
        <v>0</v>
      </c>
      <c r="H128">
        <v>1</v>
      </c>
      <c r="I128" t="s">
        <v>20</v>
      </c>
      <c r="J128" t="s">
        <v>13</v>
      </c>
      <c r="K128" s="1">
        <f>SUMIFS(tbSilv[qtdRecurso],tbSilv[idCombinacao],tbResumo[[#This Row],[idCombinacao]],tbSilv[Ano],tbResumo[[#This Row],[Ano]],tbSilv[Operacao],tbResumo[[#This Row],[Operacao]],tbSilv[Recurso],tbResumo[[#This Row],[Recurso]])</f>
        <v>60</v>
      </c>
      <c r="L128" t="str">
        <f>VLOOKUP(tbResumo[[#This Row],[Recurso]],tbUnid[],2,0)</f>
        <v>H/H</v>
      </c>
      <c r="M128" s="9">
        <f>IFERROR(AVERAGEIFS(tbSilv[Preco],tbSilv[idCombinacao],tbResumo[[#This Row],[idCombinacao]],tbSilv[Ano],tbResumo[[#This Row],[Ano]],tbSilv[Operacao],tbResumo[[#This Row],[Operacao]],tbSilv[Recurso],tbResumo[[#This Row],[Recurso]]),0)</f>
        <v>13.066685676574707</v>
      </c>
      <c r="N128" s="1">
        <f>SUMIFS(tbSilv[qtdRecEspFaixa],tbSilv[idCombinacao],tbResumo[[#This Row],[idCombinacao]],tbSilv[Ano],tbResumo[[#This Row],[Ano]],tbSilv[Operacao],tbResumo[[#This Row],[Operacao]],tbSilv[Recurso],tbResumo[[#This Row],[Recurso]])</f>
        <v>3</v>
      </c>
      <c r="O128" s="9">
        <f>SUMIFS(tbSilv[ValorEspFaixa],tbSilv[idCombinacao],tbResumo[[#This Row],[idCombinacao]],tbSilv[Ano],tbResumo[[#This Row],[Ano]],tbSilv[Operacao],tbResumo[[#This Row],[Operacao]],tbSilv[Recurso],tbResumo[[#This Row],[Recurso]])</f>
        <v>39.200057029724121</v>
      </c>
    </row>
    <row r="129" spans="1:15" x14ac:dyDescent="0.3">
      <c r="A129" t="s">
        <v>1</v>
      </c>
      <c r="B129" t="s">
        <v>2</v>
      </c>
      <c r="C129" t="s">
        <v>3</v>
      </c>
      <c r="D129" t="s">
        <v>306</v>
      </c>
      <c r="E129" t="s">
        <v>4</v>
      </c>
      <c r="F129">
        <v>11688</v>
      </c>
      <c r="G129" t="s">
        <v>0</v>
      </c>
      <c r="H129">
        <v>1</v>
      </c>
      <c r="I129" t="s">
        <v>20</v>
      </c>
      <c r="J129" t="s">
        <v>19</v>
      </c>
      <c r="K129" s="1">
        <f>SUMIFS(tbSilv[qtdRecurso],tbSilv[idCombinacao],tbResumo[[#This Row],[idCombinacao]],tbSilv[Ano],tbResumo[[#This Row],[Ano]],tbSilv[Operacao],tbResumo[[#This Row],[Operacao]],tbSilv[Recurso],tbResumo[[#This Row],[Recurso]])</f>
        <v>10</v>
      </c>
      <c r="L129" t="str">
        <f>VLOOKUP(tbResumo[[#This Row],[Recurso]],tbUnid[],2,0)</f>
        <v>H/M</v>
      </c>
      <c r="M129" s="9">
        <f>IFERROR(AVERAGEIFS(tbSilv[Preco],tbSilv[idCombinacao],tbResumo[[#This Row],[idCombinacao]],tbSilv[Ano],tbResumo[[#This Row],[Ano]],tbSilv[Operacao],tbResumo[[#This Row],[Operacao]],tbSilv[Recurso],tbResumo[[#This Row],[Recurso]]),0)</f>
        <v>157.47999572753906</v>
      </c>
      <c r="N129" s="1">
        <f>SUMIFS(tbSilv[qtdRecEspFaixa],tbSilv[idCombinacao],tbResumo[[#This Row],[idCombinacao]],tbSilv[Ano],tbResumo[[#This Row],[Ano]],tbSilv[Operacao],tbResumo[[#This Row],[Operacao]],tbSilv[Recurso],tbResumo[[#This Row],[Recurso]])</f>
        <v>0.5</v>
      </c>
      <c r="O129" s="9">
        <f>SUMIFS(tbSilv[ValorEspFaixa],tbSilv[idCombinacao],tbResumo[[#This Row],[idCombinacao]],tbSilv[Ano],tbResumo[[#This Row],[Ano]],tbSilv[Operacao],tbResumo[[#This Row],[Operacao]],tbSilv[Recurso],tbResumo[[#This Row],[Recurso]])</f>
        <v>78.739997863769531</v>
      </c>
    </row>
    <row r="130" spans="1:15" x14ac:dyDescent="0.3">
      <c r="A130" t="s">
        <v>1</v>
      </c>
      <c r="B130" t="s">
        <v>2</v>
      </c>
      <c r="C130" t="s">
        <v>3</v>
      </c>
      <c r="D130" t="s">
        <v>306</v>
      </c>
      <c r="E130" t="s">
        <v>4</v>
      </c>
      <c r="F130">
        <v>11688</v>
      </c>
      <c r="G130" t="s">
        <v>0</v>
      </c>
      <c r="H130">
        <v>1</v>
      </c>
      <c r="I130" t="s">
        <v>23</v>
      </c>
      <c r="J130" t="s">
        <v>21</v>
      </c>
      <c r="K130" s="1">
        <f>SUMIFS(tbSilv[qtdRecurso],tbSilv[idCombinacao],tbResumo[[#This Row],[idCombinacao]],tbSilv[Ano],tbResumo[[#This Row],[Ano]],tbSilv[Operacao],tbResumo[[#This Row],[Operacao]],tbSilv[Recurso],tbResumo[[#This Row],[Recurso]])</f>
        <v>5</v>
      </c>
      <c r="L130" t="str">
        <f>VLOOKUP(tbResumo[[#This Row],[Recurso]],tbUnid[],2,0)</f>
        <v>Kg</v>
      </c>
      <c r="M130" s="9">
        <f>IFERROR(AVERAGEIFS(tbSilv[Preco],tbSilv[idCombinacao],tbResumo[[#This Row],[idCombinacao]],tbSilv[Ano],tbResumo[[#This Row],[Ano]],tbSilv[Operacao],tbResumo[[#This Row],[Operacao]],tbSilv[Recurso],tbResumo[[#This Row],[Recurso]]),0)</f>
        <v>25.839999999999996</v>
      </c>
      <c r="N130" s="1">
        <f>SUMIFS(tbSilv[qtdRecEspFaixa],tbSilv[idCombinacao],tbResumo[[#This Row],[idCombinacao]],tbSilv[Ano],tbResumo[[#This Row],[Ano]],tbSilv[Operacao],tbResumo[[#This Row],[Operacao]],tbSilv[Recurso],tbResumo[[#This Row],[Recurso]])</f>
        <v>0.25</v>
      </c>
      <c r="O130" s="9">
        <f>SUMIFS(tbSilv[ValorEspFaixa],tbSilv[idCombinacao],tbResumo[[#This Row],[idCombinacao]],tbSilv[Ano],tbResumo[[#This Row],[Ano]],tbSilv[Operacao],tbResumo[[#This Row],[Operacao]],tbSilv[Recurso],tbResumo[[#This Row],[Recurso]])</f>
        <v>6.46</v>
      </c>
    </row>
    <row r="131" spans="1:15" x14ac:dyDescent="0.3">
      <c r="A131" t="s">
        <v>1</v>
      </c>
      <c r="B131" t="s">
        <v>2</v>
      </c>
      <c r="C131" t="s">
        <v>3</v>
      </c>
      <c r="D131" t="s">
        <v>306</v>
      </c>
      <c r="E131" t="s">
        <v>4</v>
      </c>
      <c r="F131">
        <v>11688</v>
      </c>
      <c r="G131" t="s">
        <v>0</v>
      </c>
      <c r="H131">
        <v>1</v>
      </c>
      <c r="I131" t="s">
        <v>23</v>
      </c>
      <c r="J131" t="s">
        <v>24</v>
      </c>
      <c r="K131" s="1">
        <f>SUMIFS(tbSilv[qtdRecurso],tbSilv[idCombinacao],tbResumo[[#This Row],[idCombinacao]],tbSilv[Ano],tbResumo[[#This Row],[Ano]],tbSilv[Operacao],tbResumo[[#This Row],[Operacao]],tbSilv[Recurso],tbResumo[[#This Row],[Recurso]])</f>
        <v>545</v>
      </c>
      <c r="L131" t="str">
        <f>VLOOKUP(tbResumo[[#This Row],[Recurso]],tbUnid[],2,0)</f>
        <v>unidade</v>
      </c>
      <c r="M131" s="9">
        <f>IFERROR(AVERAGEIFS(tbSilv[Preco],tbSilv[idCombinacao],tbResumo[[#This Row],[idCombinacao]],tbSilv[Ano],tbResumo[[#This Row],[Ano]],tbSilv[Operacao],tbResumo[[#This Row],[Operacao]],tbSilv[Recurso],tbResumo[[#This Row],[Recurso]]),0)</f>
        <v>2</v>
      </c>
      <c r="N131" s="1">
        <f>SUMIFS(tbSilv[qtdRecEspFaixa],tbSilv[idCombinacao],tbResumo[[#This Row],[idCombinacao]],tbSilv[Ano],tbResumo[[#This Row],[Ano]],tbSilv[Operacao],tbResumo[[#This Row],[Operacao]],tbSilv[Recurso],tbResumo[[#This Row],[Recurso]])</f>
        <v>27.25</v>
      </c>
      <c r="O131" s="9">
        <f>SUMIFS(tbSilv[ValorEspFaixa],tbSilv[idCombinacao],tbResumo[[#This Row],[idCombinacao]],tbSilv[Ano],tbResumo[[#This Row],[Ano]],tbSilv[Operacao],tbResumo[[#This Row],[Operacao]],tbSilv[Recurso],tbResumo[[#This Row],[Recurso]])</f>
        <v>54.5</v>
      </c>
    </row>
    <row r="132" spans="1:15" x14ac:dyDescent="0.3">
      <c r="A132" t="s">
        <v>1</v>
      </c>
      <c r="B132" t="s">
        <v>2</v>
      </c>
      <c r="C132" t="s">
        <v>3</v>
      </c>
      <c r="D132" t="s">
        <v>306</v>
      </c>
      <c r="E132" t="s">
        <v>4</v>
      </c>
      <c r="F132">
        <v>11688</v>
      </c>
      <c r="G132" t="s">
        <v>0</v>
      </c>
      <c r="H132">
        <v>1</v>
      </c>
      <c r="I132" t="s">
        <v>23</v>
      </c>
      <c r="J132" t="s">
        <v>26</v>
      </c>
      <c r="K132" s="1">
        <f>SUMIFS(tbSilv[qtdRecurso],tbSilv[idCombinacao],tbResumo[[#This Row],[idCombinacao]],tbSilv[Ano],tbResumo[[#This Row],[Ano]],tbSilv[Operacao],tbResumo[[#This Row],[Operacao]],tbSilv[Recurso],tbResumo[[#This Row],[Recurso]])</f>
        <v>545</v>
      </c>
      <c r="L132" t="str">
        <f>VLOOKUP(tbResumo[[#This Row],[Recurso]],tbUnid[],2,0)</f>
        <v>unidade</v>
      </c>
      <c r="M132" s="9">
        <f>IFERROR(AVERAGEIFS(tbSilv[Preco],tbSilv[idCombinacao],tbResumo[[#This Row],[idCombinacao]],tbSilv[Ano],tbResumo[[#This Row],[Ano]],tbSilv[Operacao],tbResumo[[#This Row],[Operacao]],tbSilv[Recurso],tbResumo[[#This Row],[Recurso]]),0)</f>
        <v>10</v>
      </c>
      <c r="N132" s="1">
        <f>SUMIFS(tbSilv[qtdRecEspFaixa],tbSilv[idCombinacao],tbResumo[[#This Row],[idCombinacao]],tbSilv[Ano],tbResumo[[#This Row],[Ano]],tbSilv[Operacao],tbResumo[[#This Row],[Operacao]],tbSilv[Recurso],tbResumo[[#This Row],[Recurso]])</f>
        <v>27.25</v>
      </c>
      <c r="O132" s="9">
        <f>SUMIFS(tbSilv[ValorEspFaixa],tbSilv[idCombinacao],tbResumo[[#This Row],[idCombinacao]],tbSilv[Ano],tbResumo[[#This Row],[Ano]],tbSilv[Operacao],tbResumo[[#This Row],[Operacao]],tbSilv[Recurso],tbResumo[[#This Row],[Recurso]])</f>
        <v>272.5</v>
      </c>
    </row>
    <row r="133" spans="1:15" x14ac:dyDescent="0.3">
      <c r="A133" t="s">
        <v>1</v>
      </c>
      <c r="B133" t="s">
        <v>2</v>
      </c>
      <c r="C133" t="s">
        <v>3</v>
      </c>
      <c r="D133" t="s">
        <v>306</v>
      </c>
      <c r="E133" t="s">
        <v>4</v>
      </c>
      <c r="F133">
        <v>11688</v>
      </c>
      <c r="G133" t="s">
        <v>0</v>
      </c>
      <c r="H133">
        <v>1</v>
      </c>
      <c r="I133" t="s">
        <v>23</v>
      </c>
      <c r="J133" t="s">
        <v>13</v>
      </c>
      <c r="K133" s="1">
        <f>SUMIFS(tbSilv[qtdRecurso],tbSilv[idCombinacao],tbResumo[[#This Row],[idCombinacao]],tbSilv[Ano],tbResumo[[#This Row],[Ano]],tbSilv[Operacao],tbResumo[[#This Row],[Operacao]],tbSilv[Recurso],tbResumo[[#This Row],[Recurso]])</f>
        <v>18</v>
      </c>
      <c r="L133" t="str">
        <f>VLOOKUP(tbResumo[[#This Row],[Recurso]],tbUnid[],2,0)</f>
        <v>H/H</v>
      </c>
      <c r="M133" s="9">
        <f>IFERROR(AVERAGEIFS(tbSilv[Preco],tbSilv[idCombinacao],tbResumo[[#This Row],[idCombinacao]],tbSilv[Ano],tbResumo[[#This Row],[Ano]],tbSilv[Operacao],tbResumo[[#This Row],[Operacao]],tbSilv[Recurso],tbResumo[[#This Row],[Recurso]]),0)</f>
        <v>13.066685676574707</v>
      </c>
      <c r="N133" s="1">
        <f>SUMIFS(tbSilv[qtdRecEspFaixa],tbSilv[idCombinacao],tbResumo[[#This Row],[idCombinacao]],tbSilv[Ano],tbResumo[[#This Row],[Ano]],tbSilv[Operacao],tbResumo[[#This Row],[Operacao]],tbSilv[Recurso],tbResumo[[#This Row],[Recurso]])</f>
        <v>0.90000000000000013</v>
      </c>
      <c r="O133" s="9">
        <f>SUMIFS(tbSilv[ValorEspFaixa],tbSilv[idCombinacao],tbResumo[[#This Row],[idCombinacao]],tbSilv[Ano],tbResumo[[#This Row],[Ano]],tbSilv[Operacao],tbResumo[[#This Row],[Operacao]],tbSilv[Recurso],tbResumo[[#This Row],[Recurso]])</f>
        <v>11.760017108917236</v>
      </c>
    </row>
    <row r="134" spans="1:15" x14ac:dyDescent="0.3">
      <c r="A134" t="s">
        <v>1</v>
      </c>
      <c r="B134" t="s">
        <v>2</v>
      </c>
      <c r="C134" t="s">
        <v>3</v>
      </c>
      <c r="D134" t="s">
        <v>306</v>
      </c>
      <c r="E134" t="s">
        <v>4</v>
      </c>
      <c r="F134">
        <v>11688</v>
      </c>
      <c r="G134" t="s">
        <v>0</v>
      </c>
      <c r="H134">
        <v>1</v>
      </c>
      <c r="I134" t="s">
        <v>27</v>
      </c>
      <c r="J134" t="s">
        <v>24</v>
      </c>
      <c r="K134" s="1">
        <f>SUMIFS(tbSilv[qtdRecurso],tbSilv[idCombinacao],tbResumo[[#This Row],[idCombinacao]],tbSilv[Ano],tbResumo[[#This Row],[Ano]],tbSilv[Operacao],tbResumo[[#This Row],[Operacao]],tbSilv[Recurso],tbResumo[[#This Row],[Recurso]])</f>
        <v>2725</v>
      </c>
      <c r="L134" t="str">
        <f>VLOOKUP(tbResumo[[#This Row],[Recurso]],tbUnid[],2,0)</f>
        <v>unidade</v>
      </c>
      <c r="M134" s="9">
        <f>IFERROR(AVERAGEIFS(tbSilv[Preco],tbSilv[idCombinacao],tbResumo[[#This Row],[idCombinacao]],tbSilv[Ano],tbResumo[[#This Row],[Ano]],tbSilv[Operacao],tbResumo[[#This Row],[Operacao]],tbSilv[Recurso],tbResumo[[#This Row],[Recurso]]),0)</f>
        <v>2</v>
      </c>
      <c r="N134" s="1">
        <f>SUMIFS(tbSilv[qtdRecEspFaixa],tbSilv[idCombinacao],tbResumo[[#This Row],[idCombinacao]],tbSilv[Ano],tbResumo[[#This Row],[Ano]],tbSilv[Operacao],tbResumo[[#This Row],[Operacao]],tbSilv[Recurso],tbResumo[[#This Row],[Recurso]])</f>
        <v>136.25</v>
      </c>
      <c r="O134" s="9">
        <f>SUMIFS(tbSilv[ValorEspFaixa],tbSilv[idCombinacao],tbResumo[[#This Row],[idCombinacao]],tbSilv[Ano],tbResumo[[#This Row],[Ano]],tbSilv[Operacao],tbResumo[[#This Row],[Operacao]],tbSilv[Recurso],tbResumo[[#This Row],[Recurso]])</f>
        <v>272.5</v>
      </c>
    </row>
    <row r="135" spans="1:15" x14ac:dyDescent="0.3">
      <c r="A135" t="s">
        <v>1</v>
      </c>
      <c r="B135" t="s">
        <v>2</v>
      </c>
      <c r="C135" t="s">
        <v>3</v>
      </c>
      <c r="D135" t="s">
        <v>306</v>
      </c>
      <c r="E135" t="s">
        <v>4</v>
      </c>
      <c r="F135">
        <v>11688</v>
      </c>
      <c r="G135" t="s">
        <v>0</v>
      </c>
      <c r="H135">
        <v>1</v>
      </c>
      <c r="I135" t="s">
        <v>27</v>
      </c>
      <c r="J135" t="s">
        <v>13</v>
      </c>
      <c r="K135" s="1">
        <f>SUMIFS(tbSilv[qtdRecurso],tbSilv[idCombinacao],tbResumo[[#This Row],[idCombinacao]],tbSilv[Ano],tbResumo[[#This Row],[Ano]],tbSilv[Operacao],tbResumo[[#This Row],[Operacao]],tbSilv[Recurso],tbResumo[[#This Row],[Recurso]])</f>
        <v>45</v>
      </c>
      <c r="L135" t="str">
        <f>VLOOKUP(tbResumo[[#This Row],[Recurso]],tbUnid[],2,0)</f>
        <v>H/H</v>
      </c>
      <c r="M135" s="9">
        <f>IFERROR(AVERAGEIFS(tbSilv[Preco],tbSilv[idCombinacao],tbResumo[[#This Row],[idCombinacao]],tbSilv[Ano],tbResumo[[#This Row],[Ano]],tbSilv[Operacao],tbResumo[[#This Row],[Operacao]],tbSilv[Recurso],tbResumo[[#This Row],[Recurso]]),0)</f>
        <v>13.066685676574707</v>
      </c>
      <c r="N135" s="1">
        <f>SUMIFS(tbSilv[qtdRecEspFaixa],tbSilv[idCombinacao],tbResumo[[#This Row],[idCombinacao]],tbSilv[Ano],tbResumo[[#This Row],[Ano]],tbSilv[Operacao],tbResumo[[#This Row],[Operacao]],tbSilv[Recurso],tbResumo[[#This Row],[Recurso]])</f>
        <v>2.25</v>
      </c>
      <c r="O135" s="9">
        <f>SUMIFS(tbSilv[ValorEspFaixa],tbSilv[idCombinacao],tbResumo[[#This Row],[idCombinacao]],tbSilv[Ano],tbResumo[[#This Row],[Ano]],tbSilv[Operacao],tbResumo[[#This Row],[Operacao]],tbSilv[Recurso],tbResumo[[#This Row],[Recurso]])</f>
        <v>29.400042772293091</v>
      </c>
    </row>
    <row r="136" spans="1:15" x14ac:dyDescent="0.3">
      <c r="A136" t="s">
        <v>1</v>
      </c>
      <c r="B136" t="s">
        <v>2</v>
      </c>
      <c r="C136" t="s">
        <v>3</v>
      </c>
      <c r="D136" t="s">
        <v>306</v>
      </c>
      <c r="E136" t="s">
        <v>4</v>
      </c>
      <c r="F136">
        <v>11688</v>
      </c>
      <c r="G136" t="s">
        <v>0</v>
      </c>
      <c r="H136">
        <v>1</v>
      </c>
      <c r="I136" t="s">
        <v>27</v>
      </c>
      <c r="J136" t="s">
        <v>16</v>
      </c>
      <c r="K136" s="1">
        <f>SUMIFS(tbSilv[qtdRecurso],tbSilv[idCombinacao],tbResumo[[#This Row],[idCombinacao]],tbSilv[Ano],tbResumo[[#This Row],[Ano]],tbSilv[Operacao],tbResumo[[#This Row],[Operacao]],tbSilv[Recurso],tbResumo[[#This Row],[Recurso]])</f>
        <v>7.5</v>
      </c>
      <c r="L136" t="str">
        <f>VLOOKUP(tbResumo[[#This Row],[Recurso]],tbUnid[],2,0)</f>
        <v>H/M</v>
      </c>
      <c r="M136" s="9">
        <f>IFERROR(AVERAGEIFS(tbSilv[Preco],tbSilv[idCombinacao],tbResumo[[#This Row],[idCombinacao]],tbSilv[Ano],tbResumo[[#This Row],[Ano]],tbSilv[Operacao],tbResumo[[#This Row],[Operacao]],tbSilv[Recurso],tbResumo[[#This Row],[Recurso]]),0)</f>
        <v>149.07000732421875</v>
      </c>
      <c r="N136" s="1">
        <f>SUMIFS(tbSilv[qtdRecEspFaixa],tbSilv[idCombinacao],tbResumo[[#This Row],[idCombinacao]],tbSilv[Ano],tbResumo[[#This Row],[Ano]],tbSilv[Operacao],tbResumo[[#This Row],[Operacao]],tbSilv[Recurso],tbResumo[[#This Row],[Recurso]])</f>
        <v>0.375</v>
      </c>
      <c r="O136" s="9">
        <f>SUMIFS(tbSilv[ValorEspFaixa],tbSilv[idCombinacao],tbResumo[[#This Row],[idCombinacao]],tbSilv[Ano],tbResumo[[#This Row],[Ano]],tbSilv[Operacao],tbResumo[[#This Row],[Operacao]],tbSilv[Recurso],tbResumo[[#This Row],[Recurso]])</f>
        <v>55.901252746582031</v>
      </c>
    </row>
    <row r="137" spans="1:15" x14ac:dyDescent="0.3">
      <c r="A137" t="s">
        <v>1</v>
      </c>
      <c r="B137" t="s">
        <v>2</v>
      </c>
      <c r="C137" t="s">
        <v>3</v>
      </c>
      <c r="D137" t="s">
        <v>306</v>
      </c>
      <c r="E137" t="s">
        <v>4</v>
      </c>
      <c r="F137">
        <v>11688</v>
      </c>
      <c r="G137" t="s">
        <v>0</v>
      </c>
      <c r="H137">
        <v>2</v>
      </c>
      <c r="I137" t="s">
        <v>29</v>
      </c>
      <c r="J137" t="s">
        <v>30</v>
      </c>
      <c r="K137" s="1">
        <f>SUMIFS(tbSilv[qtdRecurso],tbSilv[idCombinacao],tbResumo[[#This Row],[idCombinacao]],tbSilv[Ano],tbResumo[[#This Row],[Ano]],tbSilv[Operacao],tbResumo[[#This Row],[Operacao]],tbSilv[Recurso],tbResumo[[#This Row],[Recurso]])</f>
        <v>13</v>
      </c>
      <c r="L137" t="str">
        <f>VLOOKUP(tbResumo[[#This Row],[Recurso]],tbUnid[],2,0)</f>
        <v>sc de 50 kg</v>
      </c>
      <c r="M137" s="9">
        <f>IFERROR(AVERAGEIFS(tbSilv[Preco],tbSilv[idCombinacao],tbResumo[[#This Row],[idCombinacao]],tbSilv[Ano],tbResumo[[#This Row],[Ano]],tbSilv[Operacao],tbResumo[[#This Row],[Operacao]],tbSilv[Recurso],tbResumo[[#This Row],[Recurso]]),0)</f>
        <v>268.25</v>
      </c>
      <c r="N137" s="1">
        <f>SUMIFS(tbSilv[qtdRecEspFaixa],tbSilv[idCombinacao],tbResumo[[#This Row],[idCombinacao]],tbSilv[Ano],tbResumo[[#This Row],[Ano]],tbSilv[Operacao],tbResumo[[#This Row],[Operacao]],tbSilv[Recurso],tbResumo[[#This Row],[Recurso]])</f>
        <v>0.65000000000000013</v>
      </c>
      <c r="O137" s="9">
        <f>SUMIFS(tbSilv[ValorEspFaixa],tbSilv[idCombinacao],tbResumo[[#This Row],[idCombinacao]],tbSilv[Ano],tbResumo[[#This Row],[Ano]],tbSilv[Operacao],tbResumo[[#This Row],[Operacao]],tbSilv[Recurso],tbResumo[[#This Row],[Recurso]])</f>
        <v>174.36250000000001</v>
      </c>
    </row>
    <row r="138" spans="1:15" x14ac:dyDescent="0.3">
      <c r="A138" t="s">
        <v>1</v>
      </c>
      <c r="B138" t="s">
        <v>2</v>
      </c>
      <c r="C138" t="s">
        <v>3</v>
      </c>
      <c r="D138" t="s">
        <v>306</v>
      </c>
      <c r="E138" t="s">
        <v>4</v>
      </c>
      <c r="F138">
        <v>11688</v>
      </c>
      <c r="G138" t="s">
        <v>0</v>
      </c>
      <c r="H138">
        <v>2</v>
      </c>
      <c r="I138" t="s">
        <v>29</v>
      </c>
      <c r="J138" t="s">
        <v>11</v>
      </c>
      <c r="K138" s="1">
        <f>SUMIFS(tbSilv[qtdRecurso],tbSilv[idCombinacao],tbResumo[[#This Row],[idCombinacao]],tbSilv[Ano],tbResumo[[#This Row],[Ano]],tbSilv[Operacao],tbResumo[[#This Row],[Operacao]],tbSilv[Recurso],tbResumo[[#This Row],[Recurso]])</f>
        <v>40</v>
      </c>
      <c r="L138" t="str">
        <f>VLOOKUP(tbResumo[[#This Row],[Recurso]],tbUnid[],2,0)</f>
        <v>H/H</v>
      </c>
      <c r="M138" s="9">
        <f>IFERROR(AVERAGEIFS(tbSilv[Preco],tbSilv[idCombinacao],tbResumo[[#This Row],[idCombinacao]],tbSilv[Ano],tbResumo[[#This Row],[Ano]],tbSilv[Operacao],tbResumo[[#This Row],[Operacao]],tbSilv[Recurso],tbResumo[[#This Row],[Recurso]]),0)</f>
        <v>1.0999999999999999E-2</v>
      </c>
      <c r="N138" s="1">
        <f>SUMIFS(tbSilv[qtdRecEspFaixa],tbSilv[idCombinacao],tbResumo[[#This Row],[idCombinacao]],tbSilv[Ano],tbResumo[[#This Row],[Ano]],tbSilv[Operacao],tbResumo[[#This Row],[Operacao]],tbSilv[Recurso],tbResumo[[#This Row],[Recurso]])</f>
        <v>2</v>
      </c>
      <c r="O138" s="9">
        <f>SUMIFS(tbSilv[ValorEspFaixa],tbSilv[idCombinacao],tbResumo[[#This Row],[idCombinacao]],tbSilv[Ano],tbResumo[[#This Row],[Ano]],tbSilv[Operacao],tbResumo[[#This Row],[Operacao]],tbSilv[Recurso],tbResumo[[#This Row],[Recurso]])</f>
        <v>2.1999999999999999E-2</v>
      </c>
    </row>
    <row r="139" spans="1:15" x14ac:dyDescent="0.3">
      <c r="A139" t="s">
        <v>1</v>
      </c>
      <c r="B139" t="s">
        <v>2</v>
      </c>
      <c r="C139" t="s">
        <v>3</v>
      </c>
      <c r="D139" t="s">
        <v>306</v>
      </c>
      <c r="E139" t="s">
        <v>4</v>
      </c>
      <c r="F139">
        <v>11688</v>
      </c>
      <c r="G139" t="s">
        <v>0</v>
      </c>
      <c r="H139">
        <v>2</v>
      </c>
      <c r="I139" t="s">
        <v>29</v>
      </c>
      <c r="J139" t="s">
        <v>13</v>
      </c>
      <c r="K139" s="1">
        <f>SUMIFS(tbSilv[qtdRecurso],tbSilv[idCombinacao],tbResumo[[#This Row],[idCombinacao]],tbSilv[Ano],tbResumo[[#This Row],[Ano]],tbSilv[Operacao],tbResumo[[#This Row],[Operacao]],tbSilv[Recurso],tbResumo[[#This Row],[Recurso]])</f>
        <v>40</v>
      </c>
      <c r="L139" t="str">
        <f>VLOOKUP(tbResumo[[#This Row],[Recurso]],tbUnid[],2,0)</f>
        <v>H/H</v>
      </c>
      <c r="M139" s="9">
        <f>IFERROR(AVERAGEIFS(tbSilv[Preco],tbSilv[idCombinacao],tbResumo[[#This Row],[idCombinacao]],tbSilv[Ano],tbResumo[[#This Row],[Ano]],tbSilv[Operacao],tbResumo[[#This Row],[Operacao]],tbSilv[Recurso],tbResumo[[#This Row],[Recurso]]),0)</f>
        <v>13.066685676574707</v>
      </c>
      <c r="N139" s="1">
        <f>SUMIFS(tbSilv[qtdRecEspFaixa],tbSilv[idCombinacao],tbResumo[[#This Row],[idCombinacao]],tbSilv[Ano],tbResumo[[#This Row],[Ano]],tbSilv[Operacao],tbResumo[[#This Row],[Operacao]],tbSilv[Recurso],tbResumo[[#This Row],[Recurso]])</f>
        <v>2</v>
      </c>
      <c r="O139" s="9">
        <f>SUMIFS(tbSilv[ValorEspFaixa],tbSilv[idCombinacao],tbResumo[[#This Row],[idCombinacao]],tbSilv[Ano],tbResumo[[#This Row],[Ano]],tbSilv[Operacao],tbResumo[[#This Row],[Operacao]],tbSilv[Recurso],tbResumo[[#This Row],[Recurso]])</f>
        <v>26.133371353149414</v>
      </c>
    </row>
    <row r="140" spans="1:15" x14ac:dyDescent="0.3">
      <c r="A140" t="s">
        <v>1</v>
      </c>
      <c r="B140" t="s">
        <v>2</v>
      </c>
      <c r="C140" t="s">
        <v>3</v>
      </c>
      <c r="D140" t="s">
        <v>306</v>
      </c>
      <c r="E140" t="s">
        <v>4</v>
      </c>
      <c r="F140">
        <v>11688</v>
      </c>
      <c r="G140" t="s">
        <v>0</v>
      </c>
      <c r="H140">
        <v>2</v>
      </c>
      <c r="I140" t="s">
        <v>29</v>
      </c>
      <c r="J140" t="s">
        <v>16</v>
      </c>
      <c r="K140" s="1">
        <f>SUMIFS(tbSilv[qtdRecurso],tbSilv[idCombinacao],tbResumo[[#This Row],[idCombinacao]],tbSilv[Ano],tbResumo[[#This Row],[Ano]],tbSilv[Operacao],tbResumo[[#This Row],[Operacao]],tbSilv[Recurso],tbResumo[[#This Row],[Recurso]])</f>
        <v>5</v>
      </c>
      <c r="L140" t="str">
        <f>VLOOKUP(tbResumo[[#This Row],[Recurso]],tbUnid[],2,0)</f>
        <v>H/M</v>
      </c>
      <c r="M140" s="9">
        <f>IFERROR(AVERAGEIFS(tbSilv[Preco],tbSilv[idCombinacao],tbResumo[[#This Row],[idCombinacao]],tbSilv[Ano],tbResumo[[#This Row],[Ano]],tbSilv[Operacao],tbResumo[[#This Row],[Operacao]],tbSilv[Recurso],tbResumo[[#This Row],[Recurso]]),0)</f>
        <v>149.07000732421875</v>
      </c>
      <c r="N140" s="1">
        <f>SUMIFS(tbSilv[qtdRecEspFaixa],tbSilv[idCombinacao],tbResumo[[#This Row],[idCombinacao]],tbSilv[Ano],tbResumo[[#This Row],[Ano]],tbSilv[Operacao],tbResumo[[#This Row],[Operacao]],tbSilv[Recurso],tbResumo[[#This Row],[Recurso]])</f>
        <v>0.25</v>
      </c>
      <c r="O140" s="9">
        <f>SUMIFS(tbSilv[ValorEspFaixa],tbSilv[idCombinacao],tbResumo[[#This Row],[idCombinacao]],tbSilv[Ano],tbResumo[[#This Row],[Ano]],tbSilv[Operacao],tbResumo[[#This Row],[Operacao]],tbSilv[Recurso],tbResumo[[#This Row],[Recurso]])</f>
        <v>37.267501831054688</v>
      </c>
    </row>
    <row r="141" spans="1:15" x14ac:dyDescent="0.3">
      <c r="A141" t="s">
        <v>1</v>
      </c>
      <c r="B141" t="s">
        <v>2</v>
      </c>
      <c r="C141" t="s">
        <v>3</v>
      </c>
      <c r="D141" t="s">
        <v>306</v>
      </c>
      <c r="E141" t="s">
        <v>4</v>
      </c>
      <c r="F141">
        <v>11688</v>
      </c>
      <c r="G141" t="s">
        <v>0</v>
      </c>
      <c r="H141">
        <v>2</v>
      </c>
      <c r="I141" t="s">
        <v>31</v>
      </c>
      <c r="J141" t="s">
        <v>32</v>
      </c>
      <c r="K141" s="1">
        <f>SUMIFS(tbSilv[qtdRecurso],tbSilv[idCombinacao],tbResumo[[#This Row],[idCombinacao]],tbSilv[Ano],tbResumo[[#This Row],[Ano]],tbSilv[Operacao],tbResumo[[#This Row],[Operacao]],tbSilv[Recurso],tbResumo[[#This Row],[Recurso]])</f>
        <v>163.5</v>
      </c>
      <c r="L141" t="str">
        <f>VLOOKUP(tbResumo[[#This Row],[Recurso]],tbUnid[],2,0)</f>
        <v>H/H</v>
      </c>
      <c r="M141" s="9">
        <f>IFERROR(AVERAGEIFS(tbSilv[Preco],tbSilv[idCombinacao],tbResumo[[#This Row],[idCombinacao]],tbSilv[Ano],tbResumo[[#This Row],[Ano]],tbSilv[Operacao],tbResumo[[#This Row],[Operacao]],tbSilv[Recurso],tbResumo[[#This Row],[Recurso]]),0)</f>
        <v>1.6E-2</v>
      </c>
      <c r="N141" s="1">
        <f>SUMIFS(tbSilv[qtdRecEspFaixa],tbSilv[idCombinacao],tbResumo[[#This Row],[idCombinacao]],tbSilv[Ano],tbResumo[[#This Row],[Ano]],tbSilv[Operacao],tbResumo[[#This Row],[Operacao]],tbSilv[Recurso],tbResumo[[#This Row],[Recurso]])</f>
        <v>8.1750000000000007</v>
      </c>
      <c r="O141" s="9">
        <f>SUMIFS(tbSilv[ValorEspFaixa],tbSilv[idCombinacao],tbResumo[[#This Row],[idCombinacao]],tbSilv[Ano],tbResumo[[#This Row],[Ano]],tbSilv[Operacao],tbResumo[[#This Row],[Operacao]],tbSilv[Recurso],tbResumo[[#This Row],[Recurso]])</f>
        <v>0.13080000000000003</v>
      </c>
    </row>
    <row r="142" spans="1:15" x14ac:dyDescent="0.3">
      <c r="A142" t="s">
        <v>1</v>
      </c>
      <c r="B142" t="s">
        <v>2</v>
      </c>
      <c r="C142" t="s">
        <v>3</v>
      </c>
      <c r="D142" t="s">
        <v>306</v>
      </c>
      <c r="E142" t="s">
        <v>4</v>
      </c>
      <c r="F142">
        <v>11688</v>
      </c>
      <c r="G142" t="s">
        <v>0</v>
      </c>
      <c r="H142">
        <v>2</v>
      </c>
      <c r="I142" t="s">
        <v>31</v>
      </c>
      <c r="J142" t="s">
        <v>13</v>
      </c>
      <c r="K142" s="1">
        <f>SUMIFS(tbSilv[qtdRecurso],tbSilv[idCombinacao],tbResumo[[#This Row],[idCombinacao]],tbSilv[Ano],tbResumo[[#This Row],[Ano]],tbSilv[Operacao],tbResumo[[#This Row],[Operacao]],tbSilv[Recurso],tbResumo[[#This Row],[Recurso]])</f>
        <v>163.5</v>
      </c>
      <c r="L142" t="str">
        <f>VLOOKUP(tbResumo[[#This Row],[Recurso]],tbUnid[],2,0)</f>
        <v>H/H</v>
      </c>
      <c r="M142" s="9">
        <f>IFERROR(AVERAGEIFS(tbSilv[Preco],tbSilv[idCombinacao],tbResumo[[#This Row],[idCombinacao]],tbSilv[Ano],tbResumo[[#This Row],[Ano]],tbSilv[Operacao],tbResumo[[#This Row],[Operacao]],tbSilv[Recurso],tbResumo[[#This Row],[Recurso]]),0)</f>
        <v>13.066685676574707</v>
      </c>
      <c r="N142" s="1">
        <f>SUMIFS(tbSilv[qtdRecEspFaixa],tbSilv[idCombinacao],tbResumo[[#This Row],[idCombinacao]],tbSilv[Ano],tbResumo[[#This Row],[Ano]],tbSilv[Operacao],tbResumo[[#This Row],[Operacao]],tbSilv[Recurso],tbResumo[[#This Row],[Recurso]])</f>
        <v>8.1750000000000007</v>
      </c>
      <c r="O142" s="9">
        <f>SUMIFS(tbSilv[ValorEspFaixa],tbSilv[idCombinacao],tbResumo[[#This Row],[idCombinacao]],tbSilv[Ano],tbResumo[[#This Row],[Ano]],tbSilv[Operacao],tbResumo[[#This Row],[Operacao]],tbSilv[Recurso],tbResumo[[#This Row],[Recurso]])</f>
        <v>106.82015540599824</v>
      </c>
    </row>
    <row r="143" spans="1:15" x14ac:dyDescent="0.3">
      <c r="A143" t="s">
        <v>1</v>
      </c>
      <c r="B143" t="s">
        <v>2</v>
      </c>
      <c r="C143" t="s">
        <v>3</v>
      </c>
      <c r="D143" t="s">
        <v>306</v>
      </c>
      <c r="E143" t="s">
        <v>4</v>
      </c>
      <c r="F143">
        <v>11688</v>
      </c>
      <c r="G143" t="s">
        <v>0</v>
      </c>
      <c r="H143">
        <v>2</v>
      </c>
      <c r="I143" t="s">
        <v>33</v>
      </c>
      <c r="J143" t="s">
        <v>34</v>
      </c>
      <c r="K143" s="1">
        <f>SUMIFS(tbSilv[qtdRecurso],tbSilv[idCombinacao],tbResumo[[#This Row],[idCombinacao]],tbSilv[Ano],tbResumo[[#This Row],[Ano]],tbSilv[Operacao],tbResumo[[#This Row],[Operacao]],tbSilv[Recurso],tbResumo[[#This Row],[Recurso]])</f>
        <v>10</v>
      </c>
      <c r="L143" t="str">
        <f>VLOOKUP(tbResumo[[#This Row],[Recurso]],tbUnid[],2,0)</f>
        <v>H/H</v>
      </c>
      <c r="M143" s="9">
        <f>IFERROR(AVERAGEIFS(tbSilv[Preco],tbSilv[idCombinacao],tbResumo[[#This Row],[idCombinacao]],tbSilv[Ano],tbResumo[[#This Row],[Ano]],tbSilv[Operacao],tbResumo[[#This Row],[Operacao]],tbSilv[Recurso],tbResumo[[#This Row],[Recurso]]),0)</f>
        <v>9.9000000000000005E-2</v>
      </c>
      <c r="N143" s="1">
        <f>SUMIFS(tbSilv[qtdRecEspFaixa],tbSilv[idCombinacao],tbResumo[[#This Row],[idCombinacao]],tbSilv[Ano],tbResumo[[#This Row],[Ano]],tbSilv[Operacao],tbResumo[[#This Row],[Operacao]],tbSilv[Recurso],tbResumo[[#This Row],[Recurso]])</f>
        <v>0.5</v>
      </c>
      <c r="O143" s="9">
        <f>SUMIFS(tbSilv[ValorEspFaixa],tbSilv[idCombinacao],tbResumo[[#This Row],[idCombinacao]],tbSilv[Ano],tbResumo[[#This Row],[Ano]],tbSilv[Operacao],tbResumo[[#This Row],[Operacao]],tbSilv[Recurso],tbResumo[[#This Row],[Recurso]])</f>
        <v>4.9500000000000002E-2</v>
      </c>
    </row>
    <row r="144" spans="1:15" x14ac:dyDescent="0.3">
      <c r="A144" t="s">
        <v>1</v>
      </c>
      <c r="B144" t="s">
        <v>2</v>
      </c>
      <c r="C144" t="s">
        <v>3</v>
      </c>
      <c r="D144" t="s">
        <v>306</v>
      </c>
      <c r="E144" t="s">
        <v>4</v>
      </c>
      <c r="F144">
        <v>11688</v>
      </c>
      <c r="G144" t="s">
        <v>0</v>
      </c>
      <c r="H144">
        <v>2</v>
      </c>
      <c r="I144" t="s">
        <v>33</v>
      </c>
      <c r="J144" t="s">
        <v>35</v>
      </c>
      <c r="K144" s="1">
        <f>SUMIFS(tbSilv[qtdRecurso],tbSilv[idCombinacao],tbResumo[[#This Row],[idCombinacao]],tbSilv[Ano],tbResumo[[#This Row],[Ano]],tbSilv[Operacao],tbResumo[[#This Row],[Operacao]],tbSilv[Recurso],tbResumo[[#This Row],[Recurso]])</f>
        <v>10</v>
      </c>
      <c r="L144" t="str">
        <f>VLOOKUP(tbResumo[[#This Row],[Recurso]],tbUnid[],2,0)</f>
        <v>Kg</v>
      </c>
      <c r="M144" s="9">
        <f>IFERROR(AVERAGEIFS(tbSilv[Preco],tbSilv[idCombinacao],tbResumo[[#This Row],[idCombinacao]],tbSilv[Ano],tbResumo[[#This Row],[Ano]],tbSilv[Operacao],tbResumo[[#This Row],[Operacao]],tbSilv[Recurso],tbResumo[[#This Row],[Recurso]]),0)</f>
        <v>16.239999771118164</v>
      </c>
      <c r="N144" s="1">
        <f>SUMIFS(tbSilv[qtdRecEspFaixa],tbSilv[idCombinacao],tbResumo[[#This Row],[idCombinacao]],tbSilv[Ano],tbResumo[[#This Row],[Ano]],tbSilv[Operacao],tbResumo[[#This Row],[Operacao]],tbSilv[Recurso],tbResumo[[#This Row],[Recurso]])</f>
        <v>0.5</v>
      </c>
      <c r="O144" s="9">
        <f>SUMIFS(tbSilv[ValorEspFaixa],tbSilv[idCombinacao],tbResumo[[#This Row],[idCombinacao]],tbSilv[Ano],tbResumo[[#This Row],[Ano]],tbSilv[Operacao],tbResumo[[#This Row],[Operacao]],tbSilv[Recurso],tbResumo[[#This Row],[Recurso]])</f>
        <v>8.119999885559082</v>
      </c>
    </row>
    <row r="145" spans="1:15" x14ac:dyDescent="0.3">
      <c r="A145" t="s">
        <v>1</v>
      </c>
      <c r="B145" t="s">
        <v>2</v>
      </c>
      <c r="C145" t="s">
        <v>3</v>
      </c>
      <c r="D145" t="s">
        <v>306</v>
      </c>
      <c r="E145" t="s">
        <v>4</v>
      </c>
      <c r="F145">
        <v>11688</v>
      </c>
      <c r="G145" t="s">
        <v>0</v>
      </c>
      <c r="H145">
        <v>2</v>
      </c>
      <c r="I145" t="s">
        <v>33</v>
      </c>
      <c r="J145" t="s">
        <v>13</v>
      </c>
      <c r="K145" s="1">
        <f>SUMIFS(tbSilv[qtdRecurso],tbSilv[idCombinacao],tbResumo[[#This Row],[idCombinacao]],tbSilv[Ano],tbResumo[[#This Row],[Ano]],tbSilv[Operacao],tbResumo[[#This Row],[Operacao]],tbSilv[Recurso],tbResumo[[#This Row],[Recurso]])</f>
        <v>10</v>
      </c>
      <c r="L145" t="str">
        <f>VLOOKUP(tbResumo[[#This Row],[Recurso]],tbUnid[],2,0)</f>
        <v>H/H</v>
      </c>
      <c r="M145" s="9">
        <f>IFERROR(AVERAGEIFS(tbSilv[Preco],tbSilv[idCombinacao],tbResumo[[#This Row],[idCombinacao]],tbSilv[Ano],tbResumo[[#This Row],[Ano]],tbSilv[Operacao],tbResumo[[#This Row],[Operacao]],tbSilv[Recurso],tbResumo[[#This Row],[Recurso]]),0)</f>
        <v>13.066685676574707</v>
      </c>
      <c r="N145" s="1">
        <f>SUMIFS(tbSilv[qtdRecEspFaixa],tbSilv[idCombinacao],tbResumo[[#This Row],[idCombinacao]],tbSilv[Ano],tbResumo[[#This Row],[Ano]],tbSilv[Operacao],tbResumo[[#This Row],[Operacao]],tbSilv[Recurso],tbResumo[[#This Row],[Recurso]])</f>
        <v>0.5</v>
      </c>
      <c r="O145" s="9">
        <f>SUMIFS(tbSilv[ValorEspFaixa],tbSilv[idCombinacao],tbResumo[[#This Row],[idCombinacao]],tbSilv[Ano],tbResumo[[#This Row],[Ano]],tbSilv[Operacao],tbResumo[[#This Row],[Operacao]],tbSilv[Recurso],tbResumo[[#This Row],[Recurso]])</f>
        <v>6.5333428382873535</v>
      </c>
    </row>
    <row r="146" spans="1:15" x14ac:dyDescent="0.3">
      <c r="A146" t="s">
        <v>1</v>
      </c>
      <c r="B146" t="s">
        <v>2</v>
      </c>
      <c r="C146" t="s">
        <v>3</v>
      </c>
      <c r="D146" t="s">
        <v>306</v>
      </c>
      <c r="E146" t="s">
        <v>4</v>
      </c>
      <c r="F146">
        <v>11688</v>
      </c>
      <c r="G146" t="s">
        <v>0</v>
      </c>
      <c r="H146">
        <v>2</v>
      </c>
      <c r="I146" t="s">
        <v>36</v>
      </c>
      <c r="J146" t="s">
        <v>13</v>
      </c>
      <c r="K146" s="1">
        <f>SUMIFS(tbSilv[qtdRecurso],tbSilv[idCombinacao],tbResumo[[#This Row],[idCombinacao]],tbSilv[Ano],tbResumo[[#This Row],[Ano]],tbSilv[Operacao],tbResumo[[#This Row],[Operacao]],tbSilv[Recurso],tbResumo[[#This Row],[Recurso]])</f>
        <v>5</v>
      </c>
      <c r="L146" t="str">
        <f>VLOOKUP(tbResumo[[#This Row],[Recurso]],tbUnid[],2,0)</f>
        <v>H/H</v>
      </c>
      <c r="M146" s="9">
        <f>IFERROR(AVERAGEIFS(tbSilv[Preco],tbSilv[idCombinacao],tbResumo[[#This Row],[idCombinacao]],tbSilv[Ano],tbResumo[[#This Row],[Ano]],tbSilv[Operacao],tbResumo[[#This Row],[Operacao]],tbSilv[Recurso],tbResumo[[#This Row],[Recurso]]),0)</f>
        <v>13.066685676574707</v>
      </c>
      <c r="N146" s="1">
        <f>SUMIFS(tbSilv[qtdRecEspFaixa],tbSilv[idCombinacao],tbResumo[[#This Row],[idCombinacao]],tbSilv[Ano],tbResumo[[#This Row],[Ano]],tbSilv[Operacao],tbResumo[[#This Row],[Operacao]],tbSilv[Recurso],tbResumo[[#This Row],[Recurso]])</f>
        <v>0.25</v>
      </c>
      <c r="O146" s="9">
        <f>SUMIFS(tbSilv[ValorEspFaixa],tbSilv[idCombinacao],tbResumo[[#This Row],[idCombinacao]],tbSilv[Ano],tbResumo[[#This Row],[Ano]],tbSilv[Operacao],tbResumo[[#This Row],[Operacao]],tbSilv[Recurso],tbResumo[[#This Row],[Recurso]])</f>
        <v>3.2666714191436768</v>
      </c>
    </row>
    <row r="147" spans="1:15" x14ac:dyDescent="0.3">
      <c r="A147" t="s">
        <v>1</v>
      </c>
      <c r="B147" t="s">
        <v>2</v>
      </c>
      <c r="C147" t="s">
        <v>3</v>
      </c>
      <c r="D147" t="s">
        <v>306</v>
      </c>
      <c r="E147" t="s">
        <v>4</v>
      </c>
      <c r="F147">
        <v>11688</v>
      </c>
      <c r="G147" t="s">
        <v>0</v>
      </c>
      <c r="H147">
        <v>2</v>
      </c>
      <c r="I147" t="s">
        <v>37</v>
      </c>
      <c r="J147" t="s">
        <v>38</v>
      </c>
      <c r="K147" s="1">
        <f>SUMIFS(tbSilv[qtdRecurso],tbSilv[idCombinacao],tbResumo[[#This Row],[idCombinacao]],tbSilv[Ano],tbResumo[[#This Row],[Ano]],tbSilv[Operacao],tbResumo[[#This Row],[Operacao]],tbSilv[Recurso],tbResumo[[#This Row],[Recurso]])</f>
        <v>60</v>
      </c>
      <c r="L147" t="str">
        <f>VLOOKUP(tbResumo[[#This Row],[Recurso]],tbUnid[],2,0)</f>
        <v>H/H</v>
      </c>
      <c r="M147" s="9">
        <f>IFERROR(AVERAGEIFS(tbSilv[Preco],tbSilv[idCombinacao],tbResumo[[#This Row],[idCombinacao]],tbSilv[Ano],tbResumo[[#This Row],[Ano]],tbSilv[Operacao],tbResumo[[#This Row],[Operacao]],tbSilv[Recurso],tbResumo[[#This Row],[Recurso]]),0)</f>
        <v>6.4109999999999996</v>
      </c>
      <c r="N147" s="1">
        <f>SUMIFS(tbSilv[qtdRecEspFaixa],tbSilv[idCombinacao],tbResumo[[#This Row],[idCombinacao]],tbSilv[Ano],tbResumo[[#This Row],[Ano]],tbSilv[Operacao],tbResumo[[#This Row],[Operacao]],tbSilv[Recurso],tbResumo[[#This Row],[Recurso]])</f>
        <v>3</v>
      </c>
      <c r="O147" s="9">
        <f>SUMIFS(tbSilv[ValorEspFaixa],tbSilv[idCombinacao],tbResumo[[#This Row],[idCombinacao]],tbSilv[Ano],tbResumo[[#This Row],[Ano]],tbSilv[Operacao],tbResumo[[#This Row],[Operacao]],tbSilv[Recurso],tbResumo[[#This Row],[Recurso]])</f>
        <v>19.233000000000001</v>
      </c>
    </row>
    <row r="148" spans="1:15" x14ac:dyDescent="0.3">
      <c r="A148" t="s">
        <v>1</v>
      </c>
      <c r="B148" t="s">
        <v>2</v>
      </c>
      <c r="C148" t="s">
        <v>3</v>
      </c>
      <c r="D148" t="s">
        <v>306</v>
      </c>
      <c r="E148" t="s">
        <v>4</v>
      </c>
      <c r="F148">
        <v>11688</v>
      </c>
      <c r="G148" t="s">
        <v>0</v>
      </c>
      <c r="H148">
        <v>2</v>
      </c>
      <c r="I148" t="s">
        <v>37</v>
      </c>
      <c r="J148" t="s">
        <v>13</v>
      </c>
      <c r="K148" s="1">
        <f>SUMIFS(tbSilv[qtdRecurso],tbSilv[idCombinacao],tbResumo[[#This Row],[idCombinacao]],tbSilv[Ano],tbResumo[[#This Row],[Ano]],tbSilv[Operacao],tbResumo[[#This Row],[Operacao]],tbSilv[Recurso],tbResumo[[#This Row],[Recurso]])</f>
        <v>60</v>
      </c>
      <c r="L148" t="str">
        <f>VLOOKUP(tbResumo[[#This Row],[Recurso]],tbUnid[],2,0)</f>
        <v>H/H</v>
      </c>
      <c r="M148" s="9">
        <f>IFERROR(AVERAGEIFS(tbSilv[Preco],tbSilv[idCombinacao],tbResumo[[#This Row],[idCombinacao]],tbSilv[Ano],tbResumo[[#This Row],[Ano]],tbSilv[Operacao],tbResumo[[#This Row],[Operacao]],tbSilv[Recurso],tbResumo[[#This Row],[Recurso]]),0)</f>
        <v>13.066685676574707</v>
      </c>
      <c r="N148" s="1">
        <f>SUMIFS(tbSilv[qtdRecEspFaixa],tbSilv[idCombinacao],tbResumo[[#This Row],[idCombinacao]],tbSilv[Ano],tbResumo[[#This Row],[Ano]],tbSilv[Operacao],tbResumo[[#This Row],[Operacao]],tbSilv[Recurso],tbResumo[[#This Row],[Recurso]])</f>
        <v>3</v>
      </c>
      <c r="O148" s="9">
        <f>SUMIFS(tbSilv[ValorEspFaixa],tbSilv[idCombinacao],tbResumo[[#This Row],[idCombinacao]],tbSilv[Ano],tbResumo[[#This Row],[Ano]],tbSilv[Operacao],tbResumo[[#This Row],[Operacao]],tbSilv[Recurso],tbResumo[[#This Row],[Recurso]])</f>
        <v>39.200057029724121</v>
      </c>
    </row>
    <row r="149" spans="1:15" x14ac:dyDescent="0.3">
      <c r="A149" t="s">
        <v>1</v>
      </c>
      <c r="B149" t="s">
        <v>2</v>
      </c>
      <c r="C149" t="s">
        <v>3</v>
      </c>
      <c r="D149" t="s">
        <v>306</v>
      </c>
      <c r="E149" t="s">
        <v>4</v>
      </c>
      <c r="F149">
        <v>11688</v>
      </c>
      <c r="G149" t="s">
        <v>0</v>
      </c>
      <c r="H149">
        <v>3</v>
      </c>
      <c r="I149" t="s">
        <v>39</v>
      </c>
      <c r="J149" t="s">
        <v>30</v>
      </c>
      <c r="K149" s="1">
        <f>SUMIFS(tbSilv[qtdRecurso],tbSilv[idCombinacao],tbResumo[[#This Row],[idCombinacao]],tbSilv[Ano],tbResumo[[#This Row],[Ano]],tbSilv[Operacao],tbResumo[[#This Row],[Operacao]],tbSilv[Recurso],tbResumo[[#This Row],[Recurso]])</f>
        <v>13</v>
      </c>
      <c r="L149" t="str">
        <f>VLOOKUP(tbResumo[[#This Row],[Recurso]],tbUnid[],2,0)</f>
        <v>sc de 50 kg</v>
      </c>
      <c r="M149" s="9">
        <f>IFERROR(AVERAGEIFS(tbSilv[Preco],tbSilv[idCombinacao],tbResumo[[#This Row],[idCombinacao]],tbSilv[Ano],tbResumo[[#This Row],[Ano]],tbSilv[Operacao],tbResumo[[#This Row],[Operacao]],tbSilv[Recurso],tbResumo[[#This Row],[Recurso]]),0)</f>
        <v>268.25</v>
      </c>
      <c r="N149" s="1">
        <f>SUMIFS(tbSilv[qtdRecEspFaixa],tbSilv[idCombinacao],tbResumo[[#This Row],[idCombinacao]],tbSilv[Ano],tbResumo[[#This Row],[Ano]],tbSilv[Operacao],tbResumo[[#This Row],[Operacao]],tbSilv[Recurso],tbResumo[[#This Row],[Recurso]])</f>
        <v>0.65000000000000013</v>
      </c>
      <c r="O149" s="9">
        <f>SUMIFS(tbSilv[ValorEspFaixa],tbSilv[idCombinacao],tbResumo[[#This Row],[idCombinacao]],tbSilv[Ano],tbResumo[[#This Row],[Ano]],tbSilv[Operacao],tbResumo[[#This Row],[Operacao]],tbSilv[Recurso],tbResumo[[#This Row],[Recurso]])</f>
        <v>174.36250000000001</v>
      </c>
    </row>
    <row r="150" spans="1:15" x14ac:dyDescent="0.3">
      <c r="A150" t="s">
        <v>1</v>
      </c>
      <c r="B150" t="s">
        <v>2</v>
      </c>
      <c r="C150" t="s">
        <v>3</v>
      </c>
      <c r="D150" t="s">
        <v>306</v>
      </c>
      <c r="E150" t="s">
        <v>4</v>
      </c>
      <c r="F150">
        <v>11688</v>
      </c>
      <c r="G150" t="s">
        <v>0</v>
      </c>
      <c r="H150">
        <v>3</v>
      </c>
      <c r="I150" t="s">
        <v>39</v>
      </c>
      <c r="J150" t="s">
        <v>11</v>
      </c>
      <c r="K150" s="1">
        <f>SUMIFS(tbSilv[qtdRecurso],tbSilv[idCombinacao],tbResumo[[#This Row],[idCombinacao]],tbSilv[Ano],tbResumo[[#This Row],[Ano]],tbSilv[Operacao],tbResumo[[#This Row],[Operacao]],tbSilv[Recurso],tbResumo[[#This Row],[Recurso]])</f>
        <v>40</v>
      </c>
      <c r="L150" t="str">
        <f>VLOOKUP(tbResumo[[#This Row],[Recurso]],tbUnid[],2,0)</f>
        <v>H/H</v>
      </c>
      <c r="M150" s="9">
        <f>IFERROR(AVERAGEIFS(tbSilv[Preco],tbSilv[idCombinacao],tbResumo[[#This Row],[idCombinacao]],tbSilv[Ano],tbResumo[[#This Row],[Ano]],tbSilv[Operacao],tbResumo[[#This Row],[Operacao]],tbSilv[Recurso],tbResumo[[#This Row],[Recurso]]),0)</f>
        <v>1.0999999999999999E-2</v>
      </c>
      <c r="N150" s="1">
        <f>SUMIFS(tbSilv[qtdRecEspFaixa],tbSilv[idCombinacao],tbResumo[[#This Row],[idCombinacao]],tbSilv[Ano],tbResumo[[#This Row],[Ano]],tbSilv[Operacao],tbResumo[[#This Row],[Operacao]],tbSilv[Recurso],tbResumo[[#This Row],[Recurso]])</f>
        <v>2</v>
      </c>
      <c r="O150" s="9">
        <f>SUMIFS(tbSilv[ValorEspFaixa],tbSilv[idCombinacao],tbResumo[[#This Row],[idCombinacao]],tbSilv[Ano],tbResumo[[#This Row],[Ano]],tbSilv[Operacao],tbResumo[[#This Row],[Operacao]],tbSilv[Recurso],tbResumo[[#This Row],[Recurso]])</f>
        <v>2.1999999999999999E-2</v>
      </c>
    </row>
    <row r="151" spans="1:15" x14ac:dyDescent="0.3">
      <c r="A151" t="s">
        <v>1</v>
      </c>
      <c r="B151" t="s">
        <v>2</v>
      </c>
      <c r="C151" t="s">
        <v>3</v>
      </c>
      <c r="D151" t="s">
        <v>306</v>
      </c>
      <c r="E151" t="s">
        <v>4</v>
      </c>
      <c r="F151">
        <v>11688</v>
      </c>
      <c r="G151" t="s">
        <v>0</v>
      </c>
      <c r="H151">
        <v>3</v>
      </c>
      <c r="I151" t="s">
        <v>39</v>
      </c>
      <c r="J151" t="s">
        <v>13</v>
      </c>
      <c r="K151" s="1">
        <f>SUMIFS(tbSilv[qtdRecurso],tbSilv[idCombinacao],tbResumo[[#This Row],[idCombinacao]],tbSilv[Ano],tbResumo[[#This Row],[Ano]],tbSilv[Operacao],tbResumo[[#This Row],[Operacao]],tbSilv[Recurso],tbResumo[[#This Row],[Recurso]])</f>
        <v>40</v>
      </c>
      <c r="L151" t="str">
        <f>VLOOKUP(tbResumo[[#This Row],[Recurso]],tbUnid[],2,0)</f>
        <v>H/H</v>
      </c>
      <c r="M151" s="9">
        <f>IFERROR(AVERAGEIFS(tbSilv[Preco],tbSilv[idCombinacao],tbResumo[[#This Row],[idCombinacao]],tbSilv[Ano],tbResumo[[#This Row],[Ano]],tbSilv[Operacao],tbResumo[[#This Row],[Operacao]],tbSilv[Recurso],tbResumo[[#This Row],[Recurso]]),0)</f>
        <v>13.066685676574707</v>
      </c>
      <c r="N151" s="1">
        <f>SUMIFS(tbSilv[qtdRecEspFaixa],tbSilv[idCombinacao],tbResumo[[#This Row],[idCombinacao]],tbSilv[Ano],tbResumo[[#This Row],[Ano]],tbSilv[Operacao],tbResumo[[#This Row],[Operacao]],tbSilv[Recurso],tbResumo[[#This Row],[Recurso]])</f>
        <v>2</v>
      </c>
      <c r="O151" s="9">
        <f>SUMIFS(tbSilv[ValorEspFaixa],tbSilv[idCombinacao],tbResumo[[#This Row],[idCombinacao]],tbSilv[Ano],tbResumo[[#This Row],[Ano]],tbSilv[Operacao],tbResumo[[#This Row],[Operacao]],tbSilv[Recurso],tbResumo[[#This Row],[Recurso]])</f>
        <v>26.133371353149414</v>
      </c>
    </row>
    <row r="152" spans="1:15" x14ac:dyDescent="0.3">
      <c r="A152" t="s">
        <v>1</v>
      </c>
      <c r="B152" t="s">
        <v>2</v>
      </c>
      <c r="C152" t="s">
        <v>3</v>
      </c>
      <c r="D152" t="s">
        <v>306</v>
      </c>
      <c r="E152" t="s">
        <v>4</v>
      </c>
      <c r="F152">
        <v>11688</v>
      </c>
      <c r="G152" t="s">
        <v>0</v>
      </c>
      <c r="H152">
        <v>3</v>
      </c>
      <c r="I152" t="s">
        <v>39</v>
      </c>
      <c r="J152" t="s">
        <v>16</v>
      </c>
      <c r="K152" s="1">
        <f>SUMIFS(tbSilv[qtdRecurso],tbSilv[idCombinacao],tbResumo[[#This Row],[idCombinacao]],tbSilv[Ano],tbResumo[[#This Row],[Ano]],tbSilv[Operacao],tbResumo[[#This Row],[Operacao]],tbSilv[Recurso],tbResumo[[#This Row],[Recurso]])</f>
        <v>5</v>
      </c>
      <c r="L152" t="str">
        <f>VLOOKUP(tbResumo[[#This Row],[Recurso]],tbUnid[],2,0)</f>
        <v>H/M</v>
      </c>
      <c r="M152" s="9">
        <f>IFERROR(AVERAGEIFS(tbSilv[Preco],tbSilv[idCombinacao],tbResumo[[#This Row],[idCombinacao]],tbSilv[Ano],tbResumo[[#This Row],[Ano]],tbSilv[Operacao],tbResumo[[#This Row],[Operacao]],tbSilv[Recurso],tbResumo[[#This Row],[Recurso]]),0)</f>
        <v>149.07000732421875</v>
      </c>
      <c r="N152" s="1">
        <f>SUMIFS(tbSilv[qtdRecEspFaixa],tbSilv[idCombinacao],tbResumo[[#This Row],[idCombinacao]],tbSilv[Ano],tbResumo[[#This Row],[Ano]],tbSilv[Operacao],tbResumo[[#This Row],[Operacao]],tbSilv[Recurso],tbResumo[[#This Row],[Recurso]])</f>
        <v>0.25</v>
      </c>
      <c r="O152" s="9">
        <f>SUMIFS(tbSilv[ValorEspFaixa],tbSilv[idCombinacao],tbResumo[[#This Row],[idCombinacao]],tbSilv[Ano],tbResumo[[#This Row],[Ano]],tbSilv[Operacao],tbResumo[[#This Row],[Operacao]],tbSilv[Recurso],tbResumo[[#This Row],[Recurso]])</f>
        <v>37.267501831054688</v>
      </c>
    </row>
    <row r="153" spans="1:15" x14ac:dyDescent="0.3">
      <c r="A153" t="s">
        <v>1</v>
      </c>
      <c r="B153" t="s">
        <v>2</v>
      </c>
      <c r="C153" t="s">
        <v>3</v>
      </c>
      <c r="D153" t="s">
        <v>306</v>
      </c>
      <c r="E153" t="s">
        <v>4</v>
      </c>
      <c r="F153">
        <v>11688</v>
      </c>
      <c r="G153" t="s">
        <v>0</v>
      </c>
      <c r="H153">
        <v>3</v>
      </c>
      <c r="I153" t="s">
        <v>33</v>
      </c>
      <c r="J153" t="s">
        <v>34</v>
      </c>
      <c r="K153" s="1">
        <f>SUMIFS(tbSilv[qtdRecurso],tbSilv[idCombinacao],tbResumo[[#This Row],[idCombinacao]],tbSilv[Ano],tbResumo[[#This Row],[Ano]],tbSilv[Operacao],tbResumo[[#This Row],[Operacao]],tbSilv[Recurso],tbResumo[[#This Row],[Recurso]])</f>
        <v>10</v>
      </c>
      <c r="L153" t="str">
        <f>VLOOKUP(tbResumo[[#This Row],[Recurso]],tbUnid[],2,0)</f>
        <v>H/H</v>
      </c>
      <c r="M153" s="9">
        <f>IFERROR(AVERAGEIFS(tbSilv[Preco],tbSilv[idCombinacao],tbResumo[[#This Row],[idCombinacao]],tbSilv[Ano],tbResumo[[#This Row],[Ano]],tbSilv[Operacao],tbResumo[[#This Row],[Operacao]],tbSilv[Recurso],tbResumo[[#This Row],[Recurso]]),0)</f>
        <v>9.9000000000000005E-2</v>
      </c>
      <c r="N153" s="1">
        <f>SUMIFS(tbSilv[qtdRecEspFaixa],tbSilv[idCombinacao],tbResumo[[#This Row],[idCombinacao]],tbSilv[Ano],tbResumo[[#This Row],[Ano]],tbSilv[Operacao],tbResumo[[#This Row],[Operacao]],tbSilv[Recurso],tbResumo[[#This Row],[Recurso]])</f>
        <v>0.5</v>
      </c>
      <c r="O153" s="9">
        <f>SUMIFS(tbSilv[ValorEspFaixa],tbSilv[idCombinacao],tbResumo[[#This Row],[idCombinacao]],tbSilv[Ano],tbResumo[[#This Row],[Ano]],tbSilv[Operacao],tbResumo[[#This Row],[Operacao]],tbSilv[Recurso],tbResumo[[#This Row],[Recurso]])</f>
        <v>4.9500000000000002E-2</v>
      </c>
    </row>
    <row r="154" spans="1:15" x14ac:dyDescent="0.3">
      <c r="A154" t="s">
        <v>1</v>
      </c>
      <c r="B154" t="s">
        <v>2</v>
      </c>
      <c r="C154" t="s">
        <v>3</v>
      </c>
      <c r="D154" t="s">
        <v>306</v>
      </c>
      <c r="E154" t="s">
        <v>4</v>
      </c>
      <c r="F154">
        <v>11688</v>
      </c>
      <c r="G154" t="s">
        <v>0</v>
      </c>
      <c r="H154">
        <v>3</v>
      </c>
      <c r="I154" t="s">
        <v>33</v>
      </c>
      <c r="J154" t="s">
        <v>35</v>
      </c>
      <c r="K154" s="1">
        <f>SUMIFS(tbSilv[qtdRecurso],tbSilv[idCombinacao],tbResumo[[#This Row],[idCombinacao]],tbSilv[Ano],tbResumo[[#This Row],[Ano]],tbSilv[Operacao],tbResumo[[#This Row],[Operacao]],tbSilv[Recurso],tbResumo[[#This Row],[Recurso]])</f>
        <v>10</v>
      </c>
      <c r="L154" t="str">
        <f>VLOOKUP(tbResumo[[#This Row],[Recurso]],tbUnid[],2,0)</f>
        <v>Kg</v>
      </c>
      <c r="M154" s="9">
        <f>IFERROR(AVERAGEIFS(tbSilv[Preco],tbSilv[idCombinacao],tbResumo[[#This Row],[idCombinacao]],tbSilv[Ano],tbResumo[[#This Row],[Ano]],tbSilv[Operacao],tbResumo[[#This Row],[Operacao]],tbSilv[Recurso],tbResumo[[#This Row],[Recurso]]),0)</f>
        <v>16.239999771118164</v>
      </c>
      <c r="N154" s="1">
        <f>SUMIFS(tbSilv[qtdRecEspFaixa],tbSilv[idCombinacao],tbResumo[[#This Row],[idCombinacao]],tbSilv[Ano],tbResumo[[#This Row],[Ano]],tbSilv[Operacao],tbResumo[[#This Row],[Operacao]],tbSilv[Recurso],tbResumo[[#This Row],[Recurso]])</f>
        <v>0.5</v>
      </c>
      <c r="O154" s="9">
        <f>SUMIFS(tbSilv[ValorEspFaixa],tbSilv[idCombinacao],tbResumo[[#This Row],[idCombinacao]],tbSilv[Ano],tbResumo[[#This Row],[Ano]],tbSilv[Operacao],tbResumo[[#This Row],[Operacao]],tbSilv[Recurso],tbResumo[[#This Row],[Recurso]])</f>
        <v>8.119999885559082</v>
      </c>
    </row>
    <row r="155" spans="1:15" x14ac:dyDescent="0.3">
      <c r="A155" t="s">
        <v>1</v>
      </c>
      <c r="B155" t="s">
        <v>2</v>
      </c>
      <c r="C155" t="s">
        <v>3</v>
      </c>
      <c r="D155" t="s">
        <v>306</v>
      </c>
      <c r="E155" t="s">
        <v>4</v>
      </c>
      <c r="F155">
        <v>11688</v>
      </c>
      <c r="G155" t="s">
        <v>0</v>
      </c>
      <c r="H155">
        <v>3</v>
      </c>
      <c r="I155" t="s">
        <v>33</v>
      </c>
      <c r="J155" t="s">
        <v>13</v>
      </c>
      <c r="K155" s="1">
        <f>SUMIFS(tbSilv[qtdRecurso],tbSilv[idCombinacao],tbResumo[[#This Row],[idCombinacao]],tbSilv[Ano],tbResumo[[#This Row],[Ano]],tbSilv[Operacao],tbResumo[[#This Row],[Operacao]],tbSilv[Recurso],tbResumo[[#This Row],[Recurso]])</f>
        <v>10</v>
      </c>
      <c r="L155" t="str">
        <f>VLOOKUP(tbResumo[[#This Row],[Recurso]],tbUnid[],2,0)</f>
        <v>H/H</v>
      </c>
      <c r="M155" s="9">
        <f>IFERROR(AVERAGEIFS(tbSilv[Preco],tbSilv[idCombinacao],tbResumo[[#This Row],[idCombinacao]],tbSilv[Ano],tbResumo[[#This Row],[Ano]],tbSilv[Operacao],tbResumo[[#This Row],[Operacao]],tbSilv[Recurso],tbResumo[[#This Row],[Recurso]]),0)</f>
        <v>13.066685676574707</v>
      </c>
      <c r="N155" s="1">
        <f>SUMIFS(tbSilv[qtdRecEspFaixa],tbSilv[idCombinacao],tbResumo[[#This Row],[idCombinacao]],tbSilv[Ano],tbResumo[[#This Row],[Ano]],tbSilv[Operacao],tbResumo[[#This Row],[Operacao]],tbSilv[Recurso],tbResumo[[#This Row],[Recurso]])</f>
        <v>0.5</v>
      </c>
      <c r="O155" s="9">
        <f>SUMIFS(tbSilv[ValorEspFaixa],tbSilv[idCombinacao],tbResumo[[#This Row],[idCombinacao]],tbSilv[Ano],tbResumo[[#This Row],[Ano]],tbSilv[Operacao],tbResumo[[#This Row],[Operacao]],tbSilv[Recurso],tbResumo[[#This Row],[Recurso]])</f>
        <v>6.5333428382873535</v>
      </c>
    </row>
    <row r="156" spans="1:15" x14ac:dyDescent="0.3">
      <c r="A156" t="s">
        <v>1</v>
      </c>
      <c r="B156" t="s">
        <v>2</v>
      </c>
      <c r="C156" t="s">
        <v>3</v>
      </c>
      <c r="D156" t="s">
        <v>306</v>
      </c>
      <c r="E156" t="s">
        <v>4</v>
      </c>
      <c r="F156">
        <v>11688</v>
      </c>
      <c r="G156" t="s">
        <v>0</v>
      </c>
      <c r="H156">
        <v>3</v>
      </c>
      <c r="I156" t="s">
        <v>40</v>
      </c>
      <c r="J156" t="s">
        <v>41</v>
      </c>
      <c r="K156" s="1">
        <f>SUMIFS(tbSilv[qtdRecurso],tbSilv[idCombinacao],tbResumo[[#This Row],[idCombinacao]],tbSilv[Ano],tbResumo[[#This Row],[Ano]],tbSilv[Operacao],tbResumo[[#This Row],[Operacao]],tbSilv[Recurso],tbResumo[[#This Row],[Recurso]])</f>
        <v>100</v>
      </c>
      <c r="L156" t="str">
        <f>VLOOKUP(tbResumo[[#This Row],[Recurso]],tbUnid[],2,0)</f>
        <v>H/H</v>
      </c>
      <c r="M156" s="9">
        <f>IFERROR(AVERAGEIFS(tbSilv[Preco],tbSilv[idCombinacao],tbResumo[[#This Row],[idCombinacao]],tbSilv[Ano],tbResumo[[#This Row],[Ano]],tbSilv[Operacao],tbResumo[[#This Row],[Operacao]],tbSilv[Recurso],tbResumo[[#This Row],[Recurso]]),0)</f>
        <v>5.920964241027832</v>
      </c>
      <c r="N156" s="1">
        <f>SUMIFS(tbSilv[qtdRecEspFaixa],tbSilv[idCombinacao],tbResumo[[#This Row],[idCombinacao]],tbSilv[Ano],tbResumo[[#This Row],[Ano]],tbSilv[Operacao],tbResumo[[#This Row],[Operacao]],tbSilv[Recurso],tbResumo[[#This Row],[Recurso]])</f>
        <v>5</v>
      </c>
      <c r="O156" s="9">
        <f>SUMIFS(tbSilv[ValorEspFaixa],tbSilv[idCombinacao],tbResumo[[#This Row],[idCombinacao]],tbSilv[Ano],tbResumo[[#This Row],[Ano]],tbSilv[Operacao],tbResumo[[#This Row],[Operacao]],tbSilv[Recurso],tbResumo[[#This Row],[Recurso]])</f>
        <v>29.60482120513916</v>
      </c>
    </row>
    <row r="157" spans="1:15" x14ac:dyDescent="0.3">
      <c r="A157" t="s">
        <v>1</v>
      </c>
      <c r="B157" t="s">
        <v>2</v>
      </c>
      <c r="C157" t="s">
        <v>3</v>
      </c>
      <c r="D157" t="s">
        <v>306</v>
      </c>
      <c r="E157" t="s">
        <v>4</v>
      </c>
      <c r="F157">
        <v>11688</v>
      </c>
      <c r="G157" t="s">
        <v>0</v>
      </c>
      <c r="H157">
        <v>3</v>
      </c>
      <c r="I157" t="s">
        <v>36</v>
      </c>
      <c r="J157" t="s">
        <v>13</v>
      </c>
      <c r="K157" s="1">
        <f>SUMIFS(tbSilv[qtdRecurso],tbSilv[idCombinacao],tbResumo[[#This Row],[idCombinacao]],tbSilv[Ano],tbResumo[[#This Row],[Ano]],tbSilv[Operacao],tbResumo[[#This Row],[Operacao]],tbSilv[Recurso],tbResumo[[#This Row],[Recurso]])</f>
        <v>5</v>
      </c>
      <c r="L157" t="str">
        <f>VLOOKUP(tbResumo[[#This Row],[Recurso]],tbUnid[],2,0)</f>
        <v>H/H</v>
      </c>
      <c r="M157" s="9">
        <f>IFERROR(AVERAGEIFS(tbSilv[Preco],tbSilv[idCombinacao],tbResumo[[#This Row],[idCombinacao]],tbSilv[Ano],tbResumo[[#This Row],[Ano]],tbSilv[Operacao],tbResumo[[#This Row],[Operacao]],tbSilv[Recurso],tbResumo[[#This Row],[Recurso]]),0)</f>
        <v>13.066685676574707</v>
      </c>
      <c r="N157" s="1">
        <f>SUMIFS(tbSilv[qtdRecEspFaixa],tbSilv[idCombinacao],tbResumo[[#This Row],[idCombinacao]],tbSilv[Ano],tbResumo[[#This Row],[Ano]],tbSilv[Operacao],tbResumo[[#This Row],[Operacao]],tbSilv[Recurso],tbResumo[[#This Row],[Recurso]])</f>
        <v>0.25</v>
      </c>
      <c r="O157" s="9">
        <f>SUMIFS(tbSilv[ValorEspFaixa],tbSilv[idCombinacao],tbResumo[[#This Row],[idCombinacao]],tbSilv[Ano],tbResumo[[#This Row],[Ano]],tbSilv[Operacao],tbResumo[[#This Row],[Operacao]],tbSilv[Recurso],tbResumo[[#This Row],[Recurso]])</f>
        <v>3.2666714191436768</v>
      </c>
    </row>
    <row r="158" spans="1:15" x14ac:dyDescent="0.3">
      <c r="A158" t="s">
        <v>1</v>
      </c>
      <c r="B158" t="s">
        <v>2</v>
      </c>
      <c r="C158" t="s">
        <v>3</v>
      </c>
      <c r="D158" t="s">
        <v>306</v>
      </c>
      <c r="E158" t="s">
        <v>4</v>
      </c>
      <c r="F158">
        <v>11688</v>
      </c>
      <c r="G158" t="s">
        <v>0</v>
      </c>
      <c r="H158">
        <v>4</v>
      </c>
      <c r="I158" t="s">
        <v>33</v>
      </c>
      <c r="J158" t="s">
        <v>34</v>
      </c>
      <c r="K158" s="1">
        <f>SUMIFS(tbSilv[qtdRecurso],tbSilv[idCombinacao],tbResumo[[#This Row],[idCombinacao]],tbSilv[Ano],tbResumo[[#This Row],[Ano]],tbSilv[Operacao],tbResumo[[#This Row],[Operacao]],tbSilv[Recurso],tbResumo[[#This Row],[Recurso]])</f>
        <v>10</v>
      </c>
      <c r="L158" t="str">
        <f>VLOOKUP(tbResumo[[#This Row],[Recurso]],tbUnid[],2,0)</f>
        <v>H/H</v>
      </c>
      <c r="M158" s="9">
        <f>IFERROR(AVERAGEIFS(tbSilv[Preco],tbSilv[idCombinacao],tbResumo[[#This Row],[idCombinacao]],tbSilv[Ano],tbResumo[[#This Row],[Ano]],tbSilv[Operacao],tbResumo[[#This Row],[Operacao]],tbSilv[Recurso],tbResumo[[#This Row],[Recurso]]),0)</f>
        <v>9.9000000000000005E-2</v>
      </c>
      <c r="N158" s="1">
        <f>SUMIFS(tbSilv[qtdRecEspFaixa],tbSilv[idCombinacao],tbResumo[[#This Row],[idCombinacao]],tbSilv[Ano],tbResumo[[#This Row],[Ano]],tbSilv[Operacao],tbResumo[[#This Row],[Operacao]],tbSilv[Recurso],tbResumo[[#This Row],[Recurso]])</f>
        <v>0.5</v>
      </c>
      <c r="O158" s="9">
        <f>SUMIFS(tbSilv[ValorEspFaixa],tbSilv[idCombinacao],tbResumo[[#This Row],[idCombinacao]],tbSilv[Ano],tbResumo[[#This Row],[Ano]],tbSilv[Operacao],tbResumo[[#This Row],[Operacao]],tbSilv[Recurso],tbResumo[[#This Row],[Recurso]])</f>
        <v>4.9500000000000002E-2</v>
      </c>
    </row>
    <row r="159" spans="1:15" x14ac:dyDescent="0.3">
      <c r="A159" t="s">
        <v>1</v>
      </c>
      <c r="B159" t="s">
        <v>2</v>
      </c>
      <c r="C159" t="s">
        <v>3</v>
      </c>
      <c r="D159" t="s">
        <v>306</v>
      </c>
      <c r="E159" t="s">
        <v>4</v>
      </c>
      <c r="F159">
        <v>11688</v>
      </c>
      <c r="G159" t="s">
        <v>0</v>
      </c>
      <c r="H159">
        <v>4</v>
      </c>
      <c r="I159" t="s">
        <v>33</v>
      </c>
      <c r="J159" t="s">
        <v>35</v>
      </c>
      <c r="K159" s="1">
        <f>SUMIFS(tbSilv[qtdRecurso],tbSilv[idCombinacao],tbResumo[[#This Row],[idCombinacao]],tbSilv[Ano],tbResumo[[#This Row],[Ano]],tbSilv[Operacao],tbResumo[[#This Row],[Operacao]],tbSilv[Recurso],tbResumo[[#This Row],[Recurso]])</f>
        <v>10</v>
      </c>
      <c r="L159" t="str">
        <f>VLOOKUP(tbResumo[[#This Row],[Recurso]],tbUnid[],2,0)</f>
        <v>Kg</v>
      </c>
      <c r="M159" s="9">
        <f>IFERROR(AVERAGEIFS(tbSilv[Preco],tbSilv[idCombinacao],tbResumo[[#This Row],[idCombinacao]],tbSilv[Ano],tbResumo[[#This Row],[Ano]],tbSilv[Operacao],tbResumo[[#This Row],[Operacao]],tbSilv[Recurso],tbResumo[[#This Row],[Recurso]]),0)</f>
        <v>16.239999771118164</v>
      </c>
      <c r="N159" s="1">
        <f>SUMIFS(tbSilv[qtdRecEspFaixa],tbSilv[idCombinacao],tbResumo[[#This Row],[idCombinacao]],tbSilv[Ano],tbResumo[[#This Row],[Ano]],tbSilv[Operacao],tbResumo[[#This Row],[Operacao]],tbSilv[Recurso],tbResumo[[#This Row],[Recurso]])</f>
        <v>0.5</v>
      </c>
      <c r="O159" s="9">
        <f>SUMIFS(tbSilv[ValorEspFaixa],tbSilv[idCombinacao],tbResumo[[#This Row],[idCombinacao]],tbSilv[Ano],tbResumo[[#This Row],[Ano]],tbSilv[Operacao],tbResumo[[#This Row],[Operacao]],tbSilv[Recurso],tbResumo[[#This Row],[Recurso]])</f>
        <v>8.119999885559082</v>
      </c>
    </row>
    <row r="160" spans="1:15" x14ac:dyDescent="0.3">
      <c r="A160" t="s">
        <v>1</v>
      </c>
      <c r="B160" t="s">
        <v>2</v>
      </c>
      <c r="C160" t="s">
        <v>3</v>
      </c>
      <c r="D160" t="s">
        <v>306</v>
      </c>
      <c r="E160" t="s">
        <v>4</v>
      </c>
      <c r="F160">
        <v>11688</v>
      </c>
      <c r="G160" t="s">
        <v>0</v>
      </c>
      <c r="H160">
        <v>4</v>
      </c>
      <c r="I160" t="s">
        <v>33</v>
      </c>
      <c r="J160" t="s">
        <v>13</v>
      </c>
      <c r="K160" s="1">
        <f>SUMIFS(tbSilv[qtdRecurso],tbSilv[idCombinacao],tbResumo[[#This Row],[idCombinacao]],tbSilv[Ano],tbResumo[[#This Row],[Ano]],tbSilv[Operacao],tbResumo[[#This Row],[Operacao]],tbSilv[Recurso],tbResumo[[#This Row],[Recurso]])</f>
        <v>10</v>
      </c>
      <c r="L160" t="str">
        <f>VLOOKUP(tbResumo[[#This Row],[Recurso]],tbUnid[],2,0)</f>
        <v>H/H</v>
      </c>
      <c r="M160" s="9">
        <f>IFERROR(AVERAGEIFS(tbSilv[Preco],tbSilv[idCombinacao],tbResumo[[#This Row],[idCombinacao]],tbSilv[Ano],tbResumo[[#This Row],[Ano]],tbSilv[Operacao],tbResumo[[#This Row],[Operacao]],tbSilv[Recurso],tbResumo[[#This Row],[Recurso]]),0)</f>
        <v>13.066685676574707</v>
      </c>
      <c r="N160" s="1">
        <f>SUMIFS(tbSilv[qtdRecEspFaixa],tbSilv[idCombinacao],tbResumo[[#This Row],[idCombinacao]],tbSilv[Ano],tbResumo[[#This Row],[Ano]],tbSilv[Operacao],tbResumo[[#This Row],[Operacao]],tbSilv[Recurso],tbResumo[[#This Row],[Recurso]])</f>
        <v>0.5</v>
      </c>
      <c r="O160" s="9">
        <f>SUMIFS(tbSilv[ValorEspFaixa],tbSilv[idCombinacao],tbResumo[[#This Row],[idCombinacao]],tbSilv[Ano],tbResumo[[#This Row],[Ano]],tbSilv[Operacao],tbResumo[[#This Row],[Operacao]],tbSilv[Recurso],tbResumo[[#This Row],[Recurso]])</f>
        <v>6.5333428382873535</v>
      </c>
    </row>
    <row r="161" spans="1:15" x14ac:dyDescent="0.3">
      <c r="A161" t="s">
        <v>1</v>
      </c>
      <c r="B161" t="s">
        <v>2</v>
      </c>
      <c r="C161" t="s">
        <v>3</v>
      </c>
      <c r="D161" t="s">
        <v>306</v>
      </c>
      <c r="E161" t="s">
        <v>4</v>
      </c>
      <c r="F161">
        <v>11688</v>
      </c>
      <c r="G161" t="s">
        <v>0</v>
      </c>
      <c r="H161">
        <v>4</v>
      </c>
      <c r="I161" t="s">
        <v>36</v>
      </c>
      <c r="J161" t="s">
        <v>13</v>
      </c>
      <c r="K161" s="1">
        <f>SUMIFS(tbSilv[qtdRecurso],tbSilv[idCombinacao],tbResumo[[#This Row],[idCombinacao]],tbSilv[Ano],tbResumo[[#This Row],[Ano]],tbSilv[Operacao],tbResumo[[#This Row],[Operacao]],tbSilv[Recurso],tbResumo[[#This Row],[Recurso]])</f>
        <v>5</v>
      </c>
      <c r="L161" t="str">
        <f>VLOOKUP(tbResumo[[#This Row],[Recurso]],tbUnid[],2,0)</f>
        <v>H/H</v>
      </c>
      <c r="M161" s="9">
        <f>IFERROR(AVERAGEIFS(tbSilv[Preco],tbSilv[idCombinacao],tbResumo[[#This Row],[idCombinacao]],tbSilv[Ano],tbResumo[[#This Row],[Ano]],tbSilv[Operacao],tbResumo[[#This Row],[Operacao]],tbSilv[Recurso],tbResumo[[#This Row],[Recurso]]),0)</f>
        <v>13.066685676574707</v>
      </c>
      <c r="N161" s="1">
        <f>SUMIFS(tbSilv[qtdRecEspFaixa],tbSilv[idCombinacao],tbResumo[[#This Row],[idCombinacao]],tbSilv[Ano],tbResumo[[#This Row],[Ano]],tbSilv[Operacao],tbResumo[[#This Row],[Operacao]],tbSilv[Recurso],tbResumo[[#This Row],[Recurso]])</f>
        <v>0.25</v>
      </c>
      <c r="O161" s="9">
        <f>SUMIFS(tbSilv[ValorEspFaixa],tbSilv[idCombinacao],tbResumo[[#This Row],[idCombinacao]],tbSilv[Ano],tbResumo[[#This Row],[Ano]],tbSilv[Operacao],tbResumo[[#This Row],[Operacao]],tbSilv[Recurso],tbResumo[[#This Row],[Recurso]])</f>
        <v>3.2666714191436768</v>
      </c>
    </row>
    <row r="162" spans="1:15" x14ac:dyDescent="0.3">
      <c r="A162" t="s">
        <v>1</v>
      </c>
      <c r="B162" t="s">
        <v>2</v>
      </c>
      <c r="C162" t="s">
        <v>3</v>
      </c>
      <c r="D162" t="s">
        <v>306</v>
      </c>
      <c r="E162" t="s">
        <v>4</v>
      </c>
      <c r="F162">
        <v>11688</v>
      </c>
      <c r="G162" t="s">
        <v>0</v>
      </c>
      <c r="H162">
        <v>5</v>
      </c>
      <c r="I162" t="s">
        <v>33</v>
      </c>
      <c r="J162" t="s">
        <v>34</v>
      </c>
      <c r="K162" s="1">
        <f>SUMIFS(tbSilv[qtdRecurso],tbSilv[idCombinacao],tbResumo[[#This Row],[idCombinacao]],tbSilv[Ano],tbResumo[[#This Row],[Ano]],tbSilv[Operacao],tbResumo[[#This Row],[Operacao]],tbSilv[Recurso],tbResumo[[#This Row],[Recurso]])</f>
        <v>10</v>
      </c>
      <c r="L162" t="str">
        <f>VLOOKUP(tbResumo[[#This Row],[Recurso]],tbUnid[],2,0)</f>
        <v>H/H</v>
      </c>
      <c r="M162" s="9">
        <f>IFERROR(AVERAGEIFS(tbSilv[Preco],tbSilv[idCombinacao],tbResumo[[#This Row],[idCombinacao]],tbSilv[Ano],tbResumo[[#This Row],[Ano]],tbSilv[Operacao],tbResumo[[#This Row],[Operacao]],tbSilv[Recurso],tbResumo[[#This Row],[Recurso]]),0)</f>
        <v>9.9000000000000005E-2</v>
      </c>
      <c r="N162" s="1">
        <f>SUMIFS(tbSilv[qtdRecEspFaixa],tbSilv[idCombinacao],tbResumo[[#This Row],[idCombinacao]],tbSilv[Ano],tbResumo[[#This Row],[Ano]],tbSilv[Operacao],tbResumo[[#This Row],[Operacao]],tbSilv[Recurso],tbResumo[[#This Row],[Recurso]])</f>
        <v>0.5</v>
      </c>
      <c r="O162" s="9">
        <f>SUMIFS(tbSilv[ValorEspFaixa],tbSilv[idCombinacao],tbResumo[[#This Row],[idCombinacao]],tbSilv[Ano],tbResumo[[#This Row],[Ano]],tbSilv[Operacao],tbResumo[[#This Row],[Operacao]],tbSilv[Recurso],tbResumo[[#This Row],[Recurso]])</f>
        <v>4.9500000000000002E-2</v>
      </c>
    </row>
    <row r="163" spans="1:15" x14ac:dyDescent="0.3">
      <c r="A163" t="s">
        <v>1</v>
      </c>
      <c r="B163" t="s">
        <v>2</v>
      </c>
      <c r="C163" t="s">
        <v>3</v>
      </c>
      <c r="D163" t="s">
        <v>306</v>
      </c>
      <c r="E163" t="s">
        <v>4</v>
      </c>
      <c r="F163">
        <v>11688</v>
      </c>
      <c r="G163" t="s">
        <v>0</v>
      </c>
      <c r="H163">
        <v>5</v>
      </c>
      <c r="I163" t="s">
        <v>33</v>
      </c>
      <c r="J163" t="s">
        <v>35</v>
      </c>
      <c r="K163" s="1">
        <f>SUMIFS(tbSilv[qtdRecurso],tbSilv[idCombinacao],tbResumo[[#This Row],[idCombinacao]],tbSilv[Ano],tbResumo[[#This Row],[Ano]],tbSilv[Operacao],tbResumo[[#This Row],[Operacao]],tbSilv[Recurso],tbResumo[[#This Row],[Recurso]])</f>
        <v>10</v>
      </c>
      <c r="L163" t="str">
        <f>VLOOKUP(tbResumo[[#This Row],[Recurso]],tbUnid[],2,0)</f>
        <v>Kg</v>
      </c>
      <c r="M163" s="9">
        <f>IFERROR(AVERAGEIFS(tbSilv[Preco],tbSilv[idCombinacao],tbResumo[[#This Row],[idCombinacao]],tbSilv[Ano],tbResumo[[#This Row],[Ano]],tbSilv[Operacao],tbResumo[[#This Row],[Operacao]],tbSilv[Recurso],tbResumo[[#This Row],[Recurso]]),0)</f>
        <v>16.239999771118164</v>
      </c>
      <c r="N163" s="1">
        <f>SUMIFS(tbSilv[qtdRecEspFaixa],tbSilv[idCombinacao],tbResumo[[#This Row],[idCombinacao]],tbSilv[Ano],tbResumo[[#This Row],[Ano]],tbSilv[Operacao],tbResumo[[#This Row],[Operacao]],tbSilv[Recurso],tbResumo[[#This Row],[Recurso]])</f>
        <v>0.5</v>
      </c>
      <c r="O163" s="9">
        <f>SUMIFS(tbSilv[ValorEspFaixa],tbSilv[idCombinacao],tbResumo[[#This Row],[idCombinacao]],tbSilv[Ano],tbResumo[[#This Row],[Ano]],tbSilv[Operacao],tbResumo[[#This Row],[Operacao]],tbSilv[Recurso],tbResumo[[#This Row],[Recurso]])</f>
        <v>8.119999885559082</v>
      </c>
    </row>
    <row r="164" spans="1:15" x14ac:dyDescent="0.3">
      <c r="A164" t="s">
        <v>1</v>
      </c>
      <c r="B164" t="s">
        <v>2</v>
      </c>
      <c r="C164" t="s">
        <v>3</v>
      </c>
      <c r="D164" t="s">
        <v>306</v>
      </c>
      <c r="E164" t="s">
        <v>4</v>
      </c>
      <c r="F164">
        <v>11688</v>
      </c>
      <c r="G164" t="s">
        <v>0</v>
      </c>
      <c r="H164">
        <v>5</v>
      </c>
      <c r="I164" t="s">
        <v>33</v>
      </c>
      <c r="J164" t="s">
        <v>13</v>
      </c>
      <c r="K164" s="1">
        <f>SUMIFS(tbSilv[qtdRecurso],tbSilv[idCombinacao],tbResumo[[#This Row],[idCombinacao]],tbSilv[Ano],tbResumo[[#This Row],[Ano]],tbSilv[Operacao],tbResumo[[#This Row],[Operacao]],tbSilv[Recurso],tbResumo[[#This Row],[Recurso]])</f>
        <v>10</v>
      </c>
      <c r="L164" t="str">
        <f>VLOOKUP(tbResumo[[#This Row],[Recurso]],tbUnid[],2,0)</f>
        <v>H/H</v>
      </c>
      <c r="M164" s="9">
        <f>IFERROR(AVERAGEIFS(tbSilv[Preco],tbSilv[idCombinacao],tbResumo[[#This Row],[idCombinacao]],tbSilv[Ano],tbResumo[[#This Row],[Ano]],tbSilv[Operacao],tbResumo[[#This Row],[Operacao]],tbSilv[Recurso],tbResumo[[#This Row],[Recurso]]),0)</f>
        <v>13.066685676574707</v>
      </c>
      <c r="N164" s="1">
        <f>SUMIFS(tbSilv[qtdRecEspFaixa],tbSilv[idCombinacao],tbResumo[[#This Row],[idCombinacao]],tbSilv[Ano],tbResumo[[#This Row],[Ano]],tbSilv[Operacao],tbResumo[[#This Row],[Operacao]],tbSilv[Recurso],tbResumo[[#This Row],[Recurso]])</f>
        <v>0.5</v>
      </c>
      <c r="O164" s="9">
        <f>SUMIFS(tbSilv[ValorEspFaixa],tbSilv[idCombinacao],tbResumo[[#This Row],[idCombinacao]],tbSilv[Ano],tbResumo[[#This Row],[Ano]],tbSilv[Operacao],tbResumo[[#This Row],[Operacao]],tbSilv[Recurso],tbResumo[[#This Row],[Recurso]])</f>
        <v>6.5333428382873535</v>
      </c>
    </row>
    <row r="165" spans="1:15" x14ac:dyDescent="0.3">
      <c r="A165" t="s">
        <v>1</v>
      </c>
      <c r="B165" t="s">
        <v>2</v>
      </c>
      <c r="C165" t="s">
        <v>3</v>
      </c>
      <c r="D165" t="s">
        <v>306</v>
      </c>
      <c r="E165" t="s">
        <v>4</v>
      </c>
      <c r="F165">
        <v>11688</v>
      </c>
      <c r="G165" t="s">
        <v>0</v>
      </c>
      <c r="H165">
        <v>5</v>
      </c>
      <c r="I165" t="s">
        <v>40</v>
      </c>
      <c r="J165" t="s">
        <v>41</v>
      </c>
      <c r="K165" s="1">
        <f>SUMIFS(tbSilv[qtdRecurso],tbSilv[idCombinacao],tbResumo[[#This Row],[idCombinacao]],tbSilv[Ano],tbResumo[[#This Row],[Ano]],tbSilv[Operacao],tbResumo[[#This Row],[Operacao]],tbSilv[Recurso],tbResumo[[#This Row],[Recurso]])</f>
        <v>100</v>
      </c>
      <c r="L165" t="str">
        <f>VLOOKUP(tbResumo[[#This Row],[Recurso]],tbUnid[],2,0)</f>
        <v>H/H</v>
      </c>
      <c r="M165" s="9">
        <f>IFERROR(AVERAGEIFS(tbSilv[Preco],tbSilv[idCombinacao],tbResumo[[#This Row],[idCombinacao]],tbSilv[Ano],tbResumo[[#This Row],[Ano]],tbSilv[Operacao],tbResumo[[#This Row],[Operacao]],tbSilv[Recurso],tbResumo[[#This Row],[Recurso]]),0)</f>
        <v>5.920964241027832</v>
      </c>
      <c r="N165" s="1">
        <f>SUMIFS(tbSilv[qtdRecEspFaixa],tbSilv[idCombinacao],tbResumo[[#This Row],[idCombinacao]],tbSilv[Ano],tbResumo[[#This Row],[Ano]],tbSilv[Operacao],tbResumo[[#This Row],[Operacao]],tbSilv[Recurso],tbResumo[[#This Row],[Recurso]])</f>
        <v>5</v>
      </c>
      <c r="O165" s="9">
        <f>SUMIFS(tbSilv[ValorEspFaixa],tbSilv[idCombinacao],tbResumo[[#This Row],[idCombinacao]],tbSilv[Ano],tbResumo[[#This Row],[Ano]],tbSilv[Operacao],tbResumo[[#This Row],[Operacao]],tbSilv[Recurso],tbResumo[[#This Row],[Recurso]])</f>
        <v>29.60482120513916</v>
      </c>
    </row>
    <row r="166" spans="1:15" x14ac:dyDescent="0.3">
      <c r="A166" t="s">
        <v>1</v>
      </c>
      <c r="B166" t="s">
        <v>2</v>
      </c>
      <c r="C166" t="s">
        <v>3</v>
      </c>
      <c r="D166" t="s">
        <v>306</v>
      </c>
      <c r="E166" t="s">
        <v>4</v>
      </c>
      <c r="F166">
        <v>11688</v>
      </c>
      <c r="G166" t="s">
        <v>0</v>
      </c>
      <c r="H166">
        <v>5</v>
      </c>
      <c r="I166" t="s">
        <v>36</v>
      </c>
      <c r="J166" t="s">
        <v>13</v>
      </c>
      <c r="K166" s="1">
        <f>SUMIFS(tbSilv[qtdRecurso],tbSilv[idCombinacao],tbResumo[[#This Row],[idCombinacao]],tbSilv[Ano],tbResumo[[#This Row],[Ano]],tbSilv[Operacao],tbResumo[[#This Row],[Operacao]],tbSilv[Recurso],tbResumo[[#This Row],[Recurso]])</f>
        <v>5</v>
      </c>
      <c r="L166" t="str">
        <f>VLOOKUP(tbResumo[[#This Row],[Recurso]],tbUnid[],2,0)</f>
        <v>H/H</v>
      </c>
      <c r="M166" s="9">
        <f>IFERROR(AVERAGEIFS(tbSilv[Preco],tbSilv[idCombinacao],tbResumo[[#This Row],[idCombinacao]],tbSilv[Ano],tbResumo[[#This Row],[Ano]],tbSilv[Operacao],tbResumo[[#This Row],[Operacao]],tbSilv[Recurso],tbResumo[[#This Row],[Recurso]]),0)</f>
        <v>13.066685676574707</v>
      </c>
      <c r="N166" s="1">
        <f>SUMIFS(tbSilv[qtdRecEspFaixa],tbSilv[idCombinacao],tbResumo[[#This Row],[idCombinacao]],tbSilv[Ano],tbResumo[[#This Row],[Ano]],tbSilv[Operacao],tbResumo[[#This Row],[Operacao]],tbSilv[Recurso],tbResumo[[#This Row],[Recurso]])</f>
        <v>0.25</v>
      </c>
      <c r="O166" s="9">
        <f>SUMIFS(tbSilv[ValorEspFaixa],tbSilv[idCombinacao],tbResumo[[#This Row],[idCombinacao]],tbSilv[Ano],tbResumo[[#This Row],[Ano]],tbSilv[Operacao],tbResumo[[#This Row],[Operacao]],tbSilv[Recurso],tbResumo[[#This Row],[Recurso]])</f>
        <v>3.2666714191436768</v>
      </c>
    </row>
    <row r="167" spans="1:15" x14ac:dyDescent="0.3">
      <c r="A167" t="s">
        <v>1</v>
      </c>
      <c r="B167" t="s">
        <v>2</v>
      </c>
      <c r="C167" t="s">
        <v>3</v>
      </c>
      <c r="D167" t="s">
        <v>306</v>
      </c>
      <c r="E167" t="s">
        <v>4</v>
      </c>
      <c r="F167">
        <v>11688</v>
      </c>
      <c r="G167" t="s">
        <v>0</v>
      </c>
      <c r="H167">
        <v>6</v>
      </c>
      <c r="I167" t="s">
        <v>33</v>
      </c>
      <c r="J167" t="s">
        <v>34</v>
      </c>
      <c r="K167" s="1">
        <f>SUMIFS(tbSilv[qtdRecurso],tbSilv[idCombinacao],tbResumo[[#This Row],[idCombinacao]],tbSilv[Ano],tbResumo[[#This Row],[Ano]],tbSilv[Operacao],tbResumo[[#This Row],[Operacao]],tbSilv[Recurso],tbResumo[[#This Row],[Recurso]])</f>
        <v>10</v>
      </c>
      <c r="L167" t="str">
        <f>VLOOKUP(tbResumo[[#This Row],[Recurso]],tbUnid[],2,0)</f>
        <v>H/H</v>
      </c>
      <c r="M167" s="9">
        <f>IFERROR(AVERAGEIFS(tbSilv[Preco],tbSilv[idCombinacao],tbResumo[[#This Row],[idCombinacao]],tbSilv[Ano],tbResumo[[#This Row],[Ano]],tbSilv[Operacao],tbResumo[[#This Row],[Operacao]],tbSilv[Recurso],tbResumo[[#This Row],[Recurso]]),0)</f>
        <v>9.9000000000000005E-2</v>
      </c>
      <c r="N167" s="1">
        <f>SUMIFS(tbSilv[qtdRecEspFaixa],tbSilv[idCombinacao],tbResumo[[#This Row],[idCombinacao]],tbSilv[Ano],tbResumo[[#This Row],[Ano]],tbSilv[Operacao],tbResumo[[#This Row],[Operacao]],tbSilv[Recurso],tbResumo[[#This Row],[Recurso]])</f>
        <v>0.5</v>
      </c>
      <c r="O167" s="9">
        <f>SUMIFS(tbSilv[ValorEspFaixa],tbSilv[idCombinacao],tbResumo[[#This Row],[idCombinacao]],tbSilv[Ano],tbResumo[[#This Row],[Ano]],tbSilv[Operacao],tbResumo[[#This Row],[Operacao]],tbSilv[Recurso],tbResumo[[#This Row],[Recurso]])</f>
        <v>4.9500000000000002E-2</v>
      </c>
    </row>
    <row r="168" spans="1:15" x14ac:dyDescent="0.3">
      <c r="A168" t="s">
        <v>1</v>
      </c>
      <c r="B168" t="s">
        <v>2</v>
      </c>
      <c r="C168" t="s">
        <v>3</v>
      </c>
      <c r="D168" t="s">
        <v>306</v>
      </c>
      <c r="E168" t="s">
        <v>4</v>
      </c>
      <c r="F168">
        <v>11688</v>
      </c>
      <c r="G168" t="s">
        <v>0</v>
      </c>
      <c r="H168">
        <v>6</v>
      </c>
      <c r="I168" t="s">
        <v>33</v>
      </c>
      <c r="J168" t="s">
        <v>35</v>
      </c>
      <c r="K168" s="1">
        <f>SUMIFS(tbSilv[qtdRecurso],tbSilv[idCombinacao],tbResumo[[#This Row],[idCombinacao]],tbSilv[Ano],tbResumo[[#This Row],[Ano]],tbSilv[Operacao],tbResumo[[#This Row],[Operacao]],tbSilv[Recurso],tbResumo[[#This Row],[Recurso]])</f>
        <v>10</v>
      </c>
      <c r="L168" t="str">
        <f>VLOOKUP(tbResumo[[#This Row],[Recurso]],tbUnid[],2,0)</f>
        <v>Kg</v>
      </c>
      <c r="M168" s="9">
        <f>IFERROR(AVERAGEIFS(tbSilv[Preco],tbSilv[idCombinacao],tbResumo[[#This Row],[idCombinacao]],tbSilv[Ano],tbResumo[[#This Row],[Ano]],tbSilv[Operacao],tbResumo[[#This Row],[Operacao]],tbSilv[Recurso],tbResumo[[#This Row],[Recurso]]),0)</f>
        <v>16.239999771118164</v>
      </c>
      <c r="N168" s="1">
        <f>SUMIFS(tbSilv[qtdRecEspFaixa],tbSilv[idCombinacao],tbResumo[[#This Row],[idCombinacao]],tbSilv[Ano],tbResumo[[#This Row],[Ano]],tbSilv[Operacao],tbResumo[[#This Row],[Operacao]],tbSilv[Recurso],tbResumo[[#This Row],[Recurso]])</f>
        <v>0.5</v>
      </c>
      <c r="O168" s="9">
        <f>SUMIFS(tbSilv[ValorEspFaixa],tbSilv[idCombinacao],tbResumo[[#This Row],[idCombinacao]],tbSilv[Ano],tbResumo[[#This Row],[Ano]],tbSilv[Operacao],tbResumo[[#This Row],[Operacao]],tbSilv[Recurso],tbResumo[[#This Row],[Recurso]])</f>
        <v>8.119999885559082</v>
      </c>
    </row>
    <row r="169" spans="1:15" x14ac:dyDescent="0.3">
      <c r="A169" t="s">
        <v>1</v>
      </c>
      <c r="B169" t="s">
        <v>2</v>
      </c>
      <c r="C169" t="s">
        <v>3</v>
      </c>
      <c r="D169" t="s">
        <v>306</v>
      </c>
      <c r="E169" t="s">
        <v>4</v>
      </c>
      <c r="F169">
        <v>11688</v>
      </c>
      <c r="G169" t="s">
        <v>0</v>
      </c>
      <c r="H169">
        <v>6</v>
      </c>
      <c r="I169" t="s">
        <v>33</v>
      </c>
      <c r="J169" t="s">
        <v>13</v>
      </c>
      <c r="K169" s="1">
        <f>SUMIFS(tbSilv[qtdRecurso],tbSilv[idCombinacao],tbResumo[[#This Row],[idCombinacao]],tbSilv[Ano],tbResumo[[#This Row],[Ano]],tbSilv[Operacao],tbResumo[[#This Row],[Operacao]],tbSilv[Recurso],tbResumo[[#This Row],[Recurso]])</f>
        <v>10</v>
      </c>
      <c r="L169" t="str">
        <f>VLOOKUP(tbResumo[[#This Row],[Recurso]],tbUnid[],2,0)</f>
        <v>H/H</v>
      </c>
      <c r="M169" s="9">
        <f>IFERROR(AVERAGEIFS(tbSilv[Preco],tbSilv[idCombinacao],tbResumo[[#This Row],[idCombinacao]],tbSilv[Ano],tbResumo[[#This Row],[Ano]],tbSilv[Operacao],tbResumo[[#This Row],[Operacao]],tbSilv[Recurso],tbResumo[[#This Row],[Recurso]]),0)</f>
        <v>13.066685676574707</v>
      </c>
      <c r="N169" s="1">
        <f>SUMIFS(tbSilv[qtdRecEspFaixa],tbSilv[idCombinacao],tbResumo[[#This Row],[idCombinacao]],tbSilv[Ano],tbResumo[[#This Row],[Ano]],tbSilv[Operacao],tbResumo[[#This Row],[Operacao]],tbSilv[Recurso],tbResumo[[#This Row],[Recurso]])</f>
        <v>0.5</v>
      </c>
      <c r="O169" s="9">
        <f>SUMIFS(tbSilv[ValorEspFaixa],tbSilv[idCombinacao],tbResumo[[#This Row],[idCombinacao]],tbSilv[Ano],tbResumo[[#This Row],[Ano]],tbSilv[Operacao],tbResumo[[#This Row],[Operacao]],tbSilv[Recurso],tbResumo[[#This Row],[Recurso]])</f>
        <v>6.5333428382873535</v>
      </c>
    </row>
    <row r="170" spans="1:15" x14ac:dyDescent="0.3">
      <c r="A170" t="s">
        <v>1</v>
      </c>
      <c r="B170" t="s">
        <v>2</v>
      </c>
      <c r="C170" t="s">
        <v>3</v>
      </c>
      <c r="D170" t="s">
        <v>306</v>
      </c>
      <c r="E170" t="s">
        <v>4</v>
      </c>
      <c r="F170">
        <v>11688</v>
      </c>
      <c r="G170" t="s">
        <v>0</v>
      </c>
      <c r="H170">
        <v>6</v>
      </c>
      <c r="I170" t="s">
        <v>36</v>
      </c>
      <c r="J170" t="s">
        <v>13</v>
      </c>
      <c r="K170" s="1">
        <f>SUMIFS(tbSilv[qtdRecurso],tbSilv[idCombinacao],tbResumo[[#This Row],[idCombinacao]],tbSilv[Ano],tbResumo[[#This Row],[Ano]],tbSilv[Operacao],tbResumo[[#This Row],[Operacao]],tbSilv[Recurso],tbResumo[[#This Row],[Recurso]])</f>
        <v>5</v>
      </c>
      <c r="L170" t="str">
        <f>VLOOKUP(tbResumo[[#This Row],[Recurso]],tbUnid[],2,0)</f>
        <v>H/H</v>
      </c>
      <c r="M170" s="9">
        <f>IFERROR(AVERAGEIFS(tbSilv[Preco],tbSilv[idCombinacao],tbResumo[[#This Row],[idCombinacao]],tbSilv[Ano],tbResumo[[#This Row],[Ano]],tbSilv[Operacao],tbResumo[[#This Row],[Operacao]],tbSilv[Recurso],tbResumo[[#This Row],[Recurso]]),0)</f>
        <v>13.066685676574707</v>
      </c>
      <c r="N170" s="1">
        <f>SUMIFS(tbSilv[qtdRecEspFaixa],tbSilv[idCombinacao],tbResumo[[#This Row],[idCombinacao]],tbSilv[Ano],tbResumo[[#This Row],[Ano]],tbSilv[Operacao],tbResumo[[#This Row],[Operacao]],tbSilv[Recurso],tbResumo[[#This Row],[Recurso]])</f>
        <v>0.25</v>
      </c>
      <c r="O170" s="9">
        <f>SUMIFS(tbSilv[ValorEspFaixa],tbSilv[idCombinacao],tbResumo[[#This Row],[idCombinacao]],tbSilv[Ano],tbResumo[[#This Row],[Ano]],tbSilv[Operacao],tbResumo[[#This Row],[Operacao]],tbSilv[Recurso],tbResumo[[#This Row],[Recurso]])</f>
        <v>3.2666714191436768</v>
      </c>
    </row>
    <row r="171" spans="1:15" x14ac:dyDescent="0.3">
      <c r="A171" t="s">
        <v>1</v>
      </c>
      <c r="B171" t="s">
        <v>2</v>
      </c>
      <c r="C171" t="s">
        <v>3</v>
      </c>
      <c r="D171" t="s">
        <v>306</v>
      </c>
      <c r="E171" t="s">
        <v>4</v>
      </c>
      <c r="F171">
        <v>11688</v>
      </c>
      <c r="G171" t="s">
        <v>0</v>
      </c>
      <c r="H171">
        <v>7</v>
      </c>
      <c r="I171" t="s">
        <v>33</v>
      </c>
      <c r="J171" s="4" t="s">
        <v>34</v>
      </c>
      <c r="K171" s="1">
        <f>SUMIFS(tbSilv[qtdRecurso],tbSilv[idCombinacao],tbResumo[[#This Row],[idCombinacao]],tbSilv[Ano],tbResumo[[#This Row],[Ano]],tbSilv[Operacao],tbResumo[[#This Row],[Operacao]],tbSilv[Recurso],tbResumo[[#This Row],[Recurso]])</f>
        <v>10</v>
      </c>
      <c r="L171" t="str">
        <f>VLOOKUP(tbResumo[[#This Row],[Recurso]],tbUnid[],2,0)</f>
        <v>H/H</v>
      </c>
      <c r="M171" s="9">
        <f>IFERROR(AVERAGEIFS(tbSilv[Preco],tbSilv[idCombinacao],tbResumo[[#This Row],[idCombinacao]],tbSilv[Ano],tbResumo[[#This Row],[Ano]],tbSilv[Operacao],tbResumo[[#This Row],[Operacao]],tbSilv[Recurso],tbResumo[[#This Row],[Recurso]]),0)</f>
        <v>9.9000000000000005E-2</v>
      </c>
      <c r="N171" s="1">
        <f>SUMIFS(tbSilv[qtdRecEspFaixa],tbSilv[idCombinacao],tbResumo[[#This Row],[idCombinacao]],tbSilv[Ano],tbResumo[[#This Row],[Ano]],tbSilv[Operacao],tbResumo[[#This Row],[Operacao]],tbSilv[Recurso],tbResumo[[#This Row],[Recurso]])</f>
        <v>0.5</v>
      </c>
      <c r="O171" s="9">
        <f>SUMIFS(tbSilv[ValorEspFaixa],tbSilv[idCombinacao],tbResumo[[#This Row],[idCombinacao]],tbSilv[Ano],tbResumo[[#This Row],[Ano]],tbSilv[Operacao],tbResumo[[#This Row],[Operacao]],tbSilv[Recurso],tbResumo[[#This Row],[Recurso]])</f>
        <v>4.9500000000000002E-2</v>
      </c>
    </row>
    <row r="172" spans="1:15" x14ac:dyDescent="0.3">
      <c r="A172" t="s">
        <v>1</v>
      </c>
      <c r="B172" t="s">
        <v>2</v>
      </c>
      <c r="C172" t="s">
        <v>3</v>
      </c>
      <c r="D172" t="s">
        <v>306</v>
      </c>
      <c r="E172" t="s">
        <v>4</v>
      </c>
      <c r="F172">
        <v>11688</v>
      </c>
      <c r="G172" t="s">
        <v>0</v>
      </c>
      <c r="H172">
        <v>7</v>
      </c>
      <c r="I172" t="s">
        <v>33</v>
      </c>
      <c r="J172" t="s">
        <v>35</v>
      </c>
      <c r="K172" s="1">
        <f>SUMIFS(tbSilv[qtdRecurso],tbSilv[idCombinacao],tbResumo[[#This Row],[idCombinacao]],tbSilv[Ano],tbResumo[[#This Row],[Ano]],tbSilv[Operacao],tbResumo[[#This Row],[Operacao]],tbSilv[Recurso],tbResumo[[#This Row],[Recurso]])</f>
        <v>10</v>
      </c>
      <c r="L172" t="str">
        <f>VLOOKUP(tbResumo[[#This Row],[Recurso]],tbUnid[],2,0)</f>
        <v>Kg</v>
      </c>
      <c r="M172" s="9">
        <f>IFERROR(AVERAGEIFS(tbSilv[Preco],tbSilv[idCombinacao],tbResumo[[#This Row],[idCombinacao]],tbSilv[Ano],tbResumo[[#This Row],[Ano]],tbSilv[Operacao],tbResumo[[#This Row],[Operacao]],tbSilv[Recurso],tbResumo[[#This Row],[Recurso]]),0)</f>
        <v>16.239999771118164</v>
      </c>
      <c r="N172" s="1">
        <f>SUMIFS(tbSilv[qtdRecEspFaixa],tbSilv[idCombinacao],tbResumo[[#This Row],[idCombinacao]],tbSilv[Ano],tbResumo[[#This Row],[Ano]],tbSilv[Operacao],tbResumo[[#This Row],[Operacao]],tbSilv[Recurso],tbResumo[[#This Row],[Recurso]])</f>
        <v>0.5</v>
      </c>
      <c r="O172" s="9">
        <f>SUMIFS(tbSilv[ValorEspFaixa],tbSilv[idCombinacao],tbResumo[[#This Row],[idCombinacao]],tbSilv[Ano],tbResumo[[#This Row],[Ano]],tbSilv[Operacao],tbResumo[[#This Row],[Operacao]],tbSilv[Recurso],tbResumo[[#This Row],[Recurso]])</f>
        <v>8.119999885559082</v>
      </c>
    </row>
    <row r="173" spans="1:15" x14ac:dyDescent="0.3">
      <c r="A173" t="s">
        <v>1</v>
      </c>
      <c r="B173" t="s">
        <v>2</v>
      </c>
      <c r="C173" t="s">
        <v>3</v>
      </c>
      <c r="D173" t="s">
        <v>306</v>
      </c>
      <c r="E173" t="s">
        <v>4</v>
      </c>
      <c r="F173">
        <v>11688</v>
      </c>
      <c r="G173" t="s">
        <v>0</v>
      </c>
      <c r="H173">
        <v>7</v>
      </c>
      <c r="I173" t="s">
        <v>33</v>
      </c>
      <c r="J173" t="s">
        <v>13</v>
      </c>
      <c r="K173" s="1">
        <f>SUMIFS(tbSilv[qtdRecurso],tbSilv[idCombinacao],tbResumo[[#This Row],[idCombinacao]],tbSilv[Ano],tbResumo[[#This Row],[Ano]],tbSilv[Operacao],tbResumo[[#This Row],[Operacao]],tbSilv[Recurso],tbResumo[[#This Row],[Recurso]])</f>
        <v>10</v>
      </c>
      <c r="L173" t="str">
        <f>VLOOKUP(tbResumo[[#This Row],[Recurso]],tbUnid[],2,0)</f>
        <v>H/H</v>
      </c>
      <c r="M173" s="9">
        <f>IFERROR(AVERAGEIFS(tbSilv[Preco],tbSilv[idCombinacao],tbResumo[[#This Row],[idCombinacao]],tbSilv[Ano],tbResumo[[#This Row],[Ano]],tbSilv[Operacao],tbResumo[[#This Row],[Operacao]],tbSilv[Recurso],tbResumo[[#This Row],[Recurso]]),0)</f>
        <v>13.066685676574707</v>
      </c>
      <c r="N173" s="1">
        <f>SUMIFS(tbSilv[qtdRecEspFaixa],tbSilv[idCombinacao],tbResumo[[#This Row],[idCombinacao]],tbSilv[Ano],tbResumo[[#This Row],[Ano]],tbSilv[Operacao],tbResumo[[#This Row],[Operacao]],tbSilv[Recurso],tbResumo[[#This Row],[Recurso]])</f>
        <v>0.5</v>
      </c>
      <c r="O173" s="9">
        <f>SUMIFS(tbSilv[ValorEspFaixa],tbSilv[idCombinacao],tbResumo[[#This Row],[idCombinacao]],tbSilv[Ano],tbResumo[[#This Row],[Ano]],tbSilv[Operacao],tbResumo[[#This Row],[Operacao]],tbSilv[Recurso],tbResumo[[#This Row],[Recurso]])</f>
        <v>6.5333428382873535</v>
      </c>
    </row>
    <row r="174" spans="1:15" x14ac:dyDescent="0.3">
      <c r="A174" t="s">
        <v>1</v>
      </c>
      <c r="B174" t="s">
        <v>2</v>
      </c>
      <c r="C174" t="s">
        <v>3</v>
      </c>
      <c r="D174" t="s">
        <v>306</v>
      </c>
      <c r="E174" t="s">
        <v>4</v>
      </c>
      <c r="F174">
        <v>11688</v>
      </c>
      <c r="G174" t="s">
        <v>0</v>
      </c>
      <c r="H174">
        <v>7</v>
      </c>
      <c r="I174" t="s">
        <v>36</v>
      </c>
      <c r="J174" s="4" t="s">
        <v>13</v>
      </c>
      <c r="K174" s="1">
        <f>SUMIFS(tbSilv[qtdRecurso],tbSilv[idCombinacao],tbResumo[[#This Row],[idCombinacao]],tbSilv[Ano],tbResumo[[#This Row],[Ano]],tbSilv[Operacao],tbResumo[[#This Row],[Operacao]],tbSilv[Recurso],tbResumo[[#This Row],[Recurso]])</f>
        <v>5</v>
      </c>
      <c r="L174" t="str">
        <f>VLOOKUP(tbResumo[[#This Row],[Recurso]],tbUnid[],2,0)</f>
        <v>H/H</v>
      </c>
      <c r="M174" s="9">
        <f>IFERROR(AVERAGEIFS(tbSilv[Preco],tbSilv[idCombinacao],tbResumo[[#This Row],[idCombinacao]],tbSilv[Ano],tbResumo[[#This Row],[Ano]],tbSilv[Operacao],tbResumo[[#This Row],[Operacao]],tbSilv[Recurso],tbResumo[[#This Row],[Recurso]]),0)</f>
        <v>13.066685676574707</v>
      </c>
      <c r="N174" s="1">
        <f>SUMIFS(tbSilv[qtdRecEspFaixa],tbSilv[idCombinacao],tbResumo[[#This Row],[idCombinacao]],tbSilv[Ano],tbResumo[[#This Row],[Ano]],tbSilv[Operacao],tbResumo[[#This Row],[Operacao]],tbSilv[Recurso],tbResumo[[#This Row],[Recurso]])</f>
        <v>0.25</v>
      </c>
      <c r="O174" s="9">
        <f>SUMIFS(tbSilv[ValorEspFaixa],tbSilv[idCombinacao],tbResumo[[#This Row],[idCombinacao]],tbSilv[Ano],tbResumo[[#This Row],[Ano]],tbSilv[Operacao],tbResumo[[#This Row],[Operacao]],tbSilv[Recurso],tbResumo[[#This Row],[Recurso]])</f>
        <v>3.2666714191436768</v>
      </c>
    </row>
    <row r="175" spans="1:15" x14ac:dyDescent="0.3">
      <c r="A175" t="s">
        <v>1</v>
      </c>
      <c r="B175" t="s">
        <v>2</v>
      </c>
      <c r="C175" t="s">
        <v>3</v>
      </c>
      <c r="D175" t="s">
        <v>306</v>
      </c>
      <c r="E175" t="s">
        <v>4</v>
      </c>
      <c r="F175">
        <v>11688</v>
      </c>
      <c r="G175" t="s">
        <v>0</v>
      </c>
      <c r="H175">
        <v>8</v>
      </c>
      <c r="I175" t="s">
        <v>33</v>
      </c>
      <c r="J175" t="s">
        <v>34</v>
      </c>
      <c r="K175" s="1">
        <f>SUMIFS(tbSilv[qtdRecurso],tbSilv[idCombinacao],tbResumo[[#This Row],[idCombinacao]],tbSilv[Ano],tbResumo[[#This Row],[Ano]],tbSilv[Operacao],tbResumo[[#This Row],[Operacao]],tbSilv[Recurso],tbResumo[[#This Row],[Recurso]])</f>
        <v>10</v>
      </c>
      <c r="L175" t="str">
        <f>VLOOKUP(tbResumo[[#This Row],[Recurso]],tbUnid[],2,0)</f>
        <v>H/H</v>
      </c>
      <c r="M175" s="9">
        <f>IFERROR(AVERAGEIFS(tbSilv[Preco],tbSilv[idCombinacao],tbResumo[[#This Row],[idCombinacao]],tbSilv[Ano],tbResumo[[#This Row],[Ano]],tbSilv[Operacao],tbResumo[[#This Row],[Operacao]],tbSilv[Recurso],tbResumo[[#This Row],[Recurso]]),0)</f>
        <v>9.9000000000000005E-2</v>
      </c>
      <c r="N175" s="1">
        <f>SUMIFS(tbSilv[qtdRecEspFaixa],tbSilv[idCombinacao],tbResumo[[#This Row],[idCombinacao]],tbSilv[Ano],tbResumo[[#This Row],[Ano]],tbSilv[Operacao],tbResumo[[#This Row],[Operacao]],tbSilv[Recurso],tbResumo[[#This Row],[Recurso]])</f>
        <v>0.5</v>
      </c>
      <c r="O175" s="9">
        <f>SUMIFS(tbSilv[ValorEspFaixa],tbSilv[idCombinacao],tbResumo[[#This Row],[idCombinacao]],tbSilv[Ano],tbResumo[[#This Row],[Ano]],tbSilv[Operacao],tbResumo[[#This Row],[Operacao]],tbSilv[Recurso],tbResumo[[#This Row],[Recurso]])</f>
        <v>4.9500000000000002E-2</v>
      </c>
    </row>
    <row r="176" spans="1:15" x14ac:dyDescent="0.3">
      <c r="A176" t="s">
        <v>1</v>
      </c>
      <c r="B176" t="s">
        <v>2</v>
      </c>
      <c r="C176" t="s">
        <v>3</v>
      </c>
      <c r="D176" t="s">
        <v>306</v>
      </c>
      <c r="E176" t="s">
        <v>4</v>
      </c>
      <c r="F176">
        <v>11688</v>
      </c>
      <c r="G176" t="s">
        <v>0</v>
      </c>
      <c r="H176">
        <v>8</v>
      </c>
      <c r="I176" t="s">
        <v>33</v>
      </c>
      <c r="J176" t="s">
        <v>35</v>
      </c>
      <c r="K176" s="1">
        <f>SUMIFS(tbSilv[qtdRecurso],tbSilv[idCombinacao],tbResumo[[#This Row],[idCombinacao]],tbSilv[Ano],tbResumo[[#This Row],[Ano]],tbSilv[Operacao],tbResumo[[#This Row],[Operacao]],tbSilv[Recurso],tbResumo[[#This Row],[Recurso]])</f>
        <v>10</v>
      </c>
      <c r="L176" t="str">
        <f>VLOOKUP(tbResumo[[#This Row],[Recurso]],tbUnid[],2,0)</f>
        <v>Kg</v>
      </c>
      <c r="M176" s="9">
        <f>IFERROR(AVERAGEIFS(tbSilv[Preco],tbSilv[idCombinacao],tbResumo[[#This Row],[idCombinacao]],tbSilv[Ano],tbResumo[[#This Row],[Ano]],tbSilv[Operacao],tbResumo[[#This Row],[Operacao]],tbSilv[Recurso],tbResumo[[#This Row],[Recurso]]),0)</f>
        <v>16.239999771118164</v>
      </c>
      <c r="N176" s="1">
        <f>SUMIFS(tbSilv[qtdRecEspFaixa],tbSilv[idCombinacao],tbResumo[[#This Row],[idCombinacao]],tbSilv[Ano],tbResumo[[#This Row],[Ano]],tbSilv[Operacao],tbResumo[[#This Row],[Operacao]],tbSilv[Recurso],tbResumo[[#This Row],[Recurso]])</f>
        <v>0.5</v>
      </c>
      <c r="O176" s="9">
        <f>SUMIFS(tbSilv[ValorEspFaixa],tbSilv[idCombinacao],tbResumo[[#This Row],[idCombinacao]],tbSilv[Ano],tbResumo[[#This Row],[Ano]],tbSilv[Operacao],tbResumo[[#This Row],[Operacao]],tbSilv[Recurso],tbResumo[[#This Row],[Recurso]])</f>
        <v>8.119999885559082</v>
      </c>
    </row>
    <row r="177" spans="1:15" x14ac:dyDescent="0.3">
      <c r="A177" t="s">
        <v>1</v>
      </c>
      <c r="B177" t="s">
        <v>2</v>
      </c>
      <c r="C177" t="s">
        <v>3</v>
      </c>
      <c r="D177" t="s">
        <v>306</v>
      </c>
      <c r="E177" t="s">
        <v>4</v>
      </c>
      <c r="F177">
        <v>11688</v>
      </c>
      <c r="G177" t="s">
        <v>0</v>
      </c>
      <c r="H177">
        <v>8</v>
      </c>
      <c r="I177" t="s">
        <v>33</v>
      </c>
      <c r="J177" t="s">
        <v>13</v>
      </c>
      <c r="K177" s="1">
        <f>SUMIFS(tbSilv[qtdRecurso],tbSilv[idCombinacao],tbResumo[[#This Row],[idCombinacao]],tbSilv[Ano],tbResumo[[#This Row],[Ano]],tbSilv[Operacao],tbResumo[[#This Row],[Operacao]],tbSilv[Recurso],tbResumo[[#This Row],[Recurso]])</f>
        <v>10</v>
      </c>
      <c r="L177" t="str">
        <f>VLOOKUP(tbResumo[[#This Row],[Recurso]],tbUnid[],2,0)</f>
        <v>H/H</v>
      </c>
      <c r="M177" s="9">
        <f>IFERROR(AVERAGEIFS(tbSilv[Preco],tbSilv[idCombinacao],tbResumo[[#This Row],[idCombinacao]],tbSilv[Ano],tbResumo[[#This Row],[Ano]],tbSilv[Operacao],tbResumo[[#This Row],[Operacao]],tbSilv[Recurso],tbResumo[[#This Row],[Recurso]]),0)</f>
        <v>13.066685676574707</v>
      </c>
      <c r="N177" s="1">
        <f>SUMIFS(tbSilv[qtdRecEspFaixa],tbSilv[idCombinacao],tbResumo[[#This Row],[idCombinacao]],tbSilv[Ano],tbResumo[[#This Row],[Ano]],tbSilv[Operacao],tbResumo[[#This Row],[Operacao]],tbSilv[Recurso],tbResumo[[#This Row],[Recurso]])</f>
        <v>0.5</v>
      </c>
      <c r="O177" s="9">
        <f>SUMIFS(tbSilv[ValorEspFaixa],tbSilv[idCombinacao],tbResumo[[#This Row],[idCombinacao]],tbSilv[Ano],tbResumo[[#This Row],[Ano]],tbSilv[Operacao],tbResumo[[#This Row],[Operacao]],tbSilv[Recurso],tbResumo[[#This Row],[Recurso]])</f>
        <v>6.5333428382873535</v>
      </c>
    </row>
    <row r="178" spans="1:15" x14ac:dyDescent="0.3">
      <c r="A178" t="s">
        <v>1</v>
      </c>
      <c r="B178" t="s">
        <v>2</v>
      </c>
      <c r="C178" t="s">
        <v>3</v>
      </c>
      <c r="D178" t="s">
        <v>306</v>
      </c>
      <c r="E178" t="s">
        <v>4</v>
      </c>
      <c r="F178">
        <v>11688</v>
      </c>
      <c r="G178" t="s">
        <v>0</v>
      </c>
      <c r="H178">
        <v>8</v>
      </c>
      <c r="I178" t="s">
        <v>36</v>
      </c>
      <c r="J178" t="s">
        <v>13</v>
      </c>
      <c r="K178" s="1">
        <f>SUMIFS(tbSilv[qtdRecurso],tbSilv[idCombinacao],tbResumo[[#This Row],[idCombinacao]],tbSilv[Ano],tbResumo[[#This Row],[Ano]],tbSilv[Operacao],tbResumo[[#This Row],[Operacao]],tbSilv[Recurso],tbResumo[[#This Row],[Recurso]])</f>
        <v>5</v>
      </c>
      <c r="L178" t="str">
        <f>VLOOKUP(tbResumo[[#This Row],[Recurso]],tbUnid[],2,0)</f>
        <v>H/H</v>
      </c>
      <c r="M178" s="9">
        <f>IFERROR(AVERAGEIFS(tbSilv[Preco],tbSilv[idCombinacao],tbResumo[[#This Row],[idCombinacao]],tbSilv[Ano],tbResumo[[#This Row],[Ano]],tbSilv[Operacao],tbResumo[[#This Row],[Operacao]],tbSilv[Recurso],tbResumo[[#This Row],[Recurso]]),0)</f>
        <v>13.066685676574707</v>
      </c>
      <c r="N178" s="1">
        <f>SUMIFS(tbSilv[qtdRecEspFaixa],tbSilv[idCombinacao],tbResumo[[#This Row],[idCombinacao]],tbSilv[Ano],tbResumo[[#This Row],[Ano]],tbSilv[Operacao],tbResumo[[#This Row],[Operacao]],tbSilv[Recurso],tbResumo[[#This Row],[Recurso]])</f>
        <v>0.25</v>
      </c>
      <c r="O178" s="9">
        <f>SUMIFS(tbSilv[ValorEspFaixa],tbSilv[idCombinacao],tbResumo[[#This Row],[idCombinacao]],tbSilv[Ano],tbResumo[[#This Row],[Ano]],tbSilv[Operacao],tbResumo[[#This Row],[Operacao]],tbSilv[Recurso],tbResumo[[#This Row],[Recurso]])</f>
        <v>3.2666714191436768</v>
      </c>
    </row>
    <row r="179" spans="1:15" x14ac:dyDescent="0.3">
      <c r="A179" t="s">
        <v>1</v>
      </c>
      <c r="B179" t="s">
        <v>2</v>
      </c>
      <c r="C179" t="s">
        <v>3</v>
      </c>
      <c r="D179" t="s">
        <v>306</v>
      </c>
      <c r="E179" t="s">
        <v>4</v>
      </c>
      <c r="F179">
        <v>11688</v>
      </c>
      <c r="G179" t="s">
        <v>0</v>
      </c>
      <c r="H179">
        <v>9</v>
      </c>
      <c r="I179" t="s">
        <v>33</v>
      </c>
      <c r="J179" t="s">
        <v>34</v>
      </c>
      <c r="K179" s="1">
        <f>SUMIFS(tbSilv[qtdRecurso],tbSilv[idCombinacao],tbResumo[[#This Row],[idCombinacao]],tbSilv[Ano],tbResumo[[#This Row],[Ano]],tbSilv[Operacao],tbResumo[[#This Row],[Operacao]],tbSilv[Recurso],tbResumo[[#This Row],[Recurso]])</f>
        <v>10</v>
      </c>
      <c r="L179" t="str">
        <f>VLOOKUP(tbResumo[[#This Row],[Recurso]],tbUnid[],2,0)</f>
        <v>H/H</v>
      </c>
      <c r="M179" s="9">
        <f>IFERROR(AVERAGEIFS(tbSilv[Preco],tbSilv[idCombinacao],tbResumo[[#This Row],[idCombinacao]],tbSilv[Ano],tbResumo[[#This Row],[Ano]],tbSilv[Operacao],tbResumo[[#This Row],[Operacao]],tbSilv[Recurso],tbResumo[[#This Row],[Recurso]]),0)</f>
        <v>9.9000000000000005E-2</v>
      </c>
      <c r="N179" s="1">
        <f>SUMIFS(tbSilv[qtdRecEspFaixa],tbSilv[idCombinacao],tbResumo[[#This Row],[idCombinacao]],tbSilv[Ano],tbResumo[[#This Row],[Ano]],tbSilv[Operacao],tbResumo[[#This Row],[Operacao]],tbSilv[Recurso],tbResumo[[#This Row],[Recurso]])</f>
        <v>0.5</v>
      </c>
      <c r="O179" s="9">
        <f>SUMIFS(tbSilv[ValorEspFaixa],tbSilv[idCombinacao],tbResumo[[#This Row],[idCombinacao]],tbSilv[Ano],tbResumo[[#This Row],[Ano]],tbSilv[Operacao],tbResumo[[#This Row],[Operacao]],tbSilv[Recurso],tbResumo[[#This Row],[Recurso]])</f>
        <v>4.9500000000000002E-2</v>
      </c>
    </row>
    <row r="180" spans="1:15" x14ac:dyDescent="0.3">
      <c r="A180" t="s">
        <v>1</v>
      </c>
      <c r="B180" t="s">
        <v>2</v>
      </c>
      <c r="C180" t="s">
        <v>3</v>
      </c>
      <c r="D180" t="s">
        <v>306</v>
      </c>
      <c r="E180" t="s">
        <v>4</v>
      </c>
      <c r="F180">
        <v>11688</v>
      </c>
      <c r="G180" t="s">
        <v>0</v>
      </c>
      <c r="H180">
        <v>9</v>
      </c>
      <c r="I180" t="s">
        <v>33</v>
      </c>
      <c r="J180" t="s">
        <v>35</v>
      </c>
      <c r="K180" s="1">
        <f>SUMIFS(tbSilv[qtdRecurso],tbSilv[idCombinacao],tbResumo[[#This Row],[idCombinacao]],tbSilv[Ano],tbResumo[[#This Row],[Ano]],tbSilv[Operacao],tbResumo[[#This Row],[Operacao]],tbSilv[Recurso],tbResumo[[#This Row],[Recurso]])</f>
        <v>10</v>
      </c>
      <c r="L180" t="str">
        <f>VLOOKUP(tbResumo[[#This Row],[Recurso]],tbUnid[],2,0)</f>
        <v>Kg</v>
      </c>
      <c r="M180" s="9">
        <f>IFERROR(AVERAGEIFS(tbSilv[Preco],tbSilv[idCombinacao],tbResumo[[#This Row],[idCombinacao]],tbSilv[Ano],tbResumo[[#This Row],[Ano]],tbSilv[Operacao],tbResumo[[#This Row],[Operacao]],tbSilv[Recurso],tbResumo[[#This Row],[Recurso]]),0)</f>
        <v>16.239999771118164</v>
      </c>
      <c r="N180" s="1">
        <f>SUMIFS(tbSilv[qtdRecEspFaixa],tbSilv[idCombinacao],tbResumo[[#This Row],[idCombinacao]],tbSilv[Ano],tbResumo[[#This Row],[Ano]],tbSilv[Operacao],tbResumo[[#This Row],[Operacao]],tbSilv[Recurso],tbResumo[[#This Row],[Recurso]])</f>
        <v>0.5</v>
      </c>
      <c r="O180" s="9">
        <f>SUMIFS(tbSilv[ValorEspFaixa],tbSilv[idCombinacao],tbResumo[[#This Row],[idCombinacao]],tbSilv[Ano],tbResumo[[#This Row],[Ano]],tbSilv[Operacao],tbResumo[[#This Row],[Operacao]],tbSilv[Recurso],tbResumo[[#This Row],[Recurso]])</f>
        <v>8.119999885559082</v>
      </c>
    </row>
    <row r="181" spans="1:15" x14ac:dyDescent="0.3">
      <c r="A181" t="s">
        <v>1</v>
      </c>
      <c r="B181" t="s">
        <v>2</v>
      </c>
      <c r="C181" t="s">
        <v>3</v>
      </c>
      <c r="D181" t="s">
        <v>306</v>
      </c>
      <c r="E181" t="s">
        <v>4</v>
      </c>
      <c r="F181">
        <v>11688</v>
      </c>
      <c r="G181" t="s">
        <v>0</v>
      </c>
      <c r="H181">
        <v>9</v>
      </c>
      <c r="I181" t="s">
        <v>33</v>
      </c>
      <c r="J181" t="s">
        <v>13</v>
      </c>
      <c r="K181" s="1">
        <f>SUMIFS(tbSilv[qtdRecurso],tbSilv[idCombinacao],tbResumo[[#This Row],[idCombinacao]],tbSilv[Ano],tbResumo[[#This Row],[Ano]],tbSilv[Operacao],tbResumo[[#This Row],[Operacao]],tbSilv[Recurso],tbResumo[[#This Row],[Recurso]])</f>
        <v>10</v>
      </c>
      <c r="L181" t="str">
        <f>VLOOKUP(tbResumo[[#This Row],[Recurso]],tbUnid[],2,0)</f>
        <v>H/H</v>
      </c>
      <c r="M181" s="9">
        <f>IFERROR(AVERAGEIFS(tbSilv[Preco],tbSilv[idCombinacao],tbResumo[[#This Row],[idCombinacao]],tbSilv[Ano],tbResumo[[#This Row],[Ano]],tbSilv[Operacao],tbResumo[[#This Row],[Operacao]],tbSilv[Recurso],tbResumo[[#This Row],[Recurso]]),0)</f>
        <v>13.066685676574707</v>
      </c>
      <c r="N181" s="1">
        <f>SUMIFS(tbSilv[qtdRecEspFaixa],tbSilv[idCombinacao],tbResumo[[#This Row],[idCombinacao]],tbSilv[Ano],tbResumo[[#This Row],[Ano]],tbSilv[Operacao],tbResumo[[#This Row],[Operacao]],tbSilv[Recurso],tbResumo[[#This Row],[Recurso]])</f>
        <v>0.5</v>
      </c>
      <c r="O181" s="9">
        <f>SUMIFS(tbSilv[ValorEspFaixa],tbSilv[idCombinacao],tbResumo[[#This Row],[idCombinacao]],tbSilv[Ano],tbResumo[[#This Row],[Ano]],tbSilv[Operacao],tbResumo[[#This Row],[Operacao]],tbSilv[Recurso],tbResumo[[#This Row],[Recurso]])</f>
        <v>6.5333428382873535</v>
      </c>
    </row>
    <row r="182" spans="1:15" x14ac:dyDescent="0.3">
      <c r="A182" t="s">
        <v>1</v>
      </c>
      <c r="B182" t="s">
        <v>2</v>
      </c>
      <c r="C182" t="s">
        <v>3</v>
      </c>
      <c r="D182" t="s">
        <v>306</v>
      </c>
      <c r="E182" t="s">
        <v>4</v>
      </c>
      <c r="F182">
        <v>11688</v>
      </c>
      <c r="G182" t="s">
        <v>0</v>
      </c>
      <c r="H182">
        <v>9</v>
      </c>
      <c r="I182" t="s">
        <v>36</v>
      </c>
      <c r="J182" t="s">
        <v>13</v>
      </c>
      <c r="K182" s="1">
        <f>SUMIFS(tbSilv[qtdRecurso],tbSilv[idCombinacao],tbResumo[[#This Row],[idCombinacao]],tbSilv[Ano],tbResumo[[#This Row],[Ano]],tbSilv[Operacao],tbResumo[[#This Row],[Operacao]],tbSilv[Recurso],tbResumo[[#This Row],[Recurso]])</f>
        <v>5</v>
      </c>
      <c r="L182" t="str">
        <f>VLOOKUP(tbResumo[[#This Row],[Recurso]],tbUnid[],2,0)</f>
        <v>H/H</v>
      </c>
      <c r="M182" s="9">
        <f>IFERROR(AVERAGEIFS(tbSilv[Preco],tbSilv[idCombinacao],tbResumo[[#This Row],[idCombinacao]],tbSilv[Ano],tbResumo[[#This Row],[Ano]],tbSilv[Operacao],tbResumo[[#This Row],[Operacao]],tbSilv[Recurso],tbResumo[[#This Row],[Recurso]]),0)</f>
        <v>13.066685676574707</v>
      </c>
      <c r="N182" s="1">
        <f>SUMIFS(tbSilv[qtdRecEspFaixa],tbSilv[idCombinacao],tbResumo[[#This Row],[idCombinacao]],tbSilv[Ano],tbResumo[[#This Row],[Ano]],tbSilv[Operacao],tbResumo[[#This Row],[Operacao]],tbSilv[Recurso],tbResumo[[#This Row],[Recurso]])</f>
        <v>0.25</v>
      </c>
      <c r="O182" s="9">
        <f>SUMIFS(tbSilv[ValorEspFaixa],tbSilv[idCombinacao],tbResumo[[#This Row],[idCombinacao]],tbSilv[Ano],tbResumo[[#This Row],[Ano]],tbSilv[Operacao],tbResumo[[#This Row],[Operacao]],tbSilv[Recurso],tbResumo[[#This Row],[Recurso]])</f>
        <v>3.2666714191436768</v>
      </c>
    </row>
    <row r="183" spans="1:15" x14ac:dyDescent="0.3">
      <c r="A183" t="s">
        <v>1</v>
      </c>
      <c r="B183" t="s">
        <v>2</v>
      </c>
      <c r="C183" t="s">
        <v>3</v>
      </c>
      <c r="D183" t="s">
        <v>306</v>
      </c>
      <c r="E183" t="s">
        <v>4</v>
      </c>
      <c r="F183">
        <v>11688</v>
      </c>
      <c r="G183" t="s">
        <v>0</v>
      </c>
      <c r="H183">
        <v>10</v>
      </c>
      <c r="I183" t="s">
        <v>33</v>
      </c>
      <c r="J183" t="s">
        <v>34</v>
      </c>
      <c r="K183" s="1">
        <f>SUMIFS(tbSilv[qtdRecurso],tbSilv[idCombinacao],tbResumo[[#This Row],[idCombinacao]],tbSilv[Ano],tbResumo[[#This Row],[Ano]],tbSilv[Operacao],tbResumo[[#This Row],[Operacao]],tbSilv[Recurso],tbResumo[[#This Row],[Recurso]])</f>
        <v>10</v>
      </c>
      <c r="L183" t="str">
        <f>VLOOKUP(tbResumo[[#This Row],[Recurso]],tbUnid[],2,0)</f>
        <v>H/H</v>
      </c>
      <c r="M183" s="9">
        <f>IFERROR(AVERAGEIFS(tbSilv[Preco],tbSilv[idCombinacao],tbResumo[[#This Row],[idCombinacao]],tbSilv[Ano],tbResumo[[#This Row],[Ano]],tbSilv[Operacao],tbResumo[[#This Row],[Operacao]],tbSilv[Recurso],tbResumo[[#This Row],[Recurso]]),0)</f>
        <v>9.9000000000000005E-2</v>
      </c>
      <c r="N183" s="1">
        <f>SUMIFS(tbSilv[qtdRecEspFaixa],tbSilv[idCombinacao],tbResumo[[#This Row],[idCombinacao]],tbSilv[Ano],tbResumo[[#This Row],[Ano]],tbSilv[Operacao],tbResumo[[#This Row],[Operacao]],tbSilv[Recurso],tbResumo[[#This Row],[Recurso]])</f>
        <v>0.5</v>
      </c>
      <c r="O183" s="9">
        <f>SUMIFS(tbSilv[ValorEspFaixa],tbSilv[idCombinacao],tbResumo[[#This Row],[idCombinacao]],tbSilv[Ano],tbResumo[[#This Row],[Ano]],tbSilv[Operacao],tbResumo[[#This Row],[Operacao]],tbSilv[Recurso],tbResumo[[#This Row],[Recurso]])</f>
        <v>4.9500000000000002E-2</v>
      </c>
    </row>
    <row r="184" spans="1:15" x14ac:dyDescent="0.3">
      <c r="A184" t="s">
        <v>1</v>
      </c>
      <c r="B184" t="s">
        <v>2</v>
      </c>
      <c r="C184" t="s">
        <v>3</v>
      </c>
      <c r="D184" t="s">
        <v>306</v>
      </c>
      <c r="E184" t="s">
        <v>4</v>
      </c>
      <c r="F184">
        <v>11688</v>
      </c>
      <c r="G184" t="s">
        <v>0</v>
      </c>
      <c r="H184">
        <v>10</v>
      </c>
      <c r="I184" t="s">
        <v>33</v>
      </c>
      <c r="J184" t="s">
        <v>35</v>
      </c>
      <c r="K184" s="1">
        <f>SUMIFS(tbSilv[qtdRecurso],tbSilv[idCombinacao],tbResumo[[#This Row],[idCombinacao]],tbSilv[Ano],tbResumo[[#This Row],[Ano]],tbSilv[Operacao],tbResumo[[#This Row],[Operacao]],tbSilv[Recurso],tbResumo[[#This Row],[Recurso]])</f>
        <v>10</v>
      </c>
      <c r="L184" t="str">
        <f>VLOOKUP(tbResumo[[#This Row],[Recurso]],tbUnid[],2,0)</f>
        <v>Kg</v>
      </c>
      <c r="M184" s="9">
        <f>IFERROR(AVERAGEIFS(tbSilv[Preco],tbSilv[idCombinacao],tbResumo[[#This Row],[idCombinacao]],tbSilv[Ano],tbResumo[[#This Row],[Ano]],tbSilv[Operacao],tbResumo[[#This Row],[Operacao]],tbSilv[Recurso],tbResumo[[#This Row],[Recurso]]),0)</f>
        <v>16.239999771118164</v>
      </c>
      <c r="N184" s="1">
        <f>SUMIFS(tbSilv[qtdRecEspFaixa],tbSilv[idCombinacao],tbResumo[[#This Row],[idCombinacao]],tbSilv[Ano],tbResumo[[#This Row],[Ano]],tbSilv[Operacao],tbResumo[[#This Row],[Operacao]],tbSilv[Recurso],tbResumo[[#This Row],[Recurso]])</f>
        <v>0.5</v>
      </c>
      <c r="O184" s="9">
        <f>SUMIFS(tbSilv[ValorEspFaixa],tbSilv[idCombinacao],tbResumo[[#This Row],[idCombinacao]],tbSilv[Ano],tbResumo[[#This Row],[Ano]],tbSilv[Operacao],tbResumo[[#This Row],[Operacao]],tbSilv[Recurso],tbResumo[[#This Row],[Recurso]])</f>
        <v>8.119999885559082</v>
      </c>
    </row>
    <row r="185" spans="1:15" x14ac:dyDescent="0.3">
      <c r="A185" t="s">
        <v>1</v>
      </c>
      <c r="B185" t="s">
        <v>2</v>
      </c>
      <c r="C185" t="s">
        <v>3</v>
      </c>
      <c r="D185" t="s">
        <v>306</v>
      </c>
      <c r="E185" t="s">
        <v>4</v>
      </c>
      <c r="F185">
        <v>11688</v>
      </c>
      <c r="G185" t="s">
        <v>0</v>
      </c>
      <c r="H185">
        <v>10</v>
      </c>
      <c r="I185" t="s">
        <v>33</v>
      </c>
      <c r="J185" t="s">
        <v>13</v>
      </c>
      <c r="K185" s="1">
        <f>SUMIFS(tbSilv[qtdRecurso],tbSilv[idCombinacao],tbResumo[[#This Row],[idCombinacao]],tbSilv[Ano],tbResumo[[#This Row],[Ano]],tbSilv[Operacao],tbResumo[[#This Row],[Operacao]],tbSilv[Recurso],tbResumo[[#This Row],[Recurso]])</f>
        <v>10</v>
      </c>
      <c r="L185" t="str">
        <f>VLOOKUP(tbResumo[[#This Row],[Recurso]],tbUnid[],2,0)</f>
        <v>H/H</v>
      </c>
      <c r="M185" s="9">
        <f>IFERROR(AVERAGEIFS(tbSilv[Preco],tbSilv[idCombinacao],tbResumo[[#This Row],[idCombinacao]],tbSilv[Ano],tbResumo[[#This Row],[Ano]],tbSilv[Operacao],tbResumo[[#This Row],[Operacao]],tbSilv[Recurso],tbResumo[[#This Row],[Recurso]]),0)</f>
        <v>13.066685676574707</v>
      </c>
      <c r="N185" s="1">
        <f>SUMIFS(tbSilv[qtdRecEspFaixa],tbSilv[idCombinacao],tbResumo[[#This Row],[idCombinacao]],tbSilv[Ano],tbResumo[[#This Row],[Ano]],tbSilv[Operacao],tbResumo[[#This Row],[Operacao]],tbSilv[Recurso],tbResumo[[#This Row],[Recurso]])</f>
        <v>0.5</v>
      </c>
      <c r="O185" s="9">
        <f>SUMIFS(tbSilv[ValorEspFaixa],tbSilv[idCombinacao],tbResumo[[#This Row],[idCombinacao]],tbSilv[Ano],tbResumo[[#This Row],[Ano]],tbSilv[Operacao],tbResumo[[#This Row],[Operacao]],tbSilv[Recurso],tbResumo[[#This Row],[Recurso]])</f>
        <v>6.5333428382873535</v>
      </c>
    </row>
    <row r="186" spans="1:15" x14ac:dyDescent="0.3">
      <c r="A186" t="s">
        <v>1</v>
      </c>
      <c r="B186" t="s">
        <v>2</v>
      </c>
      <c r="C186" t="s">
        <v>3</v>
      </c>
      <c r="D186" t="s">
        <v>306</v>
      </c>
      <c r="E186" t="s">
        <v>4</v>
      </c>
      <c r="F186">
        <v>11688</v>
      </c>
      <c r="G186" t="s">
        <v>0</v>
      </c>
      <c r="H186">
        <v>10</v>
      </c>
      <c r="I186" t="s">
        <v>40</v>
      </c>
      <c r="J186" t="s">
        <v>41</v>
      </c>
      <c r="K186" s="1">
        <f>SUMIFS(tbSilv[qtdRecurso],tbSilv[idCombinacao],tbResumo[[#This Row],[idCombinacao]],tbSilv[Ano],tbResumo[[#This Row],[Ano]],tbSilv[Operacao],tbResumo[[#This Row],[Operacao]],tbSilv[Recurso],tbResumo[[#This Row],[Recurso]])</f>
        <v>100</v>
      </c>
      <c r="L186" t="str">
        <f>VLOOKUP(tbResumo[[#This Row],[Recurso]],tbUnid[],2,0)</f>
        <v>H/H</v>
      </c>
      <c r="M186" s="9">
        <f>IFERROR(AVERAGEIFS(tbSilv[Preco],tbSilv[idCombinacao],tbResumo[[#This Row],[idCombinacao]],tbSilv[Ano],tbResumo[[#This Row],[Ano]],tbSilv[Operacao],tbResumo[[#This Row],[Operacao]],tbSilv[Recurso],tbResumo[[#This Row],[Recurso]]),0)</f>
        <v>5.920964241027832</v>
      </c>
      <c r="N186" s="1">
        <f>SUMIFS(tbSilv[qtdRecEspFaixa],tbSilv[idCombinacao],tbResumo[[#This Row],[idCombinacao]],tbSilv[Ano],tbResumo[[#This Row],[Ano]],tbSilv[Operacao],tbResumo[[#This Row],[Operacao]],tbSilv[Recurso],tbResumo[[#This Row],[Recurso]])</f>
        <v>5</v>
      </c>
      <c r="O186" s="9">
        <f>SUMIFS(tbSilv[ValorEspFaixa],tbSilv[idCombinacao],tbResumo[[#This Row],[idCombinacao]],tbSilv[Ano],tbResumo[[#This Row],[Ano]],tbSilv[Operacao],tbResumo[[#This Row],[Operacao]],tbSilv[Recurso],tbResumo[[#This Row],[Recurso]])</f>
        <v>29.60482120513916</v>
      </c>
    </row>
    <row r="187" spans="1:15" x14ac:dyDescent="0.3">
      <c r="A187" t="s">
        <v>1</v>
      </c>
      <c r="B187" t="s">
        <v>2</v>
      </c>
      <c r="C187" t="s">
        <v>3</v>
      </c>
      <c r="D187" t="s">
        <v>306</v>
      </c>
      <c r="E187" t="s">
        <v>4</v>
      </c>
      <c r="F187">
        <v>11688</v>
      </c>
      <c r="G187" t="s">
        <v>0</v>
      </c>
      <c r="H187">
        <v>10</v>
      </c>
      <c r="I187" t="s">
        <v>36</v>
      </c>
      <c r="J187" t="s">
        <v>13</v>
      </c>
      <c r="K187" s="1">
        <f>SUMIFS(tbSilv[qtdRecurso],tbSilv[idCombinacao],tbResumo[[#This Row],[idCombinacao]],tbSilv[Ano],tbResumo[[#This Row],[Ano]],tbSilv[Operacao],tbResumo[[#This Row],[Operacao]],tbSilv[Recurso],tbResumo[[#This Row],[Recurso]])</f>
        <v>5</v>
      </c>
      <c r="L187" t="str">
        <f>VLOOKUP(tbResumo[[#This Row],[Recurso]],tbUnid[],2,0)</f>
        <v>H/H</v>
      </c>
      <c r="M187" s="9">
        <f>IFERROR(AVERAGEIFS(tbSilv[Preco],tbSilv[idCombinacao],tbResumo[[#This Row],[idCombinacao]],tbSilv[Ano],tbResumo[[#This Row],[Ano]],tbSilv[Operacao],tbResumo[[#This Row],[Operacao]],tbSilv[Recurso],tbResumo[[#This Row],[Recurso]]),0)</f>
        <v>13.066685676574707</v>
      </c>
      <c r="N187" s="1">
        <f>SUMIFS(tbSilv[qtdRecEspFaixa],tbSilv[idCombinacao],tbResumo[[#This Row],[idCombinacao]],tbSilv[Ano],tbResumo[[#This Row],[Ano]],tbSilv[Operacao],tbResumo[[#This Row],[Operacao]],tbSilv[Recurso],tbResumo[[#This Row],[Recurso]])</f>
        <v>0.25</v>
      </c>
      <c r="O187" s="9">
        <f>SUMIFS(tbSilv[ValorEspFaixa],tbSilv[idCombinacao],tbResumo[[#This Row],[idCombinacao]],tbSilv[Ano],tbResumo[[#This Row],[Ano]],tbSilv[Operacao],tbResumo[[#This Row],[Operacao]],tbSilv[Recurso],tbResumo[[#This Row],[Recurso]])</f>
        <v>3.2666714191436768</v>
      </c>
    </row>
    <row r="188" spans="1:15" x14ac:dyDescent="0.3">
      <c r="A188" t="s">
        <v>1</v>
      </c>
      <c r="B188" t="s">
        <v>2</v>
      </c>
      <c r="C188" t="s">
        <v>3</v>
      </c>
      <c r="D188" t="s">
        <v>306</v>
      </c>
      <c r="E188" t="s">
        <v>4</v>
      </c>
      <c r="F188">
        <v>11688</v>
      </c>
      <c r="G188" t="s">
        <v>0</v>
      </c>
      <c r="H188">
        <v>11</v>
      </c>
      <c r="I188" t="s">
        <v>33</v>
      </c>
      <c r="J188" t="s">
        <v>34</v>
      </c>
      <c r="K188" s="1">
        <f>SUMIFS(tbSilv[qtdRecurso],tbSilv[idCombinacao],tbResumo[[#This Row],[idCombinacao]],tbSilv[Ano],tbResumo[[#This Row],[Ano]],tbSilv[Operacao],tbResumo[[#This Row],[Operacao]],tbSilv[Recurso],tbResumo[[#This Row],[Recurso]])</f>
        <v>10</v>
      </c>
      <c r="L188" t="str">
        <f>VLOOKUP(tbResumo[[#This Row],[Recurso]],tbUnid[],2,0)</f>
        <v>H/H</v>
      </c>
      <c r="M188" s="9">
        <f>IFERROR(AVERAGEIFS(tbSilv[Preco],tbSilv[idCombinacao],tbResumo[[#This Row],[idCombinacao]],tbSilv[Ano],tbResumo[[#This Row],[Ano]],tbSilv[Operacao],tbResumo[[#This Row],[Operacao]],tbSilv[Recurso],tbResumo[[#This Row],[Recurso]]),0)</f>
        <v>9.9000000000000005E-2</v>
      </c>
      <c r="N188" s="1">
        <f>SUMIFS(tbSilv[qtdRecEspFaixa],tbSilv[idCombinacao],tbResumo[[#This Row],[idCombinacao]],tbSilv[Ano],tbResumo[[#This Row],[Ano]],tbSilv[Operacao],tbResumo[[#This Row],[Operacao]],tbSilv[Recurso],tbResumo[[#This Row],[Recurso]])</f>
        <v>0.5</v>
      </c>
      <c r="O188" s="9">
        <f>SUMIFS(tbSilv[ValorEspFaixa],tbSilv[idCombinacao],tbResumo[[#This Row],[idCombinacao]],tbSilv[Ano],tbResumo[[#This Row],[Ano]],tbSilv[Operacao],tbResumo[[#This Row],[Operacao]],tbSilv[Recurso],tbResumo[[#This Row],[Recurso]])</f>
        <v>4.9500000000000002E-2</v>
      </c>
    </row>
    <row r="189" spans="1:15" x14ac:dyDescent="0.3">
      <c r="A189" t="s">
        <v>1</v>
      </c>
      <c r="B189" t="s">
        <v>2</v>
      </c>
      <c r="C189" t="s">
        <v>3</v>
      </c>
      <c r="D189" t="s">
        <v>306</v>
      </c>
      <c r="E189" t="s">
        <v>4</v>
      </c>
      <c r="F189">
        <v>11688</v>
      </c>
      <c r="G189" t="s">
        <v>0</v>
      </c>
      <c r="H189">
        <v>11</v>
      </c>
      <c r="I189" t="s">
        <v>33</v>
      </c>
      <c r="J189" t="s">
        <v>35</v>
      </c>
      <c r="K189" s="1">
        <f>SUMIFS(tbSilv[qtdRecurso],tbSilv[idCombinacao],tbResumo[[#This Row],[idCombinacao]],tbSilv[Ano],tbResumo[[#This Row],[Ano]],tbSilv[Operacao],tbResumo[[#This Row],[Operacao]],tbSilv[Recurso],tbResumo[[#This Row],[Recurso]])</f>
        <v>10</v>
      </c>
      <c r="L189" t="str">
        <f>VLOOKUP(tbResumo[[#This Row],[Recurso]],tbUnid[],2,0)</f>
        <v>Kg</v>
      </c>
      <c r="M189" s="9">
        <f>IFERROR(AVERAGEIFS(tbSilv[Preco],tbSilv[idCombinacao],tbResumo[[#This Row],[idCombinacao]],tbSilv[Ano],tbResumo[[#This Row],[Ano]],tbSilv[Operacao],tbResumo[[#This Row],[Operacao]],tbSilv[Recurso],tbResumo[[#This Row],[Recurso]]),0)</f>
        <v>16.239999771118164</v>
      </c>
      <c r="N189" s="1">
        <f>SUMIFS(tbSilv[qtdRecEspFaixa],tbSilv[idCombinacao],tbResumo[[#This Row],[idCombinacao]],tbSilv[Ano],tbResumo[[#This Row],[Ano]],tbSilv[Operacao],tbResumo[[#This Row],[Operacao]],tbSilv[Recurso],tbResumo[[#This Row],[Recurso]])</f>
        <v>0.5</v>
      </c>
      <c r="O189" s="9">
        <f>SUMIFS(tbSilv[ValorEspFaixa],tbSilv[idCombinacao],tbResumo[[#This Row],[idCombinacao]],tbSilv[Ano],tbResumo[[#This Row],[Ano]],tbSilv[Operacao],tbResumo[[#This Row],[Operacao]],tbSilv[Recurso],tbResumo[[#This Row],[Recurso]])</f>
        <v>8.119999885559082</v>
      </c>
    </row>
    <row r="190" spans="1:15" x14ac:dyDescent="0.3">
      <c r="A190" t="s">
        <v>1</v>
      </c>
      <c r="B190" t="s">
        <v>2</v>
      </c>
      <c r="C190" t="s">
        <v>3</v>
      </c>
      <c r="D190" t="s">
        <v>306</v>
      </c>
      <c r="E190" t="s">
        <v>4</v>
      </c>
      <c r="F190">
        <v>11688</v>
      </c>
      <c r="G190" t="s">
        <v>0</v>
      </c>
      <c r="H190">
        <v>11</v>
      </c>
      <c r="I190" t="s">
        <v>33</v>
      </c>
      <c r="J190" t="s">
        <v>13</v>
      </c>
      <c r="K190" s="1">
        <f>SUMIFS(tbSilv[qtdRecurso],tbSilv[idCombinacao],tbResumo[[#This Row],[idCombinacao]],tbSilv[Ano],tbResumo[[#This Row],[Ano]],tbSilv[Operacao],tbResumo[[#This Row],[Operacao]],tbSilv[Recurso],tbResumo[[#This Row],[Recurso]])</f>
        <v>10</v>
      </c>
      <c r="L190" t="str">
        <f>VLOOKUP(tbResumo[[#This Row],[Recurso]],tbUnid[],2,0)</f>
        <v>H/H</v>
      </c>
      <c r="M190" s="9">
        <f>IFERROR(AVERAGEIFS(tbSilv[Preco],tbSilv[idCombinacao],tbResumo[[#This Row],[idCombinacao]],tbSilv[Ano],tbResumo[[#This Row],[Ano]],tbSilv[Operacao],tbResumo[[#This Row],[Operacao]],tbSilv[Recurso],tbResumo[[#This Row],[Recurso]]),0)</f>
        <v>13.066685676574707</v>
      </c>
      <c r="N190" s="1">
        <f>SUMIFS(tbSilv[qtdRecEspFaixa],tbSilv[idCombinacao],tbResumo[[#This Row],[idCombinacao]],tbSilv[Ano],tbResumo[[#This Row],[Ano]],tbSilv[Operacao],tbResumo[[#This Row],[Operacao]],tbSilv[Recurso],tbResumo[[#This Row],[Recurso]])</f>
        <v>0.5</v>
      </c>
      <c r="O190" s="9">
        <f>SUMIFS(tbSilv[ValorEspFaixa],tbSilv[idCombinacao],tbResumo[[#This Row],[idCombinacao]],tbSilv[Ano],tbResumo[[#This Row],[Ano]],tbSilv[Operacao],tbResumo[[#This Row],[Operacao]],tbSilv[Recurso],tbResumo[[#This Row],[Recurso]])</f>
        <v>6.5333428382873535</v>
      </c>
    </row>
    <row r="191" spans="1:15" x14ac:dyDescent="0.3">
      <c r="A191" t="s">
        <v>1</v>
      </c>
      <c r="B191" t="s">
        <v>2</v>
      </c>
      <c r="C191" t="s">
        <v>3</v>
      </c>
      <c r="D191" t="s">
        <v>306</v>
      </c>
      <c r="E191" t="s">
        <v>4</v>
      </c>
      <c r="F191">
        <v>11688</v>
      </c>
      <c r="G191" t="s">
        <v>0</v>
      </c>
      <c r="H191">
        <v>11</v>
      </c>
      <c r="I191" t="s">
        <v>36</v>
      </c>
      <c r="J191" t="s">
        <v>13</v>
      </c>
      <c r="K191" s="1">
        <f>SUMIFS(tbSilv[qtdRecurso],tbSilv[idCombinacao],tbResumo[[#This Row],[idCombinacao]],tbSilv[Ano],tbResumo[[#This Row],[Ano]],tbSilv[Operacao],tbResumo[[#This Row],[Operacao]],tbSilv[Recurso],tbResumo[[#This Row],[Recurso]])</f>
        <v>5</v>
      </c>
      <c r="L191" t="str">
        <f>VLOOKUP(tbResumo[[#This Row],[Recurso]],tbUnid[],2,0)</f>
        <v>H/H</v>
      </c>
      <c r="M191" s="9">
        <f>IFERROR(AVERAGEIFS(tbSilv[Preco],tbSilv[idCombinacao],tbResumo[[#This Row],[idCombinacao]],tbSilv[Ano],tbResumo[[#This Row],[Ano]],tbSilv[Operacao],tbResumo[[#This Row],[Operacao]],tbSilv[Recurso],tbResumo[[#This Row],[Recurso]]),0)</f>
        <v>13.066685676574707</v>
      </c>
      <c r="N191" s="1">
        <f>SUMIFS(tbSilv[qtdRecEspFaixa],tbSilv[idCombinacao],tbResumo[[#This Row],[idCombinacao]],tbSilv[Ano],tbResumo[[#This Row],[Ano]],tbSilv[Operacao],tbResumo[[#This Row],[Operacao]],tbSilv[Recurso],tbResumo[[#This Row],[Recurso]])</f>
        <v>0.25</v>
      </c>
      <c r="O191" s="9">
        <f>SUMIFS(tbSilv[ValorEspFaixa],tbSilv[idCombinacao],tbResumo[[#This Row],[idCombinacao]],tbSilv[Ano],tbResumo[[#This Row],[Ano]],tbSilv[Operacao],tbResumo[[#This Row],[Operacao]],tbSilv[Recurso],tbResumo[[#This Row],[Recurso]])</f>
        <v>3.2666714191436768</v>
      </c>
    </row>
    <row r="192" spans="1:15" x14ac:dyDescent="0.3">
      <c r="A192" t="s">
        <v>1</v>
      </c>
      <c r="B192" t="s">
        <v>2</v>
      </c>
      <c r="C192" t="s">
        <v>3</v>
      </c>
      <c r="D192" t="s">
        <v>306</v>
      </c>
      <c r="E192" t="s">
        <v>4</v>
      </c>
      <c r="F192">
        <v>11688</v>
      </c>
      <c r="G192" t="s">
        <v>0</v>
      </c>
      <c r="H192">
        <v>12</v>
      </c>
      <c r="I192" t="s">
        <v>33</v>
      </c>
      <c r="J192" t="s">
        <v>34</v>
      </c>
      <c r="K192" s="1">
        <f>SUMIFS(tbSilv[qtdRecurso],tbSilv[idCombinacao],tbResumo[[#This Row],[idCombinacao]],tbSilv[Ano],tbResumo[[#This Row],[Ano]],tbSilv[Operacao],tbResumo[[#This Row],[Operacao]],tbSilv[Recurso],tbResumo[[#This Row],[Recurso]])</f>
        <v>10</v>
      </c>
      <c r="L192" t="str">
        <f>VLOOKUP(tbResumo[[#This Row],[Recurso]],tbUnid[],2,0)</f>
        <v>H/H</v>
      </c>
      <c r="M192" s="9">
        <f>IFERROR(AVERAGEIFS(tbSilv[Preco],tbSilv[idCombinacao],tbResumo[[#This Row],[idCombinacao]],tbSilv[Ano],tbResumo[[#This Row],[Ano]],tbSilv[Operacao],tbResumo[[#This Row],[Operacao]],tbSilv[Recurso],tbResumo[[#This Row],[Recurso]]),0)</f>
        <v>9.9000000000000005E-2</v>
      </c>
      <c r="N192" s="1">
        <f>SUMIFS(tbSilv[qtdRecEspFaixa],tbSilv[idCombinacao],tbResumo[[#This Row],[idCombinacao]],tbSilv[Ano],tbResumo[[#This Row],[Ano]],tbSilv[Operacao],tbResumo[[#This Row],[Operacao]],tbSilv[Recurso],tbResumo[[#This Row],[Recurso]])</f>
        <v>0.5</v>
      </c>
      <c r="O192" s="9">
        <f>SUMIFS(tbSilv[ValorEspFaixa],tbSilv[idCombinacao],tbResumo[[#This Row],[idCombinacao]],tbSilv[Ano],tbResumo[[#This Row],[Ano]],tbSilv[Operacao],tbResumo[[#This Row],[Operacao]],tbSilv[Recurso],tbResumo[[#This Row],[Recurso]])</f>
        <v>4.9500000000000002E-2</v>
      </c>
    </row>
    <row r="193" spans="1:15" x14ac:dyDescent="0.3">
      <c r="A193" t="s">
        <v>1</v>
      </c>
      <c r="B193" t="s">
        <v>2</v>
      </c>
      <c r="C193" t="s">
        <v>3</v>
      </c>
      <c r="D193" t="s">
        <v>306</v>
      </c>
      <c r="E193" t="s">
        <v>4</v>
      </c>
      <c r="F193">
        <v>11688</v>
      </c>
      <c r="G193" t="s">
        <v>0</v>
      </c>
      <c r="H193">
        <v>12</v>
      </c>
      <c r="I193" t="s">
        <v>33</v>
      </c>
      <c r="J193" t="s">
        <v>35</v>
      </c>
      <c r="K193" s="1">
        <f>SUMIFS(tbSilv[qtdRecurso],tbSilv[idCombinacao],tbResumo[[#This Row],[idCombinacao]],tbSilv[Ano],tbResumo[[#This Row],[Ano]],tbSilv[Operacao],tbResumo[[#This Row],[Operacao]],tbSilv[Recurso],tbResumo[[#This Row],[Recurso]])</f>
        <v>10</v>
      </c>
      <c r="L193" t="str">
        <f>VLOOKUP(tbResumo[[#This Row],[Recurso]],tbUnid[],2,0)</f>
        <v>Kg</v>
      </c>
      <c r="M193" s="9">
        <f>IFERROR(AVERAGEIFS(tbSilv[Preco],tbSilv[idCombinacao],tbResumo[[#This Row],[idCombinacao]],tbSilv[Ano],tbResumo[[#This Row],[Ano]],tbSilv[Operacao],tbResumo[[#This Row],[Operacao]],tbSilv[Recurso],tbResumo[[#This Row],[Recurso]]),0)</f>
        <v>16.239999771118164</v>
      </c>
      <c r="N193" s="1">
        <f>SUMIFS(tbSilv[qtdRecEspFaixa],tbSilv[idCombinacao],tbResumo[[#This Row],[idCombinacao]],tbSilv[Ano],tbResumo[[#This Row],[Ano]],tbSilv[Operacao],tbResumo[[#This Row],[Operacao]],tbSilv[Recurso],tbResumo[[#This Row],[Recurso]])</f>
        <v>0.5</v>
      </c>
      <c r="O193" s="9">
        <f>SUMIFS(tbSilv[ValorEspFaixa],tbSilv[idCombinacao],tbResumo[[#This Row],[idCombinacao]],tbSilv[Ano],tbResumo[[#This Row],[Ano]],tbSilv[Operacao],tbResumo[[#This Row],[Operacao]],tbSilv[Recurso],tbResumo[[#This Row],[Recurso]])</f>
        <v>8.119999885559082</v>
      </c>
    </row>
    <row r="194" spans="1:15" x14ac:dyDescent="0.3">
      <c r="A194" t="s">
        <v>1</v>
      </c>
      <c r="B194" t="s">
        <v>2</v>
      </c>
      <c r="C194" t="s">
        <v>3</v>
      </c>
      <c r="D194" t="s">
        <v>306</v>
      </c>
      <c r="E194" t="s">
        <v>4</v>
      </c>
      <c r="F194">
        <v>11688</v>
      </c>
      <c r="G194" t="s">
        <v>0</v>
      </c>
      <c r="H194">
        <v>12</v>
      </c>
      <c r="I194" t="s">
        <v>33</v>
      </c>
      <c r="J194" t="s">
        <v>13</v>
      </c>
      <c r="K194" s="1">
        <f>SUMIFS(tbSilv[qtdRecurso],tbSilv[idCombinacao],tbResumo[[#This Row],[idCombinacao]],tbSilv[Ano],tbResumo[[#This Row],[Ano]],tbSilv[Operacao],tbResumo[[#This Row],[Operacao]],tbSilv[Recurso],tbResumo[[#This Row],[Recurso]])</f>
        <v>10</v>
      </c>
      <c r="L194" t="str">
        <f>VLOOKUP(tbResumo[[#This Row],[Recurso]],tbUnid[],2,0)</f>
        <v>H/H</v>
      </c>
      <c r="M194" s="9">
        <f>IFERROR(AVERAGEIFS(tbSilv[Preco],tbSilv[idCombinacao],tbResumo[[#This Row],[idCombinacao]],tbSilv[Ano],tbResumo[[#This Row],[Ano]],tbSilv[Operacao],tbResumo[[#This Row],[Operacao]],tbSilv[Recurso],tbResumo[[#This Row],[Recurso]]),0)</f>
        <v>13.066685676574707</v>
      </c>
      <c r="N194" s="1">
        <f>SUMIFS(tbSilv[qtdRecEspFaixa],tbSilv[idCombinacao],tbResumo[[#This Row],[idCombinacao]],tbSilv[Ano],tbResumo[[#This Row],[Ano]],tbSilv[Operacao],tbResumo[[#This Row],[Operacao]],tbSilv[Recurso],tbResumo[[#This Row],[Recurso]])</f>
        <v>0.5</v>
      </c>
      <c r="O194" s="9">
        <f>SUMIFS(tbSilv[ValorEspFaixa],tbSilv[idCombinacao],tbResumo[[#This Row],[idCombinacao]],tbSilv[Ano],tbResumo[[#This Row],[Ano]],tbSilv[Operacao],tbResumo[[#This Row],[Operacao]],tbSilv[Recurso],tbResumo[[#This Row],[Recurso]])</f>
        <v>6.5333428382873535</v>
      </c>
    </row>
    <row r="195" spans="1:15" x14ac:dyDescent="0.3">
      <c r="A195" t="s">
        <v>1</v>
      </c>
      <c r="B195" t="s">
        <v>2</v>
      </c>
      <c r="C195" t="s">
        <v>3</v>
      </c>
      <c r="D195" t="s">
        <v>306</v>
      </c>
      <c r="E195" t="s">
        <v>4</v>
      </c>
      <c r="F195">
        <v>11688</v>
      </c>
      <c r="G195" t="s">
        <v>0</v>
      </c>
      <c r="H195">
        <v>12</v>
      </c>
      <c r="I195" t="s">
        <v>36</v>
      </c>
      <c r="J195" t="s">
        <v>13</v>
      </c>
      <c r="K195" s="1">
        <f>SUMIFS(tbSilv[qtdRecurso],tbSilv[idCombinacao],tbResumo[[#This Row],[idCombinacao]],tbSilv[Ano],tbResumo[[#This Row],[Ano]],tbSilv[Operacao],tbResumo[[#This Row],[Operacao]],tbSilv[Recurso],tbResumo[[#This Row],[Recurso]])</f>
        <v>5</v>
      </c>
      <c r="L195" t="str">
        <f>VLOOKUP(tbResumo[[#This Row],[Recurso]],tbUnid[],2,0)</f>
        <v>H/H</v>
      </c>
      <c r="M195" s="9">
        <f>IFERROR(AVERAGEIFS(tbSilv[Preco],tbSilv[idCombinacao],tbResumo[[#This Row],[idCombinacao]],tbSilv[Ano],tbResumo[[#This Row],[Ano]],tbSilv[Operacao],tbResumo[[#This Row],[Operacao]],tbSilv[Recurso],tbResumo[[#This Row],[Recurso]]),0)</f>
        <v>13.066685676574707</v>
      </c>
      <c r="N195" s="1">
        <f>SUMIFS(tbSilv[qtdRecEspFaixa],tbSilv[idCombinacao],tbResumo[[#This Row],[idCombinacao]],tbSilv[Ano],tbResumo[[#This Row],[Ano]],tbSilv[Operacao],tbResumo[[#This Row],[Operacao]],tbSilv[Recurso],tbResumo[[#This Row],[Recurso]])</f>
        <v>0.25</v>
      </c>
      <c r="O195" s="9">
        <f>SUMIFS(tbSilv[ValorEspFaixa],tbSilv[idCombinacao],tbResumo[[#This Row],[idCombinacao]],tbSilv[Ano],tbResumo[[#This Row],[Ano]],tbSilv[Operacao],tbResumo[[#This Row],[Operacao]],tbSilv[Recurso],tbResumo[[#This Row],[Recurso]])</f>
        <v>3.2666714191436768</v>
      </c>
    </row>
    <row r="196" spans="1:15" x14ac:dyDescent="0.3">
      <c r="A196" t="s">
        <v>1</v>
      </c>
      <c r="B196" t="s">
        <v>2</v>
      </c>
      <c r="C196" t="s">
        <v>3</v>
      </c>
      <c r="D196" t="s">
        <v>306</v>
      </c>
      <c r="E196" t="s">
        <v>4</v>
      </c>
      <c r="F196">
        <v>11688</v>
      </c>
      <c r="G196" t="s">
        <v>0</v>
      </c>
      <c r="H196">
        <v>13</v>
      </c>
      <c r="I196" t="s">
        <v>33</v>
      </c>
      <c r="J196" t="s">
        <v>34</v>
      </c>
      <c r="K196" s="1">
        <f>SUMIFS(tbSilv[qtdRecurso],tbSilv[idCombinacao],tbResumo[[#This Row],[idCombinacao]],tbSilv[Ano],tbResumo[[#This Row],[Ano]],tbSilv[Operacao],tbResumo[[#This Row],[Operacao]],tbSilv[Recurso],tbResumo[[#This Row],[Recurso]])</f>
        <v>10</v>
      </c>
      <c r="L196" t="str">
        <f>VLOOKUP(tbResumo[[#This Row],[Recurso]],tbUnid[],2,0)</f>
        <v>H/H</v>
      </c>
      <c r="M196" s="9">
        <f>IFERROR(AVERAGEIFS(tbSilv[Preco],tbSilv[idCombinacao],tbResumo[[#This Row],[idCombinacao]],tbSilv[Ano],tbResumo[[#This Row],[Ano]],tbSilv[Operacao],tbResumo[[#This Row],[Operacao]],tbSilv[Recurso],tbResumo[[#This Row],[Recurso]]),0)</f>
        <v>9.9000000000000005E-2</v>
      </c>
      <c r="N196" s="1">
        <f>SUMIFS(tbSilv[qtdRecEspFaixa],tbSilv[idCombinacao],tbResumo[[#This Row],[idCombinacao]],tbSilv[Ano],tbResumo[[#This Row],[Ano]],tbSilv[Operacao],tbResumo[[#This Row],[Operacao]],tbSilv[Recurso],tbResumo[[#This Row],[Recurso]])</f>
        <v>0.5</v>
      </c>
      <c r="O196" s="9">
        <f>SUMIFS(tbSilv[ValorEspFaixa],tbSilv[idCombinacao],tbResumo[[#This Row],[idCombinacao]],tbSilv[Ano],tbResumo[[#This Row],[Ano]],tbSilv[Operacao],tbResumo[[#This Row],[Operacao]],tbSilv[Recurso],tbResumo[[#This Row],[Recurso]])</f>
        <v>4.9500000000000002E-2</v>
      </c>
    </row>
    <row r="197" spans="1:15" x14ac:dyDescent="0.3">
      <c r="A197" t="s">
        <v>1</v>
      </c>
      <c r="B197" t="s">
        <v>2</v>
      </c>
      <c r="C197" t="s">
        <v>3</v>
      </c>
      <c r="D197" t="s">
        <v>306</v>
      </c>
      <c r="E197" t="s">
        <v>4</v>
      </c>
      <c r="F197">
        <v>11688</v>
      </c>
      <c r="G197" t="s">
        <v>0</v>
      </c>
      <c r="H197">
        <v>13</v>
      </c>
      <c r="I197" t="s">
        <v>33</v>
      </c>
      <c r="J197" t="s">
        <v>35</v>
      </c>
      <c r="K197" s="1">
        <f>SUMIFS(tbSilv[qtdRecurso],tbSilv[idCombinacao],tbResumo[[#This Row],[idCombinacao]],tbSilv[Ano],tbResumo[[#This Row],[Ano]],tbSilv[Operacao],tbResumo[[#This Row],[Operacao]],tbSilv[Recurso],tbResumo[[#This Row],[Recurso]])</f>
        <v>10</v>
      </c>
      <c r="L197" t="str">
        <f>VLOOKUP(tbResumo[[#This Row],[Recurso]],tbUnid[],2,0)</f>
        <v>Kg</v>
      </c>
      <c r="M197" s="9">
        <f>IFERROR(AVERAGEIFS(tbSilv[Preco],tbSilv[idCombinacao],tbResumo[[#This Row],[idCombinacao]],tbSilv[Ano],tbResumo[[#This Row],[Ano]],tbSilv[Operacao],tbResumo[[#This Row],[Operacao]],tbSilv[Recurso],tbResumo[[#This Row],[Recurso]]),0)</f>
        <v>16.239999771118164</v>
      </c>
      <c r="N197" s="1">
        <f>SUMIFS(tbSilv[qtdRecEspFaixa],tbSilv[idCombinacao],tbResumo[[#This Row],[idCombinacao]],tbSilv[Ano],tbResumo[[#This Row],[Ano]],tbSilv[Operacao],tbResumo[[#This Row],[Operacao]],tbSilv[Recurso],tbResumo[[#This Row],[Recurso]])</f>
        <v>0.5</v>
      </c>
      <c r="O197" s="9">
        <f>SUMIFS(tbSilv[ValorEspFaixa],tbSilv[idCombinacao],tbResumo[[#This Row],[idCombinacao]],tbSilv[Ano],tbResumo[[#This Row],[Ano]],tbSilv[Operacao],tbResumo[[#This Row],[Operacao]],tbSilv[Recurso],tbResumo[[#This Row],[Recurso]])</f>
        <v>8.119999885559082</v>
      </c>
    </row>
    <row r="198" spans="1:15" x14ac:dyDescent="0.3">
      <c r="A198" t="s">
        <v>1</v>
      </c>
      <c r="B198" t="s">
        <v>2</v>
      </c>
      <c r="C198" t="s">
        <v>3</v>
      </c>
      <c r="D198" t="s">
        <v>306</v>
      </c>
      <c r="E198" t="s">
        <v>4</v>
      </c>
      <c r="F198">
        <v>11688</v>
      </c>
      <c r="G198" t="s">
        <v>0</v>
      </c>
      <c r="H198">
        <v>13</v>
      </c>
      <c r="I198" t="s">
        <v>33</v>
      </c>
      <c r="J198" t="s">
        <v>13</v>
      </c>
      <c r="K198" s="1">
        <f>SUMIFS(tbSilv[qtdRecurso],tbSilv[idCombinacao],tbResumo[[#This Row],[idCombinacao]],tbSilv[Ano],tbResumo[[#This Row],[Ano]],tbSilv[Operacao],tbResumo[[#This Row],[Operacao]],tbSilv[Recurso],tbResumo[[#This Row],[Recurso]])</f>
        <v>10</v>
      </c>
      <c r="L198" t="str">
        <f>VLOOKUP(tbResumo[[#This Row],[Recurso]],tbUnid[],2,0)</f>
        <v>H/H</v>
      </c>
      <c r="M198" s="9">
        <f>IFERROR(AVERAGEIFS(tbSilv[Preco],tbSilv[idCombinacao],tbResumo[[#This Row],[idCombinacao]],tbSilv[Ano],tbResumo[[#This Row],[Ano]],tbSilv[Operacao],tbResumo[[#This Row],[Operacao]],tbSilv[Recurso],tbResumo[[#This Row],[Recurso]]),0)</f>
        <v>13.066685676574707</v>
      </c>
      <c r="N198" s="1">
        <f>SUMIFS(tbSilv[qtdRecEspFaixa],tbSilv[idCombinacao],tbResumo[[#This Row],[idCombinacao]],tbSilv[Ano],tbResumo[[#This Row],[Ano]],tbSilv[Operacao],tbResumo[[#This Row],[Operacao]],tbSilv[Recurso],tbResumo[[#This Row],[Recurso]])</f>
        <v>0.5</v>
      </c>
      <c r="O198" s="9">
        <f>SUMIFS(tbSilv[ValorEspFaixa],tbSilv[idCombinacao],tbResumo[[#This Row],[idCombinacao]],tbSilv[Ano],tbResumo[[#This Row],[Ano]],tbSilv[Operacao],tbResumo[[#This Row],[Operacao]],tbSilv[Recurso],tbResumo[[#This Row],[Recurso]])</f>
        <v>6.5333428382873535</v>
      </c>
    </row>
    <row r="199" spans="1:15" x14ac:dyDescent="0.3">
      <c r="A199" t="s">
        <v>1</v>
      </c>
      <c r="B199" t="s">
        <v>2</v>
      </c>
      <c r="C199" t="s">
        <v>3</v>
      </c>
      <c r="D199" t="s">
        <v>306</v>
      </c>
      <c r="E199" t="s">
        <v>4</v>
      </c>
      <c r="F199">
        <v>11688</v>
      </c>
      <c r="G199" t="s">
        <v>0</v>
      </c>
      <c r="H199">
        <v>13</v>
      </c>
      <c r="I199" t="s">
        <v>36</v>
      </c>
      <c r="J199" t="s">
        <v>13</v>
      </c>
      <c r="K199" s="1">
        <f>SUMIFS(tbSilv[qtdRecurso],tbSilv[idCombinacao],tbResumo[[#This Row],[idCombinacao]],tbSilv[Ano],tbResumo[[#This Row],[Ano]],tbSilv[Operacao],tbResumo[[#This Row],[Operacao]],tbSilv[Recurso],tbResumo[[#This Row],[Recurso]])</f>
        <v>5</v>
      </c>
      <c r="L199" t="str">
        <f>VLOOKUP(tbResumo[[#This Row],[Recurso]],tbUnid[],2,0)</f>
        <v>H/H</v>
      </c>
      <c r="M199" s="9">
        <f>IFERROR(AVERAGEIFS(tbSilv[Preco],tbSilv[idCombinacao],tbResumo[[#This Row],[idCombinacao]],tbSilv[Ano],tbResumo[[#This Row],[Ano]],tbSilv[Operacao],tbResumo[[#This Row],[Operacao]],tbSilv[Recurso],tbResumo[[#This Row],[Recurso]]),0)</f>
        <v>13.066685676574707</v>
      </c>
      <c r="N199" s="1">
        <f>SUMIFS(tbSilv[qtdRecEspFaixa],tbSilv[idCombinacao],tbResumo[[#This Row],[idCombinacao]],tbSilv[Ano],tbResumo[[#This Row],[Ano]],tbSilv[Operacao],tbResumo[[#This Row],[Operacao]],tbSilv[Recurso],tbResumo[[#This Row],[Recurso]])</f>
        <v>0.25</v>
      </c>
      <c r="O199" s="9">
        <f>SUMIFS(tbSilv[ValorEspFaixa],tbSilv[idCombinacao],tbResumo[[#This Row],[idCombinacao]],tbSilv[Ano],tbResumo[[#This Row],[Ano]],tbSilv[Operacao],tbResumo[[#This Row],[Operacao]],tbSilv[Recurso],tbResumo[[#This Row],[Recurso]])</f>
        <v>3.2666714191436768</v>
      </c>
    </row>
    <row r="200" spans="1:15" x14ac:dyDescent="0.3">
      <c r="A200" t="s">
        <v>1</v>
      </c>
      <c r="B200" t="s">
        <v>2</v>
      </c>
      <c r="C200" t="s">
        <v>3</v>
      </c>
      <c r="D200" t="s">
        <v>306</v>
      </c>
      <c r="E200" t="s">
        <v>4</v>
      </c>
      <c r="F200">
        <v>11688</v>
      </c>
      <c r="G200" t="s">
        <v>0</v>
      </c>
      <c r="H200">
        <v>14</v>
      </c>
      <c r="I200" t="s">
        <v>33</v>
      </c>
      <c r="J200" t="s">
        <v>34</v>
      </c>
      <c r="K200" s="1">
        <f>SUMIFS(tbSilv[qtdRecurso],tbSilv[idCombinacao],tbResumo[[#This Row],[idCombinacao]],tbSilv[Ano],tbResumo[[#This Row],[Ano]],tbSilv[Operacao],tbResumo[[#This Row],[Operacao]],tbSilv[Recurso],tbResumo[[#This Row],[Recurso]])</f>
        <v>10</v>
      </c>
      <c r="L200" t="str">
        <f>VLOOKUP(tbResumo[[#This Row],[Recurso]],tbUnid[],2,0)</f>
        <v>H/H</v>
      </c>
      <c r="M200" s="9">
        <f>IFERROR(AVERAGEIFS(tbSilv[Preco],tbSilv[idCombinacao],tbResumo[[#This Row],[idCombinacao]],tbSilv[Ano],tbResumo[[#This Row],[Ano]],tbSilv[Operacao],tbResumo[[#This Row],[Operacao]],tbSilv[Recurso],tbResumo[[#This Row],[Recurso]]),0)</f>
        <v>9.9000000000000005E-2</v>
      </c>
      <c r="N200" s="1">
        <f>SUMIFS(tbSilv[qtdRecEspFaixa],tbSilv[idCombinacao],tbResumo[[#This Row],[idCombinacao]],tbSilv[Ano],tbResumo[[#This Row],[Ano]],tbSilv[Operacao],tbResumo[[#This Row],[Operacao]],tbSilv[Recurso],tbResumo[[#This Row],[Recurso]])</f>
        <v>0.5</v>
      </c>
      <c r="O200" s="9">
        <f>SUMIFS(tbSilv[ValorEspFaixa],tbSilv[idCombinacao],tbResumo[[#This Row],[idCombinacao]],tbSilv[Ano],tbResumo[[#This Row],[Ano]],tbSilv[Operacao],tbResumo[[#This Row],[Operacao]],tbSilv[Recurso],tbResumo[[#This Row],[Recurso]])</f>
        <v>4.9500000000000002E-2</v>
      </c>
    </row>
    <row r="201" spans="1:15" x14ac:dyDescent="0.3">
      <c r="A201" t="s">
        <v>1</v>
      </c>
      <c r="B201" t="s">
        <v>2</v>
      </c>
      <c r="C201" t="s">
        <v>3</v>
      </c>
      <c r="D201" t="s">
        <v>306</v>
      </c>
      <c r="E201" t="s">
        <v>4</v>
      </c>
      <c r="F201">
        <v>11688</v>
      </c>
      <c r="G201" t="s">
        <v>0</v>
      </c>
      <c r="H201">
        <v>14</v>
      </c>
      <c r="I201" t="s">
        <v>33</v>
      </c>
      <c r="J201" t="s">
        <v>35</v>
      </c>
      <c r="K201" s="1">
        <f>SUMIFS(tbSilv[qtdRecurso],tbSilv[idCombinacao],tbResumo[[#This Row],[idCombinacao]],tbSilv[Ano],tbResumo[[#This Row],[Ano]],tbSilv[Operacao],tbResumo[[#This Row],[Operacao]],tbSilv[Recurso],tbResumo[[#This Row],[Recurso]])</f>
        <v>10</v>
      </c>
      <c r="L201" t="str">
        <f>VLOOKUP(tbResumo[[#This Row],[Recurso]],tbUnid[],2,0)</f>
        <v>Kg</v>
      </c>
      <c r="M201" s="9">
        <f>IFERROR(AVERAGEIFS(tbSilv[Preco],tbSilv[idCombinacao],tbResumo[[#This Row],[idCombinacao]],tbSilv[Ano],tbResumo[[#This Row],[Ano]],tbSilv[Operacao],tbResumo[[#This Row],[Operacao]],tbSilv[Recurso],tbResumo[[#This Row],[Recurso]]),0)</f>
        <v>16.239999771118164</v>
      </c>
      <c r="N201" s="1">
        <f>SUMIFS(tbSilv[qtdRecEspFaixa],tbSilv[idCombinacao],tbResumo[[#This Row],[idCombinacao]],tbSilv[Ano],tbResumo[[#This Row],[Ano]],tbSilv[Operacao],tbResumo[[#This Row],[Operacao]],tbSilv[Recurso],tbResumo[[#This Row],[Recurso]])</f>
        <v>0.5</v>
      </c>
      <c r="O201" s="9">
        <f>SUMIFS(tbSilv[ValorEspFaixa],tbSilv[idCombinacao],tbResumo[[#This Row],[idCombinacao]],tbSilv[Ano],tbResumo[[#This Row],[Ano]],tbSilv[Operacao],tbResumo[[#This Row],[Operacao]],tbSilv[Recurso],tbResumo[[#This Row],[Recurso]])</f>
        <v>8.119999885559082</v>
      </c>
    </row>
    <row r="202" spans="1:15" x14ac:dyDescent="0.3">
      <c r="A202" t="s">
        <v>1</v>
      </c>
      <c r="B202" t="s">
        <v>2</v>
      </c>
      <c r="C202" t="s">
        <v>3</v>
      </c>
      <c r="D202" t="s">
        <v>306</v>
      </c>
      <c r="E202" t="s">
        <v>4</v>
      </c>
      <c r="F202">
        <v>11688</v>
      </c>
      <c r="G202" t="s">
        <v>0</v>
      </c>
      <c r="H202">
        <v>14</v>
      </c>
      <c r="I202" t="s">
        <v>33</v>
      </c>
      <c r="J202" t="s">
        <v>13</v>
      </c>
      <c r="K202" s="1">
        <f>SUMIFS(tbSilv[qtdRecurso],tbSilv[idCombinacao],tbResumo[[#This Row],[idCombinacao]],tbSilv[Ano],tbResumo[[#This Row],[Ano]],tbSilv[Operacao],tbResumo[[#This Row],[Operacao]],tbSilv[Recurso],tbResumo[[#This Row],[Recurso]])</f>
        <v>10</v>
      </c>
      <c r="L202" t="str">
        <f>VLOOKUP(tbResumo[[#This Row],[Recurso]],tbUnid[],2,0)</f>
        <v>H/H</v>
      </c>
      <c r="M202" s="9">
        <f>IFERROR(AVERAGEIFS(tbSilv[Preco],tbSilv[idCombinacao],tbResumo[[#This Row],[idCombinacao]],tbSilv[Ano],tbResumo[[#This Row],[Ano]],tbSilv[Operacao],tbResumo[[#This Row],[Operacao]],tbSilv[Recurso],tbResumo[[#This Row],[Recurso]]),0)</f>
        <v>13.066685676574707</v>
      </c>
      <c r="N202" s="1">
        <f>SUMIFS(tbSilv[qtdRecEspFaixa],tbSilv[idCombinacao],tbResumo[[#This Row],[idCombinacao]],tbSilv[Ano],tbResumo[[#This Row],[Ano]],tbSilv[Operacao],tbResumo[[#This Row],[Operacao]],tbSilv[Recurso],tbResumo[[#This Row],[Recurso]])</f>
        <v>0.5</v>
      </c>
      <c r="O202" s="9">
        <f>SUMIFS(tbSilv[ValorEspFaixa],tbSilv[idCombinacao],tbResumo[[#This Row],[idCombinacao]],tbSilv[Ano],tbResumo[[#This Row],[Ano]],tbSilv[Operacao],tbResumo[[#This Row],[Operacao]],tbSilv[Recurso],tbResumo[[#This Row],[Recurso]])</f>
        <v>6.5333428382873535</v>
      </c>
    </row>
    <row r="203" spans="1:15" x14ac:dyDescent="0.3">
      <c r="A203" t="s">
        <v>1</v>
      </c>
      <c r="B203" t="s">
        <v>2</v>
      </c>
      <c r="C203" t="s">
        <v>3</v>
      </c>
      <c r="D203" t="s">
        <v>306</v>
      </c>
      <c r="E203" t="s">
        <v>4</v>
      </c>
      <c r="F203">
        <v>11688</v>
      </c>
      <c r="G203" t="s">
        <v>0</v>
      </c>
      <c r="H203">
        <v>14</v>
      </c>
      <c r="I203" t="s">
        <v>36</v>
      </c>
      <c r="J203" t="s">
        <v>13</v>
      </c>
      <c r="K203" s="1">
        <f>SUMIFS(tbSilv[qtdRecurso],tbSilv[idCombinacao],tbResumo[[#This Row],[idCombinacao]],tbSilv[Ano],tbResumo[[#This Row],[Ano]],tbSilv[Operacao],tbResumo[[#This Row],[Operacao]],tbSilv[Recurso],tbResumo[[#This Row],[Recurso]])</f>
        <v>5</v>
      </c>
      <c r="L203" t="str">
        <f>VLOOKUP(tbResumo[[#This Row],[Recurso]],tbUnid[],2,0)</f>
        <v>H/H</v>
      </c>
      <c r="M203" s="9">
        <f>IFERROR(AVERAGEIFS(tbSilv[Preco],tbSilv[idCombinacao],tbResumo[[#This Row],[idCombinacao]],tbSilv[Ano],tbResumo[[#This Row],[Ano]],tbSilv[Operacao],tbResumo[[#This Row],[Operacao]],tbSilv[Recurso],tbResumo[[#This Row],[Recurso]]),0)</f>
        <v>13.066685676574707</v>
      </c>
      <c r="N203" s="1">
        <f>SUMIFS(tbSilv[qtdRecEspFaixa],tbSilv[idCombinacao],tbResumo[[#This Row],[idCombinacao]],tbSilv[Ano],tbResumo[[#This Row],[Ano]],tbSilv[Operacao],tbResumo[[#This Row],[Operacao]],tbSilv[Recurso],tbResumo[[#This Row],[Recurso]])</f>
        <v>0.25</v>
      </c>
      <c r="O203" s="9">
        <f>SUMIFS(tbSilv[ValorEspFaixa],tbSilv[idCombinacao],tbResumo[[#This Row],[idCombinacao]],tbSilv[Ano],tbResumo[[#This Row],[Ano]],tbSilv[Operacao],tbResumo[[#This Row],[Operacao]],tbSilv[Recurso],tbResumo[[#This Row],[Recurso]])</f>
        <v>3.2666714191436768</v>
      </c>
    </row>
    <row r="204" spans="1:15" x14ac:dyDescent="0.3">
      <c r="A204" t="s">
        <v>1</v>
      </c>
      <c r="B204" t="s">
        <v>2</v>
      </c>
      <c r="C204" t="s">
        <v>3</v>
      </c>
      <c r="D204" t="s">
        <v>306</v>
      </c>
      <c r="E204" t="s">
        <v>4</v>
      </c>
      <c r="F204">
        <v>11688</v>
      </c>
      <c r="G204" t="s">
        <v>0</v>
      </c>
      <c r="H204">
        <v>15</v>
      </c>
      <c r="I204" t="s">
        <v>33</v>
      </c>
      <c r="J204" t="s">
        <v>34</v>
      </c>
      <c r="K204" s="1">
        <f>SUMIFS(tbSilv[qtdRecurso],tbSilv[idCombinacao],tbResumo[[#This Row],[idCombinacao]],tbSilv[Ano],tbResumo[[#This Row],[Ano]],tbSilv[Operacao],tbResumo[[#This Row],[Operacao]],tbSilv[Recurso],tbResumo[[#This Row],[Recurso]])</f>
        <v>10</v>
      </c>
      <c r="L204" t="str">
        <f>VLOOKUP(tbResumo[[#This Row],[Recurso]],tbUnid[],2,0)</f>
        <v>H/H</v>
      </c>
      <c r="M204" s="9">
        <f>IFERROR(AVERAGEIFS(tbSilv[Preco],tbSilv[idCombinacao],tbResumo[[#This Row],[idCombinacao]],tbSilv[Ano],tbResumo[[#This Row],[Ano]],tbSilv[Operacao],tbResumo[[#This Row],[Operacao]],tbSilv[Recurso],tbResumo[[#This Row],[Recurso]]),0)</f>
        <v>9.9000000000000005E-2</v>
      </c>
      <c r="N204" s="1">
        <f>SUMIFS(tbSilv[qtdRecEspFaixa],tbSilv[idCombinacao],tbResumo[[#This Row],[idCombinacao]],tbSilv[Ano],tbResumo[[#This Row],[Ano]],tbSilv[Operacao],tbResumo[[#This Row],[Operacao]],tbSilv[Recurso],tbResumo[[#This Row],[Recurso]])</f>
        <v>0.5</v>
      </c>
      <c r="O204" s="9">
        <f>SUMIFS(tbSilv[ValorEspFaixa],tbSilv[idCombinacao],tbResumo[[#This Row],[idCombinacao]],tbSilv[Ano],tbResumo[[#This Row],[Ano]],tbSilv[Operacao],tbResumo[[#This Row],[Operacao]],tbSilv[Recurso],tbResumo[[#This Row],[Recurso]])</f>
        <v>4.9500000000000002E-2</v>
      </c>
    </row>
    <row r="205" spans="1:15" x14ac:dyDescent="0.3">
      <c r="A205" t="s">
        <v>1</v>
      </c>
      <c r="B205" t="s">
        <v>2</v>
      </c>
      <c r="C205" t="s">
        <v>3</v>
      </c>
      <c r="D205" t="s">
        <v>306</v>
      </c>
      <c r="E205" t="s">
        <v>4</v>
      </c>
      <c r="F205">
        <v>11688</v>
      </c>
      <c r="G205" t="s">
        <v>0</v>
      </c>
      <c r="H205">
        <v>15</v>
      </c>
      <c r="I205" t="s">
        <v>33</v>
      </c>
      <c r="J205" t="s">
        <v>35</v>
      </c>
      <c r="K205" s="1">
        <f>SUMIFS(tbSilv[qtdRecurso],tbSilv[idCombinacao],tbResumo[[#This Row],[idCombinacao]],tbSilv[Ano],tbResumo[[#This Row],[Ano]],tbSilv[Operacao],tbResumo[[#This Row],[Operacao]],tbSilv[Recurso],tbResumo[[#This Row],[Recurso]])</f>
        <v>10</v>
      </c>
      <c r="L205" t="str">
        <f>VLOOKUP(tbResumo[[#This Row],[Recurso]],tbUnid[],2,0)</f>
        <v>Kg</v>
      </c>
      <c r="M205" s="9">
        <f>IFERROR(AVERAGEIFS(tbSilv[Preco],tbSilv[idCombinacao],tbResumo[[#This Row],[idCombinacao]],tbSilv[Ano],tbResumo[[#This Row],[Ano]],tbSilv[Operacao],tbResumo[[#This Row],[Operacao]],tbSilv[Recurso],tbResumo[[#This Row],[Recurso]]),0)</f>
        <v>16.239999771118164</v>
      </c>
      <c r="N205" s="1">
        <f>SUMIFS(tbSilv[qtdRecEspFaixa],tbSilv[idCombinacao],tbResumo[[#This Row],[idCombinacao]],tbSilv[Ano],tbResumo[[#This Row],[Ano]],tbSilv[Operacao],tbResumo[[#This Row],[Operacao]],tbSilv[Recurso],tbResumo[[#This Row],[Recurso]])</f>
        <v>0.5</v>
      </c>
      <c r="O205" s="9">
        <f>SUMIFS(tbSilv[ValorEspFaixa],tbSilv[idCombinacao],tbResumo[[#This Row],[idCombinacao]],tbSilv[Ano],tbResumo[[#This Row],[Ano]],tbSilv[Operacao],tbResumo[[#This Row],[Operacao]],tbSilv[Recurso],tbResumo[[#This Row],[Recurso]])</f>
        <v>8.119999885559082</v>
      </c>
    </row>
    <row r="206" spans="1:15" x14ac:dyDescent="0.3">
      <c r="A206" t="s">
        <v>1</v>
      </c>
      <c r="B206" t="s">
        <v>2</v>
      </c>
      <c r="C206" t="s">
        <v>3</v>
      </c>
      <c r="D206" t="s">
        <v>306</v>
      </c>
      <c r="E206" t="s">
        <v>4</v>
      </c>
      <c r="F206">
        <v>11688</v>
      </c>
      <c r="G206" t="s">
        <v>0</v>
      </c>
      <c r="H206">
        <v>15</v>
      </c>
      <c r="I206" t="s">
        <v>33</v>
      </c>
      <c r="J206" t="s">
        <v>13</v>
      </c>
      <c r="K206" s="1">
        <f>SUMIFS(tbSilv[qtdRecurso],tbSilv[idCombinacao],tbResumo[[#This Row],[idCombinacao]],tbSilv[Ano],tbResumo[[#This Row],[Ano]],tbSilv[Operacao],tbResumo[[#This Row],[Operacao]],tbSilv[Recurso],tbResumo[[#This Row],[Recurso]])</f>
        <v>10</v>
      </c>
      <c r="L206" t="str">
        <f>VLOOKUP(tbResumo[[#This Row],[Recurso]],tbUnid[],2,0)</f>
        <v>H/H</v>
      </c>
      <c r="M206" s="9">
        <f>IFERROR(AVERAGEIFS(tbSilv[Preco],tbSilv[idCombinacao],tbResumo[[#This Row],[idCombinacao]],tbSilv[Ano],tbResumo[[#This Row],[Ano]],tbSilv[Operacao],tbResumo[[#This Row],[Operacao]],tbSilv[Recurso],tbResumo[[#This Row],[Recurso]]),0)</f>
        <v>13.066685676574707</v>
      </c>
      <c r="N206" s="1">
        <f>SUMIFS(tbSilv[qtdRecEspFaixa],tbSilv[idCombinacao],tbResumo[[#This Row],[idCombinacao]],tbSilv[Ano],tbResumo[[#This Row],[Ano]],tbSilv[Operacao],tbResumo[[#This Row],[Operacao]],tbSilv[Recurso],tbResumo[[#This Row],[Recurso]])</f>
        <v>0.5</v>
      </c>
      <c r="O206" s="9">
        <f>SUMIFS(tbSilv[ValorEspFaixa],tbSilv[idCombinacao],tbResumo[[#This Row],[idCombinacao]],tbSilv[Ano],tbResumo[[#This Row],[Ano]],tbSilv[Operacao],tbResumo[[#This Row],[Operacao]],tbSilv[Recurso],tbResumo[[#This Row],[Recurso]])</f>
        <v>6.5333428382873535</v>
      </c>
    </row>
    <row r="207" spans="1:15" x14ac:dyDescent="0.3">
      <c r="A207" t="s">
        <v>1</v>
      </c>
      <c r="B207" t="s">
        <v>2</v>
      </c>
      <c r="C207" t="s">
        <v>3</v>
      </c>
      <c r="D207" t="s">
        <v>306</v>
      </c>
      <c r="E207" t="s">
        <v>4</v>
      </c>
      <c r="F207">
        <v>11688</v>
      </c>
      <c r="G207" t="s">
        <v>0</v>
      </c>
      <c r="H207">
        <v>15</v>
      </c>
      <c r="I207" t="s">
        <v>40</v>
      </c>
      <c r="J207" t="s">
        <v>41</v>
      </c>
      <c r="K207" s="1">
        <f>SUMIFS(tbSilv[qtdRecurso],tbSilv[idCombinacao],tbResumo[[#This Row],[idCombinacao]],tbSilv[Ano],tbResumo[[#This Row],[Ano]],tbSilv[Operacao],tbResumo[[#This Row],[Operacao]],tbSilv[Recurso],tbResumo[[#This Row],[Recurso]])</f>
        <v>100</v>
      </c>
      <c r="L207" t="str">
        <f>VLOOKUP(tbResumo[[#This Row],[Recurso]],tbUnid[],2,0)</f>
        <v>H/H</v>
      </c>
      <c r="M207" s="9">
        <f>IFERROR(AVERAGEIFS(tbSilv[Preco],tbSilv[idCombinacao],tbResumo[[#This Row],[idCombinacao]],tbSilv[Ano],tbResumo[[#This Row],[Ano]],tbSilv[Operacao],tbResumo[[#This Row],[Operacao]],tbSilv[Recurso],tbResumo[[#This Row],[Recurso]]),0)</f>
        <v>5.920964241027832</v>
      </c>
      <c r="N207" s="1">
        <f>SUMIFS(tbSilv[qtdRecEspFaixa],tbSilv[idCombinacao],tbResumo[[#This Row],[idCombinacao]],tbSilv[Ano],tbResumo[[#This Row],[Ano]],tbSilv[Operacao],tbResumo[[#This Row],[Operacao]],tbSilv[Recurso],tbResumo[[#This Row],[Recurso]])</f>
        <v>5</v>
      </c>
      <c r="O207" s="9">
        <f>SUMIFS(tbSilv[ValorEspFaixa],tbSilv[idCombinacao],tbResumo[[#This Row],[idCombinacao]],tbSilv[Ano],tbResumo[[#This Row],[Ano]],tbSilv[Operacao],tbResumo[[#This Row],[Operacao]],tbSilv[Recurso],tbResumo[[#This Row],[Recurso]])</f>
        <v>29.60482120513916</v>
      </c>
    </row>
    <row r="208" spans="1:15" x14ac:dyDescent="0.3">
      <c r="A208" t="s">
        <v>1</v>
      </c>
      <c r="B208" t="s">
        <v>2</v>
      </c>
      <c r="C208" t="s">
        <v>3</v>
      </c>
      <c r="D208" t="s">
        <v>306</v>
      </c>
      <c r="E208" t="s">
        <v>4</v>
      </c>
      <c r="F208">
        <v>11688</v>
      </c>
      <c r="G208" t="s">
        <v>0</v>
      </c>
      <c r="H208">
        <v>15</v>
      </c>
      <c r="I208" t="s">
        <v>36</v>
      </c>
      <c r="J208" t="s">
        <v>13</v>
      </c>
      <c r="K208" s="1">
        <f>SUMIFS(tbSilv[qtdRecurso],tbSilv[idCombinacao],tbResumo[[#This Row],[idCombinacao]],tbSilv[Ano],tbResumo[[#This Row],[Ano]],tbSilv[Operacao],tbResumo[[#This Row],[Operacao]],tbSilv[Recurso],tbResumo[[#This Row],[Recurso]])</f>
        <v>5</v>
      </c>
      <c r="L208" t="str">
        <f>VLOOKUP(tbResumo[[#This Row],[Recurso]],tbUnid[],2,0)</f>
        <v>H/H</v>
      </c>
      <c r="M208" s="9">
        <f>IFERROR(AVERAGEIFS(tbSilv[Preco],tbSilv[idCombinacao],tbResumo[[#This Row],[idCombinacao]],tbSilv[Ano],tbResumo[[#This Row],[Ano]],tbSilv[Operacao],tbResumo[[#This Row],[Operacao]],tbSilv[Recurso],tbResumo[[#This Row],[Recurso]]),0)</f>
        <v>13.066685676574707</v>
      </c>
      <c r="N208" s="1">
        <f>SUMIFS(tbSilv[qtdRecEspFaixa],tbSilv[idCombinacao],tbResumo[[#This Row],[idCombinacao]],tbSilv[Ano],tbResumo[[#This Row],[Ano]],tbSilv[Operacao],tbResumo[[#This Row],[Operacao]],tbSilv[Recurso],tbResumo[[#This Row],[Recurso]])</f>
        <v>0.25</v>
      </c>
      <c r="O208" s="9">
        <f>SUMIFS(tbSilv[ValorEspFaixa],tbSilv[idCombinacao],tbResumo[[#This Row],[idCombinacao]],tbSilv[Ano],tbResumo[[#This Row],[Ano]],tbSilv[Operacao],tbResumo[[#This Row],[Operacao]],tbSilv[Recurso],tbResumo[[#This Row],[Recurso]])</f>
        <v>3.2666714191436768</v>
      </c>
    </row>
    <row r="209" spans="1:15" x14ac:dyDescent="0.3">
      <c r="A209" t="s">
        <v>1</v>
      </c>
      <c r="B209" t="s">
        <v>2</v>
      </c>
      <c r="C209" t="s">
        <v>3</v>
      </c>
      <c r="D209" t="s">
        <v>306</v>
      </c>
      <c r="E209" t="s">
        <v>4</v>
      </c>
      <c r="F209">
        <v>11688</v>
      </c>
      <c r="G209" t="s">
        <v>0</v>
      </c>
      <c r="H209">
        <v>16</v>
      </c>
      <c r="I209" t="s">
        <v>33</v>
      </c>
      <c r="J209" t="s">
        <v>34</v>
      </c>
      <c r="K209" s="1">
        <f>SUMIFS(tbSilv[qtdRecurso],tbSilv[idCombinacao],tbResumo[[#This Row],[idCombinacao]],tbSilv[Ano],tbResumo[[#This Row],[Ano]],tbSilv[Operacao],tbResumo[[#This Row],[Operacao]],tbSilv[Recurso],tbResumo[[#This Row],[Recurso]])</f>
        <v>10</v>
      </c>
      <c r="L209" t="str">
        <f>VLOOKUP(tbResumo[[#This Row],[Recurso]],tbUnid[],2,0)</f>
        <v>H/H</v>
      </c>
      <c r="M209" s="9">
        <f>IFERROR(AVERAGEIFS(tbSilv[Preco],tbSilv[idCombinacao],tbResumo[[#This Row],[idCombinacao]],tbSilv[Ano],tbResumo[[#This Row],[Ano]],tbSilv[Operacao],tbResumo[[#This Row],[Operacao]],tbSilv[Recurso],tbResumo[[#This Row],[Recurso]]),0)</f>
        <v>9.9000000000000005E-2</v>
      </c>
      <c r="N209" s="1">
        <f>SUMIFS(tbSilv[qtdRecEspFaixa],tbSilv[idCombinacao],tbResumo[[#This Row],[idCombinacao]],tbSilv[Ano],tbResumo[[#This Row],[Ano]],tbSilv[Operacao],tbResumo[[#This Row],[Operacao]],tbSilv[Recurso],tbResumo[[#This Row],[Recurso]])</f>
        <v>0.5</v>
      </c>
      <c r="O209" s="9">
        <f>SUMIFS(tbSilv[ValorEspFaixa],tbSilv[idCombinacao],tbResumo[[#This Row],[idCombinacao]],tbSilv[Ano],tbResumo[[#This Row],[Ano]],tbSilv[Operacao],tbResumo[[#This Row],[Operacao]],tbSilv[Recurso],tbResumo[[#This Row],[Recurso]])</f>
        <v>4.9500000000000002E-2</v>
      </c>
    </row>
    <row r="210" spans="1:15" x14ac:dyDescent="0.3">
      <c r="A210" t="s">
        <v>1</v>
      </c>
      <c r="B210" t="s">
        <v>2</v>
      </c>
      <c r="C210" t="s">
        <v>3</v>
      </c>
      <c r="D210" t="s">
        <v>306</v>
      </c>
      <c r="E210" t="s">
        <v>4</v>
      </c>
      <c r="F210">
        <v>11688</v>
      </c>
      <c r="G210" t="s">
        <v>0</v>
      </c>
      <c r="H210">
        <v>16</v>
      </c>
      <c r="I210" t="s">
        <v>33</v>
      </c>
      <c r="J210" t="s">
        <v>35</v>
      </c>
      <c r="K210" s="1">
        <f>SUMIFS(tbSilv[qtdRecurso],tbSilv[idCombinacao],tbResumo[[#This Row],[idCombinacao]],tbSilv[Ano],tbResumo[[#This Row],[Ano]],tbSilv[Operacao],tbResumo[[#This Row],[Operacao]],tbSilv[Recurso],tbResumo[[#This Row],[Recurso]])</f>
        <v>10</v>
      </c>
      <c r="L210" t="str">
        <f>VLOOKUP(tbResumo[[#This Row],[Recurso]],tbUnid[],2,0)</f>
        <v>Kg</v>
      </c>
      <c r="M210" s="9">
        <f>IFERROR(AVERAGEIFS(tbSilv[Preco],tbSilv[idCombinacao],tbResumo[[#This Row],[idCombinacao]],tbSilv[Ano],tbResumo[[#This Row],[Ano]],tbSilv[Operacao],tbResumo[[#This Row],[Operacao]],tbSilv[Recurso],tbResumo[[#This Row],[Recurso]]),0)</f>
        <v>16.239999771118164</v>
      </c>
      <c r="N210" s="1">
        <f>SUMIFS(tbSilv[qtdRecEspFaixa],tbSilv[idCombinacao],tbResumo[[#This Row],[idCombinacao]],tbSilv[Ano],tbResumo[[#This Row],[Ano]],tbSilv[Operacao],tbResumo[[#This Row],[Operacao]],tbSilv[Recurso],tbResumo[[#This Row],[Recurso]])</f>
        <v>0.5</v>
      </c>
      <c r="O210" s="9">
        <f>SUMIFS(tbSilv[ValorEspFaixa],tbSilv[idCombinacao],tbResumo[[#This Row],[idCombinacao]],tbSilv[Ano],tbResumo[[#This Row],[Ano]],tbSilv[Operacao],tbResumo[[#This Row],[Operacao]],tbSilv[Recurso],tbResumo[[#This Row],[Recurso]])</f>
        <v>8.119999885559082</v>
      </c>
    </row>
    <row r="211" spans="1:15" x14ac:dyDescent="0.3">
      <c r="A211" t="s">
        <v>1</v>
      </c>
      <c r="B211" t="s">
        <v>2</v>
      </c>
      <c r="C211" t="s">
        <v>3</v>
      </c>
      <c r="D211" t="s">
        <v>306</v>
      </c>
      <c r="E211" t="s">
        <v>4</v>
      </c>
      <c r="F211">
        <v>11688</v>
      </c>
      <c r="G211" t="s">
        <v>0</v>
      </c>
      <c r="H211">
        <v>16</v>
      </c>
      <c r="I211" t="s">
        <v>33</v>
      </c>
      <c r="J211" t="s">
        <v>13</v>
      </c>
      <c r="K211" s="1">
        <f>SUMIFS(tbSilv[qtdRecurso],tbSilv[idCombinacao],tbResumo[[#This Row],[idCombinacao]],tbSilv[Ano],tbResumo[[#This Row],[Ano]],tbSilv[Operacao],tbResumo[[#This Row],[Operacao]],tbSilv[Recurso],tbResumo[[#This Row],[Recurso]])</f>
        <v>10</v>
      </c>
      <c r="L211" t="str">
        <f>VLOOKUP(tbResumo[[#This Row],[Recurso]],tbUnid[],2,0)</f>
        <v>H/H</v>
      </c>
      <c r="M211" s="9">
        <f>IFERROR(AVERAGEIFS(tbSilv[Preco],tbSilv[idCombinacao],tbResumo[[#This Row],[idCombinacao]],tbSilv[Ano],tbResumo[[#This Row],[Ano]],tbSilv[Operacao],tbResumo[[#This Row],[Operacao]],tbSilv[Recurso],tbResumo[[#This Row],[Recurso]]),0)</f>
        <v>13.066685676574707</v>
      </c>
      <c r="N211" s="1">
        <f>SUMIFS(tbSilv[qtdRecEspFaixa],tbSilv[idCombinacao],tbResumo[[#This Row],[idCombinacao]],tbSilv[Ano],tbResumo[[#This Row],[Ano]],tbSilv[Operacao],tbResumo[[#This Row],[Operacao]],tbSilv[Recurso],tbResumo[[#This Row],[Recurso]])</f>
        <v>0.5</v>
      </c>
      <c r="O211" s="9">
        <f>SUMIFS(tbSilv[ValorEspFaixa],tbSilv[idCombinacao],tbResumo[[#This Row],[idCombinacao]],tbSilv[Ano],tbResumo[[#This Row],[Ano]],tbSilv[Operacao],tbResumo[[#This Row],[Operacao]],tbSilv[Recurso],tbResumo[[#This Row],[Recurso]])</f>
        <v>6.5333428382873535</v>
      </c>
    </row>
    <row r="212" spans="1:15" x14ac:dyDescent="0.3">
      <c r="A212" t="s">
        <v>1</v>
      </c>
      <c r="B212" t="s">
        <v>2</v>
      </c>
      <c r="C212" t="s">
        <v>3</v>
      </c>
      <c r="D212" t="s">
        <v>306</v>
      </c>
      <c r="E212" t="s">
        <v>4</v>
      </c>
      <c r="F212">
        <v>11688</v>
      </c>
      <c r="G212" t="s">
        <v>0</v>
      </c>
      <c r="H212">
        <v>16</v>
      </c>
      <c r="I212" t="s">
        <v>36</v>
      </c>
      <c r="J212" t="s">
        <v>13</v>
      </c>
      <c r="K212" s="1">
        <f>SUMIFS(tbSilv[qtdRecurso],tbSilv[idCombinacao],tbResumo[[#This Row],[idCombinacao]],tbSilv[Ano],tbResumo[[#This Row],[Ano]],tbSilv[Operacao],tbResumo[[#This Row],[Operacao]],tbSilv[Recurso],tbResumo[[#This Row],[Recurso]])</f>
        <v>5</v>
      </c>
      <c r="L212" t="str">
        <f>VLOOKUP(tbResumo[[#This Row],[Recurso]],tbUnid[],2,0)</f>
        <v>H/H</v>
      </c>
      <c r="M212" s="9">
        <f>IFERROR(AVERAGEIFS(tbSilv[Preco],tbSilv[idCombinacao],tbResumo[[#This Row],[idCombinacao]],tbSilv[Ano],tbResumo[[#This Row],[Ano]],tbSilv[Operacao],tbResumo[[#This Row],[Operacao]],tbSilv[Recurso],tbResumo[[#This Row],[Recurso]]),0)</f>
        <v>13.066685676574707</v>
      </c>
      <c r="N212" s="1">
        <f>SUMIFS(tbSilv[qtdRecEspFaixa],tbSilv[idCombinacao],tbResumo[[#This Row],[idCombinacao]],tbSilv[Ano],tbResumo[[#This Row],[Ano]],tbSilv[Operacao],tbResumo[[#This Row],[Operacao]],tbSilv[Recurso],tbResumo[[#This Row],[Recurso]])</f>
        <v>0.25</v>
      </c>
      <c r="O212" s="9">
        <f>SUMIFS(tbSilv[ValorEspFaixa],tbSilv[idCombinacao],tbResumo[[#This Row],[idCombinacao]],tbSilv[Ano],tbResumo[[#This Row],[Ano]],tbSilv[Operacao],tbResumo[[#This Row],[Operacao]],tbSilv[Recurso],tbResumo[[#This Row],[Recurso]])</f>
        <v>3.2666714191436768</v>
      </c>
    </row>
    <row r="213" spans="1:15" x14ac:dyDescent="0.3">
      <c r="A213" t="s">
        <v>1</v>
      </c>
      <c r="B213" t="s">
        <v>2</v>
      </c>
      <c r="C213" t="s">
        <v>3</v>
      </c>
      <c r="D213" t="s">
        <v>306</v>
      </c>
      <c r="E213" t="s">
        <v>4</v>
      </c>
      <c r="F213">
        <v>11688</v>
      </c>
      <c r="G213" t="s">
        <v>0</v>
      </c>
      <c r="H213">
        <v>17</v>
      </c>
      <c r="I213" t="s">
        <v>33</v>
      </c>
      <c r="J213" t="s">
        <v>34</v>
      </c>
      <c r="K213" s="1">
        <f>SUMIFS(tbSilv[qtdRecurso],tbSilv[idCombinacao],tbResumo[[#This Row],[idCombinacao]],tbSilv[Ano],tbResumo[[#This Row],[Ano]],tbSilv[Operacao],tbResumo[[#This Row],[Operacao]],tbSilv[Recurso],tbResumo[[#This Row],[Recurso]])</f>
        <v>10</v>
      </c>
      <c r="L213" t="str">
        <f>VLOOKUP(tbResumo[[#This Row],[Recurso]],tbUnid[],2,0)</f>
        <v>H/H</v>
      </c>
      <c r="M213" s="9">
        <f>IFERROR(AVERAGEIFS(tbSilv[Preco],tbSilv[idCombinacao],tbResumo[[#This Row],[idCombinacao]],tbSilv[Ano],tbResumo[[#This Row],[Ano]],tbSilv[Operacao],tbResumo[[#This Row],[Operacao]],tbSilv[Recurso],tbResumo[[#This Row],[Recurso]]),0)</f>
        <v>9.9000000000000005E-2</v>
      </c>
      <c r="N213" s="1">
        <f>SUMIFS(tbSilv[qtdRecEspFaixa],tbSilv[idCombinacao],tbResumo[[#This Row],[idCombinacao]],tbSilv[Ano],tbResumo[[#This Row],[Ano]],tbSilv[Operacao],tbResumo[[#This Row],[Operacao]],tbSilv[Recurso],tbResumo[[#This Row],[Recurso]])</f>
        <v>0.5</v>
      </c>
      <c r="O213" s="9">
        <f>SUMIFS(tbSilv[ValorEspFaixa],tbSilv[idCombinacao],tbResumo[[#This Row],[idCombinacao]],tbSilv[Ano],tbResumo[[#This Row],[Ano]],tbSilv[Operacao],tbResumo[[#This Row],[Operacao]],tbSilv[Recurso],tbResumo[[#This Row],[Recurso]])</f>
        <v>4.9500000000000002E-2</v>
      </c>
    </row>
    <row r="214" spans="1:15" x14ac:dyDescent="0.3">
      <c r="A214" t="s">
        <v>1</v>
      </c>
      <c r="B214" t="s">
        <v>2</v>
      </c>
      <c r="C214" t="s">
        <v>3</v>
      </c>
      <c r="D214" t="s">
        <v>306</v>
      </c>
      <c r="E214" t="s">
        <v>4</v>
      </c>
      <c r="F214">
        <v>11688</v>
      </c>
      <c r="G214" t="s">
        <v>0</v>
      </c>
      <c r="H214">
        <v>17</v>
      </c>
      <c r="I214" t="s">
        <v>33</v>
      </c>
      <c r="J214" t="s">
        <v>35</v>
      </c>
      <c r="K214" s="1">
        <f>SUMIFS(tbSilv[qtdRecurso],tbSilv[idCombinacao],tbResumo[[#This Row],[idCombinacao]],tbSilv[Ano],tbResumo[[#This Row],[Ano]],tbSilv[Operacao],tbResumo[[#This Row],[Operacao]],tbSilv[Recurso],tbResumo[[#This Row],[Recurso]])</f>
        <v>10</v>
      </c>
      <c r="L214" t="str">
        <f>VLOOKUP(tbResumo[[#This Row],[Recurso]],tbUnid[],2,0)</f>
        <v>Kg</v>
      </c>
      <c r="M214" s="9">
        <f>IFERROR(AVERAGEIFS(tbSilv[Preco],tbSilv[idCombinacao],tbResumo[[#This Row],[idCombinacao]],tbSilv[Ano],tbResumo[[#This Row],[Ano]],tbSilv[Operacao],tbResumo[[#This Row],[Operacao]],tbSilv[Recurso],tbResumo[[#This Row],[Recurso]]),0)</f>
        <v>16.239999771118164</v>
      </c>
      <c r="N214" s="1">
        <f>SUMIFS(tbSilv[qtdRecEspFaixa],tbSilv[idCombinacao],tbResumo[[#This Row],[idCombinacao]],tbSilv[Ano],tbResumo[[#This Row],[Ano]],tbSilv[Operacao],tbResumo[[#This Row],[Operacao]],tbSilv[Recurso],tbResumo[[#This Row],[Recurso]])</f>
        <v>0.5</v>
      </c>
      <c r="O214" s="9">
        <f>SUMIFS(tbSilv[ValorEspFaixa],tbSilv[idCombinacao],tbResumo[[#This Row],[idCombinacao]],tbSilv[Ano],tbResumo[[#This Row],[Ano]],tbSilv[Operacao],tbResumo[[#This Row],[Operacao]],tbSilv[Recurso],tbResumo[[#This Row],[Recurso]])</f>
        <v>8.119999885559082</v>
      </c>
    </row>
    <row r="215" spans="1:15" x14ac:dyDescent="0.3">
      <c r="A215" t="s">
        <v>1</v>
      </c>
      <c r="B215" t="s">
        <v>2</v>
      </c>
      <c r="C215" t="s">
        <v>3</v>
      </c>
      <c r="D215" t="s">
        <v>306</v>
      </c>
      <c r="E215" t="s">
        <v>4</v>
      </c>
      <c r="F215">
        <v>11688</v>
      </c>
      <c r="G215" t="s">
        <v>0</v>
      </c>
      <c r="H215">
        <v>17</v>
      </c>
      <c r="I215" t="s">
        <v>33</v>
      </c>
      <c r="J215" t="s">
        <v>13</v>
      </c>
      <c r="K215" s="1">
        <f>SUMIFS(tbSilv[qtdRecurso],tbSilv[idCombinacao],tbResumo[[#This Row],[idCombinacao]],tbSilv[Ano],tbResumo[[#This Row],[Ano]],tbSilv[Operacao],tbResumo[[#This Row],[Operacao]],tbSilv[Recurso],tbResumo[[#This Row],[Recurso]])</f>
        <v>10</v>
      </c>
      <c r="L215" t="str">
        <f>VLOOKUP(tbResumo[[#This Row],[Recurso]],tbUnid[],2,0)</f>
        <v>H/H</v>
      </c>
      <c r="M215" s="9">
        <f>IFERROR(AVERAGEIFS(tbSilv[Preco],tbSilv[idCombinacao],tbResumo[[#This Row],[idCombinacao]],tbSilv[Ano],tbResumo[[#This Row],[Ano]],tbSilv[Operacao],tbResumo[[#This Row],[Operacao]],tbSilv[Recurso],tbResumo[[#This Row],[Recurso]]),0)</f>
        <v>13.066685676574707</v>
      </c>
      <c r="N215" s="1">
        <f>SUMIFS(tbSilv[qtdRecEspFaixa],tbSilv[idCombinacao],tbResumo[[#This Row],[idCombinacao]],tbSilv[Ano],tbResumo[[#This Row],[Ano]],tbSilv[Operacao],tbResumo[[#This Row],[Operacao]],tbSilv[Recurso],tbResumo[[#This Row],[Recurso]])</f>
        <v>0.5</v>
      </c>
      <c r="O215" s="9">
        <f>SUMIFS(tbSilv[ValorEspFaixa],tbSilv[idCombinacao],tbResumo[[#This Row],[idCombinacao]],tbSilv[Ano],tbResumo[[#This Row],[Ano]],tbSilv[Operacao],tbResumo[[#This Row],[Operacao]],tbSilv[Recurso],tbResumo[[#This Row],[Recurso]])</f>
        <v>6.5333428382873535</v>
      </c>
    </row>
    <row r="216" spans="1:15" x14ac:dyDescent="0.3">
      <c r="A216" t="s">
        <v>1</v>
      </c>
      <c r="B216" t="s">
        <v>2</v>
      </c>
      <c r="C216" t="s">
        <v>3</v>
      </c>
      <c r="D216" t="s">
        <v>306</v>
      </c>
      <c r="E216" t="s">
        <v>4</v>
      </c>
      <c r="F216">
        <v>11688</v>
      </c>
      <c r="G216" t="s">
        <v>0</v>
      </c>
      <c r="H216">
        <v>17</v>
      </c>
      <c r="I216" t="s">
        <v>36</v>
      </c>
      <c r="J216" t="s">
        <v>13</v>
      </c>
      <c r="K216" s="1">
        <f>SUMIFS(tbSilv[qtdRecurso],tbSilv[idCombinacao],tbResumo[[#This Row],[idCombinacao]],tbSilv[Ano],tbResumo[[#This Row],[Ano]],tbSilv[Operacao],tbResumo[[#This Row],[Operacao]],tbSilv[Recurso],tbResumo[[#This Row],[Recurso]])</f>
        <v>5</v>
      </c>
      <c r="L216" t="str">
        <f>VLOOKUP(tbResumo[[#This Row],[Recurso]],tbUnid[],2,0)</f>
        <v>H/H</v>
      </c>
      <c r="M216" s="9">
        <f>IFERROR(AVERAGEIFS(tbSilv[Preco],tbSilv[idCombinacao],tbResumo[[#This Row],[idCombinacao]],tbSilv[Ano],tbResumo[[#This Row],[Ano]],tbSilv[Operacao],tbResumo[[#This Row],[Operacao]],tbSilv[Recurso],tbResumo[[#This Row],[Recurso]]),0)</f>
        <v>13.066685676574707</v>
      </c>
      <c r="N216" s="1">
        <f>SUMIFS(tbSilv[qtdRecEspFaixa],tbSilv[idCombinacao],tbResumo[[#This Row],[idCombinacao]],tbSilv[Ano],tbResumo[[#This Row],[Ano]],tbSilv[Operacao],tbResumo[[#This Row],[Operacao]],tbSilv[Recurso],tbResumo[[#This Row],[Recurso]])</f>
        <v>0.25</v>
      </c>
      <c r="O216" s="9">
        <f>SUMIFS(tbSilv[ValorEspFaixa],tbSilv[idCombinacao],tbResumo[[#This Row],[idCombinacao]],tbSilv[Ano],tbResumo[[#This Row],[Ano]],tbSilv[Operacao],tbResumo[[#This Row],[Operacao]],tbSilv[Recurso],tbResumo[[#This Row],[Recurso]])</f>
        <v>3.2666714191436768</v>
      </c>
    </row>
    <row r="217" spans="1:15" x14ac:dyDescent="0.3">
      <c r="A217" t="s">
        <v>1</v>
      </c>
      <c r="B217" t="s">
        <v>2</v>
      </c>
      <c r="C217" t="s">
        <v>3</v>
      </c>
      <c r="D217" t="s">
        <v>306</v>
      </c>
      <c r="E217" t="s">
        <v>4</v>
      </c>
      <c r="F217">
        <v>11688</v>
      </c>
      <c r="G217" t="s">
        <v>0</v>
      </c>
      <c r="H217">
        <v>18</v>
      </c>
      <c r="I217" t="s">
        <v>33</v>
      </c>
      <c r="J217" t="s">
        <v>34</v>
      </c>
      <c r="K217" s="1">
        <f>SUMIFS(tbSilv[qtdRecurso],tbSilv[idCombinacao],tbResumo[[#This Row],[idCombinacao]],tbSilv[Ano],tbResumo[[#This Row],[Ano]],tbSilv[Operacao],tbResumo[[#This Row],[Operacao]],tbSilv[Recurso],tbResumo[[#This Row],[Recurso]])</f>
        <v>10</v>
      </c>
      <c r="L217" t="str">
        <f>VLOOKUP(tbResumo[[#This Row],[Recurso]],tbUnid[],2,0)</f>
        <v>H/H</v>
      </c>
      <c r="M217" s="9">
        <f>IFERROR(AVERAGEIFS(tbSilv[Preco],tbSilv[idCombinacao],tbResumo[[#This Row],[idCombinacao]],tbSilv[Ano],tbResumo[[#This Row],[Ano]],tbSilv[Operacao],tbResumo[[#This Row],[Operacao]],tbSilv[Recurso],tbResumo[[#This Row],[Recurso]]),0)</f>
        <v>9.9000000000000005E-2</v>
      </c>
      <c r="N217" s="1">
        <f>SUMIFS(tbSilv[qtdRecEspFaixa],tbSilv[idCombinacao],tbResumo[[#This Row],[idCombinacao]],tbSilv[Ano],tbResumo[[#This Row],[Ano]],tbSilv[Operacao],tbResumo[[#This Row],[Operacao]],tbSilv[Recurso],tbResumo[[#This Row],[Recurso]])</f>
        <v>0.5</v>
      </c>
      <c r="O217" s="9">
        <f>SUMIFS(tbSilv[ValorEspFaixa],tbSilv[idCombinacao],tbResumo[[#This Row],[idCombinacao]],tbSilv[Ano],tbResumo[[#This Row],[Ano]],tbSilv[Operacao],tbResumo[[#This Row],[Operacao]],tbSilv[Recurso],tbResumo[[#This Row],[Recurso]])</f>
        <v>4.9500000000000002E-2</v>
      </c>
    </row>
    <row r="218" spans="1:15" x14ac:dyDescent="0.3">
      <c r="A218" t="s">
        <v>1</v>
      </c>
      <c r="B218" t="s">
        <v>2</v>
      </c>
      <c r="C218" t="s">
        <v>3</v>
      </c>
      <c r="D218" t="s">
        <v>306</v>
      </c>
      <c r="E218" t="s">
        <v>4</v>
      </c>
      <c r="F218">
        <v>11688</v>
      </c>
      <c r="G218" t="s">
        <v>0</v>
      </c>
      <c r="H218">
        <v>18</v>
      </c>
      <c r="I218" t="s">
        <v>33</v>
      </c>
      <c r="J218" t="s">
        <v>35</v>
      </c>
      <c r="K218" s="1">
        <f>SUMIFS(tbSilv[qtdRecurso],tbSilv[idCombinacao],tbResumo[[#This Row],[idCombinacao]],tbSilv[Ano],tbResumo[[#This Row],[Ano]],tbSilv[Operacao],tbResumo[[#This Row],[Operacao]],tbSilv[Recurso],tbResumo[[#This Row],[Recurso]])</f>
        <v>10</v>
      </c>
      <c r="L218" t="str">
        <f>VLOOKUP(tbResumo[[#This Row],[Recurso]],tbUnid[],2,0)</f>
        <v>Kg</v>
      </c>
      <c r="M218" s="9">
        <f>IFERROR(AVERAGEIFS(tbSilv[Preco],tbSilv[idCombinacao],tbResumo[[#This Row],[idCombinacao]],tbSilv[Ano],tbResumo[[#This Row],[Ano]],tbSilv[Operacao],tbResumo[[#This Row],[Operacao]],tbSilv[Recurso],tbResumo[[#This Row],[Recurso]]),0)</f>
        <v>16.239999771118164</v>
      </c>
      <c r="N218" s="1">
        <f>SUMIFS(tbSilv[qtdRecEspFaixa],tbSilv[idCombinacao],tbResumo[[#This Row],[idCombinacao]],tbSilv[Ano],tbResumo[[#This Row],[Ano]],tbSilv[Operacao],tbResumo[[#This Row],[Operacao]],tbSilv[Recurso],tbResumo[[#This Row],[Recurso]])</f>
        <v>0.5</v>
      </c>
      <c r="O218" s="9">
        <f>SUMIFS(tbSilv[ValorEspFaixa],tbSilv[idCombinacao],tbResumo[[#This Row],[idCombinacao]],tbSilv[Ano],tbResumo[[#This Row],[Ano]],tbSilv[Operacao],tbResumo[[#This Row],[Operacao]],tbSilv[Recurso],tbResumo[[#This Row],[Recurso]])</f>
        <v>8.119999885559082</v>
      </c>
    </row>
    <row r="219" spans="1:15" x14ac:dyDescent="0.3">
      <c r="A219" t="s">
        <v>1</v>
      </c>
      <c r="B219" t="s">
        <v>2</v>
      </c>
      <c r="C219" t="s">
        <v>3</v>
      </c>
      <c r="D219" t="s">
        <v>306</v>
      </c>
      <c r="E219" t="s">
        <v>4</v>
      </c>
      <c r="F219">
        <v>11688</v>
      </c>
      <c r="G219" t="s">
        <v>0</v>
      </c>
      <c r="H219">
        <v>18</v>
      </c>
      <c r="I219" t="s">
        <v>33</v>
      </c>
      <c r="J219" t="s">
        <v>13</v>
      </c>
      <c r="K219" s="1">
        <f>SUMIFS(tbSilv[qtdRecurso],tbSilv[idCombinacao],tbResumo[[#This Row],[idCombinacao]],tbSilv[Ano],tbResumo[[#This Row],[Ano]],tbSilv[Operacao],tbResumo[[#This Row],[Operacao]],tbSilv[Recurso],tbResumo[[#This Row],[Recurso]])</f>
        <v>10</v>
      </c>
      <c r="L219" t="str">
        <f>VLOOKUP(tbResumo[[#This Row],[Recurso]],tbUnid[],2,0)</f>
        <v>H/H</v>
      </c>
      <c r="M219" s="9">
        <f>IFERROR(AVERAGEIFS(tbSilv[Preco],tbSilv[idCombinacao],tbResumo[[#This Row],[idCombinacao]],tbSilv[Ano],tbResumo[[#This Row],[Ano]],tbSilv[Operacao],tbResumo[[#This Row],[Operacao]],tbSilv[Recurso],tbResumo[[#This Row],[Recurso]]),0)</f>
        <v>13.066685676574707</v>
      </c>
      <c r="N219" s="1">
        <f>SUMIFS(tbSilv[qtdRecEspFaixa],tbSilv[idCombinacao],tbResumo[[#This Row],[idCombinacao]],tbSilv[Ano],tbResumo[[#This Row],[Ano]],tbSilv[Operacao],tbResumo[[#This Row],[Operacao]],tbSilv[Recurso],tbResumo[[#This Row],[Recurso]])</f>
        <v>0.5</v>
      </c>
      <c r="O219" s="9">
        <f>SUMIFS(tbSilv[ValorEspFaixa],tbSilv[idCombinacao],tbResumo[[#This Row],[idCombinacao]],tbSilv[Ano],tbResumo[[#This Row],[Ano]],tbSilv[Operacao],tbResumo[[#This Row],[Operacao]],tbSilv[Recurso],tbResumo[[#This Row],[Recurso]])</f>
        <v>6.5333428382873535</v>
      </c>
    </row>
    <row r="220" spans="1:15" x14ac:dyDescent="0.3">
      <c r="A220" t="s">
        <v>1</v>
      </c>
      <c r="B220" t="s">
        <v>2</v>
      </c>
      <c r="C220" t="s">
        <v>3</v>
      </c>
      <c r="D220" t="s">
        <v>306</v>
      </c>
      <c r="E220" t="s">
        <v>4</v>
      </c>
      <c r="F220">
        <v>11688</v>
      </c>
      <c r="G220" t="s">
        <v>0</v>
      </c>
      <c r="H220">
        <v>18</v>
      </c>
      <c r="I220" t="s">
        <v>36</v>
      </c>
      <c r="J220" t="s">
        <v>13</v>
      </c>
      <c r="K220" s="1">
        <f>SUMIFS(tbSilv[qtdRecurso],tbSilv[idCombinacao],tbResumo[[#This Row],[idCombinacao]],tbSilv[Ano],tbResumo[[#This Row],[Ano]],tbSilv[Operacao],tbResumo[[#This Row],[Operacao]],tbSilv[Recurso],tbResumo[[#This Row],[Recurso]])</f>
        <v>5</v>
      </c>
      <c r="L220" t="str">
        <f>VLOOKUP(tbResumo[[#This Row],[Recurso]],tbUnid[],2,0)</f>
        <v>H/H</v>
      </c>
      <c r="M220" s="9">
        <f>IFERROR(AVERAGEIFS(tbSilv[Preco],tbSilv[idCombinacao],tbResumo[[#This Row],[idCombinacao]],tbSilv[Ano],tbResumo[[#This Row],[Ano]],tbSilv[Operacao],tbResumo[[#This Row],[Operacao]],tbSilv[Recurso],tbResumo[[#This Row],[Recurso]]),0)</f>
        <v>13.066685676574707</v>
      </c>
      <c r="N220" s="1">
        <f>SUMIFS(tbSilv[qtdRecEspFaixa],tbSilv[idCombinacao],tbResumo[[#This Row],[idCombinacao]],tbSilv[Ano],tbResumo[[#This Row],[Ano]],tbSilv[Operacao],tbResumo[[#This Row],[Operacao]],tbSilv[Recurso],tbResumo[[#This Row],[Recurso]])</f>
        <v>0.25</v>
      </c>
      <c r="O220" s="9">
        <f>SUMIFS(tbSilv[ValorEspFaixa],tbSilv[idCombinacao],tbResumo[[#This Row],[idCombinacao]],tbSilv[Ano],tbResumo[[#This Row],[Ano]],tbSilv[Operacao],tbResumo[[#This Row],[Operacao]],tbSilv[Recurso],tbResumo[[#This Row],[Recurso]])</f>
        <v>3.2666714191436768</v>
      </c>
    </row>
    <row r="221" spans="1:15" x14ac:dyDescent="0.3">
      <c r="A221" t="s">
        <v>1</v>
      </c>
      <c r="B221" t="s">
        <v>2</v>
      </c>
      <c r="C221" t="s">
        <v>3</v>
      </c>
      <c r="D221" t="s">
        <v>306</v>
      </c>
      <c r="E221" t="s">
        <v>4</v>
      </c>
      <c r="F221">
        <v>11688</v>
      </c>
      <c r="G221" t="s">
        <v>0</v>
      </c>
      <c r="H221">
        <v>19</v>
      </c>
      <c r="I221" t="s">
        <v>33</v>
      </c>
      <c r="J221" t="s">
        <v>34</v>
      </c>
      <c r="K221" s="1">
        <f>SUMIFS(tbSilv[qtdRecurso],tbSilv[idCombinacao],tbResumo[[#This Row],[idCombinacao]],tbSilv[Ano],tbResumo[[#This Row],[Ano]],tbSilv[Operacao],tbResumo[[#This Row],[Operacao]],tbSilv[Recurso],tbResumo[[#This Row],[Recurso]])</f>
        <v>10</v>
      </c>
      <c r="L221" t="str">
        <f>VLOOKUP(tbResumo[[#This Row],[Recurso]],tbUnid[],2,0)</f>
        <v>H/H</v>
      </c>
      <c r="M221" s="9">
        <f>IFERROR(AVERAGEIFS(tbSilv[Preco],tbSilv[idCombinacao],tbResumo[[#This Row],[idCombinacao]],tbSilv[Ano],tbResumo[[#This Row],[Ano]],tbSilv[Operacao],tbResumo[[#This Row],[Operacao]],tbSilv[Recurso],tbResumo[[#This Row],[Recurso]]),0)</f>
        <v>9.9000000000000005E-2</v>
      </c>
      <c r="N221" s="1">
        <f>SUMIFS(tbSilv[qtdRecEspFaixa],tbSilv[idCombinacao],tbResumo[[#This Row],[idCombinacao]],tbSilv[Ano],tbResumo[[#This Row],[Ano]],tbSilv[Operacao],tbResumo[[#This Row],[Operacao]],tbSilv[Recurso],tbResumo[[#This Row],[Recurso]])</f>
        <v>0.5</v>
      </c>
      <c r="O221" s="9">
        <f>SUMIFS(tbSilv[ValorEspFaixa],tbSilv[idCombinacao],tbResumo[[#This Row],[idCombinacao]],tbSilv[Ano],tbResumo[[#This Row],[Ano]],tbSilv[Operacao],tbResumo[[#This Row],[Operacao]],tbSilv[Recurso],tbResumo[[#This Row],[Recurso]])</f>
        <v>4.9500000000000002E-2</v>
      </c>
    </row>
    <row r="222" spans="1:15" x14ac:dyDescent="0.3">
      <c r="A222" t="s">
        <v>1</v>
      </c>
      <c r="B222" t="s">
        <v>2</v>
      </c>
      <c r="C222" t="s">
        <v>3</v>
      </c>
      <c r="D222" t="s">
        <v>306</v>
      </c>
      <c r="E222" t="s">
        <v>4</v>
      </c>
      <c r="F222">
        <v>11688</v>
      </c>
      <c r="G222" t="s">
        <v>0</v>
      </c>
      <c r="H222">
        <v>19</v>
      </c>
      <c r="I222" t="s">
        <v>33</v>
      </c>
      <c r="J222" t="s">
        <v>35</v>
      </c>
      <c r="K222" s="1">
        <f>SUMIFS(tbSilv[qtdRecurso],tbSilv[idCombinacao],tbResumo[[#This Row],[idCombinacao]],tbSilv[Ano],tbResumo[[#This Row],[Ano]],tbSilv[Operacao],tbResumo[[#This Row],[Operacao]],tbSilv[Recurso],tbResumo[[#This Row],[Recurso]])</f>
        <v>10</v>
      </c>
      <c r="L222" t="str">
        <f>VLOOKUP(tbResumo[[#This Row],[Recurso]],tbUnid[],2,0)</f>
        <v>Kg</v>
      </c>
      <c r="M222" s="9">
        <f>IFERROR(AVERAGEIFS(tbSilv[Preco],tbSilv[idCombinacao],tbResumo[[#This Row],[idCombinacao]],tbSilv[Ano],tbResumo[[#This Row],[Ano]],tbSilv[Operacao],tbResumo[[#This Row],[Operacao]],tbSilv[Recurso],tbResumo[[#This Row],[Recurso]]),0)</f>
        <v>16.239999771118164</v>
      </c>
      <c r="N222" s="1">
        <f>SUMIFS(tbSilv[qtdRecEspFaixa],tbSilv[idCombinacao],tbResumo[[#This Row],[idCombinacao]],tbSilv[Ano],tbResumo[[#This Row],[Ano]],tbSilv[Operacao],tbResumo[[#This Row],[Operacao]],tbSilv[Recurso],tbResumo[[#This Row],[Recurso]])</f>
        <v>0.5</v>
      </c>
      <c r="O222" s="9">
        <f>SUMIFS(tbSilv[ValorEspFaixa],tbSilv[idCombinacao],tbResumo[[#This Row],[idCombinacao]],tbSilv[Ano],tbResumo[[#This Row],[Ano]],tbSilv[Operacao],tbResumo[[#This Row],[Operacao]],tbSilv[Recurso],tbResumo[[#This Row],[Recurso]])</f>
        <v>8.119999885559082</v>
      </c>
    </row>
    <row r="223" spans="1:15" x14ac:dyDescent="0.3">
      <c r="A223" t="s">
        <v>1</v>
      </c>
      <c r="B223" t="s">
        <v>2</v>
      </c>
      <c r="C223" t="s">
        <v>3</v>
      </c>
      <c r="D223" t="s">
        <v>306</v>
      </c>
      <c r="E223" t="s">
        <v>4</v>
      </c>
      <c r="F223">
        <v>11688</v>
      </c>
      <c r="G223" t="s">
        <v>0</v>
      </c>
      <c r="H223">
        <v>19</v>
      </c>
      <c r="I223" t="s">
        <v>33</v>
      </c>
      <c r="J223" t="s">
        <v>13</v>
      </c>
      <c r="K223" s="1">
        <f>SUMIFS(tbSilv[qtdRecurso],tbSilv[idCombinacao],tbResumo[[#This Row],[idCombinacao]],tbSilv[Ano],tbResumo[[#This Row],[Ano]],tbSilv[Operacao],tbResumo[[#This Row],[Operacao]],tbSilv[Recurso],tbResumo[[#This Row],[Recurso]])</f>
        <v>10</v>
      </c>
      <c r="L223" t="str">
        <f>VLOOKUP(tbResumo[[#This Row],[Recurso]],tbUnid[],2,0)</f>
        <v>H/H</v>
      </c>
      <c r="M223" s="9">
        <f>IFERROR(AVERAGEIFS(tbSilv[Preco],tbSilv[idCombinacao],tbResumo[[#This Row],[idCombinacao]],tbSilv[Ano],tbResumo[[#This Row],[Ano]],tbSilv[Operacao],tbResumo[[#This Row],[Operacao]],tbSilv[Recurso],tbResumo[[#This Row],[Recurso]]),0)</f>
        <v>13.066685676574707</v>
      </c>
      <c r="N223" s="1">
        <f>SUMIFS(tbSilv[qtdRecEspFaixa],tbSilv[idCombinacao],tbResumo[[#This Row],[idCombinacao]],tbSilv[Ano],tbResumo[[#This Row],[Ano]],tbSilv[Operacao],tbResumo[[#This Row],[Operacao]],tbSilv[Recurso],tbResumo[[#This Row],[Recurso]])</f>
        <v>0.5</v>
      </c>
      <c r="O223" s="9">
        <f>SUMIFS(tbSilv[ValorEspFaixa],tbSilv[idCombinacao],tbResumo[[#This Row],[idCombinacao]],tbSilv[Ano],tbResumo[[#This Row],[Ano]],tbSilv[Operacao],tbResumo[[#This Row],[Operacao]],tbSilv[Recurso],tbResumo[[#This Row],[Recurso]])</f>
        <v>6.5333428382873535</v>
      </c>
    </row>
    <row r="224" spans="1:15" x14ac:dyDescent="0.3">
      <c r="A224" t="s">
        <v>1</v>
      </c>
      <c r="B224" t="s">
        <v>2</v>
      </c>
      <c r="C224" t="s">
        <v>3</v>
      </c>
      <c r="D224" t="s">
        <v>306</v>
      </c>
      <c r="E224" t="s">
        <v>4</v>
      </c>
      <c r="F224">
        <v>11688</v>
      </c>
      <c r="G224" t="s">
        <v>0</v>
      </c>
      <c r="H224">
        <v>19</v>
      </c>
      <c r="I224" t="s">
        <v>36</v>
      </c>
      <c r="J224" t="s">
        <v>13</v>
      </c>
      <c r="K224" s="1">
        <f>SUMIFS(tbSilv[qtdRecurso],tbSilv[idCombinacao],tbResumo[[#This Row],[idCombinacao]],tbSilv[Ano],tbResumo[[#This Row],[Ano]],tbSilv[Operacao],tbResumo[[#This Row],[Operacao]],tbSilv[Recurso],tbResumo[[#This Row],[Recurso]])</f>
        <v>5</v>
      </c>
      <c r="L224" t="str">
        <f>VLOOKUP(tbResumo[[#This Row],[Recurso]],tbUnid[],2,0)</f>
        <v>H/H</v>
      </c>
      <c r="M224" s="9">
        <f>IFERROR(AVERAGEIFS(tbSilv[Preco],tbSilv[idCombinacao],tbResumo[[#This Row],[idCombinacao]],tbSilv[Ano],tbResumo[[#This Row],[Ano]],tbSilv[Operacao],tbResumo[[#This Row],[Operacao]],tbSilv[Recurso],tbResumo[[#This Row],[Recurso]]),0)</f>
        <v>13.066685676574707</v>
      </c>
      <c r="N224" s="1">
        <f>SUMIFS(tbSilv[qtdRecEspFaixa],tbSilv[idCombinacao],tbResumo[[#This Row],[idCombinacao]],tbSilv[Ano],tbResumo[[#This Row],[Ano]],tbSilv[Operacao],tbResumo[[#This Row],[Operacao]],tbSilv[Recurso],tbResumo[[#This Row],[Recurso]])</f>
        <v>0.25</v>
      </c>
      <c r="O224" s="9">
        <f>SUMIFS(tbSilv[ValorEspFaixa],tbSilv[idCombinacao],tbResumo[[#This Row],[idCombinacao]],tbSilv[Ano],tbResumo[[#This Row],[Ano]],tbSilv[Operacao],tbResumo[[#This Row],[Operacao]],tbSilv[Recurso],tbResumo[[#This Row],[Recurso]])</f>
        <v>3.2666714191436768</v>
      </c>
    </row>
    <row r="225" spans="1:15" x14ac:dyDescent="0.3">
      <c r="A225" t="s">
        <v>1</v>
      </c>
      <c r="B225" t="s">
        <v>2</v>
      </c>
      <c r="C225" t="s">
        <v>3</v>
      </c>
      <c r="D225" t="s">
        <v>306</v>
      </c>
      <c r="E225" t="s">
        <v>4</v>
      </c>
      <c r="F225">
        <v>11688</v>
      </c>
      <c r="G225" t="s">
        <v>0</v>
      </c>
      <c r="H225">
        <v>20</v>
      </c>
      <c r="I225" t="s">
        <v>33</v>
      </c>
      <c r="J225" t="s">
        <v>34</v>
      </c>
      <c r="K225" s="1">
        <f>SUMIFS(tbSilv[qtdRecurso],tbSilv[idCombinacao],tbResumo[[#This Row],[idCombinacao]],tbSilv[Ano],tbResumo[[#This Row],[Ano]],tbSilv[Operacao],tbResumo[[#This Row],[Operacao]],tbSilv[Recurso],tbResumo[[#This Row],[Recurso]])</f>
        <v>10</v>
      </c>
      <c r="L225" t="str">
        <f>VLOOKUP(tbResumo[[#This Row],[Recurso]],tbUnid[],2,0)</f>
        <v>H/H</v>
      </c>
      <c r="M225" s="9">
        <f>IFERROR(AVERAGEIFS(tbSilv[Preco],tbSilv[idCombinacao],tbResumo[[#This Row],[idCombinacao]],tbSilv[Ano],tbResumo[[#This Row],[Ano]],tbSilv[Operacao],tbResumo[[#This Row],[Operacao]],tbSilv[Recurso],tbResumo[[#This Row],[Recurso]]),0)</f>
        <v>9.9000000000000005E-2</v>
      </c>
      <c r="N225" s="1">
        <f>SUMIFS(tbSilv[qtdRecEspFaixa],tbSilv[idCombinacao],tbResumo[[#This Row],[idCombinacao]],tbSilv[Ano],tbResumo[[#This Row],[Ano]],tbSilv[Operacao],tbResumo[[#This Row],[Operacao]],tbSilv[Recurso],tbResumo[[#This Row],[Recurso]])</f>
        <v>0.5</v>
      </c>
      <c r="O225" s="9">
        <f>SUMIFS(tbSilv[ValorEspFaixa],tbSilv[idCombinacao],tbResumo[[#This Row],[idCombinacao]],tbSilv[Ano],tbResumo[[#This Row],[Ano]],tbSilv[Operacao],tbResumo[[#This Row],[Operacao]],tbSilv[Recurso],tbResumo[[#This Row],[Recurso]])</f>
        <v>4.9500000000000002E-2</v>
      </c>
    </row>
    <row r="226" spans="1:15" x14ac:dyDescent="0.3">
      <c r="A226" t="s">
        <v>1</v>
      </c>
      <c r="B226" t="s">
        <v>2</v>
      </c>
      <c r="C226" t="s">
        <v>3</v>
      </c>
      <c r="D226" t="s">
        <v>306</v>
      </c>
      <c r="E226" t="s">
        <v>4</v>
      </c>
      <c r="F226">
        <v>11688</v>
      </c>
      <c r="G226" t="s">
        <v>0</v>
      </c>
      <c r="H226">
        <v>20</v>
      </c>
      <c r="I226" t="s">
        <v>33</v>
      </c>
      <c r="J226" t="s">
        <v>35</v>
      </c>
      <c r="K226" s="1">
        <f>SUMIFS(tbSilv[qtdRecurso],tbSilv[idCombinacao],tbResumo[[#This Row],[idCombinacao]],tbSilv[Ano],tbResumo[[#This Row],[Ano]],tbSilv[Operacao],tbResumo[[#This Row],[Operacao]],tbSilv[Recurso],tbResumo[[#This Row],[Recurso]])</f>
        <v>10</v>
      </c>
      <c r="L226" t="str">
        <f>VLOOKUP(tbResumo[[#This Row],[Recurso]],tbUnid[],2,0)</f>
        <v>Kg</v>
      </c>
      <c r="M226" s="9">
        <f>IFERROR(AVERAGEIFS(tbSilv[Preco],tbSilv[idCombinacao],tbResumo[[#This Row],[idCombinacao]],tbSilv[Ano],tbResumo[[#This Row],[Ano]],tbSilv[Operacao],tbResumo[[#This Row],[Operacao]],tbSilv[Recurso],tbResumo[[#This Row],[Recurso]]),0)</f>
        <v>16.239999771118164</v>
      </c>
      <c r="N226" s="1">
        <f>SUMIFS(tbSilv[qtdRecEspFaixa],tbSilv[idCombinacao],tbResumo[[#This Row],[idCombinacao]],tbSilv[Ano],tbResumo[[#This Row],[Ano]],tbSilv[Operacao],tbResumo[[#This Row],[Operacao]],tbSilv[Recurso],tbResumo[[#This Row],[Recurso]])</f>
        <v>0.5</v>
      </c>
      <c r="O226" s="9">
        <f>SUMIFS(tbSilv[ValorEspFaixa],tbSilv[idCombinacao],tbResumo[[#This Row],[idCombinacao]],tbSilv[Ano],tbResumo[[#This Row],[Ano]],tbSilv[Operacao],tbResumo[[#This Row],[Operacao]],tbSilv[Recurso],tbResumo[[#This Row],[Recurso]])</f>
        <v>8.119999885559082</v>
      </c>
    </row>
    <row r="227" spans="1:15" x14ac:dyDescent="0.3">
      <c r="A227" t="s">
        <v>1</v>
      </c>
      <c r="B227" t="s">
        <v>2</v>
      </c>
      <c r="C227" t="s">
        <v>3</v>
      </c>
      <c r="D227" t="s">
        <v>306</v>
      </c>
      <c r="E227" t="s">
        <v>4</v>
      </c>
      <c r="F227">
        <v>11688</v>
      </c>
      <c r="G227" t="s">
        <v>0</v>
      </c>
      <c r="H227">
        <v>20</v>
      </c>
      <c r="I227" t="s">
        <v>33</v>
      </c>
      <c r="J227" t="s">
        <v>13</v>
      </c>
      <c r="K227" s="1">
        <f>SUMIFS(tbSilv[qtdRecurso],tbSilv[idCombinacao],tbResumo[[#This Row],[idCombinacao]],tbSilv[Ano],tbResumo[[#This Row],[Ano]],tbSilv[Operacao],tbResumo[[#This Row],[Operacao]],tbSilv[Recurso],tbResumo[[#This Row],[Recurso]])</f>
        <v>10</v>
      </c>
      <c r="L227" t="str">
        <f>VLOOKUP(tbResumo[[#This Row],[Recurso]],tbUnid[],2,0)</f>
        <v>H/H</v>
      </c>
      <c r="M227" s="9">
        <f>IFERROR(AVERAGEIFS(tbSilv[Preco],tbSilv[idCombinacao],tbResumo[[#This Row],[idCombinacao]],tbSilv[Ano],tbResumo[[#This Row],[Ano]],tbSilv[Operacao],tbResumo[[#This Row],[Operacao]],tbSilv[Recurso],tbResumo[[#This Row],[Recurso]]),0)</f>
        <v>13.066685676574707</v>
      </c>
      <c r="N227" s="1">
        <f>SUMIFS(tbSilv[qtdRecEspFaixa],tbSilv[idCombinacao],tbResumo[[#This Row],[idCombinacao]],tbSilv[Ano],tbResumo[[#This Row],[Ano]],tbSilv[Operacao],tbResumo[[#This Row],[Operacao]],tbSilv[Recurso],tbResumo[[#This Row],[Recurso]])</f>
        <v>0.5</v>
      </c>
      <c r="O227" s="9">
        <f>SUMIFS(tbSilv[ValorEspFaixa],tbSilv[idCombinacao],tbResumo[[#This Row],[idCombinacao]],tbSilv[Ano],tbResumo[[#This Row],[Ano]],tbSilv[Operacao],tbResumo[[#This Row],[Operacao]],tbSilv[Recurso],tbResumo[[#This Row],[Recurso]])</f>
        <v>6.5333428382873535</v>
      </c>
    </row>
    <row r="228" spans="1:15" x14ac:dyDescent="0.3">
      <c r="A228" t="s">
        <v>1</v>
      </c>
      <c r="B228" t="s">
        <v>2</v>
      </c>
      <c r="C228" t="s">
        <v>3</v>
      </c>
      <c r="D228" t="s">
        <v>306</v>
      </c>
      <c r="E228" t="s">
        <v>4</v>
      </c>
      <c r="F228">
        <v>11688</v>
      </c>
      <c r="G228" t="s">
        <v>0</v>
      </c>
      <c r="H228">
        <v>20</v>
      </c>
      <c r="I228" t="s">
        <v>40</v>
      </c>
      <c r="J228" t="s">
        <v>41</v>
      </c>
      <c r="K228" s="1">
        <f>SUMIFS(tbSilv[qtdRecurso],tbSilv[idCombinacao],tbResumo[[#This Row],[idCombinacao]],tbSilv[Ano],tbResumo[[#This Row],[Ano]],tbSilv[Operacao],tbResumo[[#This Row],[Operacao]],tbSilv[Recurso],tbResumo[[#This Row],[Recurso]])</f>
        <v>100</v>
      </c>
      <c r="L228" t="str">
        <f>VLOOKUP(tbResumo[[#This Row],[Recurso]],tbUnid[],2,0)</f>
        <v>H/H</v>
      </c>
      <c r="M228" s="9">
        <f>IFERROR(AVERAGEIFS(tbSilv[Preco],tbSilv[idCombinacao],tbResumo[[#This Row],[idCombinacao]],tbSilv[Ano],tbResumo[[#This Row],[Ano]],tbSilv[Operacao],tbResumo[[#This Row],[Operacao]],tbSilv[Recurso],tbResumo[[#This Row],[Recurso]]),0)</f>
        <v>5.920964241027832</v>
      </c>
      <c r="N228" s="1">
        <f>SUMIFS(tbSilv[qtdRecEspFaixa],tbSilv[idCombinacao],tbResumo[[#This Row],[idCombinacao]],tbSilv[Ano],tbResumo[[#This Row],[Ano]],tbSilv[Operacao],tbResumo[[#This Row],[Operacao]],tbSilv[Recurso],tbResumo[[#This Row],[Recurso]])</f>
        <v>5</v>
      </c>
      <c r="O228" s="9">
        <f>SUMIFS(tbSilv[ValorEspFaixa],tbSilv[idCombinacao],tbResumo[[#This Row],[idCombinacao]],tbSilv[Ano],tbResumo[[#This Row],[Ano]],tbSilv[Operacao],tbResumo[[#This Row],[Operacao]],tbSilv[Recurso],tbResumo[[#This Row],[Recurso]])</f>
        <v>29.60482120513916</v>
      </c>
    </row>
    <row r="229" spans="1:15" x14ac:dyDescent="0.3">
      <c r="A229" t="s">
        <v>1</v>
      </c>
      <c r="B229" t="s">
        <v>2</v>
      </c>
      <c r="C229" t="s">
        <v>3</v>
      </c>
      <c r="D229" t="s">
        <v>306</v>
      </c>
      <c r="E229" t="s">
        <v>4</v>
      </c>
      <c r="F229">
        <v>11688</v>
      </c>
      <c r="G229" t="s">
        <v>0</v>
      </c>
      <c r="H229">
        <v>20</v>
      </c>
      <c r="I229" t="s">
        <v>36</v>
      </c>
      <c r="J229" t="s">
        <v>13</v>
      </c>
      <c r="K229" s="1">
        <f>SUMIFS(tbSilv[qtdRecurso],tbSilv[idCombinacao],tbResumo[[#This Row],[idCombinacao]],tbSilv[Ano],tbResumo[[#This Row],[Ano]],tbSilv[Operacao],tbResumo[[#This Row],[Operacao]],tbSilv[Recurso],tbResumo[[#This Row],[Recurso]])</f>
        <v>5</v>
      </c>
      <c r="L229" t="str">
        <f>VLOOKUP(tbResumo[[#This Row],[Recurso]],tbUnid[],2,0)</f>
        <v>H/H</v>
      </c>
      <c r="M229" s="9">
        <f>IFERROR(AVERAGEIFS(tbSilv[Preco],tbSilv[idCombinacao],tbResumo[[#This Row],[idCombinacao]],tbSilv[Ano],tbResumo[[#This Row],[Ano]],tbSilv[Operacao],tbResumo[[#This Row],[Operacao]],tbSilv[Recurso],tbResumo[[#This Row],[Recurso]]),0)</f>
        <v>13.066685676574707</v>
      </c>
      <c r="N229" s="1">
        <f>SUMIFS(tbSilv[qtdRecEspFaixa],tbSilv[idCombinacao],tbResumo[[#This Row],[idCombinacao]],tbSilv[Ano],tbResumo[[#This Row],[Ano]],tbSilv[Operacao],tbResumo[[#This Row],[Operacao]],tbSilv[Recurso],tbResumo[[#This Row],[Recurso]])</f>
        <v>0.25</v>
      </c>
      <c r="O229" s="9">
        <f>SUMIFS(tbSilv[ValorEspFaixa],tbSilv[idCombinacao],tbResumo[[#This Row],[idCombinacao]],tbSilv[Ano],tbResumo[[#This Row],[Ano]],tbSilv[Operacao],tbResumo[[#This Row],[Operacao]],tbSilv[Recurso],tbResumo[[#This Row],[Recurso]])</f>
        <v>3.2666714191436768</v>
      </c>
    </row>
    <row r="230" spans="1:15" x14ac:dyDescent="0.3">
      <c r="A230" t="s">
        <v>1</v>
      </c>
      <c r="B230" t="s">
        <v>2</v>
      </c>
      <c r="C230" t="s">
        <v>3</v>
      </c>
      <c r="D230" t="s">
        <v>306</v>
      </c>
      <c r="E230" t="s">
        <v>4</v>
      </c>
      <c r="F230">
        <v>11688</v>
      </c>
      <c r="G230" t="s">
        <v>0</v>
      </c>
      <c r="H230">
        <v>21</v>
      </c>
      <c r="I230" t="s">
        <v>33</v>
      </c>
      <c r="J230" t="s">
        <v>34</v>
      </c>
      <c r="K230" s="1">
        <f>SUMIFS(tbSilv[qtdRecurso],tbSilv[idCombinacao],tbResumo[[#This Row],[idCombinacao]],tbSilv[Ano],tbResumo[[#This Row],[Ano]],tbSilv[Operacao],tbResumo[[#This Row],[Operacao]],tbSilv[Recurso],tbResumo[[#This Row],[Recurso]])</f>
        <v>10</v>
      </c>
      <c r="L230" t="str">
        <f>VLOOKUP(tbResumo[[#This Row],[Recurso]],tbUnid[],2,0)</f>
        <v>H/H</v>
      </c>
      <c r="M230" s="9">
        <f>IFERROR(AVERAGEIFS(tbSilv[Preco],tbSilv[idCombinacao],tbResumo[[#This Row],[idCombinacao]],tbSilv[Ano],tbResumo[[#This Row],[Ano]],tbSilv[Operacao],tbResumo[[#This Row],[Operacao]],tbSilv[Recurso],tbResumo[[#This Row],[Recurso]]),0)</f>
        <v>9.9000000000000005E-2</v>
      </c>
      <c r="N230" s="1">
        <f>SUMIFS(tbSilv[qtdRecEspFaixa],tbSilv[idCombinacao],tbResumo[[#This Row],[idCombinacao]],tbSilv[Ano],tbResumo[[#This Row],[Ano]],tbSilv[Operacao],tbResumo[[#This Row],[Operacao]],tbSilv[Recurso],tbResumo[[#This Row],[Recurso]])</f>
        <v>0.5</v>
      </c>
      <c r="O230" s="9">
        <f>SUMIFS(tbSilv[ValorEspFaixa],tbSilv[idCombinacao],tbResumo[[#This Row],[idCombinacao]],tbSilv[Ano],tbResumo[[#This Row],[Ano]],tbSilv[Operacao],tbResumo[[#This Row],[Operacao]],tbSilv[Recurso],tbResumo[[#This Row],[Recurso]])</f>
        <v>4.9500000000000002E-2</v>
      </c>
    </row>
    <row r="231" spans="1:15" x14ac:dyDescent="0.3">
      <c r="A231" t="s">
        <v>1</v>
      </c>
      <c r="B231" t="s">
        <v>2</v>
      </c>
      <c r="C231" t="s">
        <v>3</v>
      </c>
      <c r="D231" t="s">
        <v>306</v>
      </c>
      <c r="E231" t="s">
        <v>4</v>
      </c>
      <c r="F231">
        <v>11688</v>
      </c>
      <c r="G231" t="s">
        <v>0</v>
      </c>
      <c r="H231">
        <v>21</v>
      </c>
      <c r="I231" t="s">
        <v>33</v>
      </c>
      <c r="J231" t="s">
        <v>35</v>
      </c>
      <c r="K231" s="1">
        <f>SUMIFS(tbSilv[qtdRecurso],tbSilv[idCombinacao],tbResumo[[#This Row],[idCombinacao]],tbSilv[Ano],tbResumo[[#This Row],[Ano]],tbSilv[Operacao],tbResumo[[#This Row],[Operacao]],tbSilv[Recurso],tbResumo[[#This Row],[Recurso]])</f>
        <v>10</v>
      </c>
      <c r="L231" t="str">
        <f>VLOOKUP(tbResumo[[#This Row],[Recurso]],tbUnid[],2,0)</f>
        <v>Kg</v>
      </c>
      <c r="M231" s="9">
        <f>IFERROR(AVERAGEIFS(tbSilv[Preco],tbSilv[idCombinacao],tbResumo[[#This Row],[idCombinacao]],tbSilv[Ano],tbResumo[[#This Row],[Ano]],tbSilv[Operacao],tbResumo[[#This Row],[Operacao]],tbSilv[Recurso],tbResumo[[#This Row],[Recurso]]),0)</f>
        <v>16.239999771118164</v>
      </c>
      <c r="N231" s="1">
        <f>SUMIFS(tbSilv[qtdRecEspFaixa],tbSilv[idCombinacao],tbResumo[[#This Row],[idCombinacao]],tbSilv[Ano],tbResumo[[#This Row],[Ano]],tbSilv[Operacao],tbResumo[[#This Row],[Operacao]],tbSilv[Recurso],tbResumo[[#This Row],[Recurso]])</f>
        <v>0.5</v>
      </c>
      <c r="O231" s="9">
        <f>SUMIFS(tbSilv[ValorEspFaixa],tbSilv[idCombinacao],tbResumo[[#This Row],[idCombinacao]],tbSilv[Ano],tbResumo[[#This Row],[Ano]],tbSilv[Operacao],tbResumo[[#This Row],[Operacao]],tbSilv[Recurso],tbResumo[[#This Row],[Recurso]])</f>
        <v>8.119999885559082</v>
      </c>
    </row>
    <row r="232" spans="1:15" x14ac:dyDescent="0.3">
      <c r="A232" t="s">
        <v>1</v>
      </c>
      <c r="B232" t="s">
        <v>2</v>
      </c>
      <c r="C232" t="s">
        <v>3</v>
      </c>
      <c r="D232" t="s">
        <v>306</v>
      </c>
      <c r="E232" t="s">
        <v>4</v>
      </c>
      <c r="F232">
        <v>11688</v>
      </c>
      <c r="G232" t="s">
        <v>0</v>
      </c>
      <c r="H232">
        <v>21</v>
      </c>
      <c r="I232" t="s">
        <v>33</v>
      </c>
      <c r="J232" t="s">
        <v>13</v>
      </c>
      <c r="K232" s="1">
        <f>SUMIFS(tbSilv[qtdRecurso],tbSilv[idCombinacao],tbResumo[[#This Row],[idCombinacao]],tbSilv[Ano],tbResumo[[#This Row],[Ano]],tbSilv[Operacao],tbResumo[[#This Row],[Operacao]],tbSilv[Recurso],tbResumo[[#This Row],[Recurso]])</f>
        <v>10</v>
      </c>
      <c r="L232" t="str">
        <f>VLOOKUP(tbResumo[[#This Row],[Recurso]],tbUnid[],2,0)</f>
        <v>H/H</v>
      </c>
      <c r="M232" s="9">
        <f>IFERROR(AVERAGEIFS(tbSilv[Preco],tbSilv[idCombinacao],tbResumo[[#This Row],[idCombinacao]],tbSilv[Ano],tbResumo[[#This Row],[Ano]],tbSilv[Operacao],tbResumo[[#This Row],[Operacao]],tbSilv[Recurso],tbResumo[[#This Row],[Recurso]]),0)</f>
        <v>13.066685676574707</v>
      </c>
      <c r="N232" s="1">
        <f>SUMIFS(tbSilv[qtdRecEspFaixa],tbSilv[idCombinacao],tbResumo[[#This Row],[idCombinacao]],tbSilv[Ano],tbResumo[[#This Row],[Ano]],tbSilv[Operacao],tbResumo[[#This Row],[Operacao]],tbSilv[Recurso],tbResumo[[#This Row],[Recurso]])</f>
        <v>0.5</v>
      </c>
      <c r="O232" s="9">
        <f>SUMIFS(tbSilv[ValorEspFaixa],tbSilv[idCombinacao],tbResumo[[#This Row],[idCombinacao]],tbSilv[Ano],tbResumo[[#This Row],[Ano]],tbSilv[Operacao],tbResumo[[#This Row],[Operacao]],tbSilv[Recurso],tbResumo[[#This Row],[Recurso]])</f>
        <v>6.5333428382873535</v>
      </c>
    </row>
    <row r="233" spans="1:15" x14ac:dyDescent="0.3">
      <c r="A233" t="s">
        <v>1</v>
      </c>
      <c r="B233" t="s">
        <v>2</v>
      </c>
      <c r="C233" t="s">
        <v>3</v>
      </c>
      <c r="D233" t="s">
        <v>306</v>
      </c>
      <c r="E233" t="s">
        <v>4</v>
      </c>
      <c r="F233">
        <v>11688</v>
      </c>
      <c r="G233" t="s">
        <v>0</v>
      </c>
      <c r="H233">
        <v>21</v>
      </c>
      <c r="I233" t="s">
        <v>36</v>
      </c>
      <c r="J233" t="s">
        <v>13</v>
      </c>
      <c r="K233" s="1">
        <f>SUMIFS(tbSilv[qtdRecurso],tbSilv[idCombinacao],tbResumo[[#This Row],[idCombinacao]],tbSilv[Ano],tbResumo[[#This Row],[Ano]],tbSilv[Operacao],tbResumo[[#This Row],[Operacao]],tbSilv[Recurso],tbResumo[[#This Row],[Recurso]])</f>
        <v>5</v>
      </c>
      <c r="L233" t="str">
        <f>VLOOKUP(tbResumo[[#This Row],[Recurso]],tbUnid[],2,0)</f>
        <v>H/H</v>
      </c>
      <c r="M233" s="9">
        <f>IFERROR(AVERAGEIFS(tbSilv[Preco],tbSilv[idCombinacao],tbResumo[[#This Row],[idCombinacao]],tbSilv[Ano],tbResumo[[#This Row],[Ano]],tbSilv[Operacao],tbResumo[[#This Row],[Operacao]],tbSilv[Recurso],tbResumo[[#This Row],[Recurso]]),0)</f>
        <v>13.066685676574707</v>
      </c>
      <c r="N233" s="1">
        <f>SUMIFS(tbSilv[qtdRecEspFaixa],tbSilv[idCombinacao],tbResumo[[#This Row],[idCombinacao]],tbSilv[Ano],tbResumo[[#This Row],[Ano]],tbSilv[Operacao],tbResumo[[#This Row],[Operacao]],tbSilv[Recurso],tbResumo[[#This Row],[Recurso]])</f>
        <v>0.25</v>
      </c>
      <c r="O233" s="9">
        <f>SUMIFS(tbSilv[ValorEspFaixa],tbSilv[idCombinacao],tbResumo[[#This Row],[idCombinacao]],tbSilv[Ano],tbResumo[[#This Row],[Ano]],tbSilv[Operacao],tbResumo[[#This Row],[Operacao]],tbSilv[Recurso],tbResumo[[#This Row],[Recurso]])</f>
        <v>3.2666714191436768</v>
      </c>
    </row>
    <row r="234" spans="1:15" x14ac:dyDescent="0.3">
      <c r="A234" t="s">
        <v>1</v>
      </c>
      <c r="B234" t="s">
        <v>2</v>
      </c>
      <c r="C234" t="s">
        <v>3</v>
      </c>
      <c r="D234" t="s">
        <v>306</v>
      </c>
      <c r="E234" t="s">
        <v>4</v>
      </c>
      <c r="F234">
        <v>11688</v>
      </c>
      <c r="G234" t="s">
        <v>0</v>
      </c>
      <c r="H234">
        <v>22</v>
      </c>
      <c r="I234" t="s">
        <v>33</v>
      </c>
      <c r="J234" t="s">
        <v>34</v>
      </c>
      <c r="K234" s="1">
        <f>SUMIFS(tbSilv[qtdRecurso],tbSilv[idCombinacao],tbResumo[[#This Row],[idCombinacao]],tbSilv[Ano],tbResumo[[#This Row],[Ano]],tbSilv[Operacao],tbResumo[[#This Row],[Operacao]],tbSilv[Recurso],tbResumo[[#This Row],[Recurso]])</f>
        <v>10</v>
      </c>
      <c r="L234" t="str">
        <f>VLOOKUP(tbResumo[[#This Row],[Recurso]],tbUnid[],2,0)</f>
        <v>H/H</v>
      </c>
      <c r="M234" s="9">
        <f>IFERROR(AVERAGEIFS(tbSilv[Preco],tbSilv[idCombinacao],tbResumo[[#This Row],[idCombinacao]],tbSilv[Ano],tbResumo[[#This Row],[Ano]],tbSilv[Operacao],tbResumo[[#This Row],[Operacao]],tbSilv[Recurso],tbResumo[[#This Row],[Recurso]]),0)</f>
        <v>9.9000000000000005E-2</v>
      </c>
      <c r="N234" s="1">
        <f>SUMIFS(tbSilv[qtdRecEspFaixa],tbSilv[idCombinacao],tbResumo[[#This Row],[idCombinacao]],tbSilv[Ano],tbResumo[[#This Row],[Ano]],tbSilv[Operacao],tbResumo[[#This Row],[Operacao]],tbSilv[Recurso],tbResumo[[#This Row],[Recurso]])</f>
        <v>0.5</v>
      </c>
      <c r="O234" s="9">
        <f>SUMIFS(tbSilv[ValorEspFaixa],tbSilv[idCombinacao],tbResumo[[#This Row],[idCombinacao]],tbSilv[Ano],tbResumo[[#This Row],[Ano]],tbSilv[Operacao],tbResumo[[#This Row],[Operacao]],tbSilv[Recurso],tbResumo[[#This Row],[Recurso]])</f>
        <v>4.9500000000000002E-2</v>
      </c>
    </row>
    <row r="235" spans="1:15" x14ac:dyDescent="0.3">
      <c r="A235" t="s">
        <v>1</v>
      </c>
      <c r="B235" t="s">
        <v>2</v>
      </c>
      <c r="C235" t="s">
        <v>3</v>
      </c>
      <c r="D235" t="s">
        <v>306</v>
      </c>
      <c r="E235" t="s">
        <v>4</v>
      </c>
      <c r="F235">
        <v>11688</v>
      </c>
      <c r="G235" t="s">
        <v>0</v>
      </c>
      <c r="H235">
        <v>22</v>
      </c>
      <c r="I235" t="s">
        <v>33</v>
      </c>
      <c r="J235" t="s">
        <v>35</v>
      </c>
      <c r="K235" s="1">
        <f>SUMIFS(tbSilv[qtdRecurso],tbSilv[idCombinacao],tbResumo[[#This Row],[idCombinacao]],tbSilv[Ano],tbResumo[[#This Row],[Ano]],tbSilv[Operacao],tbResumo[[#This Row],[Operacao]],tbSilv[Recurso],tbResumo[[#This Row],[Recurso]])</f>
        <v>10</v>
      </c>
      <c r="L235" t="str">
        <f>VLOOKUP(tbResumo[[#This Row],[Recurso]],tbUnid[],2,0)</f>
        <v>Kg</v>
      </c>
      <c r="M235" s="9">
        <f>IFERROR(AVERAGEIFS(tbSilv[Preco],tbSilv[idCombinacao],tbResumo[[#This Row],[idCombinacao]],tbSilv[Ano],tbResumo[[#This Row],[Ano]],tbSilv[Operacao],tbResumo[[#This Row],[Operacao]],tbSilv[Recurso],tbResumo[[#This Row],[Recurso]]),0)</f>
        <v>16.239999771118164</v>
      </c>
      <c r="N235" s="1">
        <f>SUMIFS(tbSilv[qtdRecEspFaixa],tbSilv[idCombinacao],tbResumo[[#This Row],[idCombinacao]],tbSilv[Ano],tbResumo[[#This Row],[Ano]],tbSilv[Operacao],tbResumo[[#This Row],[Operacao]],tbSilv[Recurso],tbResumo[[#This Row],[Recurso]])</f>
        <v>0.5</v>
      </c>
      <c r="O235" s="9">
        <f>SUMIFS(tbSilv[ValorEspFaixa],tbSilv[idCombinacao],tbResumo[[#This Row],[idCombinacao]],tbSilv[Ano],tbResumo[[#This Row],[Ano]],tbSilv[Operacao],tbResumo[[#This Row],[Operacao]],tbSilv[Recurso],tbResumo[[#This Row],[Recurso]])</f>
        <v>8.119999885559082</v>
      </c>
    </row>
    <row r="236" spans="1:15" x14ac:dyDescent="0.3">
      <c r="A236" t="s">
        <v>1</v>
      </c>
      <c r="B236" t="s">
        <v>2</v>
      </c>
      <c r="C236" t="s">
        <v>3</v>
      </c>
      <c r="D236" t="s">
        <v>306</v>
      </c>
      <c r="E236" t="s">
        <v>4</v>
      </c>
      <c r="F236">
        <v>11688</v>
      </c>
      <c r="G236" t="s">
        <v>0</v>
      </c>
      <c r="H236">
        <v>22</v>
      </c>
      <c r="I236" t="s">
        <v>33</v>
      </c>
      <c r="J236" t="s">
        <v>13</v>
      </c>
      <c r="K236" s="1">
        <f>SUMIFS(tbSilv[qtdRecurso],tbSilv[idCombinacao],tbResumo[[#This Row],[idCombinacao]],tbSilv[Ano],tbResumo[[#This Row],[Ano]],tbSilv[Operacao],tbResumo[[#This Row],[Operacao]],tbSilv[Recurso],tbResumo[[#This Row],[Recurso]])</f>
        <v>10</v>
      </c>
      <c r="L236" t="str">
        <f>VLOOKUP(tbResumo[[#This Row],[Recurso]],tbUnid[],2,0)</f>
        <v>H/H</v>
      </c>
      <c r="M236" s="9">
        <f>IFERROR(AVERAGEIFS(tbSilv[Preco],tbSilv[idCombinacao],tbResumo[[#This Row],[idCombinacao]],tbSilv[Ano],tbResumo[[#This Row],[Ano]],tbSilv[Operacao],tbResumo[[#This Row],[Operacao]],tbSilv[Recurso],tbResumo[[#This Row],[Recurso]]),0)</f>
        <v>13.066685676574707</v>
      </c>
      <c r="N236" s="1">
        <f>SUMIFS(tbSilv[qtdRecEspFaixa],tbSilv[idCombinacao],tbResumo[[#This Row],[idCombinacao]],tbSilv[Ano],tbResumo[[#This Row],[Ano]],tbSilv[Operacao],tbResumo[[#This Row],[Operacao]],tbSilv[Recurso],tbResumo[[#This Row],[Recurso]])</f>
        <v>0.5</v>
      </c>
      <c r="O236" s="9">
        <f>SUMIFS(tbSilv[ValorEspFaixa],tbSilv[idCombinacao],tbResumo[[#This Row],[idCombinacao]],tbSilv[Ano],tbResumo[[#This Row],[Ano]],tbSilv[Operacao],tbResumo[[#This Row],[Operacao]],tbSilv[Recurso],tbResumo[[#This Row],[Recurso]])</f>
        <v>6.5333428382873535</v>
      </c>
    </row>
    <row r="237" spans="1:15" x14ac:dyDescent="0.3">
      <c r="A237" t="s">
        <v>1</v>
      </c>
      <c r="B237" t="s">
        <v>2</v>
      </c>
      <c r="C237" t="s">
        <v>3</v>
      </c>
      <c r="D237" t="s">
        <v>306</v>
      </c>
      <c r="E237" t="s">
        <v>4</v>
      </c>
      <c r="F237">
        <v>11688</v>
      </c>
      <c r="G237" t="s">
        <v>0</v>
      </c>
      <c r="H237">
        <v>22</v>
      </c>
      <c r="I237" t="s">
        <v>36</v>
      </c>
      <c r="J237" t="s">
        <v>13</v>
      </c>
      <c r="K237" s="1">
        <f>SUMIFS(tbSilv[qtdRecurso],tbSilv[idCombinacao],tbResumo[[#This Row],[idCombinacao]],tbSilv[Ano],tbResumo[[#This Row],[Ano]],tbSilv[Operacao],tbResumo[[#This Row],[Operacao]],tbSilv[Recurso],tbResumo[[#This Row],[Recurso]])</f>
        <v>5</v>
      </c>
      <c r="L237" t="str">
        <f>VLOOKUP(tbResumo[[#This Row],[Recurso]],tbUnid[],2,0)</f>
        <v>H/H</v>
      </c>
      <c r="M237" s="9">
        <f>IFERROR(AVERAGEIFS(tbSilv[Preco],tbSilv[idCombinacao],tbResumo[[#This Row],[idCombinacao]],tbSilv[Ano],tbResumo[[#This Row],[Ano]],tbSilv[Operacao],tbResumo[[#This Row],[Operacao]],tbSilv[Recurso],tbResumo[[#This Row],[Recurso]]),0)</f>
        <v>13.066685676574707</v>
      </c>
      <c r="N237" s="1">
        <f>SUMIFS(tbSilv[qtdRecEspFaixa],tbSilv[idCombinacao],tbResumo[[#This Row],[idCombinacao]],tbSilv[Ano],tbResumo[[#This Row],[Ano]],tbSilv[Operacao],tbResumo[[#This Row],[Operacao]],tbSilv[Recurso],tbResumo[[#This Row],[Recurso]])</f>
        <v>0.25</v>
      </c>
      <c r="O237" s="9">
        <f>SUMIFS(tbSilv[ValorEspFaixa],tbSilv[idCombinacao],tbResumo[[#This Row],[idCombinacao]],tbSilv[Ano],tbResumo[[#This Row],[Ano]],tbSilv[Operacao],tbResumo[[#This Row],[Operacao]],tbSilv[Recurso],tbResumo[[#This Row],[Recurso]])</f>
        <v>3.2666714191436768</v>
      </c>
    </row>
    <row r="238" spans="1:15" x14ac:dyDescent="0.3">
      <c r="A238" t="s">
        <v>1</v>
      </c>
      <c r="B238" t="s">
        <v>2</v>
      </c>
      <c r="C238" t="s">
        <v>3</v>
      </c>
      <c r="D238" t="s">
        <v>306</v>
      </c>
      <c r="E238" t="s">
        <v>4</v>
      </c>
      <c r="F238">
        <v>11688</v>
      </c>
      <c r="G238" t="s">
        <v>0</v>
      </c>
      <c r="H238">
        <v>23</v>
      </c>
      <c r="I238" t="s">
        <v>33</v>
      </c>
      <c r="J238" t="s">
        <v>34</v>
      </c>
      <c r="K238" s="1">
        <f>SUMIFS(tbSilv[qtdRecurso],tbSilv[idCombinacao],tbResumo[[#This Row],[idCombinacao]],tbSilv[Ano],tbResumo[[#This Row],[Ano]],tbSilv[Operacao],tbResumo[[#This Row],[Operacao]],tbSilv[Recurso],tbResumo[[#This Row],[Recurso]])</f>
        <v>10</v>
      </c>
      <c r="L238" t="str">
        <f>VLOOKUP(tbResumo[[#This Row],[Recurso]],tbUnid[],2,0)</f>
        <v>H/H</v>
      </c>
      <c r="M238" s="9">
        <f>IFERROR(AVERAGEIFS(tbSilv[Preco],tbSilv[idCombinacao],tbResumo[[#This Row],[idCombinacao]],tbSilv[Ano],tbResumo[[#This Row],[Ano]],tbSilv[Operacao],tbResumo[[#This Row],[Operacao]],tbSilv[Recurso],tbResumo[[#This Row],[Recurso]]),0)</f>
        <v>9.9000000000000005E-2</v>
      </c>
      <c r="N238" s="1">
        <f>SUMIFS(tbSilv[qtdRecEspFaixa],tbSilv[idCombinacao],tbResumo[[#This Row],[idCombinacao]],tbSilv[Ano],tbResumo[[#This Row],[Ano]],tbSilv[Operacao],tbResumo[[#This Row],[Operacao]],tbSilv[Recurso],tbResumo[[#This Row],[Recurso]])</f>
        <v>0.5</v>
      </c>
      <c r="O238" s="9">
        <f>SUMIFS(tbSilv[ValorEspFaixa],tbSilv[idCombinacao],tbResumo[[#This Row],[idCombinacao]],tbSilv[Ano],tbResumo[[#This Row],[Ano]],tbSilv[Operacao],tbResumo[[#This Row],[Operacao]],tbSilv[Recurso],tbResumo[[#This Row],[Recurso]])</f>
        <v>4.9500000000000002E-2</v>
      </c>
    </row>
    <row r="239" spans="1:15" x14ac:dyDescent="0.3">
      <c r="A239" t="s">
        <v>1</v>
      </c>
      <c r="B239" t="s">
        <v>2</v>
      </c>
      <c r="C239" t="s">
        <v>3</v>
      </c>
      <c r="D239" t="s">
        <v>306</v>
      </c>
      <c r="E239" t="s">
        <v>4</v>
      </c>
      <c r="F239">
        <v>11688</v>
      </c>
      <c r="G239" t="s">
        <v>0</v>
      </c>
      <c r="H239">
        <v>23</v>
      </c>
      <c r="I239" t="s">
        <v>33</v>
      </c>
      <c r="J239" t="s">
        <v>35</v>
      </c>
      <c r="K239" s="1">
        <f>SUMIFS(tbSilv[qtdRecurso],tbSilv[idCombinacao],tbResumo[[#This Row],[idCombinacao]],tbSilv[Ano],tbResumo[[#This Row],[Ano]],tbSilv[Operacao],tbResumo[[#This Row],[Operacao]],tbSilv[Recurso],tbResumo[[#This Row],[Recurso]])</f>
        <v>10</v>
      </c>
      <c r="L239" t="str">
        <f>VLOOKUP(tbResumo[[#This Row],[Recurso]],tbUnid[],2,0)</f>
        <v>Kg</v>
      </c>
      <c r="M239" s="9">
        <f>IFERROR(AVERAGEIFS(tbSilv[Preco],tbSilv[idCombinacao],tbResumo[[#This Row],[idCombinacao]],tbSilv[Ano],tbResumo[[#This Row],[Ano]],tbSilv[Operacao],tbResumo[[#This Row],[Operacao]],tbSilv[Recurso],tbResumo[[#This Row],[Recurso]]),0)</f>
        <v>16.239999771118164</v>
      </c>
      <c r="N239" s="1">
        <f>SUMIFS(tbSilv[qtdRecEspFaixa],tbSilv[idCombinacao],tbResumo[[#This Row],[idCombinacao]],tbSilv[Ano],tbResumo[[#This Row],[Ano]],tbSilv[Operacao],tbResumo[[#This Row],[Operacao]],tbSilv[Recurso],tbResumo[[#This Row],[Recurso]])</f>
        <v>0.5</v>
      </c>
      <c r="O239" s="9">
        <f>SUMIFS(tbSilv[ValorEspFaixa],tbSilv[idCombinacao],tbResumo[[#This Row],[idCombinacao]],tbSilv[Ano],tbResumo[[#This Row],[Ano]],tbSilv[Operacao],tbResumo[[#This Row],[Operacao]],tbSilv[Recurso],tbResumo[[#This Row],[Recurso]])</f>
        <v>8.119999885559082</v>
      </c>
    </row>
    <row r="240" spans="1:15" x14ac:dyDescent="0.3">
      <c r="A240" t="s">
        <v>1</v>
      </c>
      <c r="B240" t="s">
        <v>2</v>
      </c>
      <c r="C240" t="s">
        <v>3</v>
      </c>
      <c r="D240" t="s">
        <v>306</v>
      </c>
      <c r="E240" t="s">
        <v>4</v>
      </c>
      <c r="F240">
        <v>11688</v>
      </c>
      <c r="G240" t="s">
        <v>0</v>
      </c>
      <c r="H240">
        <v>23</v>
      </c>
      <c r="I240" t="s">
        <v>33</v>
      </c>
      <c r="J240" t="s">
        <v>13</v>
      </c>
      <c r="K240" s="1">
        <f>SUMIFS(tbSilv[qtdRecurso],tbSilv[idCombinacao],tbResumo[[#This Row],[idCombinacao]],tbSilv[Ano],tbResumo[[#This Row],[Ano]],tbSilv[Operacao],tbResumo[[#This Row],[Operacao]],tbSilv[Recurso],tbResumo[[#This Row],[Recurso]])</f>
        <v>10</v>
      </c>
      <c r="L240" t="str">
        <f>VLOOKUP(tbResumo[[#This Row],[Recurso]],tbUnid[],2,0)</f>
        <v>H/H</v>
      </c>
      <c r="M240" s="9">
        <f>IFERROR(AVERAGEIFS(tbSilv[Preco],tbSilv[idCombinacao],tbResumo[[#This Row],[idCombinacao]],tbSilv[Ano],tbResumo[[#This Row],[Ano]],tbSilv[Operacao],tbResumo[[#This Row],[Operacao]],tbSilv[Recurso],tbResumo[[#This Row],[Recurso]]),0)</f>
        <v>13.066685676574707</v>
      </c>
      <c r="N240" s="1">
        <f>SUMIFS(tbSilv[qtdRecEspFaixa],tbSilv[idCombinacao],tbResumo[[#This Row],[idCombinacao]],tbSilv[Ano],tbResumo[[#This Row],[Ano]],tbSilv[Operacao],tbResumo[[#This Row],[Operacao]],tbSilv[Recurso],tbResumo[[#This Row],[Recurso]])</f>
        <v>0.5</v>
      </c>
      <c r="O240" s="9">
        <f>SUMIFS(tbSilv[ValorEspFaixa],tbSilv[idCombinacao],tbResumo[[#This Row],[idCombinacao]],tbSilv[Ano],tbResumo[[#This Row],[Ano]],tbSilv[Operacao],tbResumo[[#This Row],[Operacao]],tbSilv[Recurso],tbResumo[[#This Row],[Recurso]])</f>
        <v>6.5333428382873535</v>
      </c>
    </row>
    <row r="241" spans="1:15" x14ac:dyDescent="0.3">
      <c r="A241" t="s">
        <v>1</v>
      </c>
      <c r="B241" t="s">
        <v>2</v>
      </c>
      <c r="C241" t="s">
        <v>3</v>
      </c>
      <c r="D241" t="s">
        <v>306</v>
      </c>
      <c r="E241" t="s">
        <v>4</v>
      </c>
      <c r="F241">
        <v>11688</v>
      </c>
      <c r="G241" t="s">
        <v>0</v>
      </c>
      <c r="H241">
        <v>23</v>
      </c>
      <c r="I241" t="s">
        <v>36</v>
      </c>
      <c r="J241" t="s">
        <v>13</v>
      </c>
      <c r="K241" s="1">
        <f>SUMIFS(tbSilv[qtdRecurso],tbSilv[idCombinacao],tbResumo[[#This Row],[idCombinacao]],tbSilv[Ano],tbResumo[[#This Row],[Ano]],tbSilv[Operacao],tbResumo[[#This Row],[Operacao]],tbSilv[Recurso],tbResumo[[#This Row],[Recurso]])</f>
        <v>5</v>
      </c>
      <c r="L241" t="str">
        <f>VLOOKUP(tbResumo[[#This Row],[Recurso]],tbUnid[],2,0)</f>
        <v>H/H</v>
      </c>
      <c r="M241" s="9">
        <f>IFERROR(AVERAGEIFS(tbSilv[Preco],tbSilv[idCombinacao],tbResumo[[#This Row],[idCombinacao]],tbSilv[Ano],tbResumo[[#This Row],[Ano]],tbSilv[Operacao],tbResumo[[#This Row],[Operacao]],tbSilv[Recurso],tbResumo[[#This Row],[Recurso]]),0)</f>
        <v>13.066685676574707</v>
      </c>
      <c r="N241" s="1">
        <f>SUMIFS(tbSilv[qtdRecEspFaixa],tbSilv[idCombinacao],tbResumo[[#This Row],[idCombinacao]],tbSilv[Ano],tbResumo[[#This Row],[Ano]],tbSilv[Operacao],tbResumo[[#This Row],[Operacao]],tbSilv[Recurso],tbResumo[[#This Row],[Recurso]])</f>
        <v>0.25</v>
      </c>
      <c r="O241" s="9">
        <f>SUMIFS(tbSilv[ValorEspFaixa],tbSilv[idCombinacao],tbResumo[[#This Row],[idCombinacao]],tbSilv[Ano],tbResumo[[#This Row],[Ano]],tbSilv[Operacao],tbResumo[[#This Row],[Operacao]],tbSilv[Recurso],tbResumo[[#This Row],[Recurso]])</f>
        <v>3.2666714191436768</v>
      </c>
    </row>
    <row r="242" spans="1:15" x14ac:dyDescent="0.3">
      <c r="A242" t="s">
        <v>1</v>
      </c>
      <c r="B242" t="s">
        <v>2</v>
      </c>
      <c r="C242" t="s">
        <v>3</v>
      </c>
      <c r="D242" t="s">
        <v>306</v>
      </c>
      <c r="E242" t="s">
        <v>4</v>
      </c>
      <c r="F242">
        <v>11688</v>
      </c>
      <c r="G242" t="s">
        <v>0</v>
      </c>
      <c r="H242">
        <v>24</v>
      </c>
      <c r="I242" t="s">
        <v>33</v>
      </c>
      <c r="J242" t="s">
        <v>34</v>
      </c>
      <c r="K242" s="1">
        <f>SUMIFS(tbSilv[qtdRecurso],tbSilv[idCombinacao],tbResumo[[#This Row],[idCombinacao]],tbSilv[Ano],tbResumo[[#This Row],[Ano]],tbSilv[Operacao],tbResumo[[#This Row],[Operacao]],tbSilv[Recurso],tbResumo[[#This Row],[Recurso]])</f>
        <v>10</v>
      </c>
      <c r="L242" t="str">
        <f>VLOOKUP(tbResumo[[#This Row],[Recurso]],tbUnid[],2,0)</f>
        <v>H/H</v>
      </c>
      <c r="M242" s="9">
        <f>IFERROR(AVERAGEIFS(tbSilv[Preco],tbSilv[idCombinacao],tbResumo[[#This Row],[idCombinacao]],tbSilv[Ano],tbResumo[[#This Row],[Ano]],tbSilv[Operacao],tbResumo[[#This Row],[Operacao]],tbSilv[Recurso],tbResumo[[#This Row],[Recurso]]),0)</f>
        <v>9.9000000000000005E-2</v>
      </c>
      <c r="N242" s="1">
        <f>SUMIFS(tbSilv[qtdRecEspFaixa],tbSilv[idCombinacao],tbResumo[[#This Row],[idCombinacao]],tbSilv[Ano],tbResumo[[#This Row],[Ano]],tbSilv[Operacao],tbResumo[[#This Row],[Operacao]],tbSilv[Recurso],tbResumo[[#This Row],[Recurso]])</f>
        <v>0.5</v>
      </c>
      <c r="O242" s="9">
        <f>SUMIFS(tbSilv[ValorEspFaixa],tbSilv[idCombinacao],tbResumo[[#This Row],[idCombinacao]],tbSilv[Ano],tbResumo[[#This Row],[Ano]],tbSilv[Operacao],tbResumo[[#This Row],[Operacao]],tbSilv[Recurso],tbResumo[[#This Row],[Recurso]])</f>
        <v>4.9500000000000002E-2</v>
      </c>
    </row>
    <row r="243" spans="1:15" x14ac:dyDescent="0.3">
      <c r="A243" t="s">
        <v>1</v>
      </c>
      <c r="B243" t="s">
        <v>2</v>
      </c>
      <c r="C243" t="s">
        <v>3</v>
      </c>
      <c r="D243" t="s">
        <v>306</v>
      </c>
      <c r="E243" t="s">
        <v>4</v>
      </c>
      <c r="F243">
        <v>11688</v>
      </c>
      <c r="G243" t="s">
        <v>0</v>
      </c>
      <c r="H243">
        <v>24</v>
      </c>
      <c r="I243" t="s">
        <v>33</v>
      </c>
      <c r="J243" t="s">
        <v>35</v>
      </c>
      <c r="K243" s="1">
        <f>SUMIFS(tbSilv[qtdRecurso],tbSilv[idCombinacao],tbResumo[[#This Row],[idCombinacao]],tbSilv[Ano],tbResumo[[#This Row],[Ano]],tbSilv[Operacao],tbResumo[[#This Row],[Operacao]],tbSilv[Recurso],tbResumo[[#This Row],[Recurso]])</f>
        <v>10</v>
      </c>
      <c r="L243" t="str">
        <f>VLOOKUP(tbResumo[[#This Row],[Recurso]],tbUnid[],2,0)</f>
        <v>Kg</v>
      </c>
      <c r="M243" s="9">
        <f>IFERROR(AVERAGEIFS(tbSilv[Preco],tbSilv[idCombinacao],tbResumo[[#This Row],[idCombinacao]],tbSilv[Ano],tbResumo[[#This Row],[Ano]],tbSilv[Operacao],tbResumo[[#This Row],[Operacao]],tbSilv[Recurso],tbResumo[[#This Row],[Recurso]]),0)</f>
        <v>16.239999771118164</v>
      </c>
      <c r="N243" s="1">
        <f>SUMIFS(tbSilv[qtdRecEspFaixa],tbSilv[idCombinacao],tbResumo[[#This Row],[idCombinacao]],tbSilv[Ano],tbResumo[[#This Row],[Ano]],tbSilv[Operacao],tbResumo[[#This Row],[Operacao]],tbSilv[Recurso],tbResumo[[#This Row],[Recurso]])</f>
        <v>0.5</v>
      </c>
      <c r="O243" s="9">
        <f>SUMIFS(tbSilv[ValorEspFaixa],tbSilv[idCombinacao],tbResumo[[#This Row],[idCombinacao]],tbSilv[Ano],tbResumo[[#This Row],[Ano]],tbSilv[Operacao],tbResumo[[#This Row],[Operacao]],tbSilv[Recurso],tbResumo[[#This Row],[Recurso]])</f>
        <v>8.119999885559082</v>
      </c>
    </row>
    <row r="244" spans="1:15" x14ac:dyDescent="0.3">
      <c r="A244" t="s">
        <v>1</v>
      </c>
      <c r="B244" t="s">
        <v>2</v>
      </c>
      <c r="C244" t="s">
        <v>3</v>
      </c>
      <c r="D244" t="s">
        <v>306</v>
      </c>
      <c r="E244" t="s">
        <v>4</v>
      </c>
      <c r="F244">
        <v>11688</v>
      </c>
      <c r="G244" t="s">
        <v>0</v>
      </c>
      <c r="H244">
        <v>24</v>
      </c>
      <c r="I244" t="s">
        <v>33</v>
      </c>
      <c r="J244" t="s">
        <v>13</v>
      </c>
      <c r="K244" s="1">
        <f>SUMIFS(tbSilv[qtdRecurso],tbSilv[idCombinacao],tbResumo[[#This Row],[idCombinacao]],tbSilv[Ano],tbResumo[[#This Row],[Ano]],tbSilv[Operacao],tbResumo[[#This Row],[Operacao]],tbSilv[Recurso],tbResumo[[#This Row],[Recurso]])</f>
        <v>10</v>
      </c>
      <c r="L244" t="str">
        <f>VLOOKUP(tbResumo[[#This Row],[Recurso]],tbUnid[],2,0)</f>
        <v>H/H</v>
      </c>
      <c r="M244" s="9">
        <f>IFERROR(AVERAGEIFS(tbSilv[Preco],tbSilv[idCombinacao],tbResumo[[#This Row],[idCombinacao]],tbSilv[Ano],tbResumo[[#This Row],[Ano]],tbSilv[Operacao],tbResumo[[#This Row],[Operacao]],tbSilv[Recurso],tbResumo[[#This Row],[Recurso]]),0)</f>
        <v>13.066685676574707</v>
      </c>
      <c r="N244" s="1">
        <f>SUMIFS(tbSilv[qtdRecEspFaixa],tbSilv[idCombinacao],tbResumo[[#This Row],[idCombinacao]],tbSilv[Ano],tbResumo[[#This Row],[Ano]],tbSilv[Operacao],tbResumo[[#This Row],[Operacao]],tbSilv[Recurso],tbResumo[[#This Row],[Recurso]])</f>
        <v>0.5</v>
      </c>
      <c r="O244" s="9">
        <f>SUMIFS(tbSilv[ValorEspFaixa],tbSilv[idCombinacao],tbResumo[[#This Row],[idCombinacao]],tbSilv[Ano],tbResumo[[#This Row],[Ano]],tbSilv[Operacao],tbResumo[[#This Row],[Operacao]],tbSilv[Recurso],tbResumo[[#This Row],[Recurso]])</f>
        <v>6.5333428382873535</v>
      </c>
    </row>
    <row r="245" spans="1:15" x14ac:dyDescent="0.3">
      <c r="A245" t="s">
        <v>1</v>
      </c>
      <c r="B245" t="s">
        <v>2</v>
      </c>
      <c r="C245" t="s">
        <v>3</v>
      </c>
      <c r="D245" t="s">
        <v>306</v>
      </c>
      <c r="E245" t="s">
        <v>4</v>
      </c>
      <c r="F245">
        <v>11688</v>
      </c>
      <c r="G245" t="s">
        <v>0</v>
      </c>
      <c r="H245">
        <v>24</v>
      </c>
      <c r="I245" t="s">
        <v>36</v>
      </c>
      <c r="J245" t="s">
        <v>13</v>
      </c>
      <c r="K245" s="1">
        <f>SUMIFS(tbSilv[qtdRecurso],tbSilv[idCombinacao],tbResumo[[#This Row],[idCombinacao]],tbSilv[Ano],tbResumo[[#This Row],[Ano]],tbSilv[Operacao],tbResumo[[#This Row],[Operacao]],tbSilv[Recurso],tbResumo[[#This Row],[Recurso]])</f>
        <v>5</v>
      </c>
      <c r="L245" t="str">
        <f>VLOOKUP(tbResumo[[#This Row],[Recurso]],tbUnid[],2,0)</f>
        <v>H/H</v>
      </c>
      <c r="M245" s="9">
        <f>IFERROR(AVERAGEIFS(tbSilv[Preco],tbSilv[idCombinacao],tbResumo[[#This Row],[idCombinacao]],tbSilv[Ano],tbResumo[[#This Row],[Ano]],tbSilv[Operacao],tbResumo[[#This Row],[Operacao]],tbSilv[Recurso],tbResumo[[#This Row],[Recurso]]),0)</f>
        <v>13.066685676574707</v>
      </c>
      <c r="N245" s="1">
        <f>SUMIFS(tbSilv[qtdRecEspFaixa],tbSilv[idCombinacao],tbResumo[[#This Row],[idCombinacao]],tbSilv[Ano],tbResumo[[#This Row],[Ano]],tbSilv[Operacao],tbResumo[[#This Row],[Operacao]],tbSilv[Recurso],tbResumo[[#This Row],[Recurso]])</f>
        <v>0.25</v>
      </c>
      <c r="O245" s="9">
        <f>SUMIFS(tbSilv[ValorEspFaixa],tbSilv[idCombinacao],tbResumo[[#This Row],[idCombinacao]],tbSilv[Ano],tbResumo[[#This Row],[Ano]],tbSilv[Operacao],tbResumo[[#This Row],[Operacao]],tbSilv[Recurso],tbResumo[[#This Row],[Recurso]])</f>
        <v>3.2666714191436768</v>
      </c>
    </row>
    <row r="246" spans="1:15" x14ac:dyDescent="0.3">
      <c r="A246" t="s">
        <v>1</v>
      </c>
      <c r="B246" t="s">
        <v>2</v>
      </c>
      <c r="C246" t="s">
        <v>3</v>
      </c>
      <c r="D246" t="s">
        <v>306</v>
      </c>
      <c r="E246" t="s">
        <v>4</v>
      </c>
      <c r="F246">
        <v>11688</v>
      </c>
      <c r="G246" t="s">
        <v>0</v>
      </c>
      <c r="H246">
        <v>25</v>
      </c>
      <c r="I246" t="s">
        <v>33</v>
      </c>
      <c r="J246" t="s">
        <v>34</v>
      </c>
      <c r="K246" s="1">
        <f>SUMIFS(tbSilv[qtdRecurso],tbSilv[idCombinacao],tbResumo[[#This Row],[idCombinacao]],tbSilv[Ano],tbResumo[[#This Row],[Ano]],tbSilv[Operacao],tbResumo[[#This Row],[Operacao]],tbSilv[Recurso],tbResumo[[#This Row],[Recurso]])</f>
        <v>10</v>
      </c>
      <c r="L246" t="str">
        <f>VLOOKUP(tbResumo[[#This Row],[Recurso]],tbUnid[],2,0)</f>
        <v>H/H</v>
      </c>
      <c r="M246" s="9">
        <f>IFERROR(AVERAGEIFS(tbSilv[Preco],tbSilv[idCombinacao],tbResumo[[#This Row],[idCombinacao]],tbSilv[Ano],tbResumo[[#This Row],[Ano]],tbSilv[Operacao],tbResumo[[#This Row],[Operacao]],tbSilv[Recurso],tbResumo[[#This Row],[Recurso]]),0)</f>
        <v>9.9000000000000005E-2</v>
      </c>
      <c r="N246" s="1">
        <f>SUMIFS(tbSilv[qtdRecEspFaixa],tbSilv[idCombinacao],tbResumo[[#This Row],[idCombinacao]],tbSilv[Ano],tbResumo[[#This Row],[Ano]],tbSilv[Operacao],tbResumo[[#This Row],[Operacao]],tbSilv[Recurso],tbResumo[[#This Row],[Recurso]])</f>
        <v>0.5</v>
      </c>
      <c r="O246" s="9">
        <f>SUMIFS(tbSilv[ValorEspFaixa],tbSilv[idCombinacao],tbResumo[[#This Row],[idCombinacao]],tbSilv[Ano],tbResumo[[#This Row],[Ano]],tbSilv[Operacao],tbResumo[[#This Row],[Operacao]],tbSilv[Recurso],tbResumo[[#This Row],[Recurso]])</f>
        <v>4.9500000000000002E-2</v>
      </c>
    </row>
    <row r="247" spans="1:15" x14ac:dyDescent="0.3">
      <c r="A247" t="s">
        <v>1</v>
      </c>
      <c r="B247" t="s">
        <v>2</v>
      </c>
      <c r="C247" t="s">
        <v>3</v>
      </c>
      <c r="D247" t="s">
        <v>306</v>
      </c>
      <c r="E247" t="s">
        <v>4</v>
      </c>
      <c r="F247">
        <v>11688</v>
      </c>
      <c r="G247" t="s">
        <v>0</v>
      </c>
      <c r="H247">
        <v>25</v>
      </c>
      <c r="I247" t="s">
        <v>33</v>
      </c>
      <c r="J247" t="s">
        <v>35</v>
      </c>
      <c r="K247" s="1">
        <f>SUMIFS(tbSilv[qtdRecurso],tbSilv[idCombinacao],tbResumo[[#This Row],[idCombinacao]],tbSilv[Ano],tbResumo[[#This Row],[Ano]],tbSilv[Operacao],tbResumo[[#This Row],[Operacao]],tbSilv[Recurso],tbResumo[[#This Row],[Recurso]])</f>
        <v>10</v>
      </c>
      <c r="L247" t="str">
        <f>VLOOKUP(tbResumo[[#This Row],[Recurso]],tbUnid[],2,0)</f>
        <v>Kg</v>
      </c>
      <c r="M247" s="9">
        <f>IFERROR(AVERAGEIFS(tbSilv[Preco],tbSilv[idCombinacao],tbResumo[[#This Row],[idCombinacao]],tbSilv[Ano],tbResumo[[#This Row],[Ano]],tbSilv[Operacao],tbResumo[[#This Row],[Operacao]],tbSilv[Recurso],tbResumo[[#This Row],[Recurso]]),0)</f>
        <v>16.239999771118164</v>
      </c>
      <c r="N247" s="1">
        <f>SUMIFS(tbSilv[qtdRecEspFaixa],tbSilv[idCombinacao],tbResumo[[#This Row],[idCombinacao]],tbSilv[Ano],tbResumo[[#This Row],[Ano]],tbSilv[Operacao],tbResumo[[#This Row],[Operacao]],tbSilv[Recurso],tbResumo[[#This Row],[Recurso]])</f>
        <v>0.5</v>
      </c>
      <c r="O247" s="9">
        <f>SUMIFS(tbSilv[ValorEspFaixa],tbSilv[idCombinacao],tbResumo[[#This Row],[idCombinacao]],tbSilv[Ano],tbResumo[[#This Row],[Ano]],tbSilv[Operacao],tbResumo[[#This Row],[Operacao]],tbSilv[Recurso],tbResumo[[#This Row],[Recurso]])</f>
        <v>8.119999885559082</v>
      </c>
    </row>
    <row r="248" spans="1:15" x14ac:dyDescent="0.3">
      <c r="A248" t="s">
        <v>1</v>
      </c>
      <c r="B248" t="s">
        <v>2</v>
      </c>
      <c r="C248" t="s">
        <v>3</v>
      </c>
      <c r="D248" t="s">
        <v>306</v>
      </c>
      <c r="E248" t="s">
        <v>4</v>
      </c>
      <c r="F248">
        <v>11688</v>
      </c>
      <c r="G248" t="s">
        <v>0</v>
      </c>
      <c r="H248">
        <v>25</v>
      </c>
      <c r="I248" t="s">
        <v>33</v>
      </c>
      <c r="J248" t="s">
        <v>13</v>
      </c>
      <c r="K248" s="1">
        <f>SUMIFS(tbSilv[qtdRecurso],tbSilv[idCombinacao],tbResumo[[#This Row],[idCombinacao]],tbSilv[Ano],tbResumo[[#This Row],[Ano]],tbSilv[Operacao],tbResumo[[#This Row],[Operacao]],tbSilv[Recurso],tbResumo[[#This Row],[Recurso]])</f>
        <v>10</v>
      </c>
      <c r="L248" t="str">
        <f>VLOOKUP(tbResumo[[#This Row],[Recurso]],tbUnid[],2,0)</f>
        <v>H/H</v>
      </c>
      <c r="M248" s="9">
        <f>IFERROR(AVERAGEIFS(tbSilv[Preco],tbSilv[idCombinacao],tbResumo[[#This Row],[idCombinacao]],tbSilv[Ano],tbResumo[[#This Row],[Ano]],tbSilv[Operacao],tbResumo[[#This Row],[Operacao]],tbSilv[Recurso],tbResumo[[#This Row],[Recurso]]),0)</f>
        <v>13.066685676574707</v>
      </c>
      <c r="N248" s="1">
        <f>SUMIFS(tbSilv[qtdRecEspFaixa],tbSilv[idCombinacao],tbResumo[[#This Row],[idCombinacao]],tbSilv[Ano],tbResumo[[#This Row],[Ano]],tbSilv[Operacao],tbResumo[[#This Row],[Operacao]],tbSilv[Recurso],tbResumo[[#This Row],[Recurso]])</f>
        <v>0.5</v>
      </c>
      <c r="O248" s="9">
        <f>SUMIFS(tbSilv[ValorEspFaixa],tbSilv[idCombinacao],tbResumo[[#This Row],[idCombinacao]],tbSilv[Ano],tbResumo[[#This Row],[Ano]],tbSilv[Operacao],tbResumo[[#This Row],[Operacao]],tbSilv[Recurso],tbResumo[[#This Row],[Recurso]])</f>
        <v>6.5333428382873535</v>
      </c>
    </row>
    <row r="249" spans="1:15" x14ac:dyDescent="0.3">
      <c r="A249" t="s">
        <v>1</v>
      </c>
      <c r="B249" t="s">
        <v>2</v>
      </c>
      <c r="C249" t="s">
        <v>3</v>
      </c>
      <c r="D249" t="s">
        <v>306</v>
      </c>
      <c r="E249" t="s">
        <v>4</v>
      </c>
      <c r="F249">
        <v>11688</v>
      </c>
      <c r="G249" t="s">
        <v>0</v>
      </c>
      <c r="H249">
        <v>25</v>
      </c>
      <c r="I249" t="s">
        <v>36</v>
      </c>
      <c r="J249" t="s">
        <v>13</v>
      </c>
      <c r="K249" s="1">
        <f>SUMIFS(tbSilv[qtdRecurso],tbSilv[idCombinacao],tbResumo[[#This Row],[idCombinacao]],tbSilv[Ano],tbResumo[[#This Row],[Ano]],tbSilv[Operacao],tbResumo[[#This Row],[Operacao]],tbSilv[Recurso],tbResumo[[#This Row],[Recurso]])</f>
        <v>5</v>
      </c>
      <c r="L249" t="str">
        <f>VLOOKUP(tbResumo[[#This Row],[Recurso]],tbUnid[],2,0)</f>
        <v>H/H</v>
      </c>
      <c r="M249" s="9">
        <f>IFERROR(AVERAGEIFS(tbSilv[Preco],tbSilv[idCombinacao],tbResumo[[#This Row],[idCombinacao]],tbSilv[Ano],tbResumo[[#This Row],[Ano]],tbSilv[Operacao],tbResumo[[#This Row],[Operacao]],tbSilv[Recurso],tbResumo[[#This Row],[Recurso]]),0)</f>
        <v>13.066685676574707</v>
      </c>
      <c r="N249" s="1">
        <f>SUMIFS(tbSilv[qtdRecEspFaixa],tbSilv[idCombinacao],tbResumo[[#This Row],[idCombinacao]],tbSilv[Ano],tbResumo[[#This Row],[Ano]],tbSilv[Operacao],tbResumo[[#This Row],[Operacao]],tbSilv[Recurso],tbResumo[[#This Row],[Recurso]])</f>
        <v>0.25</v>
      </c>
      <c r="O249" s="9">
        <f>SUMIFS(tbSilv[ValorEspFaixa],tbSilv[idCombinacao],tbResumo[[#This Row],[idCombinacao]],tbSilv[Ano],tbResumo[[#This Row],[Ano]],tbSilv[Operacao],tbResumo[[#This Row],[Operacao]],tbSilv[Recurso],tbResumo[[#This Row],[Recurso]])</f>
        <v>3.2666714191436768</v>
      </c>
    </row>
    <row r="250" spans="1:15" x14ac:dyDescent="0.3">
      <c r="A250" t="s">
        <v>1</v>
      </c>
      <c r="B250" t="s">
        <v>2</v>
      </c>
      <c r="C250" t="s">
        <v>3</v>
      </c>
      <c r="D250" t="s">
        <v>306</v>
      </c>
      <c r="E250" t="s">
        <v>4</v>
      </c>
      <c r="F250">
        <v>11688</v>
      </c>
      <c r="G250" t="s">
        <v>0</v>
      </c>
      <c r="H250">
        <v>26</v>
      </c>
      <c r="I250" t="s">
        <v>33</v>
      </c>
      <c r="J250" t="s">
        <v>34</v>
      </c>
      <c r="K250" s="1">
        <f>SUMIFS(tbSilv[qtdRecurso],tbSilv[idCombinacao],tbResumo[[#This Row],[idCombinacao]],tbSilv[Ano],tbResumo[[#This Row],[Ano]],tbSilv[Operacao],tbResumo[[#This Row],[Operacao]],tbSilv[Recurso],tbResumo[[#This Row],[Recurso]])</f>
        <v>10</v>
      </c>
      <c r="L250" t="str">
        <f>VLOOKUP(tbResumo[[#This Row],[Recurso]],tbUnid[],2,0)</f>
        <v>H/H</v>
      </c>
      <c r="M250" s="9">
        <f>IFERROR(AVERAGEIFS(tbSilv[Preco],tbSilv[idCombinacao],tbResumo[[#This Row],[idCombinacao]],tbSilv[Ano],tbResumo[[#This Row],[Ano]],tbSilv[Operacao],tbResumo[[#This Row],[Operacao]],tbSilv[Recurso],tbResumo[[#This Row],[Recurso]]),0)</f>
        <v>9.9000000000000005E-2</v>
      </c>
      <c r="N250" s="1">
        <f>SUMIFS(tbSilv[qtdRecEspFaixa],tbSilv[idCombinacao],tbResumo[[#This Row],[idCombinacao]],tbSilv[Ano],tbResumo[[#This Row],[Ano]],tbSilv[Operacao],tbResumo[[#This Row],[Operacao]],tbSilv[Recurso],tbResumo[[#This Row],[Recurso]])</f>
        <v>0.5</v>
      </c>
      <c r="O250" s="9">
        <f>SUMIFS(tbSilv[ValorEspFaixa],tbSilv[idCombinacao],tbResumo[[#This Row],[idCombinacao]],tbSilv[Ano],tbResumo[[#This Row],[Ano]],tbSilv[Operacao],tbResumo[[#This Row],[Operacao]],tbSilv[Recurso],tbResumo[[#This Row],[Recurso]])</f>
        <v>4.9500000000000002E-2</v>
      </c>
    </row>
    <row r="251" spans="1:15" x14ac:dyDescent="0.3">
      <c r="A251" t="s">
        <v>1</v>
      </c>
      <c r="B251" t="s">
        <v>2</v>
      </c>
      <c r="C251" t="s">
        <v>3</v>
      </c>
      <c r="D251" t="s">
        <v>306</v>
      </c>
      <c r="E251" t="s">
        <v>4</v>
      </c>
      <c r="F251">
        <v>11688</v>
      </c>
      <c r="G251" t="s">
        <v>0</v>
      </c>
      <c r="H251">
        <v>26</v>
      </c>
      <c r="I251" t="s">
        <v>33</v>
      </c>
      <c r="J251" t="s">
        <v>35</v>
      </c>
      <c r="K251" s="1">
        <f>SUMIFS(tbSilv[qtdRecurso],tbSilv[idCombinacao],tbResumo[[#This Row],[idCombinacao]],tbSilv[Ano],tbResumo[[#This Row],[Ano]],tbSilv[Operacao],tbResumo[[#This Row],[Operacao]],tbSilv[Recurso],tbResumo[[#This Row],[Recurso]])</f>
        <v>10</v>
      </c>
      <c r="L251" t="str">
        <f>VLOOKUP(tbResumo[[#This Row],[Recurso]],tbUnid[],2,0)</f>
        <v>Kg</v>
      </c>
      <c r="M251" s="9">
        <f>IFERROR(AVERAGEIFS(tbSilv[Preco],tbSilv[idCombinacao],tbResumo[[#This Row],[idCombinacao]],tbSilv[Ano],tbResumo[[#This Row],[Ano]],tbSilv[Operacao],tbResumo[[#This Row],[Operacao]],tbSilv[Recurso],tbResumo[[#This Row],[Recurso]]),0)</f>
        <v>16.239999771118164</v>
      </c>
      <c r="N251" s="1">
        <f>SUMIFS(tbSilv[qtdRecEspFaixa],tbSilv[idCombinacao],tbResumo[[#This Row],[idCombinacao]],tbSilv[Ano],tbResumo[[#This Row],[Ano]],tbSilv[Operacao],tbResumo[[#This Row],[Operacao]],tbSilv[Recurso],tbResumo[[#This Row],[Recurso]])</f>
        <v>0.5</v>
      </c>
      <c r="O251" s="9">
        <f>SUMIFS(tbSilv[ValorEspFaixa],tbSilv[idCombinacao],tbResumo[[#This Row],[idCombinacao]],tbSilv[Ano],tbResumo[[#This Row],[Ano]],tbSilv[Operacao],tbResumo[[#This Row],[Operacao]],tbSilv[Recurso],tbResumo[[#This Row],[Recurso]])</f>
        <v>8.119999885559082</v>
      </c>
    </row>
    <row r="252" spans="1:15" x14ac:dyDescent="0.3">
      <c r="A252" t="s">
        <v>1</v>
      </c>
      <c r="B252" t="s">
        <v>2</v>
      </c>
      <c r="C252" t="s">
        <v>3</v>
      </c>
      <c r="D252" t="s">
        <v>306</v>
      </c>
      <c r="E252" t="s">
        <v>4</v>
      </c>
      <c r="F252">
        <v>11688</v>
      </c>
      <c r="G252" t="s">
        <v>0</v>
      </c>
      <c r="H252">
        <v>26</v>
      </c>
      <c r="I252" t="s">
        <v>33</v>
      </c>
      <c r="J252" t="s">
        <v>13</v>
      </c>
      <c r="K252" s="1">
        <f>SUMIFS(tbSilv[qtdRecurso],tbSilv[idCombinacao],tbResumo[[#This Row],[idCombinacao]],tbSilv[Ano],tbResumo[[#This Row],[Ano]],tbSilv[Operacao],tbResumo[[#This Row],[Operacao]],tbSilv[Recurso],tbResumo[[#This Row],[Recurso]])</f>
        <v>10</v>
      </c>
      <c r="L252" t="str">
        <f>VLOOKUP(tbResumo[[#This Row],[Recurso]],tbUnid[],2,0)</f>
        <v>H/H</v>
      </c>
      <c r="M252" s="9">
        <f>IFERROR(AVERAGEIFS(tbSilv[Preco],tbSilv[idCombinacao],tbResumo[[#This Row],[idCombinacao]],tbSilv[Ano],tbResumo[[#This Row],[Ano]],tbSilv[Operacao],tbResumo[[#This Row],[Operacao]],tbSilv[Recurso],tbResumo[[#This Row],[Recurso]]),0)</f>
        <v>13.066685676574707</v>
      </c>
      <c r="N252" s="1">
        <f>SUMIFS(tbSilv[qtdRecEspFaixa],tbSilv[idCombinacao],tbResumo[[#This Row],[idCombinacao]],tbSilv[Ano],tbResumo[[#This Row],[Ano]],tbSilv[Operacao],tbResumo[[#This Row],[Operacao]],tbSilv[Recurso],tbResumo[[#This Row],[Recurso]])</f>
        <v>0.5</v>
      </c>
      <c r="O252" s="9">
        <f>SUMIFS(tbSilv[ValorEspFaixa],tbSilv[idCombinacao],tbResumo[[#This Row],[idCombinacao]],tbSilv[Ano],tbResumo[[#This Row],[Ano]],tbSilv[Operacao],tbResumo[[#This Row],[Operacao]],tbSilv[Recurso],tbResumo[[#This Row],[Recurso]])</f>
        <v>6.5333428382873535</v>
      </c>
    </row>
    <row r="253" spans="1:15" x14ac:dyDescent="0.3">
      <c r="A253" t="s">
        <v>1</v>
      </c>
      <c r="B253" t="s">
        <v>2</v>
      </c>
      <c r="C253" t="s">
        <v>3</v>
      </c>
      <c r="D253" t="s">
        <v>306</v>
      </c>
      <c r="E253" t="s">
        <v>4</v>
      </c>
      <c r="F253">
        <v>11688</v>
      </c>
      <c r="G253" t="s">
        <v>0</v>
      </c>
      <c r="H253">
        <v>26</v>
      </c>
      <c r="I253" t="s">
        <v>36</v>
      </c>
      <c r="J253" t="s">
        <v>13</v>
      </c>
      <c r="K253" s="1">
        <f>SUMIFS(tbSilv[qtdRecurso],tbSilv[idCombinacao],tbResumo[[#This Row],[idCombinacao]],tbSilv[Ano],tbResumo[[#This Row],[Ano]],tbSilv[Operacao],tbResumo[[#This Row],[Operacao]],tbSilv[Recurso],tbResumo[[#This Row],[Recurso]])</f>
        <v>5</v>
      </c>
      <c r="L253" t="str">
        <f>VLOOKUP(tbResumo[[#This Row],[Recurso]],tbUnid[],2,0)</f>
        <v>H/H</v>
      </c>
      <c r="M253" s="9">
        <f>IFERROR(AVERAGEIFS(tbSilv[Preco],tbSilv[idCombinacao],tbResumo[[#This Row],[idCombinacao]],tbSilv[Ano],tbResumo[[#This Row],[Ano]],tbSilv[Operacao],tbResumo[[#This Row],[Operacao]],tbSilv[Recurso],tbResumo[[#This Row],[Recurso]]),0)</f>
        <v>13.066685676574707</v>
      </c>
      <c r="N253" s="1">
        <f>SUMIFS(tbSilv[qtdRecEspFaixa],tbSilv[idCombinacao],tbResumo[[#This Row],[idCombinacao]],tbSilv[Ano],tbResumo[[#This Row],[Ano]],tbSilv[Operacao],tbResumo[[#This Row],[Operacao]],tbSilv[Recurso],tbResumo[[#This Row],[Recurso]])</f>
        <v>0.25</v>
      </c>
      <c r="O253" s="9">
        <f>SUMIFS(tbSilv[ValorEspFaixa],tbSilv[idCombinacao],tbResumo[[#This Row],[idCombinacao]],tbSilv[Ano],tbResumo[[#This Row],[Ano]],tbSilv[Operacao],tbResumo[[#This Row],[Operacao]],tbSilv[Recurso],tbResumo[[#This Row],[Recurso]])</f>
        <v>3.2666714191436768</v>
      </c>
    </row>
    <row r="254" spans="1:15" x14ac:dyDescent="0.3">
      <c r="A254" t="s">
        <v>1</v>
      </c>
      <c r="B254" t="s">
        <v>2</v>
      </c>
      <c r="C254" t="s">
        <v>3</v>
      </c>
      <c r="D254" t="s">
        <v>306</v>
      </c>
      <c r="E254" t="s">
        <v>4</v>
      </c>
      <c r="F254">
        <v>11688</v>
      </c>
      <c r="G254" t="s">
        <v>0</v>
      </c>
      <c r="H254">
        <v>27</v>
      </c>
      <c r="I254" t="s">
        <v>33</v>
      </c>
      <c r="J254" t="s">
        <v>34</v>
      </c>
      <c r="K254" s="1">
        <f>SUMIFS(tbSilv[qtdRecurso],tbSilv[idCombinacao],tbResumo[[#This Row],[idCombinacao]],tbSilv[Ano],tbResumo[[#This Row],[Ano]],tbSilv[Operacao],tbResumo[[#This Row],[Operacao]],tbSilv[Recurso],tbResumo[[#This Row],[Recurso]])</f>
        <v>10</v>
      </c>
      <c r="L254" t="str">
        <f>VLOOKUP(tbResumo[[#This Row],[Recurso]],tbUnid[],2,0)</f>
        <v>H/H</v>
      </c>
      <c r="M254" s="9">
        <f>IFERROR(AVERAGEIFS(tbSilv[Preco],tbSilv[idCombinacao],tbResumo[[#This Row],[idCombinacao]],tbSilv[Ano],tbResumo[[#This Row],[Ano]],tbSilv[Operacao],tbResumo[[#This Row],[Operacao]],tbSilv[Recurso],tbResumo[[#This Row],[Recurso]]),0)</f>
        <v>9.9000000000000005E-2</v>
      </c>
      <c r="N254" s="1">
        <f>SUMIFS(tbSilv[qtdRecEspFaixa],tbSilv[idCombinacao],tbResumo[[#This Row],[idCombinacao]],tbSilv[Ano],tbResumo[[#This Row],[Ano]],tbSilv[Operacao],tbResumo[[#This Row],[Operacao]],tbSilv[Recurso],tbResumo[[#This Row],[Recurso]])</f>
        <v>0.5</v>
      </c>
      <c r="O254" s="9">
        <f>SUMIFS(tbSilv[ValorEspFaixa],tbSilv[idCombinacao],tbResumo[[#This Row],[idCombinacao]],tbSilv[Ano],tbResumo[[#This Row],[Ano]],tbSilv[Operacao],tbResumo[[#This Row],[Operacao]],tbSilv[Recurso],tbResumo[[#This Row],[Recurso]])</f>
        <v>4.9500000000000002E-2</v>
      </c>
    </row>
    <row r="255" spans="1:15" x14ac:dyDescent="0.3">
      <c r="A255" t="s">
        <v>1</v>
      </c>
      <c r="B255" t="s">
        <v>2</v>
      </c>
      <c r="C255" t="s">
        <v>3</v>
      </c>
      <c r="D255" t="s">
        <v>306</v>
      </c>
      <c r="E255" t="s">
        <v>4</v>
      </c>
      <c r="F255">
        <v>11688</v>
      </c>
      <c r="G255" t="s">
        <v>0</v>
      </c>
      <c r="H255">
        <v>27</v>
      </c>
      <c r="I255" t="s">
        <v>33</v>
      </c>
      <c r="J255" t="s">
        <v>35</v>
      </c>
      <c r="K255" s="1">
        <f>SUMIFS(tbSilv[qtdRecurso],tbSilv[idCombinacao],tbResumo[[#This Row],[idCombinacao]],tbSilv[Ano],tbResumo[[#This Row],[Ano]],tbSilv[Operacao],tbResumo[[#This Row],[Operacao]],tbSilv[Recurso],tbResumo[[#This Row],[Recurso]])</f>
        <v>10</v>
      </c>
      <c r="L255" t="str">
        <f>VLOOKUP(tbResumo[[#This Row],[Recurso]],tbUnid[],2,0)</f>
        <v>Kg</v>
      </c>
      <c r="M255" s="9">
        <f>IFERROR(AVERAGEIFS(tbSilv[Preco],tbSilv[idCombinacao],tbResumo[[#This Row],[idCombinacao]],tbSilv[Ano],tbResumo[[#This Row],[Ano]],tbSilv[Operacao],tbResumo[[#This Row],[Operacao]],tbSilv[Recurso],tbResumo[[#This Row],[Recurso]]),0)</f>
        <v>16.239999771118164</v>
      </c>
      <c r="N255" s="1">
        <f>SUMIFS(tbSilv[qtdRecEspFaixa],tbSilv[idCombinacao],tbResumo[[#This Row],[idCombinacao]],tbSilv[Ano],tbResumo[[#This Row],[Ano]],tbSilv[Operacao],tbResumo[[#This Row],[Operacao]],tbSilv[Recurso],tbResumo[[#This Row],[Recurso]])</f>
        <v>0.5</v>
      </c>
      <c r="O255" s="9">
        <f>SUMIFS(tbSilv[ValorEspFaixa],tbSilv[idCombinacao],tbResumo[[#This Row],[idCombinacao]],tbSilv[Ano],tbResumo[[#This Row],[Ano]],tbSilv[Operacao],tbResumo[[#This Row],[Operacao]],tbSilv[Recurso],tbResumo[[#This Row],[Recurso]])</f>
        <v>8.119999885559082</v>
      </c>
    </row>
    <row r="256" spans="1:15" x14ac:dyDescent="0.3">
      <c r="A256" t="s">
        <v>1</v>
      </c>
      <c r="B256" t="s">
        <v>2</v>
      </c>
      <c r="C256" t="s">
        <v>3</v>
      </c>
      <c r="D256" t="s">
        <v>306</v>
      </c>
      <c r="E256" t="s">
        <v>4</v>
      </c>
      <c r="F256">
        <v>11688</v>
      </c>
      <c r="G256" t="s">
        <v>0</v>
      </c>
      <c r="H256">
        <v>27</v>
      </c>
      <c r="I256" t="s">
        <v>33</v>
      </c>
      <c r="J256" t="s">
        <v>13</v>
      </c>
      <c r="K256" s="1">
        <f>SUMIFS(tbSilv[qtdRecurso],tbSilv[idCombinacao],tbResumo[[#This Row],[idCombinacao]],tbSilv[Ano],tbResumo[[#This Row],[Ano]],tbSilv[Operacao],tbResumo[[#This Row],[Operacao]],tbSilv[Recurso],tbResumo[[#This Row],[Recurso]])</f>
        <v>10</v>
      </c>
      <c r="L256" t="str">
        <f>VLOOKUP(tbResumo[[#This Row],[Recurso]],tbUnid[],2,0)</f>
        <v>H/H</v>
      </c>
      <c r="M256" s="9">
        <f>IFERROR(AVERAGEIFS(tbSilv[Preco],tbSilv[idCombinacao],tbResumo[[#This Row],[idCombinacao]],tbSilv[Ano],tbResumo[[#This Row],[Ano]],tbSilv[Operacao],tbResumo[[#This Row],[Operacao]],tbSilv[Recurso],tbResumo[[#This Row],[Recurso]]),0)</f>
        <v>13.066685676574707</v>
      </c>
      <c r="N256" s="1">
        <f>SUMIFS(tbSilv[qtdRecEspFaixa],tbSilv[idCombinacao],tbResumo[[#This Row],[idCombinacao]],tbSilv[Ano],tbResumo[[#This Row],[Ano]],tbSilv[Operacao],tbResumo[[#This Row],[Operacao]],tbSilv[Recurso],tbResumo[[#This Row],[Recurso]])</f>
        <v>0.5</v>
      </c>
      <c r="O256" s="9">
        <f>SUMIFS(tbSilv[ValorEspFaixa],tbSilv[idCombinacao],tbResumo[[#This Row],[idCombinacao]],tbSilv[Ano],tbResumo[[#This Row],[Ano]],tbSilv[Operacao],tbResumo[[#This Row],[Operacao]],tbSilv[Recurso],tbResumo[[#This Row],[Recurso]])</f>
        <v>6.5333428382873535</v>
      </c>
    </row>
    <row r="257" spans="1:15" x14ac:dyDescent="0.3">
      <c r="A257" t="s">
        <v>1</v>
      </c>
      <c r="B257" t="s">
        <v>2</v>
      </c>
      <c r="C257" t="s">
        <v>3</v>
      </c>
      <c r="D257" t="s">
        <v>306</v>
      </c>
      <c r="E257" t="s">
        <v>4</v>
      </c>
      <c r="F257">
        <v>11688</v>
      </c>
      <c r="G257" t="s">
        <v>0</v>
      </c>
      <c r="H257">
        <v>27</v>
      </c>
      <c r="I257" t="s">
        <v>36</v>
      </c>
      <c r="J257" t="s">
        <v>13</v>
      </c>
      <c r="K257" s="1">
        <f>SUMIFS(tbSilv[qtdRecurso],tbSilv[idCombinacao],tbResumo[[#This Row],[idCombinacao]],tbSilv[Ano],tbResumo[[#This Row],[Ano]],tbSilv[Operacao],tbResumo[[#This Row],[Operacao]],tbSilv[Recurso],tbResumo[[#This Row],[Recurso]])</f>
        <v>5</v>
      </c>
      <c r="L257" t="str">
        <f>VLOOKUP(tbResumo[[#This Row],[Recurso]],tbUnid[],2,0)</f>
        <v>H/H</v>
      </c>
      <c r="M257" s="9">
        <f>IFERROR(AVERAGEIFS(tbSilv[Preco],tbSilv[idCombinacao],tbResumo[[#This Row],[idCombinacao]],tbSilv[Ano],tbResumo[[#This Row],[Ano]],tbSilv[Operacao],tbResumo[[#This Row],[Operacao]],tbSilv[Recurso],tbResumo[[#This Row],[Recurso]]),0)</f>
        <v>13.066685676574707</v>
      </c>
      <c r="N257" s="1">
        <f>SUMIFS(tbSilv[qtdRecEspFaixa],tbSilv[idCombinacao],tbResumo[[#This Row],[idCombinacao]],tbSilv[Ano],tbResumo[[#This Row],[Ano]],tbSilv[Operacao],tbResumo[[#This Row],[Operacao]],tbSilv[Recurso],tbResumo[[#This Row],[Recurso]])</f>
        <v>0.25</v>
      </c>
      <c r="O257" s="9">
        <f>SUMIFS(tbSilv[ValorEspFaixa],tbSilv[idCombinacao],tbResumo[[#This Row],[idCombinacao]],tbSilv[Ano],tbResumo[[#This Row],[Ano]],tbSilv[Operacao],tbResumo[[#This Row],[Operacao]],tbSilv[Recurso],tbResumo[[#This Row],[Recurso]])</f>
        <v>3.2666714191436768</v>
      </c>
    </row>
    <row r="258" spans="1:15" x14ac:dyDescent="0.3">
      <c r="A258" t="s">
        <v>1</v>
      </c>
      <c r="B258" t="s">
        <v>2</v>
      </c>
      <c r="C258" t="s">
        <v>3</v>
      </c>
      <c r="D258" t="s">
        <v>306</v>
      </c>
      <c r="E258" t="s">
        <v>4</v>
      </c>
      <c r="F258">
        <v>11688</v>
      </c>
      <c r="G258" t="s">
        <v>0</v>
      </c>
      <c r="H258">
        <v>28</v>
      </c>
      <c r="I258" t="s">
        <v>33</v>
      </c>
      <c r="J258" t="s">
        <v>34</v>
      </c>
      <c r="K258" s="1">
        <f>SUMIFS(tbSilv[qtdRecurso],tbSilv[idCombinacao],tbResumo[[#This Row],[idCombinacao]],tbSilv[Ano],tbResumo[[#This Row],[Ano]],tbSilv[Operacao],tbResumo[[#This Row],[Operacao]],tbSilv[Recurso],tbResumo[[#This Row],[Recurso]])</f>
        <v>10</v>
      </c>
      <c r="L258" t="str">
        <f>VLOOKUP(tbResumo[[#This Row],[Recurso]],tbUnid[],2,0)</f>
        <v>H/H</v>
      </c>
      <c r="M258" s="9">
        <f>IFERROR(AVERAGEIFS(tbSilv[Preco],tbSilv[idCombinacao],tbResumo[[#This Row],[idCombinacao]],tbSilv[Ano],tbResumo[[#This Row],[Ano]],tbSilv[Operacao],tbResumo[[#This Row],[Operacao]],tbSilv[Recurso],tbResumo[[#This Row],[Recurso]]),0)</f>
        <v>9.9000000000000005E-2</v>
      </c>
      <c r="N258" s="1">
        <f>SUMIFS(tbSilv[qtdRecEspFaixa],tbSilv[idCombinacao],tbResumo[[#This Row],[idCombinacao]],tbSilv[Ano],tbResumo[[#This Row],[Ano]],tbSilv[Operacao],tbResumo[[#This Row],[Operacao]],tbSilv[Recurso],tbResumo[[#This Row],[Recurso]])</f>
        <v>0.5</v>
      </c>
      <c r="O258" s="9">
        <f>SUMIFS(tbSilv[ValorEspFaixa],tbSilv[idCombinacao],tbResumo[[#This Row],[idCombinacao]],tbSilv[Ano],tbResumo[[#This Row],[Ano]],tbSilv[Operacao],tbResumo[[#This Row],[Operacao]],tbSilv[Recurso],tbResumo[[#This Row],[Recurso]])</f>
        <v>4.9500000000000002E-2</v>
      </c>
    </row>
    <row r="259" spans="1:15" x14ac:dyDescent="0.3">
      <c r="A259" t="s">
        <v>1</v>
      </c>
      <c r="B259" t="s">
        <v>2</v>
      </c>
      <c r="C259" t="s">
        <v>3</v>
      </c>
      <c r="D259" t="s">
        <v>306</v>
      </c>
      <c r="E259" t="s">
        <v>4</v>
      </c>
      <c r="F259">
        <v>11688</v>
      </c>
      <c r="G259" t="s">
        <v>0</v>
      </c>
      <c r="H259">
        <v>28</v>
      </c>
      <c r="I259" t="s">
        <v>33</v>
      </c>
      <c r="J259" t="s">
        <v>35</v>
      </c>
      <c r="K259" s="1">
        <f>SUMIFS(tbSilv[qtdRecurso],tbSilv[idCombinacao],tbResumo[[#This Row],[idCombinacao]],tbSilv[Ano],tbResumo[[#This Row],[Ano]],tbSilv[Operacao],tbResumo[[#This Row],[Operacao]],tbSilv[Recurso],tbResumo[[#This Row],[Recurso]])</f>
        <v>10</v>
      </c>
      <c r="L259" t="str">
        <f>VLOOKUP(tbResumo[[#This Row],[Recurso]],tbUnid[],2,0)</f>
        <v>Kg</v>
      </c>
      <c r="M259" s="9">
        <f>IFERROR(AVERAGEIFS(tbSilv[Preco],tbSilv[idCombinacao],tbResumo[[#This Row],[idCombinacao]],tbSilv[Ano],tbResumo[[#This Row],[Ano]],tbSilv[Operacao],tbResumo[[#This Row],[Operacao]],tbSilv[Recurso],tbResumo[[#This Row],[Recurso]]),0)</f>
        <v>16.239999771118164</v>
      </c>
      <c r="N259" s="1">
        <f>SUMIFS(tbSilv[qtdRecEspFaixa],tbSilv[idCombinacao],tbResumo[[#This Row],[idCombinacao]],tbSilv[Ano],tbResumo[[#This Row],[Ano]],tbSilv[Operacao],tbResumo[[#This Row],[Operacao]],tbSilv[Recurso],tbResumo[[#This Row],[Recurso]])</f>
        <v>0.5</v>
      </c>
      <c r="O259" s="9">
        <f>SUMIFS(tbSilv[ValorEspFaixa],tbSilv[idCombinacao],tbResumo[[#This Row],[idCombinacao]],tbSilv[Ano],tbResumo[[#This Row],[Ano]],tbSilv[Operacao],tbResumo[[#This Row],[Operacao]],tbSilv[Recurso],tbResumo[[#This Row],[Recurso]])</f>
        <v>8.119999885559082</v>
      </c>
    </row>
    <row r="260" spans="1:15" x14ac:dyDescent="0.3">
      <c r="A260" t="s">
        <v>1</v>
      </c>
      <c r="B260" t="s">
        <v>2</v>
      </c>
      <c r="C260" t="s">
        <v>3</v>
      </c>
      <c r="D260" t="s">
        <v>306</v>
      </c>
      <c r="E260" t="s">
        <v>4</v>
      </c>
      <c r="F260">
        <v>11688</v>
      </c>
      <c r="G260" t="s">
        <v>0</v>
      </c>
      <c r="H260">
        <v>28</v>
      </c>
      <c r="I260" t="s">
        <v>33</v>
      </c>
      <c r="J260" t="s">
        <v>13</v>
      </c>
      <c r="K260" s="1">
        <f>SUMIFS(tbSilv[qtdRecurso],tbSilv[idCombinacao],tbResumo[[#This Row],[idCombinacao]],tbSilv[Ano],tbResumo[[#This Row],[Ano]],tbSilv[Operacao],tbResumo[[#This Row],[Operacao]],tbSilv[Recurso],tbResumo[[#This Row],[Recurso]])</f>
        <v>10</v>
      </c>
      <c r="L260" t="str">
        <f>VLOOKUP(tbResumo[[#This Row],[Recurso]],tbUnid[],2,0)</f>
        <v>H/H</v>
      </c>
      <c r="M260" s="9">
        <f>IFERROR(AVERAGEIFS(tbSilv[Preco],tbSilv[idCombinacao],tbResumo[[#This Row],[idCombinacao]],tbSilv[Ano],tbResumo[[#This Row],[Ano]],tbSilv[Operacao],tbResumo[[#This Row],[Operacao]],tbSilv[Recurso],tbResumo[[#This Row],[Recurso]]),0)</f>
        <v>13.066685676574707</v>
      </c>
      <c r="N260" s="1">
        <f>SUMIFS(tbSilv[qtdRecEspFaixa],tbSilv[idCombinacao],tbResumo[[#This Row],[idCombinacao]],tbSilv[Ano],tbResumo[[#This Row],[Ano]],tbSilv[Operacao],tbResumo[[#This Row],[Operacao]],tbSilv[Recurso],tbResumo[[#This Row],[Recurso]])</f>
        <v>0.5</v>
      </c>
      <c r="O260" s="9">
        <f>SUMIFS(tbSilv[ValorEspFaixa],tbSilv[idCombinacao],tbResumo[[#This Row],[idCombinacao]],tbSilv[Ano],tbResumo[[#This Row],[Ano]],tbSilv[Operacao],tbResumo[[#This Row],[Operacao]],tbSilv[Recurso],tbResumo[[#This Row],[Recurso]])</f>
        <v>6.5333428382873535</v>
      </c>
    </row>
    <row r="261" spans="1:15" x14ac:dyDescent="0.3">
      <c r="A261" t="s">
        <v>1</v>
      </c>
      <c r="B261" t="s">
        <v>2</v>
      </c>
      <c r="C261" t="s">
        <v>3</v>
      </c>
      <c r="D261" t="s">
        <v>306</v>
      </c>
      <c r="E261" t="s">
        <v>4</v>
      </c>
      <c r="F261">
        <v>11688</v>
      </c>
      <c r="G261" t="s">
        <v>0</v>
      </c>
      <c r="H261">
        <v>28</v>
      </c>
      <c r="I261" t="s">
        <v>36</v>
      </c>
      <c r="J261" t="s">
        <v>13</v>
      </c>
      <c r="K261" s="1">
        <f>SUMIFS(tbSilv[qtdRecurso],tbSilv[idCombinacao],tbResumo[[#This Row],[idCombinacao]],tbSilv[Ano],tbResumo[[#This Row],[Ano]],tbSilv[Operacao],tbResumo[[#This Row],[Operacao]],tbSilv[Recurso],tbResumo[[#This Row],[Recurso]])</f>
        <v>5</v>
      </c>
      <c r="L261" t="str">
        <f>VLOOKUP(tbResumo[[#This Row],[Recurso]],tbUnid[],2,0)</f>
        <v>H/H</v>
      </c>
      <c r="M261" s="9">
        <f>IFERROR(AVERAGEIFS(tbSilv[Preco],tbSilv[idCombinacao],tbResumo[[#This Row],[idCombinacao]],tbSilv[Ano],tbResumo[[#This Row],[Ano]],tbSilv[Operacao],tbResumo[[#This Row],[Operacao]],tbSilv[Recurso],tbResumo[[#This Row],[Recurso]]),0)</f>
        <v>13.066685676574707</v>
      </c>
      <c r="N261" s="1">
        <f>SUMIFS(tbSilv[qtdRecEspFaixa],tbSilv[idCombinacao],tbResumo[[#This Row],[idCombinacao]],tbSilv[Ano],tbResumo[[#This Row],[Ano]],tbSilv[Operacao],tbResumo[[#This Row],[Operacao]],tbSilv[Recurso],tbResumo[[#This Row],[Recurso]])</f>
        <v>0.25</v>
      </c>
      <c r="O261" s="9">
        <f>SUMIFS(tbSilv[ValorEspFaixa],tbSilv[idCombinacao],tbResumo[[#This Row],[idCombinacao]],tbSilv[Ano],tbResumo[[#This Row],[Ano]],tbSilv[Operacao],tbResumo[[#This Row],[Operacao]],tbSilv[Recurso],tbResumo[[#This Row],[Recurso]])</f>
        <v>3.2666714191436768</v>
      </c>
    </row>
    <row r="262" spans="1:15" x14ac:dyDescent="0.3">
      <c r="A262" t="s">
        <v>1</v>
      </c>
      <c r="B262" t="s">
        <v>2</v>
      </c>
      <c r="C262" t="s">
        <v>3</v>
      </c>
      <c r="D262" t="s">
        <v>306</v>
      </c>
      <c r="E262" t="s">
        <v>4</v>
      </c>
      <c r="F262">
        <v>11688</v>
      </c>
      <c r="G262" t="s">
        <v>0</v>
      </c>
      <c r="H262">
        <v>29</v>
      </c>
      <c r="I262" t="s">
        <v>33</v>
      </c>
      <c r="J262" t="s">
        <v>34</v>
      </c>
      <c r="K262" s="1">
        <f>SUMIFS(tbSilv[qtdRecurso],tbSilv[idCombinacao],tbResumo[[#This Row],[idCombinacao]],tbSilv[Ano],tbResumo[[#This Row],[Ano]],tbSilv[Operacao],tbResumo[[#This Row],[Operacao]],tbSilv[Recurso],tbResumo[[#This Row],[Recurso]])</f>
        <v>10</v>
      </c>
      <c r="L262" t="str">
        <f>VLOOKUP(tbResumo[[#This Row],[Recurso]],tbUnid[],2,0)</f>
        <v>H/H</v>
      </c>
      <c r="M262" s="9">
        <f>IFERROR(AVERAGEIFS(tbSilv[Preco],tbSilv[idCombinacao],tbResumo[[#This Row],[idCombinacao]],tbSilv[Ano],tbResumo[[#This Row],[Ano]],tbSilv[Operacao],tbResumo[[#This Row],[Operacao]],tbSilv[Recurso],tbResumo[[#This Row],[Recurso]]),0)</f>
        <v>9.9000000000000005E-2</v>
      </c>
      <c r="N262" s="1">
        <f>SUMIFS(tbSilv[qtdRecEspFaixa],tbSilv[idCombinacao],tbResumo[[#This Row],[idCombinacao]],tbSilv[Ano],tbResumo[[#This Row],[Ano]],tbSilv[Operacao],tbResumo[[#This Row],[Operacao]],tbSilv[Recurso],tbResumo[[#This Row],[Recurso]])</f>
        <v>0.5</v>
      </c>
      <c r="O262" s="9">
        <f>SUMIFS(tbSilv[ValorEspFaixa],tbSilv[idCombinacao],tbResumo[[#This Row],[idCombinacao]],tbSilv[Ano],tbResumo[[#This Row],[Ano]],tbSilv[Operacao],tbResumo[[#This Row],[Operacao]],tbSilv[Recurso],tbResumo[[#This Row],[Recurso]])</f>
        <v>4.9500000000000002E-2</v>
      </c>
    </row>
    <row r="263" spans="1:15" x14ac:dyDescent="0.3">
      <c r="A263" t="s">
        <v>1</v>
      </c>
      <c r="B263" t="s">
        <v>2</v>
      </c>
      <c r="C263" t="s">
        <v>3</v>
      </c>
      <c r="D263" t="s">
        <v>306</v>
      </c>
      <c r="E263" t="s">
        <v>4</v>
      </c>
      <c r="F263">
        <v>11688</v>
      </c>
      <c r="G263" t="s">
        <v>0</v>
      </c>
      <c r="H263">
        <v>29</v>
      </c>
      <c r="I263" t="s">
        <v>33</v>
      </c>
      <c r="J263" t="s">
        <v>35</v>
      </c>
      <c r="K263" s="1">
        <f>SUMIFS(tbSilv[qtdRecurso],tbSilv[idCombinacao],tbResumo[[#This Row],[idCombinacao]],tbSilv[Ano],tbResumo[[#This Row],[Ano]],tbSilv[Operacao],tbResumo[[#This Row],[Operacao]],tbSilv[Recurso],tbResumo[[#This Row],[Recurso]])</f>
        <v>10</v>
      </c>
      <c r="L263" t="str">
        <f>VLOOKUP(tbResumo[[#This Row],[Recurso]],tbUnid[],2,0)</f>
        <v>Kg</v>
      </c>
      <c r="M263" s="9">
        <f>IFERROR(AVERAGEIFS(tbSilv[Preco],tbSilv[idCombinacao],tbResumo[[#This Row],[idCombinacao]],tbSilv[Ano],tbResumo[[#This Row],[Ano]],tbSilv[Operacao],tbResumo[[#This Row],[Operacao]],tbSilv[Recurso],tbResumo[[#This Row],[Recurso]]),0)</f>
        <v>16.239999771118164</v>
      </c>
      <c r="N263" s="1">
        <f>SUMIFS(tbSilv[qtdRecEspFaixa],tbSilv[idCombinacao],tbResumo[[#This Row],[idCombinacao]],tbSilv[Ano],tbResumo[[#This Row],[Ano]],tbSilv[Operacao],tbResumo[[#This Row],[Operacao]],tbSilv[Recurso],tbResumo[[#This Row],[Recurso]])</f>
        <v>0.5</v>
      </c>
      <c r="O263" s="9">
        <f>SUMIFS(tbSilv[ValorEspFaixa],tbSilv[idCombinacao],tbResumo[[#This Row],[idCombinacao]],tbSilv[Ano],tbResumo[[#This Row],[Ano]],tbSilv[Operacao],tbResumo[[#This Row],[Operacao]],tbSilv[Recurso],tbResumo[[#This Row],[Recurso]])</f>
        <v>8.119999885559082</v>
      </c>
    </row>
    <row r="264" spans="1:15" x14ac:dyDescent="0.3">
      <c r="A264" t="s">
        <v>1</v>
      </c>
      <c r="B264" t="s">
        <v>2</v>
      </c>
      <c r="C264" t="s">
        <v>3</v>
      </c>
      <c r="D264" t="s">
        <v>306</v>
      </c>
      <c r="E264" t="s">
        <v>4</v>
      </c>
      <c r="F264">
        <v>11688</v>
      </c>
      <c r="G264" t="s">
        <v>0</v>
      </c>
      <c r="H264">
        <v>29</v>
      </c>
      <c r="I264" t="s">
        <v>33</v>
      </c>
      <c r="J264" t="s">
        <v>13</v>
      </c>
      <c r="K264" s="1">
        <f>SUMIFS(tbSilv[qtdRecurso],tbSilv[idCombinacao],tbResumo[[#This Row],[idCombinacao]],tbSilv[Ano],tbResumo[[#This Row],[Ano]],tbSilv[Operacao],tbResumo[[#This Row],[Operacao]],tbSilv[Recurso],tbResumo[[#This Row],[Recurso]])</f>
        <v>10</v>
      </c>
      <c r="L264" t="str">
        <f>VLOOKUP(tbResumo[[#This Row],[Recurso]],tbUnid[],2,0)</f>
        <v>H/H</v>
      </c>
      <c r="M264" s="9">
        <f>IFERROR(AVERAGEIFS(tbSilv[Preco],tbSilv[idCombinacao],tbResumo[[#This Row],[idCombinacao]],tbSilv[Ano],tbResumo[[#This Row],[Ano]],tbSilv[Operacao],tbResumo[[#This Row],[Operacao]],tbSilv[Recurso],tbResumo[[#This Row],[Recurso]]),0)</f>
        <v>13.066685676574707</v>
      </c>
      <c r="N264" s="1">
        <f>SUMIFS(tbSilv[qtdRecEspFaixa],tbSilv[idCombinacao],tbResumo[[#This Row],[idCombinacao]],tbSilv[Ano],tbResumo[[#This Row],[Ano]],tbSilv[Operacao],tbResumo[[#This Row],[Operacao]],tbSilv[Recurso],tbResumo[[#This Row],[Recurso]])</f>
        <v>0.5</v>
      </c>
      <c r="O264" s="9">
        <f>SUMIFS(tbSilv[ValorEspFaixa],tbSilv[idCombinacao],tbResumo[[#This Row],[idCombinacao]],tbSilv[Ano],tbResumo[[#This Row],[Ano]],tbSilv[Operacao],tbResumo[[#This Row],[Operacao]],tbSilv[Recurso],tbResumo[[#This Row],[Recurso]])</f>
        <v>6.5333428382873535</v>
      </c>
    </row>
    <row r="265" spans="1:15" x14ac:dyDescent="0.3">
      <c r="A265" t="s">
        <v>1</v>
      </c>
      <c r="B265" t="s">
        <v>2</v>
      </c>
      <c r="C265" t="s">
        <v>3</v>
      </c>
      <c r="D265" t="s">
        <v>306</v>
      </c>
      <c r="E265" t="s">
        <v>4</v>
      </c>
      <c r="F265">
        <v>11688</v>
      </c>
      <c r="G265" t="s">
        <v>0</v>
      </c>
      <c r="H265">
        <v>29</v>
      </c>
      <c r="I265" t="s">
        <v>36</v>
      </c>
      <c r="J265" t="s">
        <v>13</v>
      </c>
      <c r="K265" s="1">
        <f>SUMIFS(tbSilv[qtdRecurso],tbSilv[idCombinacao],tbResumo[[#This Row],[idCombinacao]],tbSilv[Ano],tbResumo[[#This Row],[Ano]],tbSilv[Operacao],tbResumo[[#This Row],[Operacao]],tbSilv[Recurso],tbResumo[[#This Row],[Recurso]])</f>
        <v>5</v>
      </c>
      <c r="L265" t="str">
        <f>VLOOKUP(tbResumo[[#This Row],[Recurso]],tbUnid[],2,0)</f>
        <v>H/H</v>
      </c>
      <c r="M265" s="9">
        <f>IFERROR(AVERAGEIFS(tbSilv[Preco],tbSilv[idCombinacao],tbResumo[[#This Row],[idCombinacao]],tbSilv[Ano],tbResumo[[#This Row],[Ano]],tbSilv[Operacao],tbResumo[[#This Row],[Operacao]],tbSilv[Recurso],tbResumo[[#This Row],[Recurso]]),0)</f>
        <v>13.066685676574707</v>
      </c>
      <c r="N265" s="1">
        <f>SUMIFS(tbSilv[qtdRecEspFaixa],tbSilv[idCombinacao],tbResumo[[#This Row],[idCombinacao]],tbSilv[Ano],tbResumo[[#This Row],[Ano]],tbSilv[Operacao],tbResumo[[#This Row],[Operacao]],tbSilv[Recurso],tbResumo[[#This Row],[Recurso]])</f>
        <v>0.25</v>
      </c>
      <c r="O265" s="9">
        <f>SUMIFS(tbSilv[ValorEspFaixa],tbSilv[idCombinacao],tbResumo[[#This Row],[idCombinacao]],tbSilv[Ano],tbResumo[[#This Row],[Ano]],tbSilv[Operacao],tbResumo[[#This Row],[Operacao]],tbSilv[Recurso],tbResumo[[#This Row],[Recurso]])</f>
        <v>3.2666714191436768</v>
      </c>
    </row>
    <row r="266" spans="1:15" x14ac:dyDescent="0.3">
      <c r="A266" t="s">
        <v>1</v>
      </c>
      <c r="B266" t="s">
        <v>2</v>
      </c>
      <c r="C266" t="s">
        <v>3</v>
      </c>
      <c r="D266" t="s">
        <v>306</v>
      </c>
      <c r="E266" t="s">
        <v>4</v>
      </c>
      <c r="F266">
        <v>11688</v>
      </c>
      <c r="G266" t="s">
        <v>0</v>
      </c>
      <c r="H266">
        <v>30</v>
      </c>
      <c r="I266" t="s">
        <v>33</v>
      </c>
      <c r="J266" t="s">
        <v>34</v>
      </c>
      <c r="K266" s="1">
        <f>SUMIFS(tbSilv[qtdRecurso],tbSilv[idCombinacao],tbResumo[[#This Row],[idCombinacao]],tbSilv[Ano],tbResumo[[#This Row],[Ano]],tbSilv[Operacao],tbResumo[[#This Row],[Operacao]],tbSilv[Recurso],tbResumo[[#This Row],[Recurso]])</f>
        <v>10</v>
      </c>
      <c r="L266" t="str">
        <f>VLOOKUP(tbResumo[[#This Row],[Recurso]],tbUnid[],2,0)</f>
        <v>H/H</v>
      </c>
      <c r="M266" s="9">
        <f>IFERROR(AVERAGEIFS(tbSilv[Preco],tbSilv[idCombinacao],tbResumo[[#This Row],[idCombinacao]],tbSilv[Ano],tbResumo[[#This Row],[Ano]],tbSilv[Operacao],tbResumo[[#This Row],[Operacao]],tbSilv[Recurso],tbResumo[[#This Row],[Recurso]]),0)</f>
        <v>9.9000000000000005E-2</v>
      </c>
      <c r="N266" s="1">
        <f>SUMIFS(tbSilv[qtdRecEspFaixa],tbSilv[idCombinacao],tbResumo[[#This Row],[idCombinacao]],tbSilv[Ano],tbResumo[[#This Row],[Ano]],tbSilv[Operacao],tbResumo[[#This Row],[Operacao]],tbSilv[Recurso],tbResumo[[#This Row],[Recurso]])</f>
        <v>0.5</v>
      </c>
      <c r="O266" s="9">
        <f>SUMIFS(tbSilv[ValorEspFaixa],tbSilv[idCombinacao],tbResumo[[#This Row],[idCombinacao]],tbSilv[Ano],tbResumo[[#This Row],[Ano]],tbSilv[Operacao],tbResumo[[#This Row],[Operacao]],tbSilv[Recurso],tbResumo[[#This Row],[Recurso]])</f>
        <v>4.9500000000000002E-2</v>
      </c>
    </row>
    <row r="267" spans="1:15" x14ac:dyDescent="0.3">
      <c r="A267" t="s">
        <v>1</v>
      </c>
      <c r="B267" t="s">
        <v>2</v>
      </c>
      <c r="C267" t="s">
        <v>3</v>
      </c>
      <c r="D267" t="s">
        <v>306</v>
      </c>
      <c r="E267" t="s">
        <v>4</v>
      </c>
      <c r="F267">
        <v>11688</v>
      </c>
      <c r="G267" t="s">
        <v>0</v>
      </c>
      <c r="H267">
        <v>30</v>
      </c>
      <c r="I267" t="s">
        <v>33</v>
      </c>
      <c r="J267" t="s">
        <v>35</v>
      </c>
      <c r="K267" s="1">
        <f>SUMIFS(tbSilv[qtdRecurso],tbSilv[idCombinacao],tbResumo[[#This Row],[idCombinacao]],tbSilv[Ano],tbResumo[[#This Row],[Ano]],tbSilv[Operacao],tbResumo[[#This Row],[Operacao]],tbSilv[Recurso],tbResumo[[#This Row],[Recurso]])</f>
        <v>10</v>
      </c>
      <c r="L267" t="str">
        <f>VLOOKUP(tbResumo[[#This Row],[Recurso]],tbUnid[],2,0)</f>
        <v>Kg</v>
      </c>
      <c r="M267" s="9">
        <f>IFERROR(AVERAGEIFS(tbSilv[Preco],tbSilv[idCombinacao],tbResumo[[#This Row],[idCombinacao]],tbSilv[Ano],tbResumo[[#This Row],[Ano]],tbSilv[Operacao],tbResumo[[#This Row],[Operacao]],tbSilv[Recurso],tbResumo[[#This Row],[Recurso]]),0)</f>
        <v>16.239999771118164</v>
      </c>
      <c r="N267" s="1">
        <f>SUMIFS(tbSilv[qtdRecEspFaixa],tbSilv[idCombinacao],tbResumo[[#This Row],[idCombinacao]],tbSilv[Ano],tbResumo[[#This Row],[Ano]],tbSilv[Operacao],tbResumo[[#This Row],[Operacao]],tbSilv[Recurso],tbResumo[[#This Row],[Recurso]])</f>
        <v>0.5</v>
      </c>
      <c r="O267" s="9">
        <f>SUMIFS(tbSilv[ValorEspFaixa],tbSilv[idCombinacao],tbResumo[[#This Row],[idCombinacao]],tbSilv[Ano],tbResumo[[#This Row],[Ano]],tbSilv[Operacao],tbResumo[[#This Row],[Operacao]],tbSilv[Recurso],tbResumo[[#This Row],[Recurso]])</f>
        <v>8.119999885559082</v>
      </c>
    </row>
    <row r="268" spans="1:15" x14ac:dyDescent="0.3">
      <c r="A268" t="s">
        <v>1</v>
      </c>
      <c r="B268" t="s">
        <v>2</v>
      </c>
      <c r="C268" t="s">
        <v>3</v>
      </c>
      <c r="D268" t="s">
        <v>306</v>
      </c>
      <c r="E268" t="s">
        <v>4</v>
      </c>
      <c r="F268">
        <v>11688</v>
      </c>
      <c r="G268" t="s">
        <v>0</v>
      </c>
      <c r="H268">
        <v>30</v>
      </c>
      <c r="I268" t="s">
        <v>33</v>
      </c>
      <c r="J268" t="s">
        <v>13</v>
      </c>
      <c r="K268" s="1">
        <f>SUMIFS(tbSilv[qtdRecurso],tbSilv[idCombinacao],tbResumo[[#This Row],[idCombinacao]],tbSilv[Ano],tbResumo[[#This Row],[Ano]],tbSilv[Operacao],tbResumo[[#This Row],[Operacao]],tbSilv[Recurso],tbResumo[[#This Row],[Recurso]])</f>
        <v>10</v>
      </c>
      <c r="L268" t="str">
        <f>VLOOKUP(tbResumo[[#This Row],[Recurso]],tbUnid[],2,0)</f>
        <v>H/H</v>
      </c>
      <c r="M268" s="9">
        <f>IFERROR(AVERAGEIFS(tbSilv[Preco],tbSilv[idCombinacao],tbResumo[[#This Row],[idCombinacao]],tbSilv[Ano],tbResumo[[#This Row],[Ano]],tbSilv[Operacao],tbResumo[[#This Row],[Operacao]],tbSilv[Recurso],tbResumo[[#This Row],[Recurso]]),0)</f>
        <v>13.066685676574707</v>
      </c>
      <c r="N268" s="1">
        <f>SUMIFS(tbSilv[qtdRecEspFaixa],tbSilv[idCombinacao],tbResumo[[#This Row],[idCombinacao]],tbSilv[Ano],tbResumo[[#This Row],[Ano]],tbSilv[Operacao],tbResumo[[#This Row],[Operacao]],tbSilv[Recurso],tbResumo[[#This Row],[Recurso]])</f>
        <v>0.5</v>
      </c>
      <c r="O268" s="9">
        <f>SUMIFS(tbSilv[ValorEspFaixa],tbSilv[idCombinacao],tbResumo[[#This Row],[idCombinacao]],tbSilv[Ano],tbResumo[[#This Row],[Ano]],tbSilv[Operacao],tbResumo[[#This Row],[Operacao]],tbSilv[Recurso],tbResumo[[#This Row],[Recurso]])</f>
        <v>6.5333428382873535</v>
      </c>
    </row>
    <row r="269" spans="1:15" x14ac:dyDescent="0.3">
      <c r="A269" t="s">
        <v>1</v>
      </c>
      <c r="B269" t="s">
        <v>2</v>
      </c>
      <c r="C269" t="s">
        <v>3</v>
      </c>
      <c r="D269" t="s">
        <v>306</v>
      </c>
      <c r="E269" t="s">
        <v>4</v>
      </c>
      <c r="F269">
        <v>11688</v>
      </c>
      <c r="G269" t="s">
        <v>0</v>
      </c>
      <c r="H269">
        <v>30</v>
      </c>
      <c r="I269" t="s">
        <v>36</v>
      </c>
      <c r="J269" t="s">
        <v>13</v>
      </c>
      <c r="K269" s="1">
        <f>SUMIFS(tbSilv[qtdRecurso],tbSilv[idCombinacao],tbResumo[[#This Row],[idCombinacao]],tbSilv[Ano],tbResumo[[#This Row],[Ano]],tbSilv[Operacao],tbResumo[[#This Row],[Operacao]],tbSilv[Recurso],tbResumo[[#This Row],[Recurso]])</f>
        <v>5</v>
      </c>
      <c r="L269" t="str">
        <f>VLOOKUP(tbResumo[[#This Row],[Recurso]],tbUnid[],2,0)</f>
        <v>H/H</v>
      </c>
      <c r="M269" s="9">
        <f>IFERROR(AVERAGEIFS(tbSilv[Preco],tbSilv[idCombinacao],tbResumo[[#This Row],[idCombinacao]],tbSilv[Ano],tbResumo[[#This Row],[Ano]],tbSilv[Operacao],tbResumo[[#This Row],[Operacao]],tbSilv[Recurso],tbResumo[[#This Row],[Recurso]]),0)</f>
        <v>13.066685676574707</v>
      </c>
      <c r="N269" s="1">
        <f>SUMIFS(tbSilv[qtdRecEspFaixa],tbSilv[idCombinacao],tbResumo[[#This Row],[idCombinacao]],tbSilv[Ano],tbResumo[[#This Row],[Ano]],tbSilv[Operacao],tbResumo[[#This Row],[Operacao]],tbSilv[Recurso],tbResumo[[#This Row],[Recurso]])</f>
        <v>0.25</v>
      </c>
      <c r="O269" s="9">
        <f>SUMIFS(tbSilv[ValorEspFaixa],tbSilv[idCombinacao],tbResumo[[#This Row],[idCombinacao]],tbSilv[Ano],tbResumo[[#This Row],[Ano]],tbSilv[Operacao],tbResumo[[#This Row],[Operacao]],tbSilv[Recurso],tbResumo[[#This Row],[Recurso]])</f>
        <v>3.2666714191436768</v>
      </c>
    </row>
    <row r="270" spans="1:15" x14ac:dyDescent="0.3">
      <c r="A270" t="s">
        <v>1</v>
      </c>
      <c r="B270" t="s">
        <v>2</v>
      </c>
      <c r="C270" t="s">
        <v>3</v>
      </c>
      <c r="D270" t="s">
        <v>306</v>
      </c>
      <c r="E270" t="s">
        <v>4</v>
      </c>
      <c r="F270">
        <v>11688</v>
      </c>
      <c r="G270" t="s">
        <v>0</v>
      </c>
      <c r="H270">
        <v>1</v>
      </c>
      <c r="I270" t="s">
        <v>31</v>
      </c>
      <c r="J270" t="s">
        <v>32</v>
      </c>
      <c r="K270" s="1">
        <f>SUMIFS(tbSilv[qtdRecurso],tbSilv[idCombinacao],tbResumo[[#This Row],[idCombinacao]],tbSilv[Ano],tbResumo[[#This Row],[Ano]],tbSilv[Operacao],tbResumo[[#This Row],[Operacao]],tbSilv[Recurso],tbResumo[[#This Row],[Recurso]])</f>
        <v>163.5</v>
      </c>
      <c r="L270" t="str">
        <f>VLOOKUP(tbResumo[[#This Row],[Recurso]],tbUnid[],2,0)</f>
        <v>H/H</v>
      </c>
      <c r="M270" s="9">
        <f>IFERROR(AVERAGEIFS(tbSilv[Preco],tbSilv[idCombinacao],tbResumo[[#This Row],[idCombinacao]],tbSilv[Ano],tbResumo[[#This Row],[Ano]],tbSilv[Operacao],tbResumo[[#This Row],[Operacao]],tbSilv[Recurso],tbResumo[[#This Row],[Recurso]]),0)</f>
        <v>1.6E-2</v>
      </c>
      <c r="N270" s="1">
        <f>SUMIFS(tbSilv[qtdRecEspFaixa],tbSilv[idCombinacao],tbResumo[[#This Row],[idCombinacao]],tbSilv[Ano],tbResumo[[#This Row],[Ano]],tbSilv[Operacao],tbResumo[[#This Row],[Operacao]],tbSilv[Recurso],tbResumo[[#This Row],[Recurso]])</f>
        <v>8.1750000000000007</v>
      </c>
      <c r="O270" s="9">
        <f>SUMIFS(tbSilv[ValorEspFaixa],tbSilv[idCombinacao],tbResumo[[#This Row],[idCombinacao]],tbSilv[Ano],tbResumo[[#This Row],[Ano]],tbSilv[Operacao],tbResumo[[#This Row],[Operacao]],tbSilv[Recurso],tbResumo[[#This Row],[Recurso]])</f>
        <v>0.13080000000000003</v>
      </c>
    </row>
    <row r="271" spans="1:15" x14ac:dyDescent="0.3">
      <c r="A271" t="s">
        <v>1</v>
      </c>
      <c r="B271" t="s">
        <v>2</v>
      </c>
      <c r="C271" t="s">
        <v>3</v>
      </c>
      <c r="D271" t="s">
        <v>306</v>
      </c>
      <c r="E271" t="s">
        <v>4</v>
      </c>
      <c r="F271">
        <v>11688</v>
      </c>
      <c r="G271" t="s">
        <v>0</v>
      </c>
      <c r="H271">
        <v>1</v>
      </c>
      <c r="I271" t="s">
        <v>31</v>
      </c>
      <c r="J271" t="s">
        <v>13</v>
      </c>
      <c r="K271" s="1">
        <f>SUMIFS(tbSilv[qtdRecurso],tbSilv[idCombinacao],tbResumo[[#This Row],[idCombinacao]],tbSilv[Ano],tbResumo[[#This Row],[Ano]],tbSilv[Operacao],tbResumo[[#This Row],[Operacao]],tbSilv[Recurso],tbResumo[[#This Row],[Recurso]])</f>
        <v>163.5</v>
      </c>
      <c r="L271" t="str">
        <f>VLOOKUP(tbResumo[[#This Row],[Recurso]],tbUnid[],2,0)</f>
        <v>H/H</v>
      </c>
      <c r="M271" s="9">
        <f>IFERROR(AVERAGEIFS(tbSilv[Preco],tbSilv[idCombinacao],tbResumo[[#This Row],[idCombinacao]],tbSilv[Ano],tbResumo[[#This Row],[Ano]],tbSilv[Operacao],tbResumo[[#This Row],[Operacao]],tbSilv[Recurso],tbResumo[[#This Row],[Recurso]]),0)</f>
        <v>13.066685676574707</v>
      </c>
      <c r="N271" s="1">
        <f>SUMIFS(tbSilv[qtdRecEspFaixa],tbSilv[idCombinacao],tbResumo[[#This Row],[idCombinacao]],tbSilv[Ano],tbResumo[[#This Row],[Ano]],tbSilv[Operacao],tbResumo[[#This Row],[Operacao]],tbSilv[Recurso],tbResumo[[#This Row],[Recurso]])</f>
        <v>8.1750000000000007</v>
      </c>
      <c r="O271" s="9">
        <f>SUMIFS(tbSilv[ValorEspFaixa],tbSilv[idCombinacao],tbResumo[[#This Row],[idCombinacao]],tbSilv[Ano],tbResumo[[#This Row],[Ano]],tbSilv[Operacao],tbResumo[[#This Row],[Operacao]],tbSilv[Recurso],tbResumo[[#This Row],[Recurso]])</f>
        <v>106.82015540599824</v>
      </c>
    </row>
    <row r="272" spans="1:15" x14ac:dyDescent="0.3">
      <c r="A272" t="s">
        <v>1</v>
      </c>
      <c r="B272" t="s">
        <v>2</v>
      </c>
      <c r="C272" t="s">
        <v>3</v>
      </c>
      <c r="D272" t="s">
        <v>306</v>
      </c>
      <c r="E272" t="s">
        <v>4</v>
      </c>
      <c r="F272">
        <v>11688</v>
      </c>
      <c r="G272" t="s">
        <v>0</v>
      </c>
      <c r="H272">
        <v>1</v>
      </c>
      <c r="I272" t="s">
        <v>33</v>
      </c>
      <c r="J272" t="s">
        <v>34</v>
      </c>
      <c r="K272" s="1">
        <f>SUMIFS(tbSilv[qtdRecurso],tbSilv[idCombinacao],tbResumo[[#This Row],[idCombinacao]],tbSilv[Ano],tbResumo[[#This Row],[Ano]],tbSilv[Operacao],tbResumo[[#This Row],[Operacao]],tbSilv[Recurso],tbResumo[[#This Row],[Recurso]])</f>
        <v>30</v>
      </c>
      <c r="L272" t="str">
        <f>VLOOKUP(tbResumo[[#This Row],[Recurso]],tbUnid[],2,0)</f>
        <v>H/H</v>
      </c>
      <c r="M272" s="9">
        <f>IFERROR(AVERAGEIFS(tbSilv[Preco],tbSilv[idCombinacao],tbResumo[[#This Row],[idCombinacao]],tbSilv[Ano],tbResumo[[#This Row],[Ano]],tbSilv[Operacao],tbResumo[[#This Row],[Operacao]],tbSilv[Recurso],tbResumo[[#This Row],[Recurso]]),0)</f>
        <v>9.8999999999999991E-2</v>
      </c>
      <c r="N272" s="1">
        <f>SUMIFS(tbSilv[qtdRecEspFaixa],tbSilv[idCombinacao],tbResumo[[#This Row],[idCombinacao]],tbSilv[Ano],tbResumo[[#This Row],[Ano]],tbSilv[Operacao],tbResumo[[#This Row],[Operacao]],tbSilv[Recurso],tbResumo[[#This Row],[Recurso]])</f>
        <v>1.5</v>
      </c>
      <c r="O272" s="9">
        <f>SUMIFS(tbSilv[ValorEspFaixa],tbSilv[idCombinacao],tbResumo[[#This Row],[idCombinacao]],tbSilv[Ano],tbResumo[[#This Row],[Ano]],tbSilv[Operacao],tbResumo[[#This Row],[Operacao]],tbSilv[Recurso],tbResumo[[#This Row],[Recurso]])</f>
        <v>0.14850000000000002</v>
      </c>
    </row>
    <row r="273" spans="1:15" x14ac:dyDescent="0.3">
      <c r="A273" t="s">
        <v>1</v>
      </c>
      <c r="B273" t="s">
        <v>2</v>
      </c>
      <c r="C273" t="s">
        <v>3</v>
      </c>
      <c r="D273" t="s">
        <v>306</v>
      </c>
      <c r="E273" t="s">
        <v>4</v>
      </c>
      <c r="F273">
        <v>11688</v>
      </c>
      <c r="G273" t="s">
        <v>0</v>
      </c>
      <c r="H273">
        <v>1</v>
      </c>
      <c r="I273" t="s">
        <v>33</v>
      </c>
      <c r="J273" t="s">
        <v>35</v>
      </c>
      <c r="K273" s="1">
        <f>SUMIFS(tbSilv[qtdRecurso],tbSilv[idCombinacao],tbResumo[[#This Row],[idCombinacao]],tbSilv[Ano],tbResumo[[#This Row],[Ano]],tbSilv[Operacao],tbResumo[[#This Row],[Operacao]],tbSilv[Recurso],tbResumo[[#This Row],[Recurso]])</f>
        <v>27.5</v>
      </c>
      <c r="L273" t="str">
        <f>VLOOKUP(tbResumo[[#This Row],[Recurso]],tbUnid[],2,0)</f>
        <v>Kg</v>
      </c>
      <c r="M273" s="9">
        <f>IFERROR(AVERAGEIFS(tbSilv[Preco],tbSilv[idCombinacao],tbResumo[[#This Row],[idCombinacao]],tbSilv[Ano],tbResumo[[#This Row],[Ano]],tbSilv[Operacao],tbResumo[[#This Row],[Operacao]],tbSilv[Recurso],tbResumo[[#This Row],[Recurso]]),0)</f>
        <v>16.239999771118164</v>
      </c>
      <c r="N273" s="1">
        <f>SUMIFS(tbSilv[qtdRecEspFaixa],tbSilv[idCombinacao],tbResumo[[#This Row],[idCombinacao]],tbSilv[Ano],tbResumo[[#This Row],[Ano]],tbSilv[Operacao],tbResumo[[#This Row],[Operacao]],tbSilv[Recurso],tbResumo[[#This Row],[Recurso]])</f>
        <v>1.375</v>
      </c>
      <c r="O273" s="9">
        <f>SUMIFS(tbSilv[ValorEspFaixa],tbSilv[idCombinacao],tbResumo[[#This Row],[idCombinacao]],tbSilv[Ano],tbResumo[[#This Row],[Ano]],tbSilv[Operacao],tbResumo[[#This Row],[Operacao]],tbSilv[Recurso],tbResumo[[#This Row],[Recurso]])</f>
        <v>22.329999685287476</v>
      </c>
    </row>
    <row r="274" spans="1:15" x14ac:dyDescent="0.3">
      <c r="A274" t="s">
        <v>1</v>
      </c>
      <c r="B274" t="s">
        <v>2</v>
      </c>
      <c r="C274" t="s">
        <v>3</v>
      </c>
      <c r="D274" t="s">
        <v>306</v>
      </c>
      <c r="E274" t="s">
        <v>4</v>
      </c>
      <c r="F274">
        <v>11688</v>
      </c>
      <c r="G274" t="s">
        <v>0</v>
      </c>
      <c r="H274">
        <v>1</v>
      </c>
      <c r="I274" t="s">
        <v>33</v>
      </c>
      <c r="J274" t="s">
        <v>13</v>
      </c>
      <c r="K274" s="1">
        <f>SUMIFS(tbSilv[qtdRecurso],tbSilv[idCombinacao],tbResumo[[#This Row],[idCombinacao]],tbSilv[Ano],tbResumo[[#This Row],[Ano]],tbSilv[Operacao],tbResumo[[#This Row],[Operacao]],tbSilv[Recurso],tbResumo[[#This Row],[Recurso]])</f>
        <v>30</v>
      </c>
      <c r="L274" t="str">
        <f>VLOOKUP(tbResumo[[#This Row],[Recurso]],tbUnid[],2,0)</f>
        <v>H/H</v>
      </c>
      <c r="M274" s="9">
        <f>IFERROR(AVERAGEIFS(tbSilv[Preco],tbSilv[idCombinacao],tbResumo[[#This Row],[idCombinacao]],tbSilv[Ano],tbResumo[[#This Row],[Ano]],tbSilv[Operacao],tbResumo[[#This Row],[Operacao]],tbSilv[Recurso],tbResumo[[#This Row],[Recurso]]),0)</f>
        <v>13.066685676574707</v>
      </c>
      <c r="N274" s="1">
        <f>SUMIFS(tbSilv[qtdRecEspFaixa],tbSilv[idCombinacao],tbResumo[[#This Row],[idCombinacao]],tbSilv[Ano],tbResumo[[#This Row],[Ano]],tbSilv[Operacao],tbResumo[[#This Row],[Operacao]],tbSilv[Recurso],tbResumo[[#This Row],[Recurso]])</f>
        <v>1.5</v>
      </c>
      <c r="O274" s="9">
        <f>SUMIFS(tbSilv[ValorEspFaixa],tbSilv[idCombinacao],tbResumo[[#This Row],[idCombinacao]],tbSilv[Ano],tbResumo[[#This Row],[Ano]],tbSilv[Operacao],tbResumo[[#This Row],[Operacao]],tbSilv[Recurso],tbResumo[[#This Row],[Recurso]])</f>
        <v>19.600028514862061</v>
      </c>
    </row>
    <row r="275" spans="1:15" x14ac:dyDescent="0.3">
      <c r="A275" t="s">
        <v>1</v>
      </c>
      <c r="B275" t="s">
        <v>2</v>
      </c>
      <c r="C275" t="s">
        <v>3</v>
      </c>
      <c r="D275" t="s">
        <v>306</v>
      </c>
      <c r="E275" t="s">
        <v>4</v>
      </c>
      <c r="F275">
        <v>11688</v>
      </c>
      <c r="G275" t="s">
        <v>0</v>
      </c>
      <c r="H275">
        <v>1</v>
      </c>
      <c r="I275" t="s">
        <v>36</v>
      </c>
      <c r="J275" t="s">
        <v>13</v>
      </c>
      <c r="K275" s="1">
        <f>SUMIFS(tbSilv[qtdRecurso],tbSilv[idCombinacao],tbResumo[[#This Row],[idCombinacao]],tbSilv[Ano],tbResumo[[#This Row],[Ano]],tbSilv[Operacao],tbResumo[[#This Row],[Operacao]],tbSilv[Recurso],tbResumo[[#This Row],[Recurso]])</f>
        <v>5</v>
      </c>
      <c r="L275" t="str">
        <f>VLOOKUP(tbResumo[[#This Row],[Recurso]],tbUnid[],2,0)</f>
        <v>H/H</v>
      </c>
      <c r="M275" s="9">
        <f>IFERROR(AVERAGEIFS(tbSilv[Preco],tbSilv[idCombinacao],tbResumo[[#This Row],[idCombinacao]],tbSilv[Ano],tbResumo[[#This Row],[Ano]],tbSilv[Operacao],tbResumo[[#This Row],[Operacao]],tbSilv[Recurso],tbResumo[[#This Row],[Recurso]]),0)</f>
        <v>13.066685676574707</v>
      </c>
      <c r="N275" s="1">
        <f>SUMIFS(tbSilv[qtdRecEspFaixa],tbSilv[idCombinacao],tbResumo[[#This Row],[idCombinacao]],tbSilv[Ano],tbResumo[[#This Row],[Ano]],tbSilv[Operacao],tbResumo[[#This Row],[Operacao]],tbSilv[Recurso],tbResumo[[#This Row],[Recurso]])</f>
        <v>0.25</v>
      </c>
      <c r="O275" s="9">
        <f>SUMIFS(tbSilv[ValorEspFaixa],tbSilv[idCombinacao],tbResumo[[#This Row],[idCombinacao]],tbSilv[Ano],tbResumo[[#This Row],[Ano]],tbSilv[Operacao],tbResumo[[#This Row],[Operacao]],tbSilv[Recurso],tbResumo[[#This Row],[Recurso]])</f>
        <v>3.2666714191436768</v>
      </c>
    </row>
    <row r="276" spans="1:15" x14ac:dyDescent="0.3">
      <c r="A276" t="s">
        <v>1</v>
      </c>
      <c r="B276" t="s">
        <v>2</v>
      </c>
      <c r="C276" t="s">
        <v>3</v>
      </c>
      <c r="D276" t="s">
        <v>306</v>
      </c>
      <c r="E276" t="s">
        <v>4</v>
      </c>
      <c r="F276">
        <v>11688</v>
      </c>
      <c r="G276" t="s">
        <v>0</v>
      </c>
      <c r="H276">
        <v>1</v>
      </c>
      <c r="I276" t="s">
        <v>9</v>
      </c>
      <c r="J276" t="s">
        <v>16</v>
      </c>
      <c r="K276" s="1">
        <f>SUMIFS(tbSilv[qtdRecurso],tbSilv[idCombinacao],tbResumo[[#This Row],[idCombinacao]],tbSilv[Ano],tbResumo[[#This Row],[Ano]],tbSilv[Operacao],tbResumo[[#This Row],[Operacao]],tbSilv[Recurso],tbResumo[[#This Row],[Recurso]])</f>
        <v>8.75</v>
      </c>
      <c r="L276" t="str">
        <f>VLOOKUP(tbResumo[[#This Row],[Recurso]],tbUnid[],2,0)</f>
        <v>H/M</v>
      </c>
      <c r="M276" s="9">
        <f>IFERROR(AVERAGEIFS(tbSilv[Preco],tbSilv[idCombinacao],tbResumo[[#This Row],[idCombinacao]],tbSilv[Ano],tbResumo[[#This Row],[Ano]],tbSilv[Operacao],tbResumo[[#This Row],[Operacao]],tbSilv[Recurso],tbResumo[[#This Row],[Recurso]]),0)</f>
        <v>149.07000732421875</v>
      </c>
      <c r="N276" s="1">
        <f>SUMIFS(tbSilv[qtdRecEspFaixa],tbSilv[idCombinacao],tbResumo[[#This Row],[idCombinacao]],tbSilv[Ano],tbResumo[[#This Row],[Ano]],tbSilv[Operacao],tbResumo[[#This Row],[Operacao]],tbSilv[Recurso],tbResumo[[#This Row],[Recurso]])</f>
        <v>0.4375</v>
      </c>
      <c r="O276" s="9">
        <f>SUMIFS(tbSilv[ValorEspFaixa],tbSilv[idCombinacao],tbResumo[[#This Row],[idCombinacao]],tbSilv[Ano],tbResumo[[#This Row],[Ano]],tbSilv[Operacao],tbResumo[[#This Row],[Operacao]],tbSilv[Recurso],tbResumo[[#This Row],[Recurso]])</f>
        <v>65.218128204345703</v>
      </c>
    </row>
    <row r="277" spans="1:15" x14ac:dyDescent="0.3">
      <c r="A277" t="s">
        <v>1</v>
      </c>
      <c r="B277" t="s">
        <v>2</v>
      </c>
      <c r="C277" t="s">
        <v>3</v>
      </c>
      <c r="D277" t="s">
        <v>306</v>
      </c>
      <c r="E277" t="s">
        <v>4</v>
      </c>
      <c r="F277">
        <v>11688</v>
      </c>
      <c r="G277" t="s">
        <v>0</v>
      </c>
      <c r="H277">
        <v>1</v>
      </c>
      <c r="I277" t="s">
        <v>44</v>
      </c>
      <c r="J277" t="s">
        <v>45</v>
      </c>
      <c r="K277" s="1">
        <f>SUMIFS(tbSilv[qtdRecurso],tbSilv[idCombinacao],tbResumo[[#This Row],[idCombinacao]],tbSilv[Ano],tbResumo[[#This Row],[Ano]],tbSilv[Operacao],tbResumo[[#This Row],[Operacao]],tbSilv[Recurso],tbResumo[[#This Row],[Recurso]])</f>
        <v>120</v>
      </c>
      <c r="L277" t="str">
        <f>VLOOKUP(tbResumo[[#This Row],[Recurso]],tbUnid[],2,0)</f>
        <v>H/H</v>
      </c>
      <c r="M277" s="9">
        <f>IFERROR(AVERAGEIFS(tbSilv[Preco],tbSilv[idCombinacao],tbResumo[[#This Row],[idCombinacao]],tbSilv[Ano],tbResumo[[#This Row],[Ano]],tbSilv[Operacao],tbResumo[[#This Row],[Operacao]],tbSilv[Recurso],tbResumo[[#This Row],[Recurso]]),0)</f>
        <v>1.0999999999999999E-2</v>
      </c>
      <c r="N277" s="1">
        <f>SUMIFS(tbSilv[qtdRecEspFaixa],tbSilv[idCombinacao],tbResumo[[#This Row],[idCombinacao]],tbSilv[Ano],tbResumo[[#This Row],[Ano]],tbSilv[Operacao],tbResumo[[#This Row],[Operacao]],tbSilv[Recurso],tbResumo[[#This Row],[Recurso]])</f>
        <v>6</v>
      </c>
      <c r="O277" s="9">
        <f>SUMIFS(tbSilv[ValorEspFaixa],tbSilv[idCombinacao],tbResumo[[#This Row],[idCombinacao]],tbSilv[Ano],tbResumo[[#This Row],[Ano]],tbSilv[Operacao],tbResumo[[#This Row],[Operacao]],tbSilv[Recurso],tbResumo[[#This Row],[Recurso]])</f>
        <v>6.6000000000000003E-2</v>
      </c>
    </row>
    <row r="278" spans="1:15" x14ac:dyDescent="0.3">
      <c r="A278" t="s">
        <v>1</v>
      </c>
      <c r="B278" t="s">
        <v>2</v>
      </c>
      <c r="C278" t="s">
        <v>3</v>
      </c>
      <c r="D278" t="s">
        <v>306</v>
      </c>
      <c r="E278" t="s">
        <v>4</v>
      </c>
      <c r="F278">
        <v>11688</v>
      </c>
      <c r="G278" t="s">
        <v>0</v>
      </c>
      <c r="H278">
        <v>1</v>
      </c>
      <c r="I278" t="s">
        <v>44</v>
      </c>
      <c r="J278" t="s">
        <v>13</v>
      </c>
      <c r="K278" s="1">
        <f>SUMIFS(tbSilv[qtdRecurso],tbSilv[idCombinacao],tbResumo[[#This Row],[idCombinacao]],tbSilv[Ano],tbResumo[[#This Row],[Ano]],tbSilv[Operacao],tbResumo[[#This Row],[Operacao]],tbSilv[Recurso],tbResumo[[#This Row],[Recurso]])</f>
        <v>120</v>
      </c>
      <c r="L278" t="str">
        <f>VLOOKUP(tbResumo[[#This Row],[Recurso]],tbUnid[],2,0)</f>
        <v>H/H</v>
      </c>
      <c r="M278" s="9">
        <f>IFERROR(AVERAGEIFS(tbSilv[Preco],tbSilv[idCombinacao],tbResumo[[#This Row],[idCombinacao]],tbSilv[Ano],tbResumo[[#This Row],[Ano]],tbSilv[Operacao],tbResumo[[#This Row],[Operacao]],tbSilv[Recurso],tbResumo[[#This Row],[Recurso]]),0)</f>
        <v>13.066685676574707</v>
      </c>
      <c r="N278" s="1">
        <f>SUMIFS(tbSilv[qtdRecEspFaixa],tbSilv[idCombinacao],tbResumo[[#This Row],[idCombinacao]],tbSilv[Ano],tbResumo[[#This Row],[Ano]],tbSilv[Operacao],tbResumo[[#This Row],[Operacao]],tbSilv[Recurso],tbResumo[[#This Row],[Recurso]])</f>
        <v>6</v>
      </c>
      <c r="O278" s="9">
        <f>SUMIFS(tbSilv[ValorEspFaixa],tbSilv[idCombinacao],tbResumo[[#This Row],[idCombinacao]],tbSilv[Ano],tbResumo[[#This Row],[Ano]],tbSilv[Operacao],tbResumo[[#This Row],[Operacao]],tbSilv[Recurso],tbResumo[[#This Row],[Recurso]])</f>
        <v>78.400114059448242</v>
      </c>
    </row>
    <row r="279" spans="1:15" x14ac:dyDescent="0.3">
      <c r="A279" t="s">
        <v>1</v>
      </c>
      <c r="B279" t="s">
        <v>2</v>
      </c>
      <c r="C279" t="s">
        <v>3</v>
      </c>
      <c r="D279" t="s">
        <v>306</v>
      </c>
      <c r="E279" t="s">
        <v>4</v>
      </c>
      <c r="F279">
        <v>11688</v>
      </c>
      <c r="G279" t="s">
        <v>0</v>
      </c>
      <c r="H279">
        <v>1</v>
      </c>
      <c r="I279" t="s">
        <v>46</v>
      </c>
      <c r="J279" t="s">
        <v>47</v>
      </c>
      <c r="K279" s="1">
        <f>SUMIFS(tbSilv[qtdRecurso],tbSilv[idCombinacao],tbResumo[[#This Row],[idCombinacao]],tbSilv[Ano],tbResumo[[#This Row],[Ano]],tbSilv[Operacao],tbResumo[[#This Row],[Operacao]],tbSilv[Recurso],tbResumo[[#This Row],[Recurso]])</f>
        <v>2.5</v>
      </c>
      <c r="L279" t="str">
        <f>VLOOKUP(tbResumo[[#This Row],[Recurso]],tbUnid[],2,0)</f>
        <v>t</v>
      </c>
      <c r="M279" s="9">
        <f>IFERROR(AVERAGEIFS(tbSilv[Preco],tbSilv[idCombinacao],tbResumo[[#This Row],[idCombinacao]],tbSilv[Ano],tbResumo[[#This Row],[Ano]],tbSilv[Operacao],tbResumo[[#This Row],[Operacao]],tbSilv[Recurso],tbResumo[[#This Row],[Recurso]]),0)</f>
        <v>206.16999816894531</v>
      </c>
      <c r="N279" s="1">
        <f>SUMIFS(tbSilv[qtdRecEspFaixa],tbSilv[idCombinacao],tbResumo[[#This Row],[idCombinacao]],tbSilv[Ano],tbResumo[[#This Row],[Ano]],tbSilv[Operacao],tbResumo[[#This Row],[Operacao]],tbSilv[Recurso],tbResumo[[#This Row],[Recurso]])</f>
        <v>0.125</v>
      </c>
      <c r="O279" s="9">
        <f>SUMIFS(tbSilv[ValorEspFaixa],tbSilv[idCombinacao],tbResumo[[#This Row],[idCombinacao]],tbSilv[Ano],tbResumo[[#This Row],[Ano]],tbSilv[Operacao],tbResumo[[#This Row],[Operacao]],tbSilv[Recurso],tbResumo[[#This Row],[Recurso]])</f>
        <v>25.771249771118168</v>
      </c>
    </row>
    <row r="280" spans="1:15" x14ac:dyDescent="0.3">
      <c r="A280" t="s">
        <v>1</v>
      </c>
      <c r="B280" t="s">
        <v>2</v>
      </c>
      <c r="C280" t="s">
        <v>3</v>
      </c>
      <c r="D280" t="s">
        <v>306</v>
      </c>
      <c r="E280" t="s">
        <v>4</v>
      </c>
      <c r="F280">
        <v>11688</v>
      </c>
      <c r="G280" t="s">
        <v>0</v>
      </c>
      <c r="H280">
        <v>1</v>
      </c>
      <c r="I280" t="s">
        <v>46</v>
      </c>
      <c r="J280" t="s">
        <v>13</v>
      </c>
      <c r="K280" s="1">
        <f>SUMIFS(tbSilv[qtdRecurso],tbSilv[idCombinacao],tbResumo[[#This Row],[idCombinacao]],tbSilv[Ano],tbResumo[[#This Row],[Ano]],tbSilv[Operacao],tbResumo[[#This Row],[Operacao]],tbSilv[Recurso],tbResumo[[#This Row],[Recurso]])</f>
        <v>50</v>
      </c>
      <c r="L280" t="str">
        <f>VLOOKUP(tbResumo[[#This Row],[Recurso]],tbUnid[],2,0)</f>
        <v>H/H</v>
      </c>
      <c r="M280" s="9">
        <f>IFERROR(AVERAGEIFS(tbSilv[Preco],tbSilv[idCombinacao],tbResumo[[#This Row],[idCombinacao]],tbSilv[Ano],tbResumo[[#This Row],[Ano]],tbSilv[Operacao],tbResumo[[#This Row],[Operacao]],tbSilv[Recurso],tbResumo[[#This Row],[Recurso]]),0)</f>
        <v>13.066685676574707</v>
      </c>
      <c r="N280" s="1">
        <f>SUMIFS(tbSilv[qtdRecEspFaixa],tbSilv[idCombinacao],tbResumo[[#This Row],[idCombinacao]],tbSilv[Ano],tbResumo[[#This Row],[Ano]],tbSilv[Operacao],tbResumo[[#This Row],[Operacao]],tbSilv[Recurso],tbResumo[[#This Row],[Recurso]])</f>
        <v>2.5</v>
      </c>
      <c r="O280" s="9">
        <f>SUMIFS(tbSilv[ValorEspFaixa],tbSilv[idCombinacao],tbResumo[[#This Row],[idCombinacao]],tbSilv[Ano],tbResumo[[#This Row],[Ano]],tbSilv[Operacao],tbResumo[[#This Row],[Operacao]],tbSilv[Recurso],tbResumo[[#This Row],[Recurso]])</f>
        <v>32.666714191436768</v>
      </c>
    </row>
    <row r="281" spans="1:15" x14ac:dyDescent="0.3">
      <c r="A281" t="s">
        <v>1</v>
      </c>
      <c r="B281" t="s">
        <v>2</v>
      </c>
      <c r="C281" t="s">
        <v>3</v>
      </c>
      <c r="D281" t="s">
        <v>306</v>
      </c>
      <c r="E281" t="s">
        <v>4</v>
      </c>
      <c r="F281">
        <v>11688</v>
      </c>
      <c r="G281" t="s">
        <v>0</v>
      </c>
      <c r="H281">
        <v>1</v>
      </c>
      <c r="I281" t="s">
        <v>46</v>
      </c>
      <c r="J281" t="s">
        <v>16</v>
      </c>
      <c r="K281" s="1">
        <f>SUMIFS(tbSilv[qtdRecurso],tbSilv[idCombinacao],tbResumo[[#This Row],[idCombinacao]],tbSilv[Ano],tbResumo[[#This Row],[Ano]],tbSilv[Operacao],tbResumo[[#This Row],[Operacao]],tbSilv[Recurso],tbResumo[[#This Row],[Recurso]])</f>
        <v>8.25</v>
      </c>
      <c r="L281" t="str">
        <f>VLOOKUP(tbResumo[[#This Row],[Recurso]],tbUnid[],2,0)</f>
        <v>H/M</v>
      </c>
      <c r="M281" s="9">
        <f>IFERROR(AVERAGEIFS(tbSilv[Preco],tbSilv[idCombinacao],tbResumo[[#This Row],[idCombinacao]],tbSilv[Ano],tbResumo[[#This Row],[Ano]],tbSilv[Operacao],tbResumo[[#This Row],[Operacao]],tbSilv[Recurso],tbResumo[[#This Row],[Recurso]]),0)</f>
        <v>149.07000732421875</v>
      </c>
      <c r="N281" s="1">
        <f>SUMIFS(tbSilv[qtdRecEspFaixa],tbSilv[idCombinacao],tbResumo[[#This Row],[idCombinacao]],tbSilv[Ano],tbResumo[[#This Row],[Ano]],tbSilv[Operacao],tbResumo[[#This Row],[Operacao]],tbSilv[Recurso],tbResumo[[#This Row],[Recurso]])</f>
        <v>0.41249999999999998</v>
      </c>
      <c r="O281" s="9">
        <f>SUMIFS(tbSilv[ValorEspFaixa],tbSilv[idCombinacao],tbResumo[[#This Row],[idCombinacao]],tbSilv[Ano],tbResumo[[#This Row],[Ano]],tbSilv[Operacao],tbResumo[[#This Row],[Operacao]],tbSilv[Recurso],tbResumo[[#This Row],[Recurso]])</f>
        <v>61.491378021240237</v>
      </c>
    </row>
    <row r="282" spans="1:15" x14ac:dyDescent="0.3">
      <c r="A282" t="s">
        <v>1</v>
      </c>
      <c r="B282" t="s">
        <v>2</v>
      </c>
      <c r="C282" t="s">
        <v>3</v>
      </c>
      <c r="D282" t="s">
        <v>306</v>
      </c>
      <c r="E282" t="s">
        <v>4</v>
      </c>
      <c r="F282">
        <v>11688</v>
      </c>
      <c r="G282" t="s">
        <v>0</v>
      </c>
      <c r="H282">
        <v>1</v>
      </c>
      <c r="I282" t="s">
        <v>49</v>
      </c>
      <c r="J282" t="s">
        <v>50</v>
      </c>
      <c r="K282" s="1">
        <f>SUMIFS(tbSilv[qtdRecurso],tbSilv[idCombinacao],tbResumo[[#This Row],[idCombinacao]],tbSilv[Ano],tbResumo[[#This Row],[Ano]],tbSilv[Operacao],tbResumo[[#This Row],[Operacao]],tbSilv[Recurso],tbResumo[[#This Row],[Recurso]])</f>
        <v>120</v>
      </c>
      <c r="L282" t="str">
        <f>VLOOKUP(tbResumo[[#This Row],[Recurso]],tbUnid[],2,0)</f>
        <v>H/H</v>
      </c>
      <c r="M282" s="9">
        <f>IFERROR(AVERAGEIFS(tbSilv[Preco],tbSilv[idCombinacao],tbResumo[[#This Row],[idCombinacao]],tbSilv[Ano],tbResumo[[#This Row],[Ano]],tbSilv[Operacao],tbResumo[[#This Row],[Operacao]],tbSilv[Recurso],tbResumo[[#This Row],[Recurso]]),0)</f>
        <v>6.0519999999999996</v>
      </c>
      <c r="N282" s="1">
        <f>SUMIFS(tbSilv[qtdRecEspFaixa],tbSilv[idCombinacao],tbResumo[[#This Row],[idCombinacao]],tbSilv[Ano],tbResumo[[#This Row],[Ano]],tbSilv[Operacao],tbResumo[[#This Row],[Operacao]],tbSilv[Recurso],tbResumo[[#This Row],[Recurso]])</f>
        <v>6</v>
      </c>
      <c r="O282" s="9">
        <f>SUMIFS(tbSilv[ValorEspFaixa],tbSilv[idCombinacao],tbResumo[[#This Row],[idCombinacao]],tbSilv[Ano],tbResumo[[#This Row],[Ano]],tbSilv[Operacao],tbResumo[[#This Row],[Operacao]],tbSilv[Recurso],tbResumo[[#This Row],[Recurso]])</f>
        <v>36.311999999999998</v>
      </c>
    </row>
    <row r="283" spans="1:15" x14ac:dyDescent="0.3">
      <c r="A283" t="s">
        <v>1</v>
      </c>
      <c r="B283" t="s">
        <v>2</v>
      </c>
      <c r="C283" t="s">
        <v>3</v>
      </c>
      <c r="D283" t="s">
        <v>306</v>
      </c>
      <c r="E283" t="s">
        <v>4</v>
      </c>
      <c r="F283">
        <v>11688</v>
      </c>
      <c r="G283" t="s">
        <v>0</v>
      </c>
      <c r="H283">
        <v>1</v>
      </c>
      <c r="I283" t="s">
        <v>49</v>
      </c>
      <c r="J283" t="s">
        <v>13</v>
      </c>
      <c r="K283" s="1">
        <f>SUMIFS(tbSilv[qtdRecurso],tbSilv[idCombinacao],tbResumo[[#This Row],[idCombinacao]],tbSilv[Ano],tbResumo[[#This Row],[Ano]],tbSilv[Operacao],tbResumo[[#This Row],[Operacao]],tbSilv[Recurso],tbResumo[[#This Row],[Recurso]])</f>
        <v>120</v>
      </c>
      <c r="L283" t="str">
        <f>VLOOKUP(tbResumo[[#This Row],[Recurso]],tbUnid[],2,0)</f>
        <v>H/H</v>
      </c>
      <c r="M283" s="9">
        <f>IFERROR(AVERAGEIFS(tbSilv[Preco],tbSilv[idCombinacao],tbResumo[[#This Row],[idCombinacao]],tbSilv[Ano],tbResumo[[#This Row],[Ano]],tbSilv[Operacao],tbResumo[[#This Row],[Operacao]],tbSilv[Recurso],tbResumo[[#This Row],[Recurso]]),0)</f>
        <v>13.066685676574707</v>
      </c>
      <c r="N283" s="1">
        <f>SUMIFS(tbSilv[qtdRecEspFaixa],tbSilv[idCombinacao],tbResumo[[#This Row],[idCombinacao]],tbSilv[Ano],tbResumo[[#This Row],[Ano]],tbSilv[Operacao],tbResumo[[#This Row],[Operacao]],tbSilv[Recurso],tbResumo[[#This Row],[Recurso]])</f>
        <v>6</v>
      </c>
      <c r="O283" s="9">
        <f>SUMIFS(tbSilv[ValorEspFaixa],tbSilv[idCombinacao],tbResumo[[#This Row],[idCombinacao]],tbSilv[Ano],tbResumo[[#This Row],[Ano]],tbSilv[Operacao],tbResumo[[#This Row],[Operacao]],tbSilv[Recurso],tbResumo[[#This Row],[Recurso]])</f>
        <v>78.400114059448242</v>
      </c>
    </row>
    <row r="284" spans="1:15" x14ac:dyDescent="0.3">
      <c r="A284" t="s">
        <v>1</v>
      </c>
      <c r="B284" t="s">
        <v>2</v>
      </c>
      <c r="C284" t="s">
        <v>3</v>
      </c>
      <c r="D284" t="s">
        <v>306</v>
      </c>
      <c r="E284" t="s">
        <v>4</v>
      </c>
      <c r="F284">
        <v>11688</v>
      </c>
      <c r="G284" t="s">
        <v>0</v>
      </c>
      <c r="H284">
        <v>1</v>
      </c>
      <c r="I284" t="s">
        <v>51</v>
      </c>
      <c r="J284" t="s">
        <v>38</v>
      </c>
      <c r="K284" s="1">
        <f>SUMIFS(tbSilv[qtdRecurso],tbSilv[idCombinacao],tbResumo[[#This Row],[idCombinacao]],tbSilv[Ano],tbResumo[[#This Row],[Ano]],tbSilv[Operacao],tbResumo[[#This Row],[Operacao]],tbSilv[Recurso],tbResumo[[#This Row],[Recurso]])</f>
        <v>100</v>
      </c>
      <c r="L284" t="str">
        <f>VLOOKUP(tbResumo[[#This Row],[Recurso]],tbUnid[],2,0)</f>
        <v>H/H</v>
      </c>
      <c r="M284" s="9">
        <f>IFERROR(AVERAGEIFS(tbSilv[Preco],tbSilv[idCombinacao],tbResumo[[#This Row],[idCombinacao]],tbSilv[Ano],tbResumo[[#This Row],[Ano]],tbSilv[Operacao],tbResumo[[#This Row],[Operacao]],tbSilv[Recurso],tbResumo[[#This Row],[Recurso]]),0)</f>
        <v>6.4109999999999996</v>
      </c>
      <c r="N284" s="1">
        <f>SUMIFS(tbSilv[qtdRecEspFaixa],tbSilv[idCombinacao],tbResumo[[#This Row],[idCombinacao]],tbSilv[Ano],tbResumo[[#This Row],[Ano]],tbSilv[Operacao],tbResumo[[#This Row],[Operacao]],tbSilv[Recurso],tbResumo[[#This Row],[Recurso]])</f>
        <v>5</v>
      </c>
      <c r="O284" s="9">
        <f>SUMIFS(tbSilv[ValorEspFaixa],tbSilv[idCombinacao],tbResumo[[#This Row],[idCombinacao]],tbSilv[Ano],tbResumo[[#This Row],[Ano]],tbSilv[Operacao],tbResumo[[#This Row],[Operacao]],tbSilv[Recurso],tbResumo[[#This Row],[Recurso]])</f>
        <v>32.055</v>
      </c>
    </row>
    <row r="285" spans="1:15" x14ac:dyDescent="0.3">
      <c r="A285" t="s">
        <v>1</v>
      </c>
      <c r="B285" t="s">
        <v>2</v>
      </c>
      <c r="C285" t="s">
        <v>3</v>
      </c>
      <c r="D285" t="s">
        <v>306</v>
      </c>
      <c r="E285" t="s">
        <v>4</v>
      </c>
      <c r="F285">
        <v>11688</v>
      </c>
      <c r="G285" t="s">
        <v>0</v>
      </c>
      <c r="H285">
        <v>1</v>
      </c>
      <c r="I285" t="s">
        <v>51</v>
      </c>
      <c r="J285" t="s">
        <v>13</v>
      </c>
      <c r="K285" s="1">
        <f>SUMIFS(tbSilv[qtdRecurso],tbSilv[idCombinacao],tbResumo[[#This Row],[idCombinacao]],tbSilv[Ano],tbResumo[[#This Row],[Ano]],tbSilv[Operacao],tbResumo[[#This Row],[Operacao]],tbSilv[Recurso],tbResumo[[#This Row],[Recurso]])</f>
        <v>100</v>
      </c>
      <c r="L285" t="str">
        <f>VLOOKUP(tbResumo[[#This Row],[Recurso]],tbUnid[],2,0)</f>
        <v>H/H</v>
      </c>
      <c r="M285" s="9">
        <f>IFERROR(AVERAGEIFS(tbSilv[Preco],tbSilv[idCombinacao],tbResumo[[#This Row],[idCombinacao]],tbSilv[Ano],tbResumo[[#This Row],[Ano]],tbSilv[Operacao],tbResumo[[#This Row],[Operacao]],tbSilv[Recurso],tbResumo[[#This Row],[Recurso]]),0)</f>
        <v>13.066685676574707</v>
      </c>
      <c r="N285" s="1">
        <f>SUMIFS(tbSilv[qtdRecEspFaixa],tbSilv[idCombinacao],tbResumo[[#This Row],[idCombinacao]],tbSilv[Ano],tbResumo[[#This Row],[Ano]],tbSilv[Operacao],tbResumo[[#This Row],[Operacao]],tbSilv[Recurso],tbResumo[[#This Row],[Recurso]])</f>
        <v>5</v>
      </c>
      <c r="O285" s="9">
        <f>SUMIFS(tbSilv[ValorEspFaixa],tbSilv[idCombinacao],tbResumo[[#This Row],[idCombinacao]],tbSilv[Ano],tbResumo[[#This Row],[Ano]],tbSilv[Operacao],tbResumo[[#This Row],[Operacao]],tbSilv[Recurso],tbResumo[[#This Row],[Recurso]])</f>
        <v>65.333428382873535</v>
      </c>
    </row>
    <row r="286" spans="1:15" x14ac:dyDescent="0.3">
      <c r="A286" t="s">
        <v>1</v>
      </c>
      <c r="B286" t="s">
        <v>2</v>
      </c>
      <c r="C286" t="s">
        <v>3</v>
      </c>
      <c r="D286" t="s">
        <v>306</v>
      </c>
      <c r="E286" t="s">
        <v>4</v>
      </c>
      <c r="F286">
        <v>11817</v>
      </c>
      <c r="G286" t="s">
        <v>57</v>
      </c>
      <c r="H286">
        <v>2</v>
      </c>
      <c r="I286" t="s">
        <v>310</v>
      </c>
      <c r="J286" t="s">
        <v>311</v>
      </c>
      <c r="K286" s="1">
        <f>SUMIFS(tbSilv[qtdRecurso],tbSilv[idCombinacao],tbResumo[[#This Row],[idCombinacao]],tbSilv[Ano],tbResumo[[#This Row],[Ano]],tbSilv[Operacao],tbResumo[[#This Row],[Operacao]],tbSilv[Recurso],tbResumo[[#This Row],[Recurso]])</f>
        <v>726</v>
      </c>
      <c r="L286" t="str">
        <f>VLOOKUP(tbResumo[[#This Row],[Recurso]],tbUnid[],2,0)</f>
        <v>H/H</v>
      </c>
      <c r="M286" s="9">
        <f>IFERROR(AVERAGEIFS(tbSilv[Preco],tbSilv[idCombinacao],tbResumo[[#This Row],[idCombinacao]],tbSilv[Ano],tbResumo[[#This Row],[Ano]],tbSilv[Operacao],tbResumo[[#This Row],[Operacao]],tbSilv[Recurso],tbResumo[[#This Row],[Recurso]]),0)</f>
        <v>1.0999999999999999E-2</v>
      </c>
      <c r="N286" s="1">
        <f>SUMIFS(tbSilv[qtdRecEspFaixa],tbSilv[idCombinacao],tbResumo[[#This Row],[idCombinacao]],tbSilv[Ano],tbResumo[[#This Row],[Ano]],tbSilv[Operacao],tbResumo[[#This Row],[Operacao]],tbSilv[Recurso],tbResumo[[#This Row],[Recurso]])</f>
        <v>30.056399999999996</v>
      </c>
      <c r="O286" s="9">
        <f>SUMIFS(tbSilv[ValorEspFaixa],tbSilv[idCombinacao],tbResumo[[#This Row],[idCombinacao]],tbSilv[Ano],tbResumo[[#This Row],[Ano]],tbSilv[Operacao],tbResumo[[#This Row],[Operacao]],tbSilv[Recurso],tbResumo[[#This Row],[Recurso]])</f>
        <v>0.33062039999999998</v>
      </c>
    </row>
    <row r="287" spans="1:15" x14ac:dyDescent="0.3">
      <c r="A287" t="s">
        <v>1</v>
      </c>
      <c r="B287" t="s">
        <v>2</v>
      </c>
      <c r="C287" t="s">
        <v>3</v>
      </c>
      <c r="D287" t="s">
        <v>306</v>
      </c>
      <c r="E287" t="s">
        <v>4</v>
      </c>
      <c r="F287">
        <v>11817</v>
      </c>
      <c r="G287" t="s">
        <v>57</v>
      </c>
      <c r="H287">
        <v>2</v>
      </c>
      <c r="I287" t="s">
        <v>310</v>
      </c>
      <c r="J287" t="s">
        <v>13</v>
      </c>
      <c r="K287" s="1">
        <f>SUMIFS(tbSilv[qtdRecurso],tbSilv[idCombinacao],tbResumo[[#This Row],[idCombinacao]],tbSilv[Ano],tbResumo[[#This Row],[Ano]],tbSilv[Operacao],tbResumo[[#This Row],[Operacao]],tbSilv[Recurso],tbResumo[[#This Row],[Recurso]])</f>
        <v>726</v>
      </c>
      <c r="L287" t="str">
        <f>VLOOKUP(tbResumo[[#This Row],[Recurso]],tbUnid[],2,0)</f>
        <v>H/H</v>
      </c>
      <c r="M287" s="9">
        <f>IFERROR(AVERAGEIFS(tbSilv[Preco],tbSilv[idCombinacao],tbResumo[[#This Row],[idCombinacao]],tbSilv[Ano],tbResumo[[#This Row],[Ano]],tbSilv[Operacao],tbResumo[[#This Row],[Operacao]],tbSilv[Recurso],tbResumo[[#This Row],[Recurso]]),0)</f>
        <v>13.066685676574707</v>
      </c>
      <c r="N287" s="1">
        <f>SUMIFS(tbSilv[qtdRecEspFaixa],tbSilv[idCombinacao],tbResumo[[#This Row],[idCombinacao]],tbSilv[Ano],tbResumo[[#This Row],[Ano]],tbSilv[Operacao],tbResumo[[#This Row],[Operacao]],tbSilv[Recurso],tbResumo[[#This Row],[Recurso]])</f>
        <v>30.056399999999996</v>
      </c>
      <c r="O287" s="9">
        <f>SUMIFS(tbSilv[ValorEspFaixa],tbSilv[idCombinacao],tbResumo[[#This Row],[idCombinacao]],tbSilv[Ano],tbResumo[[#This Row],[Ano]],tbSilv[Operacao],tbResumo[[#This Row],[Operacao]],tbSilv[Recurso],tbResumo[[#This Row],[Recurso]])</f>
        <v>392.73753136940002</v>
      </c>
    </row>
    <row r="288" spans="1:15" x14ac:dyDescent="0.3">
      <c r="A288" t="s">
        <v>1</v>
      </c>
      <c r="B288" t="s">
        <v>2</v>
      </c>
      <c r="C288" t="s">
        <v>3</v>
      </c>
      <c r="D288" t="s">
        <v>306</v>
      </c>
      <c r="E288" t="s">
        <v>4</v>
      </c>
      <c r="F288">
        <v>11817</v>
      </c>
      <c r="G288" t="s">
        <v>57</v>
      </c>
      <c r="H288">
        <v>2</v>
      </c>
      <c r="I288" t="s">
        <v>312</v>
      </c>
      <c r="J288" t="s">
        <v>13</v>
      </c>
      <c r="K288" s="1">
        <f>SUMIFS(tbSilv[qtdRecurso],tbSilv[idCombinacao],tbResumo[[#This Row],[idCombinacao]],tbSilv[Ano],tbResumo[[#This Row],[Ano]],tbSilv[Operacao],tbResumo[[#This Row],[Operacao]],tbSilv[Recurso],tbResumo[[#This Row],[Recurso]])</f>
        <v>90.75</v>
      </c>
      <c r="L288" t="str">
        <f>VLOOKUP(tbResumo[[#This Row],[Recurso]],tbUnid[],2,0)</f>
        <v>H/H</v>
      </c>
      <c r="M288" s="9">
        <f>IFERROR(AVERAGEIFS(tbSilv[Preco],tbSilv[idCombinacao],tbResumo[[#This Row],[idCombinacao]],tbSilv[Ano],tbResumo[[#This Row],[Ano]],tbSilv[Operacao],tbResumo[[#This Row],[Operacao]],tbSilv[Recurso],tbResumo[[#This Row],[Recurso]]),0)</f>
        <v>13.066685676574707</v>
      </c>
      <c r="N288" s="1">
        <f>SUMIFS(tbSilv[qtdRecEspFaixa],tbSilv[idCombinacao],tbResumo[[#This Row],[idCombinacao]],tbSilv[Ano],tbResumo[[#This Row],[Ano]],tbSilv[Operacao],tbResumo[[#This Row],[Operacao]],tbSilv[Recurso],tbResumo[[#This Row],[Recurso]])</f>
        <v>3.7570499999999996</v>
      </c>
      <c r="O288" s="9">
        <f>SUMIFS(tbSilv[ValorEspFaixa],tbSilv[idCombinacao],tbResumo[[#This Row],[idCombinacao]],tbSilv[Ano],tbResumo[[#This Row],[Ano]],tbSilv[Operacao],tbResumo[[#This Row],[Operacao]],tbSilv[Recurso],tbResumo[[#This Row],[Recurso]])</f>
        <v>49.092191421175002</v>
      </c>
    </row>
    <row r="289" spans="1:15" x14ac:dyDescent="0.3">
      <c r="A289" t="s">
        <v>1</v>
      </c>
      <c r="B289" t="s">
        <v>2</v>
      </c>
      <c r="C289" t="s">
        <v>3</v>
      </c>
      <c r="D289" t="s">
        <v>306</v>
      </c>
      <c r="E289" t="s">
        <v>4</v>
      </c>
      <c r="F289">
        <v>11817</v>
      </c>
      <c r="G289" t="s">
        <v>57</v>
      </c>
      <c r="H289">
        <v>2</v>
      </c>
      <c r="I289" t="s">
        <v>313</v>
      </c>
      <c r="J289" t="s">
        <v>16</v>
      </c>
      <c r="K289" s="1">
        <f>SUMIFS(tbSilv[qtdRecurso],tbSilv[idCombinacao],tbResumo[[#This Row],[idCombinacao]],tbSilv[Ano],tbResumo[[#This Row],[Ano]],tbSilv[Operacao],tbResumo[[#This Row],[Operacao]],tbSilv[Recurso],tbResumo[[#This Row],[Recurso]])</f>
        <v>4.38</v>
      </c>
      <c r="L289" t="str">
        <f>VLOOKUP(tbResumo[[#This Row],[Recurso]],tbUnid[],2,0)</f>
        <v>H/M</v>
      </c>
      <c r="M289" s="9">
        <f>IFERROR(AVERAGEIFS(tbSilv[Preco],tbSilv[idCombinacao],tbResumo[[#This Row],[idCombinacao]],tbSilv[Ano],tbResumo[[#This Row],[Ano]],tbSilv[Operacao],tbResumo[[#This Row],[Operacao]],tbSilv[Recurso],tbResumo[[#This Row],[Recurso]]),0)</f>
        <v>149.07000732421875</v>
      </c>
      <c r="N289" s="1">
        <f>SUMIFS(tbSilv[qtdRecEspFaixa],tbSilv[idCombinacao],tbResumo[[#This Row],[idCombinacao]],tbSilv[Ano],tbResumo[[#This Row],[Ano]],tbSilv[Operacao],tbResumo[[#This Row],[Operacao]],tbSilv[Recurso],tbResumo[[#This Row],[Recurso]])</f>
        <v>0.17541899999999999</v>
      </c>
      <c r="O289" s="9">
        <f>SUMIFS(tbSilv[ValorEspFaixa],tbSilv[idCombinacao],tbResumo[[#This Row],[idCombinacao]],tbSilv[Ano],tbResumo[[#This Row],[Ano]],tbSilv[Operacao],tbResumo[[#This Row],[Operacao]],tbSilv[Recurso],tbResumo[[#This Row],[Recurso]])</f>
        <v>26.149711614807128</v>
      </c>
    </row>
    <row r="290" spans="1:15" x14ac:dyDescent="0.3">
      <c r="A290" t="s">
        <v>1</v>
      </c>
      <c r="B290" t="s">
        <v>2</v>
      </c>
      <c r="C290" t="s">
        <v>3</v>
      </c>
      <c r="D290" t="s">
        <v>306</v>
      </c>
      <c r="E290" t="s">
        <v>4</v>
      </c>
      <c r="F290">
        <v>11817</v>
      </c>
      <c r="G290" t="s">
        <v>57</v>
      </c>
      <c r="H290">
        <v>3</v>
      </c>
      <c r="I290" t="s">
        <v>310</v>
      </c>
      <c r="J290" t="s">
        <v>311</v>
      </c>
      <c r="K290" s="1">
        <f>SUMIFS(tbSilv[qtdRecurso],tbSilv[idCombinacao],tbResumo[[#This Row],[idCombinacao]],tbSilv[Ano],tbResumo[[#This Row],[Ano]],tbSilv[Operacao],tbResumo[[#This Row],[Operacao]],tbSilv[Recurso],tbResumo[[#This Row],[Recurso]])</f>
        <v>726</v>
      </c>
      <c r="L290" t="str">
        <f>VLOOKUP(tbResumo[[#This Row],[Recurso]],tbUnid[],2,0)</f>
        <v>H/H</v>
      </c>
      <c r="M290" s="9">
        <f>IFERROR(AVERAGEIFS(tbSilv[Preco],tbSilv[idCombinacao],tbResumo[[#This Row],[idCombinacao]],tbSilv[Ano],tbResumo[[#This Row],[Ano]],tbSilv[Operacao],tbResumo[[#This Row],[Operacao]],tbSilv[Recurso],tbResumo[[#This Row],[Recurso]]),0)</f>
        <v>1.0999999999999999E-2</v>
      </c>
      <c r="N290" s="1">
        <f>SUMIFS(tbSilv[qtdRecEspFaixa],tbSilv[idCombinacao],tbResumo[[#This Row],[idCombinacao]],tbSilv[Ano],tbResumo[[#This Row],[Ano]],tbSilv[Operacao],tbResumo[[#This Row],[Operacao]],tbSilv[Recurso],tbResumo[[#This Row],[Recurso]])</f>
        <v>30.056399999999996</v>
      </c>
      <c r="O290" s="9">
        <f>SUMIFS(tbSilv[ValorEspFaixa],tbSilv[idCombinacao],tbResumo[[#This Row],[idCombinacao]],tbSilv[Ano],tbResumo[[#This Row],[Ano]],tbSilv[Operacao],tbResumo[[#This Row],[Operacao]],tbSilv[Recurso],tbResumo[[#This Row],[Recurso]])</f>
        <v>0.33062039999999998</v>
      </c>
    </row>
    <row r="291" spans="1:15" x14ac:dyDescent="0.3">
      <c r="A291" t="s">
        <v>1</v>
      </c>
      <c r="B291" t="s">
        <v>2</v>
      </c>
      <c r="C291" t="s">
        <v>3</v>
      </c>
      <c r="D291" t="s">
        <v>306</v>
      </c>
      <c r="E291" t="s">
        <v>4</v>
      </c>
      <c r="F291">
        <v>11817</v>
      </c>
      <c r="G291" t="s">
        <v>57</v>
      </c>
      <c r="H291">
        <v>3</v>
      </c>
      <c r="I291" t="s">
        <v>310</v>
      </c>
      <c r="J291" t="s">
        <v>13</v>
      </c>
      <c r="K291" s="1">
        <f>SUMIFS(tbSilv[qtdRecurso],tbSilv[idCombinacao],tbResumo[[#This Row],[idCombinacao]],tbSilv[Ano],tbResumo[[#This Row],[Ano]],tbSilv[Operacao],tbResumo[[#This Row],[Operacao]],tbSilv[Recurso],tbResumo[[#This Row],[Recurso]])</f>
        <v>726</v>
      </c>
      <c r="L291" t="str">
        <f>VLOOKUP(tbResumo[[#This Row],[Recurso]],tbUnid[],2,0)</f>
        <v>H/H</v>
      </c>
      <c r="M291" s="9">
        <f>IFERROR(AVERAGEIFS(tbSilv[Preco],tbSilv[idCombinacao],tbResumo[[#This Row],[idCombinacao]],tbSilv[Ano],tbResumo[[#This Row],[Ano]],tbSilv[Operacao],tbResumo[[#This Row],[Operacao]],tbSilv[Recurso],tbResumo[[#This Row],[Recurso]]),0)</f>
        <v>13.066685676574707</v>
      </c>
      <c r="N291" s="1">
        <f>SUMIFS(tbSilv[qtdRecEspFaixa],tbSilv[idCombinacao],tbResumo[[#This Row],[idCombinacao]],tbSilv[Ano],tbResumo[[#This Row],[Ano]],tbSilv[Operacao],tbResumo[[#This Row],[Operacao]],tbSilv[Recurso],tbResumo[[#This Row],[Recurso]])</f>
        <v>30.056399999999996</v>
      </c>
      <c r="O291" s="9">
        <f>SUMIFS(tbSilv[ValorEspFaixa],tbSilv[idCombinacao],tbResumo[[#This Row],[idCombinacao]],tbSilv[Ano],tbResumo[[#This Row],[Ano]],tbSilv[Operacao],tbResumo[[#This Row],[Operacao]],tbSilv[Recurso],tbResumo[[#This Row],[Recurso]])</f>
        <v>392.73753136940002</v>
      </c>
    </row>
    <row r="292" spans="1:15" x14ac:dyDescent="0.3">
      <c r="A292" t="s">
        <v>1</v>
      </c>
      <c r="B292" t="s">
        <v>2</v>
      </c>
      <c r="C292" t="s">
        <v>3</v>
      </c>
      <c r="D292" t="s">
        <v>306</v>
      </c>
      <c r="E292" t="s">
        <v>4</v>
      </c>
      <c r="F292">
        <v>11817</v>
      </c>
      <c r="G292" t="s">
        <v>57</v>
      </c>
      <c r="H292">
        <v>3</v>
      </c>
      <c r="I292" t="s">
        <v>312</v>
      </c>
      <c r="J292" t="s">
        <v>13</v>
      </c>
      <c r="K292" s="1">
        <f>SUMIFS(tbSilv[qtdRecurso],tbSilv[idCombinacao],tbResumo[[#This Row],[idCombinacao]],tbSilv[Ano],tbResumo[[#This Row],[Ano]],tbSilv[Operacao],tbResumo[[#This Row],[Operacao]],tbSilv[Recurso],tbResumo[[#This Row],[Recurso]])</f>
        <v>90.75</v>
      </c>
      <c r="L292" t="str">
        <f>VLOOKUP(tbResumo[[#This Row],[Recurso]],tbUnid[],2,0)</f>
        <v>H/H</v>
      </c>
      <c r="M292" s="9">
        <f>IFERROR(AVERAGEIFS(tbSilv[Preco],tbSilv[idCombinacao],tbResumo[[#This Row],[idCombinacao]],tbSilv[Ano],tbResumo[[#This Row],[Ano]],tbSilv[Operacao],tbResumo[[#This Row],[Operacao]],tbSilv[Recurso],tbResumo[[#This Row],[Recurso]]),0)</f>
        <v>13.066685676574707</v>
      </c>
      <c r="N292" s="1">
        <f>SUMIFS(tbSilv[qtdRecEspFaixa],tbSilv[idCombinacao],tbResumo[[#This Row],[idCombinacao]],tbSilv[Ano],tbResumo[[#This Row],[Ano]],tbSilv[Operacao],tbResumo[[#This Row],[Operacao]],tbSilv[Recurso],tbResumo[[#This Row],[Recurso]])</f>
        <v>3.7570499999999996</v>
      </c>
      <c r="O292" s="9">
        <f>SUMIFS(tbSilv[ValorEspFaixa],tbSilv[idCombinacao],tbResumo[[#This Row],[idCombinacao]],tbSilv[Ano],tbResumo[[#This Row],[Ano]],tbSilv[Operacao],tbResumo[[#This Row],[Operacao]],tbSilv[Recurso],tbResumo[[#This Row],[Recurso]])</f>
        <v>49.092191421175002</v>
      </c>
    </row>
    <row r="293" spans="1:15" x14ac:dyDescent="0.3">
      <c r="A293" t="s">
        <v>1</v>
      </c>
      <c r="B293" t="s">
        <v>2</v>
      </c>
      <c r="C293" t="s">
        <v>3</v>
      </c>
      <c r="D293" t="s">
        <v>306</v>
      </c>
      <c r="E293" t="s">
        <v>4</v>
      </c>
      <c r="F293">
        <v>11817</v>
      </c>
      <c r="G293" t="s">
        <v>57</v>
      </c>
      <c r="H293">
        <v>3</v>
      </c>
      <c r="I293" t="s">
        <v>313</v>
      </c>
      <c r="J293" t="s">
        <v>16</v>
      </c>
      <c r="K293" s="1">
        <f>SUMIFS(tbSilv[qtdRecurso],tbSilv[idCombinacao],tbResumo[[#This Row],[idCombinacao]],tbSilv[Ano],tbResumo[[#This Row],[Ano]],tbSilv[Operacao],tbResumo[[#This Row],[Operacao]],tbSilv[Recurso],tbResumo[[#This Row],[Recurso]])</f>
        <v>4.38</v>
      </c>
      <c r="L293" t="str">
        <f>VLOOKUP(tbResumo[[#This Row],[Recurso]],tbUnid[],2,0)</f>
        <v>H/M</v>
      </c>
      <c r="M293" s="9">
        <f>IFERROR(AVERAGEIFS(tbSilv[Preco],tbSilv[idCombinacao],tbResumo[[#This Row],[idCombinacao]],tbSilv[Ano],tbResumo[[#This Row],[Ano]],tbSilv[Operacao],tbResumo[[#This Row],[Operacao]],tbSilv[Recurso],tbResumo[[#This Row],[Recurso]]),0)</f>
        <v>149.07000732421875</v>
      </c>
      <c r="N293" s="1">
        <f>SUMIFS(tbSilv[qtdRecEspFaixa],tbSilv[idCombinacao],tbResumo[[#This Row],[idCombinacao]],tbSilv[Ano],tbResumo[[#This Row],[Ano]],tbSilv[Operacao],tbResumo[[#This Row],[Operacao]],tbSilv[Recurso],tbResumo[[#This Row],[Recurso]])</f>
        <v>0.17541899999999999</v>
      </c>
      <c r="O293" s="9">
        <f>SUMIFS(tbSilv[ValorEspFaixa],tbSilv[idCombinacao],tbResumo[[#This Row],[idCombinacao]],tbSilv[Ano],tbResumo[[#This Row],[Ano]],tbSilv[Operacao],tbResumo[[#This Row],[Operacao]],tbSilv[Recurso],tbResumo[[#This Row],[Recurso]])</f>
        <v>26.149711614807128</v>
      </c>
    </row>
    <row r="294" spans="1:15" x14ac:dyDescent="0.3">
      <c r="A294" t="s">
        <v>1</v>
      </c>
      <c r="B294" t="s">
        <v>2</v>
      </c>
      <c r="C294" t="s">
        <v>3</v>
      </c>
      <c r="D294" t="s">
        <v>306</v>
      </c>
      <c r="E294" t="s">
        <v>4</v>
      </c>
      <c r="F294">
        <v>11817</v>
      </c>
      <c r="G294" t="s">
        <v>57</v>
      </c>
      <c r="H294">
        <v>4</v>
      </c>
      <c r="I294" t="s">
        <v>310</v>
      </c>
      <c r="J294" t="s">
        <v>311</v>
      </c>
      <c r="K294" s="1">
        <f>SUMIFS(tbSilv[qtdRecurso],tbSilv[idCombinacao],tbResumo[[#This Row],[idCombinacao]],tbSilv[Ano],tbResumo[[#This Row],[Ano]],tbSilv[Operacao],tbResumo[[#This Row],[Operacao]],tbSilv[Recurso],tbResumo[[#This Row],[Recurso]])</f>
        <v>726</v>
      </c>
      <c r="L294" t="str">
        <f>VLOOKUP(tbResumo[[#This Row],[Recurso]],tbUnid[],2,0)</f>
        <v>H/H</v>
      </c>
      <c r="M294" s="9">
        <f>IFERROR(AVERAGEIFS(tbSilv[Preco],tbSilv[idCombinacao],tbResumo[[#This Row],[idCombinacao]],tbSilv[Ano],tbResumo[[#This Row],[Ano]],tbSilv[Operacao],tbResumo[[#This Row],[Operacao]],tbSilv[Recurso],tbResumo[[#This Row],[Recurso]]),0)</f>
        <v>1.0999999999999999E-2</v>
      </c>
      <c r="N294" s="1">
        <f>SUMIFS(tbSilv[qtdRecEspFaixa],tbSilv[idCombinacao],tbResumo[[#This Row],[idCombinacao]],tbSilv[Ano],tbResumo[[#This Row],[Ano]],tbSilv[Operacao],tbResumo[[#This Row],[Operacao]],tbSilv[Recurso],tbResumo[[#This Row],[Recurso]])</f>
        <v>30.056399999999996</v>
      </c>
      <c r="O294" s="9">
        <f>SUMIFS(tbSilv[ValorEspFaixa],tbSilv[idCombinacao],tbResumo[[#This Row],[idCombinacao]],tbSilv[Ano],tbResumo[[#This Row],[Ano]],tbSilv[Operacao],tbResumo[[#This Row],[Operacao]],tbSilv[Recurso],tbResumo[[#This Row],[Recurso]])</f>
        <v>0.33062039999999998</v>
      </c>
    </row>
    <row r="295" spans="1:15" x14ac:dyDescent="0.3">
      <c r="A295" t="s">
        <v>1</v>
      </c>
      <c r="B295" t="s">
        <v>2</v>
      </c>
      <c r="C295" t="s">
        <v>3</v>
      </c>
      <c r="D295" t="s">
        <v>306</v>
      </c>
      <c r="E295" t="s">
        <v>4</v>
      </c>
      <c r="F295">
        <v>11817</v>
      </c>
      <c r="G295" t="s">
        <v>57</v>
      </c>
      <c r="H295">
        <v>4</v>
      </c>
      <c r="I295" t="s">
        <v>310</v>
      </c>
      <c r="J295" t="s">
        <v>13</v>
      </c>
      <c r="K295" s="1">
        <f>SUMIFS(tbSilv[qtdRecurso],tbSilv[idCombinacao],tbResumo[[#This Row],[idCombinacao]],tbSilv[Ano],tbResumo[[#This Row],[Ano]],tbSilv[Operacao],tbResumo[[#This Row],[Operacao]],tbSilv[Recurso],tbResumo[[#This Row],[Recurso]])</f>
        <v>726</v>
      </c>
      <c r="L295" t="str">
        <f>VLOOKUP(tbResumo[[#This Row],[Recurso]],tbUnid[],2,0)</f>
        <v>H/H</v>
      </c>
      <c r="M295" s="9">
        <f>IFERROR(AVERAGEIFS(tbSilv[Preco],tbSilv[idCombinacao],tbResumo[[#This Row],[idCombinacao]],tbSilv[Ano],tbResumo[[#This Row],[Ano]],tbSilv[Operacao],tbResumo[[#This Row],[Operacao]],tbSilv[Recurso],tbResumo[[#This Row],[Recurso]]),0)</f>
        <v>13.066685676574707</v>
      </c>
      <c r="N295" s="1">
        <f>SUMIFS(tbSilv[qtdRecEspFaixa],tbSilv[idCombinacao],tbResumo[[#This Row],[idCombinacao]],tbSilv[Ano],tbResumo[[#This Row],[Ano]],tbSilv[Operacao],tbResumo[[#This Row],[Operacao]],tbSilv[Recurso],tbResumo[[#This Row],[Recurso]])</f>
        <v>30.056399999999996</v>
      </c>
      <c r="O295" s="9">
        <f>SUMIFS(tbSilv[ValorEspFaixa],tbSilv[idCombinacao],tbResumo[[#This Row],[idCombinacao]],tbSilv[Ano],tbResumo[[#This Row],[Ano]],tbSilv[Operacao],tbResumo[[#This Row],[Operacao]],tbSilv[Recurso],tbResumo[[#This Row],[Recurso]])</f>
        <v>392.73753136940002</v>
      </c>
    </row>
    <row r="296" spans="1:15" x14ac:dyDescent="0.3">
      <c r="A296" t="s">
        <v>1</v>
      </c>
      <c r="B296" t="s">
        <v>2</v>
      </c>
      <c r="C296" t="s">
        <v>3</v>
      </c>
      <c r="D296" t="s">
        <v>306</v>
      </c>
      <c r="E296" t="s">
        <v>4</v>
      </c>
      <c r="F296">
        <v>11817</v>
      </c>
      <c r="G296" t="s">
        <v>57</v>
      </c>
      <c r="H296">
        <v>4</v>
      </c>
      <c r="I296" t="s">
        <v>312</v>
      </c>
      <c r="J296" t="s">
        <v>13</v>
      </c>
      <c r="K296" s="1">
        <f>SUMIFS(tbSilv[qtdRecurso],tbSilv[idCombinacao],tbResumo[[#This Row],[idCombinacao]],tbSilv[Ano],tbResumo[[#This Row],[Ano]],tbSilv[Operacao],tbResumo[[#This Row],[Operacao]],tbSilv[Recurso],tbResumo[[#This Row],[Recurso]])</f>
        <v>90.75</v>
      </c>
      <c r="L296" t="str">
        <f>VLOOKUP(tbResumo[[#This Row],[Recurso]],tbUnid[],2,0)</f>
        <v>H/H</v>
      </c>
      <c r="M296" s="9">
        <f>IFERROR(AVERAGEIFS(tbSilv[Preco],tbSilv[idCombinacao],tbResumo[[#This Row],[idCombinacao]],tbSilv[Ano],tbResumo[[#This Row],[Ano]],tbSilv[Operacao],tbResumo[[#This Row],[Operacao]],tbSilv[Recurso],tbResumo[[#This Row],[Recurso]]),0)</f>
        <v>13.066685676574707</v>
      </c>
      <c r="N296" s="1">
        <f>SUMIFS(tbSilv[qtdRecEspFaixa],tbSilv[idCombinacao],tbResumo[[#This Row],[idCombinacao]],tbSilv[Ano],tbResumo[[#This Row],[Ano]],tbSilv[Operacao],tbResumo[[#This Row],[Operacao]],tbSilv[Recurso],tbResumo[[#This Row],[Recurso]])</f>
        <v>3.7570499999999996</v>
      </c>
      <c r="O296" s="9">
        <f>SUMIFS(tbSilv[ValorEspFaixa],tbSilv[idCombinacao],tbResumo[[#This Row],[idCombinacao]],tbSilv[Ano],tbResumo[[#This Row],[Ano]],tbSilv[Operacao],tbResumo[[#This Row],[Operacao]],tbSilv[Recurso],tbResumo[[#This Row],[Recurso]])</f>
        <v>49.092191421175002</v>
      </c>
    </row>
    <row r="297" spans="1:15" x14ac:dyDescent="0.3">
      <c r="A297" t="s">
        <v>1</v>
      </c>
      <c r="B297" t="s">
        <v>2</v>
      </c>
      <c r="C297" t="s">
        <v>3</v>
      </c>
      <c r="D297" t="s">
        <v>306</v>
      </c>
      <c r="E297" t="s">
        <v>4</v>
      </c>
      <c r="F297">
        <v>11817</v>
      </c>
      <c r="G297" t="s">
        <v>57</v>
      </c>
      <c r="H297">
        <v>4</v>
      </c>
      <c r="I297" t="s">
        <v>313</v>
      </c>
      <c r="J297" t="s">
        <v>16</v>
      </c>
      <c r="K297" s="1">
        <f>SUMIFS(tbSilv[qtdRecurso],tbSilv[idCombinacao],tbResumo[[#This Row],[idCombinacao]],tbSilv[Ano],tbResumo[[#This Row],[Ano]],tbSilv[Operacao],tbResumo[[#This Row],[Operacao]],tbSilv[Recurso],tbResumo[[#This Row],[Recurso]])</f>
        <v>4.38</v>
      </c>
      <c r="L297" t="str">
        <f>VLOOKUP(tbResumo[[#This Row],[Recurso]],tbUnid[],2,0)</f>
        <v>H/M</v>
      </c>
      <c r="M297" s="9">
        <f>IFERROR(AVERAGEIFS(tbSilv[Preco],tbSilv[idCombinacao],tbResumo[[#This Row],[idCombinacao]],tbSilv[Ano],tbResumo[[#This Row],[Ano]],tbSilv[Operacao],tbResumo[[#This Row],[Operacao]],tbSilv[Recurso],tbResumo[[#This Row],[Recurso]]),0)</f>
        <v>149.07000732421875</v>
      </c>
      <c r="N297" s="1">
        <f>SUMIFS(tbSilv[qtdRecEspFaixa],tbSilv[idCombinacao],tbResumo[[#This Row],[idCombinacao]],tbSilv[Ano],tbResumo[[#This Row],[Ano]],tbSilv[Operacao],tbResumo[[#This Row],[Operacao]],tbSilv[Recurso],tbResumo[[#This Row],[Recurso]])</f>
        <v>0.17541899999999999</v>
      </c>
      <c r="O297" s="9">
        <f>SUMIFS(tbSilv[ValorEspFaixa],tbSilv[idCombinacao],tbResumo[[#This Row],[idCombinacao]],tbSilv[Ano],tbResumo[[#This Row],[Ano]],tbSilv[Operacao],tbResumo[[#This Row],[Operacao]],tbSilv[Recurso],tbResumo[[#This Row],[Recurso]])</f>
        <v>26.149711614807128</v>
      </c>
    </row>
    <row r="298" spans="1:15" x14ac:dyDescent="0.3">
      <c r="A298" t="s">
        <v>1</v>
      </c>
      <c r="B298" t="s">
        <v>2</v>
      </c>
      <c r="C298" t="s">
        <v>3</v>
      </c>
      <c r="D298" t="s">
        <v>306</v>
      </c>
      <c r="E298" t="s">
        <v>4</v>
      </c>
      <c r="F298">
        <v>11817</v>
      </c>
      <c r="G298" t="s">
        <v>57</v>
      </c>
      <c r="H298">
        <v>5</v>
      </c>
      <c r="I298" t="s">
        <v>310</v>
      </c>
      <c r="J298" t="s">
        <v>311</v>
      </c>
      <c r="K298" s="1">
        <f>SUMIFS(tbSilv[qtdRecurso],tbSilv[idCombinacao],tbResumo[[#This Row],[idCombinacao]],tbSilv[Ano],tbResumo[[#This Row],[Ano]],tbSilv[Operacao],tbResumo[[#This Row],[Operacao]],tbSilv[Recurso],tbResumo[[#This Row],[Recurso]])</f>
        <v>726</v>
      </c>
      <c r="L298" t="str">
        <f>VLOOKUP(tbResumo[[#This Row],[Recurso]],tbUnid[],2,0)</f>
        <v>H/H</v>
      </c>
      <c r="M298" s="9">
        <f>IFERROR(AVERAGEIFS(tbSilv[Preco],tbSilv[idCombinacao],tbResumo[[#This Row],[idCombinacao]],tbSilv[Ano],tbResumo[[#This Row],[Ano]],tbSilv[Operacao],tbResumo[[#This Row],[Operacao]],tbSilv[Recurso],tbResumo[[#This Row],[Recurso]]),0)</f>
        <v>1.0999999999999999E-2</v>
      </c>
      <c r="N298" s="1">
        <f>SUMIFS(tbSilv[qtdRecEspFaixa],tbSilv[idCombinacao],tbResumo[[#This Row],[idCombinacao]],tbSilv[Ano],tbResumo[[#This Row],[Ano]],tbSilv[Operacao],tbResumo[[#This Row],[Operacao]],tbSilv[Recurso],tbResumo[[#This Row],[Recurso]])</f>
        <v>30.056399999999996</v>
      </c>
      <c r="O298" s="9">
        <f>SUMIFS(tbSilv[ValorEspFaixa],tbSilv[idCombinacao],tbResumo[[#This Row],[idCombinacao]],tbSilv[Ano],tbResumo[[#This Row],[Ano]],tbSilv[Operacao],tbResumo[[#This Row],[Operacao]],tbSilv[Recurso],tbResumo[[#This Row],[Recurso]])</f>
        <v>0.33062039999999998</v>
      </c>
    </row>
    <row r="299" spans="1:15" x14ac:dyDescent="0.3">
      <c r="A299" t="s">
        <v>1</v>
      </c>
      <c r="B299" t="s">
        <v>2</v>
      </c>
      <c r="C299" t="s">
        <v>3</v>
      </c>
      <c r="D299" t="s">
        <v>306</v>
      </c>
      <c r="E299" t="s">
        <v>4</v>
      </c>
      <c r="F299">
        <v>11817</v>
      </c>
      <c r="G299" t="s">
        <v>57</v>
      </c>
      <c r="H299">
        <v>5</v>
      </c>
      <c r="I299" t="s">
        <v>310</v>
      </c>
      <c r="J299" t="s">
        <v>13</v>
      </c>
      <c r="K299" s="1">
        <f>SUMIFS(tbSilv[qtdRecurso],tbSilv[idCombinacao],tbResumo[[#This Row],[idCombinacao]],tbSilv[Ano],tbResumo[[#This Row],[Ano]],tbSilv[Operacao],tbResumo[[#This Row],[Operacao]],tbSilv[Recurso],tbResumo[[#This Row],[Recurso]])</f>
        <v>726</v>
      </c>
      <c r="L299" t="str">
        <f>VLOOKUP(tbResumo[[#This Row],[Recurso]],tbUnid[],2,0)</f>
        <v>H/H</v>
      </c>
      <c r="M299" s="9">
        <f>IFERROR(AVERAGEIFS(tbSilv[Preco],tbSilv[idCombinacao],tbResumo[[#This Row],[idCombinacao]],tbSilv[Ano],tbResumo[[#This Row],[Ano]],tbSilv[Operacao],tbResumo[[#This Row],[Operacao]],tbSilv[Recurso],tbResumo[[#This Row],[Recurso]]),0)</f>
        <v>13.066685676574707</v>
      </c>
      <c r="N299" s="1">
        <f>SUMIFS(tbSilv[qtdRecEspFaixa],tbSilv[idCombinacao],tbResumo[[#This Row],[idCombinacao]],tbSilv[Ano],tbResumo[[#This Row],[Ano]],tbSilv[Operacao],tbResumo[[#This Row],[Operacao]],tbSilv[Recurso],tbResumo[[#This Row],[Recurso]])</f>
        <v>30.056399999999996</v>
      </c>
      <c r="O299" s="9">
        <f>SUMIFS(tbSilv[ValorEspFaixa],tbSilv[idCombinacao],tbResumo[[#This Row],[idCombinacao]],tbSilv[Ano],tbResumo[[#This Row],[Ano]],tbSilv[Operacao],tbResumo[[#This Row],[Operacao]],tbSilv[Recurso],tbResumo[[#This Row],[Recurso]])</f>
        <v>392.73753136940002</v>
      </c>
    </row>
    <row r="300" spans="1:15" x14ac:dyDescent="0.3">
      <c r="A300" t="s">
        <v>1</v>
      </c>
      <c r="B300" t="s">
        <v>2</v>
      </c>
      <c r="C300" t="s">
        <v>3</v>
      </c>
      <c r="D300" t="s">
        <v>306</v>
      </c>
      <c r="E300" t="s">
        <v>4</v>
      </c>
      <c r="F300">
        <v>11817</v>
      </c>
      <c r="G300" t="s">
        <v>57</v>
      </c>
      <c r="H300">
        <v>5</v>
      </c>
      <c r="I300" t="s">
        <v>312</v>
      </c>
      <c r="J300" t="s">
        <v>13</v>
      </c>
      <c r="K300" s="1">
        <f>SUMIFS(tbSilv[qtdRecurso],tbSilv[idCombinacao],tbResumo[[#This Row],[idCombinacao]],tbSilv[Ano],tbResumo[[#This Row],[Ano]],tbSilv[Operacao],tbResumo[[#This Row],[Operacao]],tbSilv[Recurso],tbResumo[[#This Row],[Recurso]])</f>
        <v>90.75</v>
      </c>
      <c r="L300" t="str">
        <f>VLOOKUP(tbResumo[[#This Row],[Recurso]],tbUnid[],2,0)</f>
        <v>H/H</v>
      </c>
      <c r="M300" s="9">
        <f>IFERROR(AVERAGEIFS(tbSilv[Preco],tbSilv[idCombinacao],tbResumo[[#This Row],[idCombinacao]],tbSilv[Ano],tbResumo[[#This Row],[Ano]],tbSilv[Operacao],tbResumo[[#This Row],[Operacao]],tbSilv[Recurso],tbResumo[[#This Row],[Recurso]]),0)</f>
        <v>13.066685676574707</v>
      </c>
      <c r="N300" s="1">
        <f>SUMIFS(tbSilv[qtdRecEspFaixa],tbSilv[idCombinacao],tbResumo[[#This Row],[idCombinacao]],tbSilv[Ano],tbResumo[[#This Row],[Ano]],tbSilv[Operacao],tbResumo[[#This Row],[Operacao]],tbSilv[Recurso],tbResumo[[#This Row],[Recurso]])</f>
        <v>3.7570499999999996</v>
      </c>
      <c r="O300" s="9">
        <f>SUMIFS(tbSilv[ValorEspFaixa],tbSilv[idCombinacao],tbResumo[[#This Row],[idCombinacao]],tbSilv[Ano],tbResumo[[#This Row],[Ano]],tbSilv[Operacao],tbResumo[[#This Row],[Operacao]],tbSilv[Recurso],tbResumo[[#This Row],[Recurso]])</f>
        <v>49.092191421175002</v>
      </c>
    </row>
    <row r="301" spans="1:15" x14ac:dyDescent="0.3">
      <c r="A301" t="s">
        <v>1</v>
      </c>
      <c r="B301" t="s">
        <v>2</v>
      </c>
      <c r="C301" t="s">
        <v>3</v>
      </c>
      <c r="D301" t="s">
        <v>306</v>
      </c>
      <c r="E301" t="s">
        <v>4</v>
      </c>
      <c r="F301">
        <v>11817</v>
      </c>
      <c r="G301" t="s">
        <v>57</v>
      </c>
      <c r="H301">
        <v>5</v>
      </c>
      <c r="I301" t="s">
        <v>313</v>
      </c>
      <c r="J301" t="s">
        <v>16</v>
      </c>
      <c r="K301" s="1">
        <f>SUMIFS(tbSilv[qtdRecurso],tbSilv[idCombinacao],tbResumo[[#This Row],[idCombinacao]],tbSilv[Ano],tbResumo[[#This Row],[Ano]],tbSilv[Operacao],tbResumo[[#This Row],[Operacao]],tbSilv[Recurso],tbResumo[[#This Row],[Recurso]])</f>
        <v>4.38</v>
      </c>
      <c r="L301" t="str">
        <f>VLOOKUP(tbResumo[[#This Row],[Recurso]],tbUnid[],2,0)</f>
        <v>H/M</v>
      </c>
      <c r="M301" s="9">
        <f>IFERROR(AVERAGEIFS(tbSilv[Preco],tbSilv[idCombinacao],tbResumo[[#This Row],[idCombinacao]],tbSilv[Ano],tbResumo[[#This Row],[Ano]],tbSilv[Operacao],tbResumo[[#This Row],[Operacao]],tbSilv[Recurso],tbResumo[[#This Row],[Recurso]]),0)</f>
        <v>149.07000732421875</v>
      </c>
      <c r="N301" s="1">
        <f>SUMIFS(tbSilv[qtdRecEspFaixa],tbSilv[idCombinacao],tbResumo[[#This Row],[idCombinacao]],tbSilv[Ano],tbResumo[[#This Row],[Ano]],tbSilv[Operacao],tbResumo[[#This Row],[Operacao]],tbSilv[Recurso],tbResumo[[#This Row],[Recurso]])</f>
        <v>0.17541899999999999</v>
      </c>
      <c r="O301" s="9">
        <f>SUMIFS(tbSilv[ValorEspFaixa],tbSilv[idCombinacao],tbResumo[[#This Row],[idCombinacao]],tbSilv[Ano],tbResumo[[#This Row],[Ano]],tbSilv[Operacao],tbResumo[[#This Row],[Operacao]],tbSilv[Recurso],tbResumo[[#This Row],[Recurso]])</f>
        <v>26.149711614807128</v>
      </c>
    </row>
    <row r="302" spans="1:15" x14ac:dyDescent="0.3">
      <c r="A302" t="s">
        <v>1</v>
      </c>
      <c r="B302" t="s">
        <v>2</v>
      </c>
      <c r="C302" t="s">
        <v>3</v>
      </c>
      <c r="D302" t="s">
        <v>306</v>
      </c>
      <c r="E302" t="s">
        <v>4</v>
      </c>
      <c r="F302">
        <v>11817</v>
      </c>
      <c r="G302" t="s">
        <v>57</v>
      </c>
      <c r="H302">
        <v>6</v>
      </c>
      <c r="I302" t="s">
        <v>310</v>
      </c>
      <c r="J302" t="s">
        <v>311</v>
      </c>
      <c r="K302" s="1">
        <f>SUMIFS(tbSilv[qtdRecurso],tbSilv[idCombinacao],tbResumo[[#This Row],[idCombinacao]],tbSilv[Ano],tbResumo[[#This Row],[Ano]],tbSilv[Operacao],tbResumo[[#This Row],[Operacao]],tbSilv[Recurso],tbResumo[[#This Row],[Recurso]])</f>
        <v>726</v>
      </c>
      <c r="L302" t="str">
        <f>VLOOKUP(tbResumo[[#This Row],[Recurso]],tbUnid[],2,0)</f>
        <v>H/H</v>
      </c>
      <c r="M302" s="9">
        <f>IFERROR(AVERAGEIFS(tbSilv[Preco],tbSilv[idCombinacao],tbResumo[[#This Row],[idCombinacao]],tbSilv[Ano],tbResumo[[#This Row],[Ano]],tbSilv[Operacao],tbResumo[[#This Row],[Operacao]],tbSilv[Recurso],tbResumo[[#This Row],[Recurso]]),0)</f>
        <v>1.0999999999999999E-2</v>
      </c>
      <c r="N302" s="1">
        <f>SUMIFS(tbSilv[qtdRecEspFaixa],tbSilv[idCombinacao],tbResumo[[#This Row],[idCombinacao]],tbSilv[Ano],tbResumo[[#This Row],[Ano]],tbSilv[Operacao],tbResumo[[#This Row],[Operacao]],tbSilv[Recurso],tbResumo[[#This Row],[Recurso]])</f>
        <v>30.056399999999996</v>
      </c>
      <c r="O302" s="9">
        <f>SUMIFS(tbSilv[ValorEspFaixa],tbSilv[idCombinacao],tbResumo[[#This Row],[idCombinacao]],tbSilv[Ano],tbResumo[[#This Row],[Ano]],tbSilv[Operacao],tbResumo[[#This Row],[Operacao]],tbSilv[Recurso],tbResumo[[#This Row],[Recurso]])</f>
        <v>0.33062039999999998</v>
      </c>
    </row>
    <row r="303" spans="1:15" x14ac:dyDescent="0.3">
      <c r="A303" t="s">
        <v>1</v>
      </c>
      <c r="B303" t="s">
        <v>2</v>
      </c>
      <c r="C303" t="s">
        <v>3</v>
      </c>
      <c r="D303" t="s">
        <v>306</v>
      </c>
      <c r="E303" t="s">
        <v>4</v>
      </c>
      <c r="F303">
        <v>11817</v>
      </c>
      <c r="G303" t="s">
        <v>57</v>
      </c>
      <c r="H303">
        <v>6</v>
      </c>
      <c r="I303" t="s">
        <v>310</v>
      </c>
      <c r="J303" t="s">
        <v>13</v>
      </c>
      <c r="K303" s="1">
        <f>SUMIFS(tbSilv[qtdRecurso],tbSilv[idCombinacao],tbResumo[[#This Row],[idCombinacao]],tbSilv[Ano],tbResumo[[#This Row],[Ano]],tbSilv[Operacao],tbResumo[[#This Row],[Operacao]],tbSilv[Recurso],tbResumo[[#This Row],[Recurso]])</f>
        <v>726</v>
      </c>
      <c r="L303" t="str">
        <f>VLOOKUP(tbResumo[[#This Row],[Recurso]],tbUnid[],2,0)</f>
        <v>H/H</v>
      </c>
      <c r="M303" s="9">
        <f>IFERROR(AVERAGEIFS(tbSilv[Preco],tbSilv[idCombinacao],tbResumo[[#This Row],[idCombinacao]],tbSilv[Ano],tbResumo[[#This Row],[Ano]],tbSilv[Operacao],tbResumo[[#This Row],[Operacao]],tbSilv[Recurso],tbResumo[[#This Row],[Recurso]]),0)</f>
        <v>13.066685676574707</v>
      </c>
      <c r="N303" s="1">
        <f>SUMIFS(tbSilv[qtdRecEspFaixa],tbSilv[idCombinacao],tbResumo[[#This Row],[idCombinacao]],tbSilv[Ano],tbResumo[[#This Row],[Ano]],tbSilv[Operacao],tbResumo[[#This Row],[Operacao]],tbSilv[Recurso],tbResumo[[#This Row],[Recurso]])</f>
        <v>30.056399999999996</v>
      </c>
      <c r="O303" s="9">
        <f>SUMIFS(tbSilv[ValorEspFaixa],tbSilv[idCombinacao],tbResumo[[#This Row],[idCombinacao]],tbSilv[Ano],tbResumo[[#This Row],[Ano]],tbSilv[Operacao],tbResumo[[#This Row],[Operacao]],tbSilv[Recurso],tbResumo[[#This Row],[Recurso]])</f>
        <v>392.73753136940002</v>
      </c>
    </row>
    <row r="304" spans="1:15" x14ac:dyDescent="0.3">
      <c r="A304" t="s">
        <v>1</v>
      </c>
      <c r="B304" t="s">
        <v>2</v>
      </c>
      <c r="C304" t="s">
        <v>3</v>
      </c>
      <c r="D304" t="s">
        <v>306</v>
      </c>
      <c r="E304" t="s">
        <v>4</v>
      </c>
      <c r="F304">
        <v>11817</v>
      </c>
      <c r="G304" t="s">
        <v>57</v>
      </c>
      <c r="H304">
        <v>6</v>
      </c>
      <c r="I304" t="s">
        <v>312</v>
      </c>
      <c r="J304" t="s">
        <v>13</v>
      </c>
      <c r="K304" s="1">
        <f>SUMIFS(tbSilv[qtdRecurso],tbSilv[idCombinacao],tbResumo[[#This Row],[idCombinacao]],tbSilv[Ano],tbResumo[[#This Row],[Ano]],tbSilv[Operacao],tbResumo[[#This Row],[Operacao]],tbSilv[Recurso],tbResumo[[#This Row],[Recurso]])</f>
        <v>90.75</v>
      </c>
      <c r="L304" t="str">
        <f>VLOOKUP(tbResumo[[#This Row],[Recurso]],tbUnid[],2,0)</f>
        <v>H/H</v>
      </c>
      <c r="M304" s="9">
        <f>IFERROR(AVERAGEIFS(tbSilv[Preco],tbSilv[idCombinacao],tbResumo[[#This Row],[idCombinacao]],tbSilv[Ano],tbResumo[[#This Row],[Ano]],tbSilv[Operacao],tbResumo[[#This Row],[Operacao]],tbSilv[Recurso],tbResumo[[#This Row],[Recurso]]),0)</f>
        <v>13.066685676574707</v>
      </c>
      <c r="N304" s="1">
        <f>SUMIFS(tbSilv[qtdRecEspFaixa],tbSilv[idCombinacao],tbResumo[[#This Row],[idCombinacao]],tbSilv[Ano],tbResumo[[#This Row],[Ano]],tbSilv[Operacao],tbResumo[[#This Row],[Operacao]],tbSilv[Recurso],tbResumo[[#This Row],[Recurso]])</f>
        <v>3.7570499999999996</v>
      </c>
      <c r="O304" s="9">
        <f>SUMIFS(tbSilv[ValorEspFaixa],tbSilv[idCombinacao],tbResumo[[#This Row],[idCombinacao]],tbSilv[Ano],tbResumo[[#This Row],[Ano]],tbSilv[Operacao],tbResumo[[#This Row],[Operacao]],tbSilv[Recurso],tbResumo[[#This Row],[Recurso]])</f>
        <v>49.092191421175002</v>
      </c>
    </row>
    <row r="305" spans="1:15" x14ac:dyDescent="0.3">
      <c r="A305" t="s">
        <v>1</v>
      </c>
      <c r="B305" t="s">
        <v>2</v>
      </c>
      <c r="C305" t="s">
        <v>3</v>
      </c>
      <c r="D305" t="s">
        <v>306</v>
      </c>
      <c r="E305" t="s">
        <v>4</v>
      </c>
      <c r="F305">
        <v>11817</v>
      </c>
      <c r="G305" t="s">
        <v>57</v>
      </c>
      <c r="H305">
        <v>6</v>
      </c>
      <c r="I305" t="s">
        <v>313</v>
      </c>
      <c r="J305" t="s">
        <v>16</v>
      </c>
      <c r="K305" s="1">
        <f>SUMIFS(tbSilv[qtdRecurso],tbSilv[idCombinacao],tbResumo[[#This Row],[idCombinacao]],tbSilv[Ano],tbResumo[[#This Row],[Ano]],tbSilv[Operacao],tbResumo[[#This Row],[Operacao]],tbSilv[Recurso],tbResumo[[#This Row],[Recurso]])</f>
        <v>4.38</v>
      </c>
      <c r="L305" t="str">
        <f>VLOOKUP(tbResumo[[#This Row],[Recurso]],tbUnid[],2,0)</f>
        <v>H/M</v>
      </c>
      <c r="M305" s="9">
        <f>IFERROR(AVERAGEIFS(tbSilv[Preco],tbSilv[idCombinacao],tbResumo[[#This Row],[idCombinacao]],tbSilv[Ano],tbResumo[[#This Row],[Ano]],tbSilv[Operacao],tbResumo[[#This Row],[Operacao]],tbSilv[Recurso],tbResumo[[#This Row],[Recurso]]),0)</f>
        <v>149.07000732421875</v>
      </c>
      <c r="N305" s="1">
        <f>SUMIFS(tbSilv[qtdRecEspFaixa],tbSilv[idCombinacao],tbResumo[[#This Row],[idCombinacao]],tbSilv[Ano],tbResumo[[#This Row],[Ano]],tbSilv[Operacao],tbResumo[[#This Row],[Operacao]],tbSilv[Recurso],tbResumo[[#This Row],[Recurso]])</f>
        <v>0.17541899999999999</v>
      </c>
      <c r="O305" s="9">
        <f>SUMIFS(tbSilv[ValorEspFaixa],tbSilv[idCombinacao],tbResumo[[#This Row],[idCombinacao]],tbSilv[Ano],tbResumo[[#This Row],[Ano]],tbSilv[Operacao],tbResumo[[#This Row],[Operacao]],tbSilv[Recurso],tbResumo[[#This Row],[Recurso]])</f>
        <v>26.149711614807128</v>
      </c>
    </row>
    <row r="306" spans="1:15" x14ac:dyDescent="0.3">
      <c r="A306" t="s">
        <v>1</v>
      </c>
      <c r="B306" t="s">
        <v>2</v>
      </c>
      <c r="C306" t="s">
        <v>3</v>
      </c>
      <c r="D306" t="s">
        <v>306</v>
      </c>
      <c r="E306" t="s">
        <v>4</v>
      </c>
      <c r="F306">
        <v>11817</v>
      </c>
      <c r="G306" t="s">
        <v>57</v>
      </c>
      <c r="H306">
        <v>7</v>
      </c>
      <c r="I306" t="s">
        <v>310</v>
      </c>
      <c r="J306" t="s">
        <v>311</v>
      </c>
      <c r="K306" s="1">
        <f>SUMIFS(tbSilv[qtdRecurso],tbSilv[idCombinacao],tbResumo[[#This Row],[idCombinacao]],tbSilv[Ano],tbResumo[[#This Row],[Ano]],tbSilv[Operacao],tbResumo[[#This Row],[Operacao]],tbSilv[Recurso],tbResumo[[#This Row],[Recurso]])</f>
        <v>726</v>
      </c>
      <c r="L306" t="str">
        <f>VLOOKUP(tbResumo[[#This Row],[Recurso]],tbUnid[],2,0)</f>
        <v>H/H</v>
      </c>
      <c r="M306" s="9">
        <f>IFERROR(AVERAGEIFS(tbSilv[Preco],tbSilv[idCombinacao],tbResumo[[#This Row],[idCombinacao]],tbSilv[Ano],tbResumo[[#This Row],[Ano]],tbSilv[Operacao],tbResumo[[#This Row],[Operacao]],tbSilv[Recurso],tbResumo[[#This Row],[Recurso]]),0)</f>
        <v>1.0999999999999999E-2</v>
      </c>
      <c r="N306" s="1">
        <f>SUMIFS(tbSilv[qtdRecEspFaixa],tbSilv[idCombinacao],tbResumo[[#This Row],[idCombinacao]],tbSilv[Ano],tbResumo[[#This Row],[Ano]],tbSilv[Operacao],tbResumo[[#This Row],[Operacao]],tbSilv[Recurso],tbResumo[[#This Row],[Recurso]])</f>
        <v>30.056399999999996</v>
      </c>
      <c r="O306" s="9">
        <f>SUMIFS(tbSilv[ValorEspFaixa],tbSilv[idCombinacao],tbResumo[[#This Row],[idCombinacao]],tbSilv[Ano],tbResumo[[#This Row],[Ano]],tbSilv[Operacao],tbResumo[[#This Row],[Operacao]],tbSilv[Recurso],tbResumo[[#This Row],[Recurso]])</f>
        <v>0.33062039999999998</v>
      </c>
    </row>
    <row r="307" spans="1:15" x14ac:dyDescent="0.3">
      <c r="A307" t="s">
        <v>1</v>
      </c>
      <c r="B307" t="s">
        <v>2</v>
      </c>
      <c r="C307" t="s">
        <v>3</v>
      </c>
      <c r="D307" t="s">
        <v>306</v>
      </c>
      <c r="E307" t="s">
        <v>4</v>
      </c>
      <c r="F307">
        <v>11817</v>
      </c>
      <c r="G307" t="s">
        <v>57</v>
      </c>
      <c r="H307">
        <v>7</v>
      </c>
      <c r="I307" t="s">
        <v>310</v>
      </c>
      <c r="J307" t="s">
        <v>13</v>
      </c>
      <c r="K307" s="1">
        <f>SUMIFS(tbSilv[qtdRecurso],tbSilv[idCombinacao],tbResumo[[#This Row],[idCombinacao]],tbSilv[Ano],tbResumo[[#This Row],[Ano]],tbSilv[Operacao],tbResumo[[#This Row],[Operacao]],tbSilv[Recurso],tbResumo[[#This Row],[Recurso]])</f>
        <v>726</v>
      </c>
      <c r="L307" t="str">
        <f>VLOOKUP(tbResumo[[#This Row],[Recurso]],tbUnid[],2,0)</f>
        <v>H/H</v>
      </c>
      <c r="M307" s="9">
        <f>IFERROR(AVERAGEIFS(tbSilv[Preco],tbSilv[idCombinacao],tbResumo[[#This Row],[idCombinacao]],tbSilv[Ano],tbResumo[[#This Row],[Ano]],tbSilv[Operacao],tbResumo[[#This Row],[Operacao]],tbSilv[Recurso],tbResumo[[#This Row],[Recurso]]),0)</f>
        <v>13.066685676574707</v>
      </c>
      <c r="N307" s="1">
        <f>SUMIFS(tbSilv[qtdRecEspFaixa],tbSilv[idCombinacao],tbResumo[[#This Row],[idCombinacao]],tbSilv[Ano],tbResumo[[#This Row],[Ano]],tbSilv[Operacao],tbResumo[[#This Row],[Operacao]],tbSilv[Recurso],tbResumo[[#This Row],[Recurso]])</f>
        <v>30.056399999999996</v>
      </c>
      <c r="O307" s="9">
        <f>SUMIFS(tbSilv[ValorEspFaixa],tbSilv[idCombinacao],tbResumo[[#This Row],[idCombinacao]],tbSilv[Ano],tbResumo[[#This Row],[Ano]],tbSilv[Operacao],tbResumo[[#This Row],[Operacao]],tbSilv[Recurso],tbResumo[[#This Row],[Recurso]])</f>
        <v>392.73753136940002</v>
      </c>
    </row>
    <row r="308" spans="1:15" x14ac:dyDescent="0.3">
      <c r="A308" t="s">
        <v>1</v>
      </c>
      <c r="B308" t="s">
        <v>2</v>
      </c>
      <c r="C308" t="s">
        <v>3</v>
      </c>
      <c r="D308" t="s">
        <v>306</v>
      </c>
      <c r="E308" t="s">
        <v>4</v>
      </c>
      <c r="F308">
        <v>11817</v>
      </c>
      <c r="G308" t="s">
        <v>57</v>
      </c>
      <c r="H308">
        <v>7</v>
      </c>
      <c r="I308" t="s">
        <v>312</v>
      </c>
      <c r="J308" t="s">
        <v>13</v>
      </c>
      <c r="K308" s="1">
        <f>SUMIFS(tbSilv[qtdRecurso],tbSilv[idCombinacao],tbResumo[[#This Row],[idCombinacao]],tbSilv[Ano],tbResumo[[#This Row],[Ano]],tbSilv[Operacao],tbResumo[[#This Row],[Operacao]],tbSilv[Recurso],tbResumo[[#This Row],[Recurso]])</f>
        <v>90.75</v>
      </c>
      <c r="L308" t="str">
        <f>VLOOKUP(tbResumo[[#This Row],[Recurso]],tbUnid[],2,0)</f>
        <v>H/H</v>
      </c>
      <c r="M308" s="9">
        <f>IFERROR(AVERAGEIFS(tbSilv[Preco],tbSilv[idCombinacao],tbResumo[[#This Row],[idCombinacao]],tbSilv[Ano],tbResumo[[#This Row],[Ano]],tbSilv[Operacao],tbResumo[[#This Row],[Operacao]],tbSilv[Recurso],tbResumo[[#This Row],[Recurso]]),0)</f>
        <v>13.066685676574707</v>
      </c>
      <c r="N308" s="1">
        <f>SUMIFS(tbSilv[qtdRecEspFaixa],tbSilv[idCombinacao],tbResumo[[#This Row],[idCombinacao]],tbSilv[Ano],tbResumo[[#This Row],[Ano]],tbSilv[Operacao],tbResumo[[#This Row],[Operacao]],tbSilv[Recurso],tbResumo[[#This Row],[Recurso]])</f>
        <v>3.7570499999999996</v>
      </c>
      <c r="O308" s="9">
        <f>SUMIFS(tbSilv[ValorEspFaixa],tbSilv[idCombinacao],tbResumo[[#This Row],[idCombinacao]],tbSilv[Ano],tbResumo[[#This Row],[Ano]],tbSilv[Operacao],tbResumo[[#This Row],[Operacao]],tbSilv[Recurso],tbResumo[[#This Row],[Recurso]])</f>
        <v>49.092191421175002</v>
      </c>
    </row>
    <row r="309" spans="1:15" x14ac:dyDescent="0.3">
      <c r="A309" t="s">
        <v>1</v>
      </c>
      <c r="B309" t="s">
        <v>2</v>
      </c>
      <c r="C309" t="s">
        <v>3</v>
      </c>
      <c r="D309" t="s">
        <v>306</v>
      </c>
      <c r="E309" t="s">
        <v>4</v>
      </c>
      <c r="F309">
        <v>11817</v>
      </c>
      <c r="G309" t="s">
        <v>57</v>
      </c>
      <c r="H309">
        <v>7</v>
      </c>
      <c r="I309" t="s">
        <v>313</v>
      </c>
      <c r="J309" t="s">
        <v>16</v>
      </c>
      <c r="K309" s="1">
        <f>SUMIFS(tbSilv[qtdRecurso],tbSilv[idCombinacao],tbResumo[[#This Row],[idCombinacao]],tbSilv[Ano],tbResumo[[#This Row],[Ano]],tbSilv[Operacao],tbResumo[[#This Row],[Operacao]],tbSilv[Recurso],tbResumo[[#This Row],[Recurso]])</f>
        <v>4.38</v>
      </c>
      <c r="L309" t="str">
        <f>VLOOKUP(tbResumo[[#This Row],[Recurso]],tbUnid[],2,0)</f>
        <v>H/M</v>
      </c>
      <c r="M309" s="9">
        <f>IFERROR(AVERAGEIFS(tbSilv[Preco],tbSilv[idCombinacao],tbResumo[[#This Row],[idCombinacao]],tbSilv[Ano],tbResumo[[#This Row],[Ano]],tbSilv[Operacao],tbResumo[[#This Row],[Operacao]],tbSilv[Recurso],tbResumo[[#This Row],[Recurso]]),0)</f>
        <v>149.07000732421875</v>
      </c>
      <c r="N309" s="1">
        <f>SUMIFS(tbSilv[qtdRecEspFaixa],tbSilv[idCombinacao],tbResumo[[#This Row],[idCombinacao]],tbSilv[Ano],tbResumo[[#This Row],[Ano]],tbSilv[Operacao],tbResumo[[#This Row],[Operacao]],tbSilv[Recurso],tbResumo[[#This Row],[Recurso]])</f>
        <v>0.17541899999999999</v>
      </c>
      <c r="O309" s="9">
        <f>SUMIFS(tbSilv[ValorEspFaixa],tbSilv[idCombinacao],tbResumo[[#This Row],[idCombinacao]],tbSilv[Ano],tbResumo[[#This Row],[Ano]],tbSilv[Operacao],tbResumo[[#This Row],[Operacao]],tbSilv[Recurso],tbResumo[[#This Row],[Recurso]])</f>
        <v>26.149711614807128</v>
      </c>
    </row>
    <row r="310" spans="1:15" x14ac:dyDescent="0.3">
      <c r="A310" t="s">
        <v>1</v>
      </c>
      <c r="B310" t="s">
        <v>2</v>
      </c>
      <c r="C310" t="s">
        <v>3</v>
      </c>
      <c r="D310" t="s">
        <v>306</v>
      </c>
      <c r="E310" t="s">
        <v>4</v>
      </c>
      <c r="F310">
        <v>11817</v>
      </c>
      <c r="G310" t="s">
        <v>57</v>
      </c>
      <c r="H310">
        <v>8</v>
      </c>
      <c r="I310" t="s">
        <v>310</v>
      </c>
      <c r="J310" t="s">
        <v>311</v>
      </c>
      <c r="K310" s="1">
        <f>SUMIFS(tbSilv[qtdRecurso],tbSilv[idCombinacao],tbResumo[[#This Row],[idCombinacao]],tbSilv[Ano],tbResumo[[#This Row],[Ano]],tbSilv[Operacao],tbResumo[[#This Row],[Operacao]],tbSilv[Recurso],tbResumo[[#This Row],[Recurso]])</f>
        <v>726</v>
      </c>
      <c r="L310" t="str">
        <f>VLOOKUP(tbResumo[[#This Row],[Recurso]],tbUnid[],2,0)</f>
        <v>H/H</v>
      </c>
      <c r="M310" s="9">
        <f>IFERROR(AVERAGEIFS(tbSilv[Preco],tbSilv[idCombinacao],tbResumo[[#This Row],[idCombinacao]],tbSilv[Ano],tbResumo[[#This Row],[Ano]],tbSilv[Operacao],tbResumo[[#This Row],[Operacao]],tbSilv[Recurso],tbResumo[[#This Row],[Recurso]]),0)</f>
        <v>1.0999999999999999E-2</v>
      </c>
      <c r="N310" s="1">
        <f>SUMIFS(tbSilv[qtdRecEspFaixa],tbSilv[idCombinacao],tbResumo[[#This Row],[idCombinacao]],tbSilv[Ano],tbResumo[[#This Row],[Ano]],tbSilv[Operacao],tbResumo[[#This Row],[Operacao]],tbSilv[Recurso],tbResumo[[#This Row],[Recurso]])</f>
        <v>30.056399999999996</v>
      </c>
      <c r="O310" s="9">
        <f>SUMIFS(tbSilv[ValorEspFaixa],tbSilv[idCombinacao],tbResumo[[#This Row],[idCombinacao]],tbSilv[Ano],tbResumo[[#This Row],[Ano]],tbSilv[Operacao],tbResumo[[#This Row],[Operacao]],tbSilv[Recurso],tbResumo[[#This Row],[Recurso]])</f>
        <v>0.33062039999999998</v>
      </c>
    </row>
    <row r="311" spans="1:15" x14ac:dyDescent="0.3">
      <c r="A311" t="s">
        <v>1</v>
      </c>
      <c r="B311" t="s">
        <v>2</v>
      </c>
      <c r="C311" t="s">
        <v>3</v>
      </c>
      <c r="D311" t="s">
        <v>306</v>
      </c>
      <c r="E311" t="s">
        <v>4</v>
      </c>
      <c r="F311">
        <v>11817</v>
      </c>
      <c r="G311" t="s">
        <v>57</v>
      </c>
      <c r="H311">
        <v>8</v>
      </c>
      <c r="I311" t="s">
        <v>310</v>
      </c>
      <c r="J311" t="s">
        <v>13</v>
      </c>
      <c r="K311" s="1">
        <f>SUMIFS(tbSilv[qtdRecurso],tbSilv[idCombinacao],tbResumo[[#This Row],[idCombinacao]],tbSilv[Ano],tbResumo[[#This Row],[Ano]],tbSilv[Operacao],tbResumo[[#This Row],[Operacao]],tbSilv[Recurso],tbResumo[[#This Row],[Recurso]])</f>
        <v>726</v>
      </c>
      <c r="L311" t="str">
        <f>VLOOKUP(tbResumo[[#This Row],[Recurso]],tbUnid[],2,0)</f>
        <v>H/H</v>
      </c>
      <c r="M311" s="9">
        <f>IFERROR(AVERAGEIFS(tbSilv[Preco],tbSilv[idCombinacao],tbResumo[[#This Row],[idCombinacao]],tbSilv[Ano],tbResumo[[#This Row],[Ano]],tbSilv[Operacao],tbResumo[[#This Row],[Operacao]],tbSilv[Recurso],tbResumo[[#This Row],[Recurso]]),0)</f>
        <v>13.066685676574707</v>
      </c>
      <c r="N311" s="1">
        <f>SUMIFS(tbSilv[qtdRecEspFaixa],tbSilv[idCombinacao],tbResumo[[#This Row],[idCombinacao]],tbSilv[Ano],tbResumo[[#This Row],[Ano]],tbSilv[Operacao],tbResumo[[#This Row],[Operacao]],tbSilv[Recurso],tbResumo[[#This Row],[Recurso]])</f>
        <v>30.056399999999996</v>
      </c>
      <c r="O311" s="9">
        <f>SUMIFS(tbSilv[ValorEspFaixa],tbSilv[idCombinacao],tbResumo[[#This Row],[idCombinacao]],tbSilv[Ano],tbResumo[[#This Row],[Ano]],tbSilv[Operacao],tbResumo[[#This Row],[Operacao]],tbSilv[Recurso],tbResumo[[#This Row],[Recurso]])</f>
        <v>392.73753136940002</v>
      </c>
    </row>
    <row r="312" spans="1:15" x14ac:dyDescent="0.3">
      <c r="A312" t="s">
        <v>1</v>
      </c>
      <c r="B312" t="s">
        <v>2</v>
      </c>
      <c r="C312" t="s">
        <v>3</v>
      </c>
      <c r="D312" t="s">
        <v>306</v>
      </c>
      <c r="E312" t="s">
        <v>4</v>
      </c>
      <c r="F312">
        <v>11817</v>
      </c>
      <c r="G312" t="s">
        <v>57</v>
      </c>
      <c r="H312">
        <v>8</v>
      </c>
      <c r="I312" t="s">
        <v>312</v>
      </c>
      <c r="J312" t="s">
        <v>13</v>
      </c>
      <c r="K312" s="1">
        <f>SUMIFS(tbSilv[qtdRecurso],tbSilv[idCombinacao],tbResumo[[#This Row],[idCombinacao]],tbSilv[Ano],tbResumo[[#This Row],[Ano]],tbSilv[Operacao],tbResumo[[#This Row],[Operacao]],tbSilv[Recurso],tbResumo[[#This Row],[Recurso]])</f>
        <v>90.75</v>
      </c>
      <c r="L312" t="str">
        <f>VLOOKUP(tbResumo[[#This Row],[Recurso]],tbUnid[],2,0)</f>
        <v>H/H</v>
      </c>
      <c r="M312" s="9">
        <f>IFERROR(AVERAGEIFS(tbSilv[Preco],tbSilv[idCombinacao],tbResumo[[#This Row],[idCombinacao]],tbSilv[Ano],tbResumo[[#This Row],[Ano]],tbSilv[Operacao],tbResumo[[#This Row],[Operacao]],tbSilv[Recurso],tbResumo[[#This Row],[Recurso]]),0)</f>
        <v>13.066685676574707</v>
      </c>
      <c r="N312" s="1">
        <f>SUMIFS(tbSilv[qtdRecEspFaixa],tbSilv[idCombinacao],tbResumo[[#This Row],[idCombinacao]],tbSilv[Ano],tbResumo[[#This Row],[Ano]],tbSilv[Operacao],tbResumo[[#This Row],[Operacao]],tbSilv[Recurso],tbResumo[[#This Row],[Recurso]])</f>
        <v>3.7570499999999996</v>
      </c>
      <c r="O312" s="9">
        <f>SUMIFS(tbSilv[ValorEspFaixa],tbSilv[idCombinacao],tbResumo[[#This Row],[idCombinacao]],tbSilv[Ano],tbResumo[[#This Row],[Ano]],tbSilv[Operacao],tbResumo[[#This Row],[Operacao]],tbSilv[Recurso],tbResumo[[#This Row],[Recurso]])</f>
        <v>49.092191421175002</v>
      </c>
    </row>
    <row r="313" spans="1:15" x14ac:dyDescent="0.3">
      <c r="A313" t="s">
        <v>1</v>
      </c>
      <c r="B313" t="s">
        <v>2</v>
      </c>
      <c r="C313" t="s">
        <v>3</v>
      </c>
      <c r="D313" t="s">
        <v>306</v>
      </c>
      <c r="E313" t="s">
        <v>4</v>
      </c>
      <c r="F313">
        <v>11817</v>
      </c>
      <c r="G313" t="s">
        <v>57</v>
      </c>
      <c r="H313">
        <v>8</v>
      </c>
      <c r="I313" t="s">
        <v>313</v>
      </c>
      <c r="J313" t="s">
        <v>16</v>
      </c>
      <c r="K313" s="1">
        <f>SUMIFS(tbSilv[qtdRecurso],tbSilv[idCombinacao],tbResumo[[#This Row],[idCombinacao]],tbSilv[Ano],tbResumo[[#This Row],[Ano]],tbSilv[Operacao],tbResumo[[#This Row],[Operacao]],tbSilv[Recurso],tbResumo[[#This Row],[Recurso]])</f>
        <v>4.38</v>
      </c>
      <c r="L313" t="str">
        <f>VLOOKUP(tbResumo[[#This Row],[Recurso]],tbUnid[],2,0)</f>
        <v>H/M</v>
      </c>
      <c r="M313" s="9">
        <f>IFERROR(AVERAGEIFS(tbSilv[Preco],tbSilv[idCombinacao],tbResumo[[#This Row],[idCombinacao]],tbSilv[Ano],tbResumo[[#This Row],[Ano]],tbSilv[Operacao],tbResumo[[#This Row],[Operacao]],tbSilv[Recurso],tbResumo[[#This Row],[Recurso]]),0)</f>
        <v>149.07000732421875</v>
      </c>
      <c r="N313" s="1">
        <f>SUMIFS(tbSilv[qtdRecEspFaixa],tbSilv[idCombinacao],tbResumo[[#This Row],[idCombinacao]],tbSilv[Ano],tbResumo[[#This Row],[Ano]],tbSilv[Operacao],tbResumo[[#This Row],[Operacao]],tbSilv[Recurso],tbResumo[[#This Row],[Recurso]])</f>
        <v>0.17541899999999999</v>
      </c>
      <c r="O313" s="9">
        <f>SUMIFS(tbSilv[ValorEspFaixa],tbSilv[idCombinacao],tbResumo[[#This Row],[idCombinacao]],tbSilv[Ano],tbResumo[[#This Row],[Ano]],tbSilv[Operacao],tbResumo[[#This Row],[Operacao]],tbSilv[Recurso],tbResumo[[#This Row],[Recurso]])</f>
        <v>26.149711614807128</v>
      </c>
    </row>
    <row r="314" spans="1:15" x14ac:dyDescent="0.3">
      <c r="A314" t="s">
        <v>1</v>
      </c>
      <c r="B314" t="s">
        <v>2</v>
      </c>
      <c r="C314" t="s">
        <v>3</v>
      </c>
      <c r="D314" t="s">
        <v>306</v>
      </c>
      <c r="E314" t="s">
        <v>4</v>
      </c>
      <c r="F314">
        <v>11817</v>
      </c>
      <c r="G314" t="s">
        <v>57</v>
      </c>
      <c r="H314">
        <v>9</v>
      </c>
      <c r="I314" t="s">
        <v>310</v>
      </c>
      <c r="J314" t="s">
        <v>311</v>
      </c>
      <c r="K314" s="1">
        <f>SUMIFS(tbSilv[qtdRecurso],tbSilv[idCombinacao],tbResumo[[#This Row],[idCombinacao]],tbSilv[Ano],tbResumo[[#This Row],[Ano]],tbSilv[Operacao],tbResumo[[#This Row],[Operacao]],tbSilv[Recurso],tbResumo[[#This Row],[Recurso]])</f>
        <v>726</v>
      </c>
      <c r="L314" t="str">
        <f>VLOOKUP(tbResumo[[#This Row],[Recurso]],tbUnid[],2,0)</f>
        <v>H/H</v>
      </c>
      <c r="M314" s="9">
        <f>IFERROR(AVERAGEIFS(tbSilv[Preco],tbSilv[idCombinacao],tbResumo[[#This Row],[idCombinacao]],tbSilv[Ano],tbResumo[[#This Row],[Ano]],tbSilv[Operacao],tbResumo[[#This Row],[Operacao]],tbSilv[Recurso],tbResumo[[#This Row],[Recurso]]),0)</f>
        <v>1.0999999999999999E-2</v>
      </c>
      <c r="N314" s="1">
        <f>SUMIFS(tbSilv[qtdRecEspFaixa],tbSilv[idCombinacao],tbResumo[[#This Row],[idCombinacao]],tbSilv[Ano],tbResumo[[#This Row],[Ano]],tbSilv[Operacao],tbResumo[[#This Row],[Operacao]],tbSilv[Recurso],tbResumo[[#This Row],[Recurso]])</f>
        <v>30.056399999999996</v>
      </c>
      <c r="O314" s="9">
        <f>SUMIFS(tbSilv[ValorEspFaixa],tbSilv[idCombinacao],tbResumo[[#This Row],[idCombinacao]],tbSilv[Ano],tbResumo[[#This Row],[Ano]],tbSilv[Operacao],tbResumo[[#This Row],[Operacao]],tbSilv[Recurso],tbResumo[[#This Row],[Recurso]])</f>
        <v>0.33062039999999998</v>
      </c>
    </row>
    <row r="315" spans="1:15" x14ac:dyDescent="0.3">
      <c r="A315" t="s">
        <v>1</v>
      </c>
      <c r="B315" t="s">
        <v>2</v>
      </c>
      <c r="C315" t="s">
        <v>3</v>
      </c>
      <c r="D315" t="s">
        <v>306</v>
      </c>
      <c r="E315" t="s">
        <v>4</v>
      </c>
      <c r="F315">
        <v>11817</v>
      </c>
      <c r="G315" t="s">
        <v>57</v>
      </c>
      <c r="H315">
        <v>9</v>
      </c>
      <c r="I315" t="s">
        <v>310</v>
      </c>
      <c r="J315" t="s">
        <v>13</v>
      </c>
      <c r="K315" s="1">
        <f>SUMIFS(tbSilv[qtdRecurso],tbSilv[idCombinacao],tbResumo[[#This Row],[idCombinacao]],tbSilv[Ano],tbResumo[[#This Row],[Ano]],tbSilv[Operacao],tbResumo[[#This Row],[Operacao]],tbSilv[Recurso],tbResumo[[#This Row],[Recurso]])</f>
        <v>726</v>
      </c>
      <c r="L315" t="str">
        <f>VLOOKUP(tbResumo[[#This Row],[Recurso]],tbUnid[],2,0)</f>
        <v>H/H</v>
      </c>
      <c r="M315" s="9">
        <f>IFERROR(AVERAGEIFS(tbSilv[Preco],tbSilv[idCombinacao],tbResumo[[#This Row],[idCombinacao]],tbSilv[Ano],tbResumo[[#This Row],[Ano]],tbSilv[Operacao],tbResumo[[#This Row],[Operacao]],tbSilv[Recurso],tbResumo[[#This Row],[Recurso]]),0)</f>
        <v>13.066685676574707</v>
      </c>
      <c r="N315" s="1">
        <f>SUMIFS(tbSilv[qtdRecEspFaixa],tbSilv[idCombinacao],tbResumo[[#This Row],[idCombinacao]],tbSilv[Ano],tbResumo[[#This Row],[Ano]],tbSilv[Operacao],tbResumo[[#This Row],[Operacao]],tbSilv[Recurso],tbResumo[[#This Row],[Recurso]])</f>
        <v>30.056399999999996</v>
      </c>
      <c r="O315" s="9">
        <f>SUMIFS(tbSilv[ValorEspFaixa],tbSilv[idCombinacao],tbResumo[[#This Row],[idCombinacao]],tbSilv[Ano],tbResumo[[#This Row],[Ano]],tbSilv[Operacao],tbResumo[[#This Row],[Operacao]],tbSilv[Recurso],tbResumo[[#This Row],[Recurso]])</f>
        <v>392.73753136940002</v>
      </c>
    </row>
    <row r="316" spans="1:15" x14ac:dyDescent="0.3">
      <c r="A316" t="s">
        <v>1</v>
      </c>
      <c r="B316" t="s">
        <v>2</v>
      </c>
      <c r="C316" t="s">
        <v>3</v>
      </c>
      <c r="D316" t="s">
        <v>306</v>
      </c>
      <c r="E316" t="s">
        <v>4</v>
      </c>
      <c r="F316">
        <v>11817</v>
      </c>
      <c r="G316" t="s">
        <v>57</v>
      </c>
      <c r="H316">
        <v>9</v>
      </c>
      <c r="I316" t="s">
        <v>312</v>
      </c>
      <c r="J316" t="s">
        <v>13</v>
      </c>
      <c r="K316" s="1">
        <f>SUMIFS(tbSilv[qtdRecurso],tbSilv[idCombinacao],tbResumo[[#This Row],[idCombinacao]],tbSilv[Ano],tbResumo[[#This Row],[Ano]],tbSilv[Operacao],tbResumo[[#This Row],[Operacao]],tbSilv[Recurso],tbResumo[[#This Row],[Recurso]])</f>
        <v>90.75</v>
      </c>
      <c r="L316" t="str">
        <f>VLOOKUP(tbResumo[[#This Row],[Recurso]],tbUnid[],2,0)</f>
        <v>H/H</v>
      </c>
      <c r="M316" s="9">
        <f>IFERROR(AVERAGEIFS(tbSilv[Preco],tbSilv[idCombinacao],tbResumo[[#This Row],[idCombinacao]],tbSilv[Ano],tbResumo[[#This Row],[Ano]],tbSilv[Operacao],tbResumo[[#This Row],[Operacao]],tbSilv[Recurso],tbResumo[[#This Row],[Recurso]]),0)</f>
        <v>13.066685676574707</v>
      </c>
      <c r="N316" s="1">
        <f>SUMIFS(tbSilv[qtdRecEspFaixa],tbSilv[idCombinacao],tbResumo[[#This Row],[idCombinacao]],tbSilv[Ano],tbResumo[[#This Row],[Ano]],tbSilv[Operacao],tbResumo[[#This Row],[Operacao]],tbSilv[Recurso],tbResumo[[#This Row],[Recurso]])</f>
        <v>3.7570499999999996</v>
      </c>
      <c r="O316" s="9">
        <f>SUMIFS(tbSilv[ValorEspFaixa],tbSilv[idCombinacao],tbResumo[[#This Row],[idCombinacao]],tbSilv[Ano],tbResumo[[#This Row],[Ano]],tbSilv[Operacao],tbResumo[[#This Row],[Operacao]],tbSilv[Recurso],tbResumo[[#This Row],[Recurso]])</f>
        <v>49.092191421175002</v>
      </c>
    </row>
    <row r="317" spans="1:15" x14ac:dyDescent="0.3">
      <c r="A317" t="s">
        <v>1</v>
      </c>
      <c r="B317" t="s">
        <v>2</v>
      </c>
      <c r="C317" t="s">
        <v>3</v>
      </c>
      <c r="D317" t="s">
        <v>306</v>
      </c>
      <c r="E317" t="s">
        <v>4</v>
      </c>
      <c r="F317">
        <v>11817</v>
      </c>
      <c r="G317" t="s">
        <v>57</v>
      </c>
      <c r="H317">
        <v>9</v>
      </c>
      <c r="I317" t="s">
        <v>313</v>
      </c>
      <c r="J317" t="s">
        <v>16</v>
      </c>
      <c r="K317" s="1">
        <f>SUMIFS(tbSilv[qtdRecurso],tbSilv[idCombinacao],tbResumo[[#This Row],[idCombinacao]],tbSilv[Ano],tbResumo[[#This Row],[Ano]],tbSilv[Operacao],tbResumo[[#This Row],[Operacao]],tbSilv[Recurso],tbResumo[[#This Row],[Recurso]])</f>
        <v>4.38</v>
      </c>
      <c r="L317" t="str">
        <f>VLOOKUP(tbResumo[[#This Row],[Recurso]],tbUnid[],2,0)</f>
        <v>H/M</v>
      </c>
      <c r="M317" s="9">
        <f>IFERROR(AVERAGEIFS(tbSilv[Preco],tbSilv[idCombinacao],tbResumo[[#This Row],[idCombinacao]],tbSilv[Ano],tbResumo[[#This Row],[Ano]],tbSilv[Operacao],tbResumo[[#This Row],[Operacao]],tbSilv[Recurso],tbResumo[[#This Row],[Recurso]]),0)</f>
        <v>149.07000732421875</v>
      </c>
      <c r="N317" s="1">
        <f>SUMIFS(tbSilv[qtdRecEspFaixa],tbSilv[idCombinacao],tbResumo[[#This Row],[idCombinacao]],tbSilv[Ano],tbResumo[[#This Row],[Ano]],tbSilv[Operacao],tbResumo[[#This Row],[Operacao]],tbSilv[Recurso],tbResumo[[#This Row],[Recurso]])</f>
        <v>0.17541899999999999</v>
      </c>
      <c r="O317" s="9">
        <f>SUMIFS(tbSilv[ValorEspFaixa],tbSilv[idCombinacao],tbResumo[[#This Row],[idCombinacao]],tbSilv[Ano],tbResumo[[#This Row],[Ano]],tbSilv[Operacao],tbResumo[[#This Row],[Operacao]],tbSilv[Recurso],tbResumo[[#This Row],[Recurso]])</f>
        <v>26.149711614807128</v>
      </c>
    </row>
    <row r="318" spans="1:15" x14ac:dyDescent="0.3">
      <c r="A318" t="s">
        <v>1</v>
      </c>
      <c r="B318" t="s">
        <v>2</v>
      </c>
      <c r="C318" t="s">
        <v>3</v>
      </c>
      <c r="D318" t="s">
        <v>306</v>
      </c>
      <c r="E318" t="s">
        <v>4</v>
      </c>
      <c r="F318">
        <v>11817</v>
      </c>
      <c r="G318" t="s">
        <v>57</v>
      </c>
      <c r="H318">
        <v>10</v>
      </c>
      <c r="I318" t="s">
        <v>310</v>
      </c>
      <c r="J318" t="s">
        <v>311</v>
      </c>
      <c r="K318" s="1">
        <f>SUMIFS(tbSilv[qtdRecurso],tbSilv[idCombinacao],tbResumo[[#This Row],[idCombinacao]],tbSilv[Ano],tbResumo[[#This Row],[Ano]],tbSilv[Operacao],tbResumo[[#This Row],[Operacao]],tbSilv[Recurso],tbResumo[[#This Row],[Recurso]])</f>
        <v>726</v>
      </c>
      <c r="L318" t="str">
        <f>VLOOKUP(tbResumo[[#This Row],[Recurso]],tbUnid[],2,0)</f>
        <v>H/H</v>
      </c>
      <c r="M318" s="9">
        <f>IFERROR(AVERAGEIFS(tbSilv[Preco],tbSilv[idCombinacao],tbResumo[[#This Row],[idCombinacao]],tbSilv[Ano],tbResumo[[#This Row],[Ano]],tbSilv[Operacao],tbResumo[[#This Row],[Operacao]],tbSilv[Recurso],tbResumo[[#This Row],[Recurso]]),0)</f>
        <v>1.0999999999999999E-2</v>
      </c>
      <c r="N318" s="1">
        <f>SUMIFS(tbSilv[qtdRecEspFaixa],tbSilv[idCombinacao],tbResumo[[#This Row],[idCombinacao]],tbSilv[Ano],tbResumo[[#This Row],[Ano]],tbSilv[Operacao],tbResumo[[#This Row],[Operacao]],tbSilv[Recurso],tbResumo[[#This Row],[Recurso]])</f>
        <v>30.056399999999996</v>
      </c>
      <c r="O318" s="9">
        <f>SUMIFS(tbSilv[ValorEspFaixa],tbSilv[idCombinacao],tbResumo[[#This Row],[idCombinacao]],tbSilv[Ano],tbResumo[[#This Row],[Ano]],tbSilv[Operacao],tbResumo[[#This Row],[Operacao]],tbSilv[Recurso],tbResumo[[#This Row],[Recurso]])</f>
        <v>0.33062039999999998</v>
      </c>
    </row>
    <row r="319" spans="1:15" x14ac:dyDescent="0.3">
      <c r="A319" t="s">
        <v>1</v>
      </c>
      <c r="B319" t="s">
        <v>2</v>
      </c>
      <c r="C319" t="s">
        <v>3</v>
      </c>
      <c r="D319" t="s">
        <v>306</v>
      </c>
      <c r="E319" t="s">
        <v>4</v>
      </c>
      <c r="F319">
        <v>11817</v>
      </c>
      <c r="G319" t="s">
        <v>57</v>
      </c>
      <c r="H319">
        <v>10</v>
      </c>
      <c r="I319" t="s">
        <v>310</v>
      </c>
      <c r="J319" t="s">
        <v>13</v>
      </c>
      <c r="K319" s="1">
        <f>SUMIFS(tbSilv[qtdRecurso],tbSilv[idCombinacao],tbResumo[[#This Row],[idCombinacao]],tbSilv[Ano],tbResumo[[#This Row],[Ano]],tbSilv[Operacao],tbResumo[[#This Row],[Operacao]],tbSilv[Recurso],tbResumo[[#This Row],[Recurso]])</f>
        <v>726</v>
      </c>
      <c r="L319" t="str">
        <f>VLOOKUP(tbResumo[[#This Row],[Recurso]],tbUnid[],2,0)</f>
        <v>H/H</v>
      </c>
      <c r="M319" s="9">
        <f>IFERROR(AVERAGEIFS(tbSilv[Preco],tbSilv[idCombinacao],tbResumo[[#This Row],[idCombinacao]],tbSilv[Ano],tbResumo[[#This Row],[Ano]],tbSilv[Operacao],tbResumo[[#This Row],[Operacao]],tbSilv[Recurso],tbResumo[[#This Row],[Recurso]]),0)</f>
        <v>13.066685676574707</v>
      </c>
      <c r="N319" s="1">
        <f>SUMIFS(tbSilv[qtdRecEspFaixa],tbSilv[idCombinacao],tbResumo[[#This Row],[idCombinacao]],tbSilv[Ano],tbResumo[[#This Row],[Ano]],tbSilv[Operacao],tbResumo[[#This Row],[Operacao]],tbSilv[Recurso],tbResumo[[#This Row],[Recurso]])</f>
        <v>30.056399999999996</v>
      </c>
      <c r="O319" s="9">
        <f>SUMIFS(tbSilv[ValorEspFaixa],tbSilv[idCombinacao],tbResumo[[#This Row],[idCombinacao]],tbSilv[Ano],tbResumo[[#This Row],[Ano]],tbSilv[Operacao],tbResumo[[#This Row],[Operacao]],tbSilv[Recurso],tbResumo[[#This Row],[Recurso]])</f>
        <v>392.73753136940002</v>
      </c>
    </row>
    <row r="320" spans="1:15" x14ac:dyDescent="0.3">
      <c r="A320" t="s">
        <v>1</v>
      </c>
      <c r="B320" t="s">
        <v>2</v>
      </c>
      <c r="C320" t="s">
        <v>3</v>
      </c>
      <c r="D320" t="s">
        <v>306</v>
      </c>
      <c r="E320" t="s">
        <v>4</v>
      </c>
      <c r="F320">
        <v>11817</v>
      </c>
      <c r="G320" t="s">
        <v>57</v>
      </c>
      <c r="H320">
        <v>10</v>
      </c>
      <c r="I320" t="s">
        <v>312</v>
      </c>
      <c r="J320" t="s">
        <v>13</v>
      </c>
      <c r="K320" s="1">
        <f>SUMIFS(tbSilv[qtdRecurso],tbSilv[idCombinacao],tbResumo[[#This Row],[idCombinacao]],tbSilv[Ano],tbResumo[[#This Row],[Ano]],tbSilv[Operacao],tbResumo[[#This Row],[Operacao]],tbSilv[Recurso],tbResumo[[#This Row],[Recurso]])</f>
        <v>90.75</v>
      </c>
      <c r="L320" t="str">
        <f>VLOOKUP(tbResumo[[#This Row],[Recurso]],tbUnid[],2,0)</f>
        <v>H/H</v>
      </c>
      <c r="M320" s="9">
        <f>IFERROR(AVERAGEIFS(tbSilv[Preco],tbSilv[idCombinacao],tbResumo[[#This Row],[idCombinacao]],tbSilv[Ano],tbResumo[[#This Row],[Ano]],tbSilv[Operacao],tbResumo[[#This Row],[Operacao]],tbSilv[Recurso],tbResumo[[#This Row],[Recurso]]),0)</f>
        <v>13.066685676574707</v>
      </c>
      <c r="N320" s="1">
        <f>SUMIFS(tbSilv[qtdRecEspFaixa],tbSilv[idCombinacao],tbResumo[[#This Row],[idCombinacao]],tbSilv[Ano],tbResumo[[#This Row],[Ano]],tbSilv[Operacao],tbResumo[[#This Row],[Operacao]],tbSilv[Recurso],tbResumo[[#This Row],[Recurso]])</f>
        <v>3.7570499999999996</v>
      </c>
      <c r="O320" s="9">
        <f>SUMIFS(tbSilv[ValorEspFaixa],tbSilv[idCombinacao],tbResumo[[#This Row],[idCombinacao]],tbSilv[Ano],tbResumo[[#This Row],[Ano]],tbSilv[Operacao],tbResumo[[#This Row],[Operacao]],tbSilv[Recurso],tbResumo[[#This Row],[Recurso]])</f>
        <v>49.092191421175002</v>
      </c>
    </row>
    <row r="321" spans="1:15" x14ac:dyDescent="0.3">
      <c r="A321" t="s">
        <v>1</v>
      </c>
      <c r="B321" t="s">
        <v>2</v>
      </c>
      <c r="C321" t="s">
        <v>3</v>
      </c>
      <c r="D321" t="s">
        <v>306</v>
      </c>
      <c r="E321" t="s">
        <v>4</v>
      </c>
      <c r="F321">
        <v>11817</v>
      </c>
      <c r="G321" t="s">
        <v>57</v>
      </c>
      <c r="H321">
        <v>10</v>
      </c>
      <c r="I321" t="s">
        <v>313</v>
      </c>
      <c r="J321" t="s">
        <v>16</v>
      </c>
      <c r="K321" s="1">
        <f>SUMIFS(tbSilv[qtdRecurso],tbSilv[idCombinacao],tbResumo[[#This Row],[idCombinacao]],tbSilv[Ano],tbResumo[[#This Row],[Ano]],tbSilv[Operacao],tbResumo[[#This Row],[Operacao]],tbSilv[Recurso],tbResumo[[#This Row],[Recurso]])</f>
        <v>4.38</v>
      </c>
      <c r="L321" t="str">
        <f>VLOOKUP(tbResumo[[#This Row],[Recurso]],tbUnid[],2,0)</f>
        <v>H/M</v>
      </c>
      <c r="M321" s="9">
        <f>IFERROR(AVERAGEIFS(tbSilv[Preco],tbSilv[idCombinacao],tbResumo[[#This Row],[idCombinacao]],tbSilv[Ano],tbResumo[[#This Row],[Ano]],tbSilv[Operacao],tbResumo[[#This Row],[Operacao]],tbSilv[Recurso],tbResumo[[#This Row],[Recurso]]),0)</f>
        <v>149.07000732421875</v>
      </c>
      <c r="N321" s="1">
        <f>SUMIFS(tbSilv[qtdRecEspFaixa],tbSilv[idCombinacao],tbResumo[[#This Row],[idCombinacao]],tbSilv[Ano],tbResumo[[#This Row],[Ano]],tbSilv[Operacao],tbResumo[[#This Row],[Operacao]],tbSilv[Recurso],tbResumo[[#This Row],[Recurso]])</f>
        <v>0.17541899999999999</v>
      </c>
      <c r="O321" s="9">
        <f>SUMIFS(tbSilv[ValorEspFaixa],tbSilv[idCombinacao],tbResumo[[#This Row],[idCombinacao]],tbSilv[Ano],tbResumo[[#This Row],[Ano]],tbSilv[Operacao],tbResumo[[#This Row],[Operacao]],tbSilv[Recurso],tbResumo[[#This Row],[Recurso]])</f>
        <v>26.149711614807128</v>
      </c>
    </row>
    <row r="322" spans="1:15" x14ac:dyDescent="0.3">
      <c r="A322" t="s">
        <v>1</v>
      </c>
      <c r="B322" t="s">
        <v>2</v>
      </c>
      <c r="C322" t="s">
        <v>3</v>
      </c>
      <c r="D322" t="s">
        <v>306</v>
      </c>
      <c r="E322" t="s">
        <v>4</v>
      </c>
      <c r="F322">
        <v>11817</v>
      </c>
      <c r="G322" t="s">
        <v>57</v>
      </c>
      <c r="H322">
        <v>11</v>
      </c>
      <c r="I322" t="s">
        <v>310</v>
      </c>
      <c r="J322" t="s">
        <v>311</v>
      </c>
      <c r="K322" s="1">
        <f>SUMIFS(tbSilv[qtdRecurso],tbSilv[idCombinacao],tbResumo[[#This Row],[idCombinacao]],tbSilv[Ano],tbResumo[[#This Row],[Ano]],tbSilv[Operacao],tbResumo[[#This Row],[Operacao]],tbSilv[Recurso],tbResumo[[#This Row],[Recurso]])</f>
        <v>726</v>
      </c>
      <c r="L322" t="str">
        <f>VLOOKUP(tbResumo[[#This Row],[Recurso]],tbUnid[],2,0)</f>
        <v>H/H</v>
      </c>
      <c r="M322" s="9">
        <f>IFERROR(AVERAGEIFS(tbSilv[Preco],tbSilv[idCombinacao],tbResumo[[#This Row],[idCombinacao]],tbSilv[Ano],tbResumo[[#This Row],[Ano]],tbSilv[Operacao],tbResumo[[#This Row],[Operacao]],tbSilv[Recurso],tbResumo[[#This Row],[Recurso]]),0)</f>
        <v>1.0999999999999999E-2</v>
      </c>
      <c r="N322" s="1">
        <f>SUMIFS(tbSilv[qtdRecEspFaixa],tbSilv[idCombinacao],tbResumo[[#This Row],[idCombinacao]],tbSilv[Ano],tbResumo[[#This Row],[Ano]],tbSilv[Operacao],tbResumo[[#This Row],[Operacao]],tbSilv[Recurso],tbResumo[[#This Row],[Recurso]])</f>
        <v>30.056399999999996</v>
      </c>
      <c r="O322" s="9">
        <f>SUMIFS(tbSilv[ValorEspFaixa],tbSilv[idCombinacao],tbResumo[[#This Row],[idCombinacao]],tbSilv[Ano],tbResumo[[#This Row],[Ano]],tbSilv[Operacao],tbResumo[[#This Row],[Operacao]],tbSilv[Recurso],tbResumo[[#This Row],[Recurso]])</f>
        <v>0.33062039999999998</v>
      </c>
    </row>
    <row r="323" spans="1:15" x14ac:dyDescent="0.3">
      <c r="A323" t="s">
        <v>1</v>
      </c>
      <c r="B323" t="s">
        <v>2</v>
      </c>
      <c r="C323" t="s">
        <v>3</v>
      </c>
      <c r="D323" t="s">
        <v>306</v>
      </c>
      <c r="E323" t="s">
        <v>4</v>
      </c>
      <c r="F323">
        <v>11817</v>
      </c>
      <c r="G323" t="s">
        <v>57</v>
      </c>
      <c r="H323">
        <v>11</v>
      </c>
      <c r="I323" t="s">
        <v>310</v>
      </c>
      <c r="J323" t="s">
        <v>13</v>
      </c>
      <c r="K323" s="1">
        <f>SUMIFS(tbSilv[qtdRecurso],tbSilv[idCombinacao],tbResumo[[#This Row],[idCombinacao]],tbSilv[Ano],tbResumo[[#This Row],[Ano]],tbSilv[Operacao],tbResumo[[#This Row],[Operacao]],tbSilv[Recurso],tbResumo[[#This Row],[Recurso]])</f>
        <v>726</v>
      </c>
      <c r="L323" t="str">
        <f>VLOOKUP(tbResumo[[#This Row],[Recurso]],tbUnid[],2,0)</f>
        <v>H/H</v>
      </c>
      <c r="M323" s="9">
        <f>IFERROR(AVERAGEIFS(tbSilv[Preco],tbSilv[idCombinacao],tbResumo[[#This Row],[idCombinacao]],tbSilv[Ano],tbResumo[[#This Row],[Ano]],tbSilv[Operacao],tbResumo[[#This Row],[Operacao]],tbSilv[Recurso],tbResumo[[#This Row],[Recurso]]),0)</f>
        <v>13.066685676574707</v>
      </c>
      <c r="N323" s="1">
        <f>SUMIFS(tbSilv[qtdRecEspFaixa],tbSilv[idCombinacao],tbResumo[[#This Row],[idCombinacao]],tbSilv[Ano],tbResumo[[#This Row],[Ano]],tbSilv[Operacao],tbResumo[[#This Row],[Operacao]],tbSilv[Recurso],tbResumo[[#This Row],[Recurso]])</f>
        <v>30.056399999999996</v>
      </c>
      <c r="O323" s="9">
        <f>SUMIFS(tbSilv[ValorEspFaixa],tbSilv[idCombinacao],tbResumo[[#This Row],[idCombinacao]],tbSilv[Ano],tbResumo[[#This Row],[Ano]],tbSilv[Operacao],tbResumo[[#This Row],[Operacao]],tbSilv[Recurso],tbResumo[[#This Row],[Recurso]])</f>
        <v>392.73753136940002</v>
      </c>
    </row>
    <row r="324" spans="1:15" x14ac:dyDescent="0.3">
      <c r="A324" t="s">
        <v>1</v>
      </c>
      <c r="B324" t="s">
        <v>2</v>
      </c>
      <c r="C324" t="s">
        <v>3</v>
      </c>
      <c r="D324" t="s">
        <v>306</v>
      </c>
      <c r="E324" t="s">
        <v>4</v>
      </c>
      <c r="F324">
        <v>11817</v>
      </c>
      <c r="G324" t="s">
        <v>57</v>
      </c>
      <c r="H324">
        <v>11</v>
      </c>
      <c r="I324" t="s">
        <v>312</v>
      </c>
      <c r="J324" t="s">
        <v>13</v>
      </c>
      <c r="K324" s="1">
        <f>SUMIFS(tbSilv[qtdRecurso],tbSilv[idCombinacao],tbResumo[[#This Row],[idCombinacao]],tbSilv[Ano],tbResumo[[#This Row],[Ano]],tbSilv[Operacao],tbResumo[[#This Row],[Operacao]],tbSilv[Recurso],tbResumo[[#This Row],[Recurso]])</f>
        <v>90.75</v>
      </c>
      <c r="L324" t="str">
        <f>VLOOKUP(tbResumo[[#This Row],[Recurso]],tbUnid[],2,0)</f>
        <v>H/H</v>
      </c>
      <c r="M324" s="9">
        <f>IFERROR(AVERAGEIFS(tbSilv[Preco],tbSilv[idCombinacao],tbResumo[[#This Row],[idCombinacao]],tbSilv[Ano],tbResumo[[#This Row],[Ano]],tbSilv[Operacao],tbResumo[[#This Row],[Operacao]],tbSilv[Recurso],tbResumo[[#This Row],[Recurso]]),0)</f>
        <v>13.066685676574707</v>
      </c>
      <c r="N324" s="1">
        <f>SUMIFS(tbSilv[qtdRecEspFaixa],tbSilv[idCombinacao],tbResumo[[#This Row],[idCombinacao]],tbSilv[Ano],tbResumo[[#This Row],[Ano]],tbSilv[Operacao],tbResumo[[#This Row],[Operacao]],tbSilv[Recurso],tbResumo[[#This Row],[Recurso]])</f>
        <v>3.7570499999999996</v>
      </c>
      <c r="O324" s="9">
        <f>SUMIFS(tbSilv[ValorEspFaixa],tbSilv[idCombinacao],tbResumo[[#This Row],[idCombinacao]],tbSilv[Ano],tbResumo[[#This Row],[Ano]],tbSilv[Operacao],tbResumo[[#This Row],[Operacao]],tbSilv[Recurso],tbResumo[[#This Row],[Recurso]])</f>
        <v>49.092191421175002</v>
      </c>
    </row>
    <row r="325" spans="1:15" x14ac:dyDescent="0.3">
      <c r="A325" t="s">
        <v>1</v>
      </c>
      <c r="B325" t="s">
        <v>2</v>
      </c>
      <c r="C325" t="s">
        <v>3</v>
      </c>
      <c r="D325" t="s">
        <v>306</v>
      </c>
      <c r="E325" t="s">
        <v>4</v>
      </c>
      <c r="F325">
        <v>11817</v>
      </c>
      <c r="G325" t="s">
        <v>57</v>
      </c>
      <c r="H325">
        <v>11</v>
      </c>
      <c r="I325" t="s">
        <v>313</v>
      </c>
      <c r="J325" t="s">
        <v>16</v>
      </c>
      <c r="K325" s="1">
        <f>SUMIFS(tbSilv[qtdRecurso],tbSilv[idCombinacao],tbResumo[[#This Row],[idCombinacao]],tbSilv[Ano],tbResumo[[#This Row],[Ano]],tbSilv[Operacao],tbResumo[[#This Row],[Operacao]],tbSilv[Recurso],tbResumo[[#This Row],[Recurso]])</f>
        <v>4.38</v>
      </c>
      <c r="L325" t="str">
        <f>VLOOKUP(tbResumo[[#This Row],[Recurso]],tbUnid[],2,0)</f>
        <v>H/M</v>
      </c>
      <c r="M325" s="9">
        <f>IFERROR(AVERAGEIFS(tbSilv[Preco],tbSilv[idCombinacao],tbResumo[[#This Row],[idCombinacao]],tbSilv[Ano],tbResumo[[#This Row],[Ano]],tbSilv[Operacao],tbResumo[[#This Row],[Operacao]],tbSilv[Recurso],tbResumo[[#This Row],[Recurso]]),0)</f>
        <v>149.07000732421875</v>
      </c>
      <c r="N325" s="1">
        <f>SUMIFS(tbSilv[qtdRecEspFaixa],tbSilv[idCombinacao],tbResumo[[#This Row],[idCombinacao]],tbSilv[Ano],tbResumo[[#This Row],[Ano]],tbSilv[Operacao],tbResumo[[#This Row],[Operacao]],tbSilv[Recurso],tbResumo[[#This Row],[Recurso]])</f>
        <v>0.17541899999999999</v>
      </c>
      <c r="O325" s="9">
        <f>SUMIFS(tbSilv[ValorEspFaixa],tbSilv[idCombinacao],tbResumo[[#This Row],[idCombinacao]],tbSilv[Ano],tbResumo[[#This Row],[Ano]],tbSilv[Operacao],tbResumo[[#This Row],[Operacao]],tbSilv[Recurso],tbResumo[[#This Row],[Recurso]])</f>
        <v>26.149711614807128</v>
      </c>
    </row>
    <row r="326" spans="1:15" x14ac:dyDescent="0.3">
      <c r="A326" t="s">
        <v>1</v>
      </c>
      <c r="B326" t="s">
        <v>2</v>
      </c>
      <c r="C326" t="s">
        <v>3</v>
      </c>
      <c r="D326" t="s">
        <v>306</v>
      </c>
      <c r="E326" t="s">
        <v>4</v>
      </c>
      <c r="F326">
        <v>11817</v>
      </c>
      <c r="G326" t="s">
        <v>57</v>
      </c>
      <c r="H326">
        <v>12</v>
      </c>
      <c r="I326" t="s">
        <v>310</v>
      </c>
      <c r="J326" t="s">
        <v>311</v>
      </c>
      <c r="K326" s="1">
        <f>SUMIFS(tbSilv[qtdRecurso],tbSilv[idCombinacao],tbResumo[[#This Row],[idCombinacao]],tbSilv[Ano],tbResumo[[#This Row],[Ano]],tbSilv[Operacao],tbResumo[[#This Row],[Operacao]],tbSilv[Recurso],tbResumo[[#This Row],[Recurso]])</f>
        <v>726</v>
      </c>
      <c r="L326" t="str">
        <f>VLOOKUP(tbResumo[[#This Row],[Recurso]],tbUnid[],2,0)</f>
        <v>H/H</v>
      </c>
      <c r="M326" s="9">
        <f>IFERROR(AVERAGEIFS(tbSilv[Preco],tbSilv[idCombinacao],tbResumo[[#This Row],[idCombinacao]],tbSilv[Ano],tbResumo[[#This Row],[Ano]],tbSilv[Operacao],tbResumo[[#This Row],[Operacao]],tbSilv[Recurso],tbResumo[[#This Row],[Recurso]]),0)</f>
        <v>1.0999999999999999E-2</v>
      </c>
      <c r="N326" s="1">
        <f>SUMIFS(tbSilv[qtdRecEspFaixa],tbSilv[idCombinacao],tbResumo[[#This Row],[idCombinacao]],tbSilv[Ano],tbResumo[[#This Row],[Ano]],tbSilv[Operacao],tbResumo[[#This Row],[Operacao]],tbSilv[Recurso],tbResumo[[#This Row],[Recurso]])</f>
        <v>30.056399999999996</v>
      </c>
      <c r="O326" s="9">
        <f>SUMIFS(tbSilv[ValorEspFaixa],tbSilv[idCombinacao],tbResumo[[#This Row],[idCombinacao]],tbSilv[Ano],tbResumo[[#This Row],[Ano]],tbSilv[Operacao],tbResumo[[#This Row],[Operacao]],tbSilv[Recurso],tbResumo[[#This Row],[Recurso]])</f>
        <v>0.33062039999999998</v>
      </c>
    </row>
    <row r="327" spans="1:15" x14ac:dyDescent="0.3">
      <c r="A327" t="s">
        <v>1</v>
      </c>
      <c r="B327" t="s">
        <v>2</v>
      </c>
      <c r="C327" t="s">
        <v>3</v>
      </c>
      <c r="D327" t="s">
        <v>306</v>
      </c>
      <c r="E327" t="s">
        <v>4</v>
      </c>
      <c r="F327">
        <v>11817</v>
      </c>
      <c r="G327" t="s">
        <v>57</v>
      </c>
      <c r="H327">
        <v>12</v>
      </c>
      <c r="I327" t="s">
        <v>310</v>
      </c>
      <c r="J327" t="s">
        <v>13</v>
      </c>
      <c r="K327" s="1">
        <f>SUMIFS(tbSilv[qtdRecurso],tbSilv[idCombinacao],tbResumo[[#This Row],[idCombinacao]],tbSilv[Ano],tbResumo[[#This Row],[Ano]],tbSilv[Operacao],tbResumo[[#This Row],[Operacao]],tbSilv[Recurso],tbResumo[[#This Row],[Recurso]])</f>
        <v>726</v>
      </c>
      <c r="L327" t="str">
        <f>VLOOKUP(tbResumo[[#This Row],[Recurso]],tbUnid[],2,0)</f>
        <v>H/H</v>
      </c>
      <c r="M327" s="9">
        <f>IFERROR(AVERAGEIFS(tbSilv[Preco],tbSilv[idCombinacao],tbResumo[[#This Row],[idCombinacao]],tbSilv[Ano],tbResumo[[#This Row],[Ano]],tbSilv[Operacao],tbResumo[[#This Row],[Operacao]],tbSilv[Recurso],tbResumo[[#This Row],[Recurso]]),0)</f>
        <v>13.066685676574707</v>
      </c>
      <c r="N327" s="1">
        <f>SUMIFS(tbSilv[qtdRecEspFaixa],tbSilv[idCombinacao],tbResumo[[#This Row],[idCombinacao]],tbSilv[Ano],tbResumo[[#This Row],[Ano]],tbSilv[Operacao],tbResumo[[#This Row],[Operacao]],tbSilv[Recurso],tbResumo[[#This Row],[Recurso]])</f>
        <v>30.056399999999996</v>
      </c>
      <c r="O327" s="9">
        <f>SUMIFS(tbSilv[ValorEspFaixa],tbSilv[idCombinacao],tbResumo[[#This Row],[idCombinacao]],tbSilv[Ano],tbResumo[[#This Row],[Ano]],tbSilv[Operacao],tbResumo[[#This Row],[Operacao]],tbSilv[Recurso],tbResumo[[#This Row],[Recurso]])</f>
        <v>392.73753136940002</v>
      </c>
    </row>
    <row r="328" spans="1:15" x14ac:dyDescent="0.3">
      <c r="A328" t="s">
        <v>1</v>
      </c>
      <c r="B328" t="s">
        <v>2</v>
      </c>
      <c r="C328" t="s">
        <v>3</v>
      </c>
      <c r="D328" t="s">
        <v>306</v>
      </c>
      <c r="E328" t="s">
        <v>4</v>
      </c>
      <c r="F328">
        <v>11817</v>
      </c>
      <c r="G328" t="s">
        <v>57</v>
      </c>
      <c r="H328">
        <v>12</v>
      </c>
      <c r="I328" t="s">
        <v>312</v>
      </c>
      <c r="J328" t="s">
        <v>13</v>
      </c>
      <c r="K328" s="1">
        <f>SUMIFS(tbSilv[qtdRecurso],tbSilv[idCombinacao],tbResumo[[#This Row],[idCombinacao]],tbSilv[Ano],tbResumo[[#This Row],[Ano]],tbSilv[Operacao],tbResumo[[#This Row],[Operacao]],tbSilv[Recurso],tbResumo[[#This Row],[Recurso]])</f>
        <v>90.75</v>
      </c>
      <c r="L328" t="str">
        <f>VLOOKUP(tbResumo[[#This Row],[Recurso]],tbUnid[],2,0)</f>
        <v>H/H</v>
      </c>
      <c r="M328" s="9">
        <f>IFERROR(AVERAGEIFS(tbSilv[Preco],tbSilv[idCombinacao],tbResumo[[#This Row],[idCombinacao]],tbSilv[Ano],tbResumo[[#This Row],[Ano]],tbSilv[Operacao],tbResumo[[#This Row],[Operacao]],tbSilv[Recurso],tbResumo[[#This Row],[Recurso]]),0)</f>
        <v>13.066685676574707</v>
      </c>
      <c r="N328" s="1">
        <f>SUMIFS(tbSilv[qtdRecEspFaixa],tbSilv[idCombinacao],tbResumo[[#This Row],[idCombinacao]],tbSilv[Ano],tbResumo[[#This Row],[Ano]],tbSilv[Operacao],tbResumo[[#This Row],[Operacao]],tbSilv[Recurso],tbResumo[[#This Row],[Recurso]])</f>
        <v>3.7570499999999996</v>
      </c>
      <c r="O328" s="9">
        <f>SUMIFS(tbSilv[ValorEspFaixa],tbSilv[idCombinacao],tbResumo[[#This Row],[idCombinacao]],tbSilv[Ano],tbResumo[[#This Row],[Ano]],tbSilv[Operacao],tbResumo[[#This Row],[Operacao]],tbSilv[Recurso],tbResumo[[#This Row],[Recurso]])</f>
        <v>49.092191421175002</v>
      </c>
    </row>
    <row r="329" spans="1:15" x14ac:dyDescent="0.3">
      <c r="A329" t="s">
        <v>1</v>
      </c>
      <c r="B329" t="s">
        <v>2</v>
      </c>
      <c r="C329" t="s">
        <v>3</v>
      </c>
      <c r="D329" t="s">
        <v>306</v>
      </c>
      <c r="E329" t="s">
        <v>4</v>
      </c>
      <c r="F329">
        <v>11817</v>
      </c>
      <c r="G329" t="s">
        <v>57</v>
      </c>
      <c r="H329">
        <v>12</v>
      </c>
      <c r="I329" t="s">
        <v>313</v>
      </c>
      <c r="J329" t="s">
        <v>16</v>
      </c>
      <c r="K329" s="1">
        <f>SUMIFS(tbSilv[qtdRecurso],tbSilv[idCombinacao],tbResumo[[#This Row],[idCombinacao]],tbSilv[Ano],tbResumo[[#This Row],[Ano]],tbSilv[Operacao],tbResumo[[#This Row],[Operacao]],tbSilv[Recurso],tbResumo[[#This Row],[Recurso]])</f>
        <v>4.38</v>
      </c>
      <c r="L329" t="str">
        <f>VLOOKUP(tbResumo[[#This Row],[Recurso]],tbUnid[],2,0)</f>
        <v>H/M</v>
      </c>
      <c r="M329" s="9">
        <f>IFERROR(AVERAGEIFS(tbSilv[Preco],tbSilv[idCombinacao],tbResumo[[#This Row],[idCombinacao]],tbSilv[Ano],tbResumo[[#This Row],[Ano]],tbSilv[Operacao],tbResumo[[#This Row],[Operacao]],tbSilv[Recurso],tbResumo[[#This Row],[Recurso]]),0)</f>
        <v>149.07000732421875</v>
      </c>
      <c r="N329" s="1">
        <f>SUMIFS(tbSilv[qtdRecEspFaixa],tbSilv[idCombinacao],tbResumo[[#This Row],[idCombinacao]],tbSilv[Ano],tbResumo[[#This Row],[Ano]],tbSilv[Operacao],tbResumo[[#This Row],[Operacao]],tbSilv[Recurso],tbResumo[[#This Row],[Recurso]])</f>
        <v>0.17541899999999999</v>
      </c>
      <c r="O329" s="9">
        <f>SUMIFS(tbSilv[ValorEspFaixa],tbSilv[idCombinacao],tbResumo[[#This Row],[idCombinacao]],tbSilv[Ano],tbResumo[[#This Row],[Ano]],tbSilv[Operacao],tbResumo[[#This Row],[Operacao]],tbSilv[Recurso],tbResumo[[#This Row],[Recurso]])</f>
        <v>26.149711614807128</v>
      </c>
    </row>
    <row r="330" spans="1:15" x14ac:dyDescent="0.3">
      <c r="A330" t="s">
        <v>1</v>
      </c>
      <c r="B330" t="s">
        <v>2</v>
      </c>
      <c r="C330" t="s">
        <v>3</v>
      </c>
      <c r="D330" t="s">
        <v>306</v>
      </c>
      <c r="E330" t="s">
        <v>4</v>
      </c>
      <c r="F330">
        <v>11817</v>
      </c>
      <c r="G330" t="s">
        <v>57</v>
      </c>
      <c r="H330">
        <v>13</v>
      </c>
      <c r="I330" t="s">
        <v>310</v>
      </c>
      <c r="J330" t="s">
        <v>311</v>
      </c>
      <c r="K330" s="1">
        <f>SUMIFS(tbSilv[qtdRecurso],tbSilv[idCombinacao],tbResumo[[#This Row],[idCombinacao]],tbSilv[Ano],tbResumo[[#This Row],[Ano]],tbSilv[Operacao],tbResumo[[#This Row],[Operacao]],tbSilv[Recurso],tbResumo[[#This Row],[Recurso]])</f>
        <v>726</v>
      </c>
      <c r="L330" t="str">
        <f>VLOOKUP(tbResumo[[#This Row],[Recurso]],tbUnid[],2,0)</f>
        <v>H/H</v>
      </c>
      <c r="M330" s="9">
        <f>IFERROR(AVERAGEIFS(tbSilv[Preco],tbSilv[idCombinacao],tbResumo[[#This Row],[idCombinacao]],tbSilv[Ano],tbResumo[[#This Row],[Ano]],tbSilv[Operacao],tbResumo[[#This Row],[Operacao]],tbSilv[Recurso],tbResumo[[#This Row],[Recurso]]),0)</f>
        <v>1.0999999999999999E-2</v>
      </c>
      <c r="N330" s="1">
        <f>SUMIFS(tbSilv[qtdRecEspFaixa],tbSilv[idCombinacao],tbResumo[[#This Row],[idCombinacao]],tbSilv[Ano],tbResumo[[#This Row],[Ano]],tbSilv[Operacao],tbResumo[[#This Row],[Operacao]],tbSilv[Recurso],tbResumo[[#This Row],[Recurso]])</f>
        <v>30.056399999999996</v>
      </c>
      <c r="O330" s="9">
        <f>SUMIFS(tbSilv[ValorEspFaixa],tbSilv[idCombinacao],tbResumo[[#This Row],[idCombinacao]],tbSilv[Ano],tbResumo[[#This Row],[Ano]],tbSilv[Operacao],tbResumo[[#This Row],[Operacao]],tbSilv[Recurso],tbResumo[[#This Row],[Recurso]])</f>
        <v>0.33062039999999998</v>
      </c>
    </row>
    <row r="331" spans="1:15" x14ac:dyDescent="0.3">
      <c r="A331" t="s">
        <v>1</v>
      </c>
      <c r="B331" t="s">
        <v>2</v>
      </c>
      <c r="C331" t="s">
        <v>3</v>
      </c>
      <c r="D331" t="s">
        <v>306</v>
      </c>
      <c r="E331" t="s">
        <v>4</v>
      </c>
      <c r="F331">
        <v>11817</v>
      </c>
      <c r="G331" t="s">
        <v>57</v>
      </c>
      <c r="H331">
        <v>13</v>
      </c>
      <c r="I331" t="s">
        <v>310</v>
      </c>
      <c r="J331" t="s">
        <v>13</v>
      </c>
      <c r="K331" s="1">
        <f>SUMIFS(tbSilv[qtdRecurso],tbSilv[idCombinacao],tbResumo[[#This Row],[idCombinacao]],tbSilv[Ano],tbResumo[[#This Row],[Ano]],tbSilv[Operacao],tbResumo[[#This Row],[Operacao]],tbSilv[Recurso],tbResumo[[#This Row],[Recurso]])</f>
        <v>726</v>
      </c>
      <c r="L331" t="str">
        <f>VLOOKUP(tbResumo[[#This Row],[Recurso]],tbUnid[],2,0)</f>
        <v>H/H</v>
      </c>
      <c r="M331" s="9">
        <f>IFERROR(AVERAGEIFS(tbSilv[Preco],tbSilv[idCombinacao],tbResumo[[#This Row],[idCombinacao]],tbSilv[Ano],tbResumo[[#This Row],[Ano]],tbSilv[Operacao],tbResumo[[#This Row],[Operacao]],tbSilv[Recurso],tbResumo[[#This Row],[Recurso]]),0)</f>
        <v>13.066685676574707</v>
      </c>
      <c r="N331" s="1">
        <f>SUMIFS(tbSilv[qtdRecEspFaixa],tbSilv[idCombinacao],tbResumo[[#This Row],[idCombinacao]],tbSilv[Ano],tbResumo[[#This Row],[Ano]],tbSilv[Operacao],tbResumo[[#This Row],[Operacao]],tbSilv[Recurso],tbResumo[[#This Row],[Recurso]])</f>
        <v>30.056399999999996</v>
      </c>
      <c r="O331" s="9">
        <f>SUMIFS(tbSilv[ValorEspFaixa],tbSilv[idCombinacao],tbResumo[[#This Row],[idCombinacao]],tbSilv[Ano],tbResumo[[#This Row],[Ano]],tbSilv[Operacao],tbResumo[[#This Row],[Operacao]],tbSilv[Recurso],tbResumo[[#This Row],[Recurso]])</f>
        <v>392.73753136940002</v>
      </c>
    </row>
    <row r="332" spans="1:15" x14ac:dyDescent="0.3">
      <c r="A332" t="s">
        <v>1</v>
      </c>
      <c r="B332" t="s">
        <v>2</v>
      </c>
      <c r="C332" t="s">
        <v>3</v>
      </c>
      <c r="D332" t="s">
        <v>306</v>
      </c>
      <c r="E332" t="s">
        <v>4</v>
      </c>
      <c r="F332">
        <v>11817</v>
      </c>
      <c r="G332" t="s">
        <v>57</v>
      </c>
      <c r="H332">
        <v>13</v>
      </c>
      <c r="I332" t="s">
        <v>312</v>
      </c>
      <c r="J332" t="s">
        <v>13</v>
      </c>
      <c r="K332" s="1">
        <f>SUMIFS(tbSilv[qtdRecurso],tbSilv[idCombinacao],tbResumo[[#This Row],[idCombinacao]],tbSilv[Ano],tbResumo[[#This Row],[Ano]],tbSilv[Operacao],tbResumo[[#This Row],[Operacao]],tbSilv[Recurso],tbResumo[[#This Row],[Recurso]])</f>
        <v>90.75</v>
      </c>
      <c r="L332" t="str">
        <f>VLOOKUP(tbResumo[[#This Row],[Recurso]],tbUnid[],2,0)</f>
        <v>H/H</v>
      </c>
      <c r="M332" s="9">
        <f>IFERROR(AVERAGEIFS(tbSilv[Preco],tbSilv[idCombinacao],tbResumo[[#This Row],[idCombinacao]],tbSilv[Ano],tbResumo[[#This Row],[Ano]],tbSilv[Operacao],tbResumo[[#This Row],[Operacao]],tbSilv[Recurso],tbResumo[[#This Row],[Recurso]]),0)</f>
        <v>13.066685676574707</v>
      </c>
      <c r="N332" s="1">
        <f>SUMIFS(tbSilv[qtdRecEspFaixa],tbSilv[idCombinacao],tbResumo[[#This Row],[idCombinacao]],tbSilv[Ano],tbResumo[[#This Row],[Ano]],tbSilv[Operacao],tbResumo[[#This Row],[Operacao]],tbSilv[Recurso],tbResumo[[#This Row],[Recurso]])</f>
        <v>3.7570499999999996</v>
      </c>
      <c r="O332" s="9">
        <f>SUMIFS(tbSilv[ValorEspFaixa],tbSilv[idCombinacao],tbResumo[[#This Row],[idCombinacao]],tbSilv[Ano],tbResumo[[#This Row],[Ano]],tbSilv[Operacao],tbResumo[[#This Row],[Operacao]],tbSilv[Recurso],tbResumo[[#This Row],[Recurso]])</f>
        <v>49.092191421175002</v>
      </c>
    </row>
    <row r="333" spans="1:15" x14ac:dyDescent="0.3">
      <c r="A333" t="s">
        <v>1</v>
      </c>
      <c r="B333" t="s">
        <v>2</v>
      </c>
      <c r="C333" t="s">
        <v>3</v>
      </c>
      <c r="D333" t="s">
        <v>306</v>
      </c>
      <c r="E333" t="s">
        <v>4</v>
      </c>
      <c r="F333">
        <v>11817</v>
      </c>
      <c r="G333" t="s">
        <v>57</v>
      </c>
      <c r="H333">
        <v>13</v>
      </c>
      <c r="I333" t="s">
        <v>313</v>
      </c>
      <c r="J333" t="s">
        <v>16</v>
      </c>
      <c r="K333" s="1">
        <f>SUMIFS(tbSilv[qtdRecurso],tbSilv[idCombinacao],tbResumo[[#This Row],[idCombinacao]],tbSilv[Ano],tbResumo[[#This Row],[Ano]],tbSilv[Operacao],tbResumo[[#This Row],[Operacao]],tbSilv[Recurso],tbResumo[[#This Row],[Recurso]])</f>
        <v>4.38</v>
      </c>
      <c r="L333" t="str">
        <f>VLOOKUP(tbResumo[[#This Row],[Recurso]],tbUnid[],2,0)</f>
        <v>H/M</v>
      </c>
      <c r="M333" s="9">
        <f>IFERROR(AVERAGEIFS(tbSilv[Preco],tbSilv[idCombinacao],tbResumo[[#This Row],[idCombinacao]],tbSilv[Ano],tbResumo[[#This Row],[Ano]],tbSilv[Operacao],tbResumo[[#This Row],[Operacao]],tbSilv[Recurso],tbResumo[[#This Row],[Recurso]]),0)</f>
        <v>149.07000732421875</v>
      </c>
      <c r="N333" s="1">
        <f>SUMIFS(tbSilv[qtdRecEspFaixa],tbSilv[idCombinacao],tbResumo[[#This Row],[idCombinacao]],tbSilv[Ano],tbResumo[[#This Row],[Ano]],tbSilv[Operacao],tbResumo[[#This Row],[Operacao]],tbSilv[Recurso],tbResumo[[#This Row],[Recurso]])</f>
        <v>0.17541899999999999</v>
      </c>
      <c r="O333" s="9">
        <f>SUMIFS(tbSilv[ValorEspFaixa],tbSilv[idCombinacao],tbResumo[[#This Row],[idCombinacao]],tbSilv[Ano],tbResumo[[#This Row],[Ano]],tbSilv[Operacao],tbResumo[[#This Row],[Operacao]],tbSilv[Recurso],tbResumo[[#This Row],[Recurso]])</f>
        <v>26.149711614807128</v>
      </c>
    </row>
    <row r="334" spans="1:15" x14ac:dyDescent="0.3">
      <c r="A334" t="s">
        <v>1</v>
      </c>
      <c r="B334" t="s">
        <v>2</v>
      </c>
      <c r="C334" t="s">
        <v>3</v>
      </c>
      <c r="D334" t="s">
        <v>306</v>
      </c>
      <c r="E334" t="s">
        <v>4</v>
      </c>
      <c r="F334">
        <v>11817</v>
      </c>
      <c r="G334" t="s">
        <v>57</v>
      </c>
      <c r="H334">
        <v>14</v>
      </c>
      <c r="I334" t="s">
        <v>310</v>
      </c>
      <c r="J334" t="s">
        <v>311</v>
      </c>
      <c r="K334" s="1">
        <f>SUMIFS(tbSilv[qtdRecurso],tbSilv[idCombinacao],tbResumo[[#This Row],[idCombinacao]],tbSilv[Ano],tbResumo[[#This Row],[Ano]],tbSilv[Operacao],tbResumo[[#This Row],[Operacao]],tbSilv[Recurso],tbResumo[[#This Row],[Recurso]])</f>
        <v>726</v>
      </c>
      <c r="L334" t="str">
        <f>VLOOKUP(tbResumo[[#This Row],[Recurso]],tbUnid[],2,0)</f>
        <v>H/H</v>
      </c>
      <c r="M334" s="9">
        <f>IFERROR(AVERAGEIFS(tbSilv[Preco],tbSilv[idCombinacao],tbResumo[[#This Row],[idCombinacao]],tbSilv[Ano],tbResumo[[#This Row],[Ano]],tbSilv[Operacao],tbResumo[[#This Row],[Operacao]],tbSilv[Recurso],tbResumo[[#This Row],[Recurso]]),0)</f>
        <v>1.0999999999999999E-2</v>
      </c>
      <c r="N334" s="1">
        <f>SUMIFS(tbSilv[qtdRecEspFaixa],tbSilv[idCombinacao],tbResumo[[#This Row],[idCombinacao]],tbSilv[Ano],tbResumo[[#This Row],[Ano]],tbSilv[Operacao],tbResumo[[#This Row],[Operacao]],tbSilv[Recurso],tbResumo[[#This Row],[Recurso]])</f>
        <v>30.056399999999996</v>
      </c>
      <c r="O334" s="9">
        <f>SUMIFS(tbSilv[ValorEspFaixa],tbSilv[idCombinacao],tbResumo[[#This Row],[idCombinacao]],tbSilv[Ano],tbResumo[[#This Row],[Ano]],tbSilv[Operacao],tbResumo[[#This Row],[Operacao]],tbSilv[Recurso],tbResumo[[#This Row],[Recurso]])</f>
        <v>0.33062039999999998</v>
      </c>
    </row>
    <row r="335" spans="1:15" x14ac:dyDescent="0.3">
      <c r="A335" t="s">
        <v>1</v>
      </c>
      <c r="B335" t="s">
        <v>2</v>
      </c>
      <c r="C335" t="s">
        <v>3</v>
      </c>
      <c r="D335" t="s">
        <v>306</v>
      </c>
      <c r="E335" t="s">
        <v>4</v>
      </c>
      <c r="F335">
        <v>11817</v>
      </c>
      <c r="G335" t="s">
        <v>57</v>
      </c>
      <c r="H335">
        <v>14</v>
      </c>
      <c r="I335" t="s">
        <v>310</v>
      </c>
      <c r="J335" t="s">
        <v>13</v>
      </c>
      <c r="K335" s="1">
        <f>SUMIFS(tbSilv[qtdRecurso],tbSilv[idCombinacao],tbResumo[[#This Row],[idCombinacao]],tbSilv[Ano],tbResumo[[#This Row],[Ano]],tbSilv[Operacao],tbResumo[[#This Row],[Operacao]],tbSilv[Recurso],tbResumo[[#This Row],[Recurso]])</f>
        <v>726</v>
      </c>
      <c r="L335" t="str">
        <f>VLOOKUP(tbResumo[[#This Row],[Recurso]],tbUnid[],2,0)</f>
        <v>H/H</v>
      </c>
      <c r="M335" s="9">
        <f>IFERROR(AVERAGEIFS(tbSilv[Preco],tbSilv[idCombinacao],tbResumo[[#This Row],[idCombinacao]],tbSilv[Ano],tbResumo[[#This Row],[Ano]],tbSilv[Operacao],tbResumo[[#This Row],[Operacao]],tbSilv[Recurso],tbResumo[[#This Row],[Recurso]]),0)</f>
        <v>13.066685676574707</v>
      </c>
      <c r="N335" s="1">
        <f>SUMIFS(tbSilv[qtdRecEspFaixa],tbSilv[idCombinacao],tbResumo[[#This Row],[idCombinacao]],tbSilv[Ano],tbResumo[[#This Row],[Ano]],tbSilv[Operacao],tbResumo[[#This Row],[Operacao]],tbSilv[Recurso],tbResumo[[#This Row],[Recurso]])</f>
        <v>30.056399999999996</v>
      </c>
      <c r="O335" s="9">
        <f>SUMIFS(tbSilv[ValorEspFaixa],tbSilv[idCombinacao],tbResumo[[#This Row],[idCombinacao]],tbSilv[Ano],tbResumo[[#This Row],[Ano]],tbSilv[Operacao],tbResumo[[#This Row],[Operacao]],tbSilv[Recurso],tbResumo[[#This Row],[Recurso]])</f>
        <v>392.73753136940002</v>
      </c>
    </row>
    <row r="336" spans="1:15" x14ac:dyDescent="0.3">
      <c r="A336" t="s">
        <v>1</v>
      </c>
      <c r="B336" t="s">
        <v>2</v>
      </c>
      <c r="C336" t="s">
        <v>3</v>
      </c>
      <c r="D336" t="s">
        <v>306</v>
      </c>
      <c r="E336" t="s">
        <v>4</v>
      </c>
      <c r="F336">
        <v>11817</v>
      </c>
      <c r="G336" t="s">
        <v>57</v>
      </c>
      <c r="H336">
        <v>14</v>
      </c>
      <c r="I336" t="s">
        <v>312</v>
      </c>
      <c r="J336" t="s">
        <v>13</v>
      </c>
      <c r="K336" s="1">
        <f>SUMIFS(tbSilv[qtdRecurso],tbSilv[idCombinacao],tbResumo[[#This Row],[idCombinacao]],tbSilv[Ano],tbResumo[[#This Row],[Ano]],tbSilv[Operacao],tbResumo[[#This Row],[Operacao]],tbSilv[Recurso],tbResumo[[#This Row],[Recurso]])</f>
        <v>90.75</v>
      </c>
      <c r="L336" t="str">
        <f>VLOOKUP(tbResumo[[#This Row],[Recurso]],tbUnid[],2,0)</f>
        <v>H/H</v>
      </c>
      <c r="M336" s="9">
        <f>IFERROR(AVERAGEIFS(tbSilv[Preco],tbSilv[idCombinacao],tbResumo[[#This Row],[idCombinacao]],tbSilv[Ano],tbResumo[[#This Row],[Ano]],tbSilv[Operacao],tbResumo[[#This Row],[Operacao]],tbSilv[Recurso],tbResumo[[#This Row],[Recurso]]),0)</f>
        <v>13.066685676574707</v>
      </c>
      <c r="N336" s="1">
        <f>SUMIFS(tbSilv[qtdRecEspFaixa],tbSilv[idCombinacao],tbResumo[[#This Row],[idCombinacao]],tbSilv[Ano],tbResumo[[#This Row],[Ano]],tbSilv[Operacao],tbResumo[[#This Row],[Operacao]],tbSilv[Recurso],tbResumo[[#This Row],[Recurso]])</f>
        <v>3.7570499999999996</v>
      </c>
      <c r="O336" s="9">
        <f>SUMIFS(tbSilv[ValorEspFaixa],tbSilv[idCombinacao],tbResumo[[#This Row],[idCombinacao]],tbSilv[Ano],tbResumo[[#This Row],[Ano]],tbSilv[Operacao],tbResumo[[#This Row],[Operacao]],tbSilv[Recurso],tbResumo[[#This Row],[Recurso]])</f>
        <v>49.092191421175002</v>
      </c>
    </row>
    <row r="337" spans="1:15" x14ac:dyDescent="0.3">
      <c r="A337" t="s">
        <v>1</v>
      </c>
      <c r="B337" t="s">
        <v>2</v>
      </c>
      <c r="C337" t="s">
        <v>3</v>
      </c>
      <c r="D337" t="s">
        <v>306</v>
      </c>
      <c r="E337" t="s">
        <v>4</v>
      </c>
      <c r="F337">
        <v>11817</v>
      </c>
      <c r="G337" t="s">
        <v>57</v>
      </c>
      <c r="H337">
        <v>14</v>
      </c>
      <c r="I337" t="s">
        <v>313</v>
      </c>
      <c r="J337" t="s">
        <v>16</v>
      </c>
      <c r="K337" s="1">
        <f>SUMIFS(tbSilv[qtdRecurso],tbSilv[idCombinacao],tbResumo[[#This Row],[idCombinacao]],tbSilv[Ano],tbResumo[[#This Row],[Ano]],tbSilv[Operacao],tbResumo[[#This Row],[Operacao]],tbSilv[Recurso],tbResumo[[#This Row],[Recurso]])</f>
        <v>4.38</v>
      </c>
      <c r="L337" t="str">
        <f>VLOOKUP(tbResumo[[#This Row],[Recurso]],tbUnid[],2,0)</f>
        <v>H/M</v>
      </c>
      <c r="M337" s="9">
        <f>IFERROR(AVERAGEIFS(tbSilv[Preco],tbSilv[idCombinacao],tbResumo[[#This Row],[idCombinacao]],tbSilv[Ano],tbResumo[[#This Row],[Ano]],tbSilv[Operacao],tbResumo[[#This Row],[Operacao]],tbSilv[Recurso],tbResumo[[#This Row],[Recurso]]),0)</f>
        <v>149.07000732421875</v>
      </c>
      <c r="N337" s="1">
        <f>SUMIFS(tbSilv[qtdRecEspFaixa],tbSilv[idCombinacao],tbResumo[[#This Row],[idCombinacao]],tbSilv[Ano],tbResumo[[#This Row],[Ano]],tbSilv[Operacao],tbResumo[[#This Row],[Operacao]],tbSilv[Recurso],tbResumo[[#This Row],[Recurso]])</f>
        <v>0.17541899999999999</v>
      </c>
      <c r="O337" s="9">
        <f>SUMIFS(tbSilv[ValorEspFaixa],tbSilv[idCombinacao],tbResumo[[#This Row],[idCombinacao]],tbSilv[Ano],tbResumo[[#This Row],[Ano]],tbSilv[Operacao],tbResumo[[#This Row],[Operacao]],tbSilv[Recurso],tbResumo[[#This Row],[Recurso]])</f>
        <v>26.149711614807128</v>
      </c>
    </row>
    <row r="338" spans="1:15" x14ac:dyDescent="0.3">
      <c r="A338" t="s">
        <v>1</v>
      </c>
      <c r="B338" t="s">
        <v>2</v>
      </c>
      <c r="C338" t="s">
        <v>3</v>
      </c>
      <c r="D338" t="s">
        <v>306</v>
      </c>
      <c r="E338" t="s">
        <v>4</v>
      </c>
      <c r="F338">
        <v>11817</v>
      </c>
      <c r="G338" t="s">
        <v>57</v>
      </c>
      <c r="H338">
        <v>15</v>
      </c>
      <c r="I338" t="s">
        <v>310</v>
      </c>
      <c r="J338" t="s">
        <v>311</v>
      </c>
      <c r="K338" s="1">
        <f>SUMIFS(tbSilv[qtdRecurso],tbSilv[idCombinacao],tbResumo[[#This Row],[idCombinacao]],tbSilv[Ano],tbResumo[[#This Row],[Ano]],tbSilv[Operacao],tbResumo[[#This Row],[Operacao]],tbSilv[Recurso],tbResumo[[#This Row],[Recurso]])</f>
        <v>726</v>
      </c>
      <c r="L338" t="str">
        <f>VLOOKUP(tbResumo[[#This Row],[Recurso]],tbUnid[],2,0)</f>
        <v>H/H</v>
      </c>
      <c r="M338" s="9">
        <f>IFERROR(AVERAGEIFS(tbSilv[Preco],tbSilv[idCombinacao],tbResumo[[#This Row],[idCombinacao]],tbSilv[Ano],tbResumo[[#This Row],[Ano]],tbSilv[Operacao],tbResumo[[#This Row],[Operacao]],tbSilv[Recurso],tbResumo[[#This Row],[Recurso]]),0)</f>
        <v>1.0999999999999999E-2</v>
      </c>
      <c r="N338" s="1">
        <f>SUMIFS(tbSilv[qtdRecEspFaixa],tbSilv[idCombinacao],tbResumo[[#This Row],[idCombinacao]],tbSilv[Ano],tbResumo[[#This Row],[Ano]],tbSilv[Operacao],tbResumo[[#This Row],[Operacao]],tbSilv[Recurso],tbResumo[[#This Row],[Recurso]])</f>
        <v>30.056399999999996</v>
      </c>
      <c r="O338" s="9">
        <f>SUMIFS(tbSilv[ValorEspFaixa],tbSilv[idCombinacao],tbResumo[[#This Row],[idCombinacao]],tbSilv[Ano],tbResumo[[#This Row],[Ano]],tbSilv[Operacao],tbResumo[[#This Row],[Operacao]],tbSilv[Recurso],tbResumo[[#This Row],[Recurso]])</f>
        <v>0.33062039999999998</v>
      </c>
    </row>
    <row r="339" spans="1:15" x14ac:dyDescent="0.3">
      <c r="A339" t="s">
        <v>1</v>
      </c>
      <c r="B339" t="s">
        <v>2</v>
      </c>
      <c r="C339" t="s">
        <v>3</v>
      </c>
      <c r="D339" t="s">
        <v>306</v>
      </c>
      <c r="E339" t="s">
        <v>4</v>
      </c>
      <c r="F339">
        <v>11817</v>
      </c>
      <c r="G339" t="s">
        <v>57</v>
      </c>
      <c r="H339">
        <v>15</v>
      </c>
      <c r="I339" t="s">
        <v>310</v>
      </c>
      <c r="J339" t="s">
        <v>13</v>
      </c>
      <c r="K339" s="1">
        <f>SUMIFS(tbSilv[qtdRecurso],tbSilv[idCombinacao],tbResumo[[#This Row],[idCombinacao]],tbSilv[Ano],tbResumo[[#This Row],[Ano]],tbSilv[Operacao],tbResumo[[#This Row],[Operacao]],tbSilv[Recurso],tbResumo[[#This Row],[Recurso]])</f>
        <v>726</v>
      </c>
      <c r="L339" t="str">
        <f>VLOOKUP(tbResumo[[#This Row],[Recurso]],tbUnid[],2,0)</f>
        <v>H/H</v>
      </c>
      <c r="M339" s="9">
        <f>IFERROR(AVERAGEIFS(tbSilv[Preco],tbSilv[idCombinacao],tbResumo[[#This Row],[idCombinacao]],tbSilv[Ano],tbResumo[[#This Row],[Ano]],tbSilv[Operacao],tbResumo[[#This Row],[Operacao]],tbSilv[Recurso],tbResumo[[#This Row],[Recurso]]),0)</f>
        <v>13.066685676574707</v>
      </c>
      <c r="N339" s="1">
        <f>SUMIFS(tbSilv[qtdRecEspFaixa],tbSilv[idCombinacao],tbResumo[[#This Row],[idCombinacao]],tbSilv[Ano],tbResumo[[#This Row],[Ano]],tbSilv[Operacao],tbResumo[[#This Row],[Operacao]],tbSilv[Recurso],tbResumo[[#This Row],[Recurso]])</f>
        <v>30.056399999999996</v>
      </c>
      <c r="O339" s="9">
        <f>SUMIFS(tbSilv[ValorEspFaixa],tbSilv[idCombinacao],tbResumo[[#This Row],[idCombinacao]],tbSilv[Ano],tbResumo[[#This Row],[Ano]],tbSilv[Operacao],tbResumo[[#This Row],[Operacao]],tbSilv[Recurso],tbResumo[[#This Row],[Recurso]])</f>
        <v>392.73753136940002</v>
      </c>
    </row>
    <row r="340" spans="1:15" x14ac:dyDescent="0.3">
      <c r="A340" t="s">
        <v>1</v>
      </c>
      <c r="B340" t="s">
        <v>2</v>
      </c>
      <c r="C340" t="s">
        <v>3</v>
      </c>
      <c r="D340" t="s">
        <v>306</v>
      </c>
      <c r="E340" t="s">
        <v>4</v>
      </c>
      <c r="F340">
        <v>11817</v>
      </c>
      <c r="G340" t="s">
        <v>57</v>
      </c>
      <c r="H340">
        <v>15</v>
      </c>
      <c r="I340" t="s">
        <v>312</v>
      </c>
      <c r="J340" t="s">
        <v>13</v>
      </c>
      <c r="K340" s="1">
        <f>SUMIFS(tbSilv[qtdRecurso],tbSilv[idCombinacao],tbResumo[[#This Row],[idCombinacao]],tbSilv[Ano],tbResumo[[#This Row],[Ano]],tbSilv[Operacao],tbResumo[[#This Row],[Operacao]],tbSilv[Recurso],tbResumo[[#This Row],[Recurso]])</f>
        <v>90.75</v>
      </c>
      <c r="L340" t="str">
        <f>VLOOKUP(tbResumo[[#This Row],[Recurso]],tbUnid[],2,0)</f>
        <v>H/H</v>
      </c>
      <c r="M340" s="9">
        <f>IFERROR(AVERAGEIFS(tbSilv[Preco],tbSilv[idCombinacao],tbResumo[[#This Row],[idCombinacao]],tbSilv[Ano],tbResumo[[#This Row],[Ano]],tbSilv[Operacao],tbResumo[[#This Row],[Operacao]],tbSilv[Recurso],tbResumo[[#This Row],[Recurso]]),0)</f>
        <v>13.066685676574707</v>
      </c>
      <c r="N340" s="1">
        <f>SUMIFS(tbSilv[qtdRecEspFaixa],tbSilv[idCombinacao],tbResumo[[#This Row],[idCombinacao]],tbSilv[Ano],tbResumo[[#This Row],[Ano]],tbSilv[Operacao],tbResumo[[#This Row],[Operacao]],tbSilv[Recurso],tbResumo[[#This Row],[Recurso]])</f>
        <v>3.7570499999999996</v>
      </c>
      <c r="O340" s="9">
        <f>SUMIFS(tbSilv[ValorEspFaixa],tbSilv[idCombinacao],tbResumo[[#This Row],[idCombinacao]],tbSilv[Ano],tbResumo[[#This Row],[Ano]],tbSilv[Operacao],tbResumo[[#This Row],[Operacao]],tbSilv[Recurso],tbResumo[[#This Row],[Recurso]])</f>
        <v>49.092191421175002</v>
      </c>
    </row>
    <row r="341" spans="1:15" x14ac:dyDescent="0.3">
      <c r="A341" t="s">
        <v>1</v>
      </c>
      <c r="B341" t="s">
        <v>2</v>
      </c>
      <c r="C341" t="s">
        <v>3</v>
      </c>
      <c r="D341" t="s">
        <v>306</v>
      </c>
      <c r="E341" t="s">
        <v>4</v>
      </c>
      <c r="F341">
        <v>11817</v>
      </c>
      <c r="G341" t="s">
        <v>57</v>
      </c>
      <c r="H341">
        <v>15</v>
      </c>
      <c r="I341" t="s">
        <v>313</v>
      </c>
      <c r="J341" t="s">
        <v>16</v>
      </c>
      <c r="K341" s="1">
        <f>SUMIFS(tbSilv[qtdRecurso],tbSilv[idCombinacao],tbResumo[[#This Row],[idCombinacao]],tbSilv[Ano],tbResumo[[#This Row],[Ano]],tbSilv[Operacao],tbResumo[[#This Row],[Operacao]],tbSilv[Recurso],tbResumo[[#This Row],[Recurso]])</f>
        <v>4.38</v>
      </c>
      <c r="L341" t="str">
        <f>VLOOKUP(tbResumo[[#This Row],[Recurso]],tbUnid[],2,0)</f>
        <v>H/M</v>
      </c>
      <c r="M341" s="9">
        <f>IFERROR(AVERAGEIFS(tbSilv[Preco],tbSilv[idCombinacao],tbResumo[[#This Row],[idCombinacao]],tbSilv[Ano],tbResumo[[#This Row],[Ano]],tbSilv[Operacao],tbResumo[[#This Row],[Operacao]],tbSilv[Recurso],tbResumo[[#This Row],[Recurso]]),0)</f>
        <v>149.07000732421875</v>
      </c>
      <c r="N341" s="1">
        <f>SUMIFS(tbSilv[qtdRecEspFaixa],tbSilv[idCombinacao],tbResumo[[#This Row],[idCombinacao]],tbSilv[Ano],tbResumo[[#This Row],[Ano]],tbSilv[Operacao],tbResumo[[#This Row],[Operacao]],tbSilv[Recurso],tbResumo[[#This Row],[Recurso]])</f>
        <v>0.17541899999999999</v>
      </c>
      <c r="O341" s="9">
        <f>SUMIFS(tbSilv[ValorEspFaixa],tbSilv[idCombinacao],tbResumo[[#This Row],[idCombinacao]],tbSilv[Ano],tbResumo[[#This Row],[Ano]],tbSilv[Operacao],tbResumo[[#This Row],[Operacao]],tbSilv[Recurso],tbResumo[[#This Row],[Recurso]])</f>
        <v>26.149711614807128</v>
      </c>
    </row>
    <row r="342" spans="1:15" x14ac:dyDescent="0.3">
      <c r="A342" t="s">
        <v>1</v>
      </c>
      <c r="B342" t="s">
        <v>2</v>
      </c>
      <c r="C342" t="s">
        <v>3</v>
      </c>
      <c r="D342" t="s">
        <v>306</v>
      </c>
      <c r="E342" t="s">
        <v>4</v>
      </c>
      <c r="F342">
        <v>11817</v>
      </c>
      <c r="G342" t="s">
        <v>57</v>
      </c>
      <c r="H342">
        <v>16</v>
      </c>
      <c r="I342" t="s">
        <v>310</v>
      </c>
      <c r="J342" t="s">
        <v>311</v>
      </c>
      <c r="K342" s="1">
        <f>SUMIFS(tbSilv[qtdRecurso],tbSilv[idCombinacao],tbResumo[[#This Row],[idCombinacao]],tbSilv[Ano],tbResumo[[#This Row],[Ano]],tbSilv[Operacao],tbResumo[[#This Row],[Operacao]],tbSilv[Recurso],tbResumo[[#This Row],[Recurso]])</f>
        <v>726</v>
      </c>
      <c r="L342" t="str">
        <f>VLOOKUP(tbResumo[[#This Row],[Recurso]],tbUnid[],2,0)</f>
        <v>H/H</v>
      </c>
      <c r="M342" s="9">
        <f>IFERROR(AVERAGEIFS(tbSilv[Preco],tbSilv[idCombinacao],tbResumo[[#This Row],[idCombinacao]],tbSilv[Ano],tbResumo[[#This Row],[Ano]],tbSilv[Operacao],tbResumo[[#This Row],[Operacao]],tbSilv[Recurso],tbResumo[[#This Row],[Recurso]]),0)</f>
        <v>1.0999999999999999E-2</v>
      </c>
      <c r="N342" s="1">
        <f>SUMIFS(tbSilv[qtdRecEspFaixa],tbSilv[idCombinacao],tbResumo[[#This Row],[idCombinacao]],tbSilv[Ano],tbResumo[[#This Row],[Ano]],tbSilv[Operacao],tbResumo[[#This Row],[Operacao]],tbSilv[Recurso],tbResumo[[#This Row],[Recurso]])</f>
        <v>30.056399999999996</v>
      </c>
      <c r="O342" s="9">
        <f>SUMIFS(tbSilv[ValorEspFaixa],tbSilv[idCombinacao],tbResumo[[#This Row],[idCombinacao]],tbSilv[Ano],tbResumo[[#This Row],[Ano]],tbSilv[Operacao],tbResumo[[#This Row],[Operacao]],tbSilv[Recurso],tbResumo[[#This Row],[Recurso]])</f>
        <v>0.33062039999999998</v>
      </c>
    </row>
    <row r="343" spans="1:15" x14ac:dyDescent="0.3">
      <c r="A343" t="s">
        <v>1</v>
      </c>
      <c r="B343" t="s">
        <v>2</v>
      </c>
      <c r="C343" t="s">
        <v>3</v>
      </c>
      <c r="D343" t="s">
        <v>306</v>
      </c>
      <c r="E343" t="s">
        <v>4</v>
      </c>
      <c r="F343">
        <v>11817</v>
      </c>
      <c r="G343" t="s">
        <v>57</v>
      </c>
      <c r="H343">
        <v>16</v>
      </c>
      <c r="I343" t="s">
        <v>310</v>
      </c>
      <c r="J343" t="s">
        <v>13</v>
      </c>
      <c r="K343" s="1">
        <f>SUMIFS(tbSilv[qtdRecurso],tbSilv[idCombinacao],tbResumo[[#This Row],[idCombinacao]],tbSilv[Ano],tbResumo[[#This Row],[Ano]],tbSilv[Operacao],tbResumo[[#This Row],[Operacao]],tbSilv[Recurso],tbResumo[[#This Row],[Recurso]])</f>
        <v>726</v>
      </c>
      <c r="L343" t="str">
        <f>VLOOKUP(tbResumo[[#This Row],[Recurso]],tbUnid[],2,0)</f>
        <v>H/H</v>
      </c>
      <c r="M343" s="9">
        <f>IFERROR(AVERAGEIFS(tbSilv[Preco],tbSilv[idCombinacao],tbResumo[[#This Row],[idCombinacao]],tbSilv[Ano],tbResumo[[#This Row],[Ano]],tbSilv[Operacao],tbResumo[[#This Row],[Operacao]],tbSilv[Recurso],tbResumo[[#This Row],[Recurso]]),0)</f>
        <v>13.066685676574707</v>
      </c>
      <c r="N343" s="1">
        <f>SUMIFS(tbSilv[qtdRecEspFaixa],tbSilv[idCombinacao],tbResumo[[#This Row],[idCombinacao]],tbSilv[Ano],tbResumo[[#This Row],[Ano]],tbSilv[Operacao],tbResumo[[#This Row],[Operacao]],tbSilv[Recurso],tbResumo[[#This Row],[Recurso]])</f>
        <v>30.056399999999996</v>
      </c>
      <c r="O343" s="9">
        <f>SUMIFS(tbSilv[ValorEspFaixa],tbSilv[idCombinacao],tbResumo[[#This Row],[idCombinacao]],tbSilv[Ano],tbResumo[[#This Row],[Ano]],tbSilv[Operacao],tbResumo[[#This Row],[Operacao]],tbSilv[Recurso],tbResumo[[#This Row],[Recurso]])</f>
        <v>392.73753136940002</v>
      </c>
    </row>
    <row r="344" spans="1:15" x14ac:dyDescent="0.3">
      <c r="A344" t="s">
        <v>1</v>
      </c>
      <c r="B344" t="s">
        <v>2</v>
      </c>
      <c r="C344" t="s">
        <v>3</v>
      </c>
      <c r="D344" t="s">
        <v>306</v>
      </c>
      <c r="E344" t="s">
        <v>4</v>
      </c>
      <c r="F344">
        <v>11817</v>
      </c>
      <c r="G344" t="s">
        <v>57</v>
      </c>
      <c r="H344">
        <v>16</v>
      </c>
      <c r="I344" t="s">
        <v>312</v>
      </c>
      <c r="J344" t="s">
        <v>13</v>
      </c>
      <c r="K344" s="1">
        <f>SUMIFS(tbSilv[qtdRecurso],tbSilv[idCombinacao],tbResumo[[#This Row],[idCombinacao]],tbSilv[Ano],tbResumo[[#This Row],[Ano]],tbSilv[Operacao],tbResumo[[#This Row],[Operacao]],tbSilv[Recurso],tbResumo[[#This Row],[Recurso]])</f>
        <v>90.75</v>
      </c>
      <c r="L344" t="str">
        <f>VLOOKUP(tbResumo[[#This Row],[Recurso]],tbUnid[],2,0)</f>
        <v>H/H</v>
      </c>
      <c r="M344" s="9">
        <f>IFERROR(AVERAGEIFS(tbSilv[Preco],tbSilv[idCombinacao],tbResumo[[#This Row],[idCombinacao]],tbSilv[Ano],tbResumo[[#This Row],[Ano]],tbSilv[Operacao],tbResumo[[#This Row],[Operacao]],tbSilv[Recurso],tbResumo[[#This Row],[Recurso]]),0)</f>
        <v>13.066685676574707</v>
      </c>
      <c r="N344" s="1">
        <f>SUMIFS(tbSilv[qtdRecEspFaixa],tbSilv[idCombinacao],tbResumo[[#This Row],[idCombinacao]],tbSilv[Ano],tbResumo[[#This Row],[Ano]],tbSilv[Operacao],tbResumo[[#This Row],[Operacao]],tbSilv[Recurso],tbResumo[[#This Row],[Recurso]])</f>
        <v>3.7570499999999996</v>
      </c>
      <c r="O344" s="9">
        <f>SUMIFS(tbSilv[ValorEspFaixa],tbSilv[idCombinacao],tbResumo[[#This Row],[idCombinacao]],tbSilv[Ano],tbResumo[[#This Row],[Ano]],tbSilv[Operacao],tbResumo[[#This Row],[Operacao]],tbSilv[Recurso],tbResumo[[#This Row],[Recurso]])</f>
        <v>49.092191421175002</v>
      </c>
    </row>
    <row r="345" spans="1:15" x14ac:dyDescent="0.3">
      <c r="A345" t="s">
        <v>1</v>
      </c>
      <c r="B345" t="s">
        <v>2</v>
      </c>
      <c r="C345" t="s">
        <v>3</v>
      </c>
      <c r="D345" t="s">
        <v>306</v>
      </c>
      <c r="E345" t="s">
        <v>4</v>
      </c>
      <c r="F345">
        <v>11817</v>
      </c>
      <c r="G345" t="s">
        <v>57</v>
      </c>
      <c r="H345">
        <v>16</v>
      </c>
      <c r="I345" t="s">
        <v>313</v>
      </c>
      <c r="J345" t="s">
        <v>16</v>
      </c>
      <c r="K345" s="1">
        <f>SUMIFS(tbSilv[qtdRecurso],tbSilv[idCombinacao],tbResumo[[#This Row],[idCombinacao]],tbSilv[Ano],tbResumo[[#This Row],[Ano]],tbSilv[Operacao],tbResumo[[#This Row],[Operacao]],tbSilv[Recurso],tbResumo[[#This Row],[Recurso]])</f>
        <v>4.38</v>
      </c>
      <c r="L345" t="str">
        <f>VLOOKUP(tbResumo[[#This Row],[Recurso]],tbUnid[],2,0)</f>
        <v>H/M</v>
      </c>
      <c r="M345" s="9">
        <f>IFERROR(AVERAGEIFS(tbSilv[Preco],tbSilv[idCombinacao],tbResumo[[#This Row],[idCombinacao]],tbSilv[Ano],tbResumo[[#This Row],[Ano]],tbSilv[Operacao],tbResumo[[#This Row],[Operacao]],tbSilv[Recurso],tbResumo[[#This Row],[Recurso]]),0)</f>
        <v>149.07000732421875</v>
      </c>
      <c r="N345" s="1">
        <f>SUMIFS(tbSilv[qtdRecEspFaixa],tbSilv[idCombinacao],tbResumo[[#This Row],[idCombinacao]],tbSilv[Ano],tbResumo[[#This Row],[Ano]],tbSilv[Operacao],tbResumo[[#This Row],[Operacao]],tbSilv[Recurso],tbResumo[[#This Row],[Recurso]])</f>
        <v>0.17541899999999999</v>
      </c>
      <c r="O345" s="9">
        <f>SUMIFS(tbSilv[ValorEspFaixa],tbSilv[idCombinacao],tbResumo[[#This Row],[idCombinacao]],tbSilv[Ano],tbResumo[[#This Row],[Ano]],tbSilv[Operacao],tbResumo[[#This Row],[Operacao]],tbSilv[Recurso],tbResumo[[#This Row],[Recurso]])</f>
        <v>26.149711614807128</v>
      </c>
    </row>
    <row r="346" spans="1:15" x14ac:dyDescent="0.3">
      <c r="A346" t="s">
        <v>1</v>
      </c>
      <c r="B346" t="s">
        <v>2</v>
      </c>
      <c r="C346" t="s">
        <v>3</v>
      </c>
      <c r="D346" t="s">
        <v>306</v>
      </c>
      <c r="E346" t="s">
        <v>4</v>
      </c>
      <c r="F346">
        <v>11817</v>
      </c>
      <c r="G346" t="s">
        <v>57</v>
      </c>
      <c r="H346">
        <v>17</v>
      </c>
      <c r="I346" t="s">
        <v>310</v>
      </c>
      <c r="J346" t="s">
        <v>311</v>
      </c>
      <c r="K346" s="1">
        <f>SUMIFS(tbSilv[qtdRecurso],tbSilv[idCombinacao],tbResumo[[#This Row],[idCombinacao]],tbSilv[Ano],tbResumo[[#This Row],[Ano]],tbSilv[Operacao],tbResumo[[#This Row],[Operacao]],tbSilv[Recurso],tbResumo[[#This Row],[Recurso]])</f>
        <v>726</v>
      </c>
      <c r="L346" t="str">
        <f>VLOOKUP(tbResumo[[#This Row],[Recurso]],tbUnid[],2,0)</f>
        <v>H/H</v>
      </c>
      <c r="M346" s="9">
        <f>IFERROR(AVERAGEIFS(tbSilv[Preco],tbSilv[idCombinacao],tbResumo[[#This Row],[idCombinacao]],tbSilv[Ano],tbResumo[[#This Row],[Ano]],tbSilv[Operacao],tbResumo[[#This Row],[Operacao]],tbSilv[Recurso],tbResumo[[#This Row],[Recurso]]),0)</f>
        <v>1.0999999999999999E-2</v>
      </c>
      <c r="N346" s="1">
        <f>SUMIFS(tbSilv[qtdRecEspFaixa],tbSilv[idCombinacao],tbResumo[[#This Row],[idCombinacao]],tbSilv[Ano],tbResumo[[#This Row],[Ano]],tbSilv[Operacao],tbResumo[[#This Row],[Operacao]],tbSilv[Recurso],tbResumo[[#This Row],[Recurso]])</f>
        <v>30.056399999999996</v>
      </c>
      <c r="O346" s="9">
        <f>SUMIFS(tbSilv[ValorEspFaixa],tbSilv[idCombinacao],tbResumo[[#This Row],[idCombinacao]],tbSilv[Ano],tbResumo[[#This Row],[Ano]],tbSilv[Operacao],tbResumo[[#This Row],[Operacao]],tbSilv[Recurso],tbResumo[[#This Row],[Recurso]])</f>
        <v>0.33062039999999998</v>
      </c>
    </row>
    <row r="347" spans="1:15" x14ac:dyDescent="0.3">
      <c r="A347" t="s">
        <v>1</v>
      </c>
      <c r="B347" t="s">
        <v>2</v>
      </c>
      <c r="C347" t="s">
        <v>3</v>
      </c>
      <c r="D347" t="s">
        <v>306</v>
      </c>
      <c r="E347" t="s">
        <v>4</v>
      </c>
      <c r="F347">
        <v>11817</v>
      </c>
      <c r="G347" t="s">
        <v>57</v>
      </c>
      <c r="H347">
        <v>17</v>
      </c>
      <c r="I347" t="s">
        <v>310</v>
      </c>
      <c r="J347" t="s">
        <v>13</v>
      </c>
      <c r="K347" s="1">
        <f>SUMIFS(tbSilv[qtdRecurso],tbSilv[idCombinacao],tbResumo[[#This Row],[idCombinacao]],tbSilv[Ano],tbResumo[[#This Row],[Ano]],tbSilv[Operacao],tbResumo[[#This Row],[Operacao]],tbSilv[Recurso],tbResumo[[#This Row],[Recurso]])</f>
        <v>726</v>
      </c>
      <c r="L347" t="str">
        <f>VLOOKUP(tbResumo[[#This Row],[Recurso]],tbUnid[],2,0)</f>
        <v>H/H</v>
      </c>
      <c r="M347" s="9">
        <f>IFERROR(AVERAGEIFS(tbSilv[Preco],tbSilv[idCombinacao],tbResumo[[#This Row],[idCombinacao]],tbSilv[Ano],tbResumo[[#This Row],[Ano]],tbSilv[Operacao],tbResumo[[#This Row],[Operacao]],tbSilv[Recurso],tbResumo[[#This Row],[Recurso]]),0)</f>
        <v>13.066685676574707</v>
      </c>
      <c r="N347" s="1">
        <f>SUMIFS(tbSilv[qtdRecEspFaixa],tbSilv[idCombinacao],tbResumo[[#This Row],[idCombinacao]],tbSilv[Ano],tbResumo[[#This Row],[Ano]],tbSilv[Operacao],tbResumo[[#This Row],[Operacao]],tbSilv[Recurso],tbResumo[[#This Row],[Recurso]])</f>
        <v>30.056399999999996</v>
      </c>
      <c r="O347" s="9">
        <f>SUMIFS(tbSilv[ValorEspFaixa],tbSilv[idCombinacao],tbResumo[[#This Row],[idCombinacao]],tbSilv[Ano],tbResumo[[#This Row],[Ano]],tbSilv[Operacao],tbResumo[[#This Row],[Operacao]],tbSilv[Recurso],tbResumo[[#This Row],[Recurso]])</f>
        <v>392.73753136940002</v>
      </c>
    </row>
    <row r="348" spans="1:15" x14ac:dyDescent="0.3">
      <c r="A348" t="s">
        <v>1</v>
      </c>
      <c r="B348" t="s">
        <v>2</v>
      </c>
      <c r="C348" t="s">
        <v>3</v>
      </c>
      <c r="D348" t="s">
        <v>306</v>
      </c>
      <c r="E348" t="s">
        <v>4</v>
      </c>
      <c r="F348">
        <v>11817</v>
      </c>
      <c r="G348" t="s">
        <v>57</v>
      </c>
      <c r="H348">
        <v>17</v>
      </c>
      <c r="I348" t="s">
        <v>312</v>
      </c>
      <c r="J348" t="s">
        <v>13</v>
      </c>
      <c r="K348" s="1">
        <f>SUMIFS(tbSilv[qtdRecurso],tbSilv[idCombinacao],tbResumo[[#This Row],[idCombinacao]],tbSilv[Ano],tbResumo[[#This Row],[Ano]],tbSilv[Operacao],tbResumo[[#This Row],[Operacao]],tbSilv[Recurso],tbResumo[[#This Row],[Recurso]])</f>
        <v>90.75</v>
      </c>
      <c r="L348" t="str">
        <f>VLOOKUP(tbResumo[[#This Row],[Recurso]],tbUnid[],2,0)</f>
        <v>H/H</v>
      </c>
      <c r="M348" s="9">
        <f>IFERROR(AVERAGEIFS(tbSilv[Preco],tbSilv[idCombinacao],tbResumo[[#This Row],[idCombinacao]],tbSilv[Ano],tbResumo[[#This Row],[Ano]],tbSilv[Operacao],tbResumo[[#This Row],[Operacao]],tbSilv[Recurso],tbResumo[[#This Row],[Recurso]]),0)</f>
        <v>13.066685676574707</v>
      </c>
      <c r="N348" s="1">
        <f>SUMIFS(tbSilv[qtdRecEspFaixa],tbSilv[idCombinacao],tbResumo[[#This Row],[idCombinacao]],tbSilv[Ano],tbResumo[[#This Row],[Ano]],tbSilv[Operacao],tbResumo[[#This Row],[Operacao]],tbSilv[Recurso],tbResumo[[#This Row],[Recurso]])</f>
        <v>3.7570499999999996</v>
      </c>
      <c r="O348" s="9">
        <f>SUMIFS(tbSilv[ValorEspFaixa],tbSilv[idCombinacao],tbResumo[[#This Row],[idCombinacao]],tbSilv[Ano],tbResumo[[#This Row],[Ano]],tbSilv[Operacao],tbResumo[[#This Row],[Operacao]],tbSilv[Recurso],tbResumo[[#This Row],[Recurso]])</f>
        <v>49.092191421175002</v>
      </c>
    </row>
    <row r="349" spans="1:15" x14ac:dyDescent="0.3">
      <c r="A349" t="s">
        <v>1</v>
      </c>
      <c r="B349" t="s">
        <v>2</v>
      </c>
      <c r="C349" t="s">
        <v>3</v>
      </c>
      <c r="D349" t="s">
        <v>306</v>
      </c>
      <c r="E349" t="s">
        <v>4</v>
      </c>
      <c r="F349">
        <v>11817</v>
      </c>
      <c r="G349" t="s">
        <v>57</v>
      </c>
      <c r="H349">
        <v>17</v>
      </c>
      <c r="I349" t="s">
        <v>313</v>
      </c>
      <c r="J349" t="s">
        <v>16</v>
      </c>
      <c r="K349" s="1">
        <f>SUMIFS(tbSilv[qtdRecurso],tbSilv[idCombinacao],tbResumo[[#This Row],[idCombinacao]],tbSilv[Ano],tbResumo[[#This Row],[Ano]],tbSilv[Operacao],tbResumo[[#This Row],[Operacao]],tbSilv[Recurso],tbResumo[[#This Row],[Recurso]])</f>
        <v>4.38</v>
      </c>
      <c r="L349" t="str">
        <f>VLOOKUP(tbResumo[[#This Row],[Recurso]],tbUnid[],2,0)</f>
        <v>H/M</v>
      </c>
      <c r="M349" s="9">
        <f>IFERROR(AVERAGEIFS(tbSilv[Preco],tbSilv[idCombinacao],tbResumo[[#This Row],[idCombinacao]],tbSilv[Ano],tbResumo[[#This Row],[Ano]],tbSilv[Operacao],tbResumo[[#This Row],[Operacao]],tbSilv[Recurso],tbResumo[[#This Row],[Recurso]]),0)</f>
        <v>149.07000732421875</v>
      </c>
      <c r="N349" s="1">
        <f>SUMIFS(tbSilv[qtdRecEspFaixa],tbSilv[idCombinacao],tbResumo[[#This Row],[idCombinacao]],tbSilv[Ano],tbResumo[[#This Row],[Ano]],tbSilv[Operacao],tbResumo[[#This Row],[Operacao]],tbSilv[Recurso],tbResumo[[#This Row],[Recurso]])</f>
        <v>0.17541899999999999</v>
      </c>
      <c r="O349" s="9">
        <f>SUMIFS(tbSilv[ValorEspFaixa],tbSilv[idCombinacao],tbResumo[[#This Row],[idCombinacao]],tbSilv[Ano],tbResumo[[#This Row],[Ano]],tbSilv[Operacao],tbResumo[[#This Row],[Operacao]],tbSilv[Recurso],tbResumo[[#This Row],[Recurso]])</f>
        <v>26.149711614807128</v>
      </c>
    </row>
    <row r="350" spans="1:15" x14ac:dyDescent="0.3">
      <c r="A350" t="s">
        <v>1</v>
      </c>
      <c r="B350" t="s">
        <v>2</v>
      </c>
      <c r="C350" t="s">
        <v>3</v>
      </c>
      <c r="D350" t="s">
        <v>306</v>
      </c>
      <c r="E350" t="s">
        <v>4</v>
      </c>
      <c r="F350">
        <v>11817</v>
      </c>
      <c r="G350" t="s">
        <v>57</v>
      </c>
      <c r="H350">
        <v>18</v>
      </c>
      <c r="I350" t="s">
        <v>310</v>
      </c>
      <c r="J350" t="s">
        <v>311</v>
      </c>
      <c r="K350" s="1">
        <f>SUMIFS(tbSilv[qtdRecurso],tbSilv[idCombinacao],tbResumo[[#This Row],[idCombinacao]],tbSilv[Ano],tbResumo[[#This Row],[Ano]],tbSilv[Operacao],tbResumo[[#This Row],[Operacao]],tbSilv[Recurso],tbResumo[[#This Row],[Recurso]])</f>
        <v>726</v>
      </c>
      <c r="L350" t="str">
        <f>VLOOKUP(tbResumo[[#This Row],[Recurso]],tbUnid[],2,0)</f>
        <v>H/H</v>
      </c>
      <c r="M350" s="9">
        <f>IFERROR(AVERAGEIFS(tbSilv[Preco],tbSilv[idCombinacao],tbResumo[[#This Row],[idCombinacao]],tbSilv[Ano],tbResumo[[#This Row],[Ano]],tbSilv[Operacao],tbResumo[[#This Row],[Operacao]],tbSilv[Recurso],tbResumo[[#This Row],[Recurso]]),0)</f>
        <v>1.0999999999999999E-2</v>
      </c>
      <c r="N350" s="1">
        <f>SUMIFS(tbSilv[qtdRecEspFaixa],tbSilv[idCombinacao],tbResumo[[#This Row],[idCombinacao]],tbSilv[Ano],tbResumo[[#This Row],[Ano]],tbSilv[Operacao],tbResumo[[#This Row],[Operacao]],tbSilv[Recurso],tbResumo[[#This Row],[Recurso]])</f>
        <v>30.056399999999996</v>
      </c>
      <c r="O350" s="9">
        <f>SUMIFS(tbSilv[ValorEspFaixa],tbSilv[idCombinacao],tbResumo[[#This Row],[idCombinacao]],tbSilv[Ano],tbResumo[[#This Row],[Ano]],tbSilv[Operacao],tbResumo[[#This Row],[Operacao]],tbSilv[Recurso],tbResumo[[#This Row],[Recurso]])</f>
        <v>0.33062039999999998</v>
      </c>
    </row>
    <row r="351" spans="1:15" x14ac:dyDescent="0.3">
      <c r="A351" t="s">
        <v>1</v>
      </c>
      <c r="B351" t="s">
        <v>2</v>
      </c>
      <c r="C351" t="s">
        <v>3</v>
      </c>
      <c r="D351" t="s">
        <v>306</v>
      </c>
      <c r="E351" t="s">
        <v>4</v>
      </c>
      <c r="F351">
        <v>11817</v>
      </c>
      <c r="G351" t="s">
        <v>57</v>
      </c>
      <c r="H351">
        <v>18</v>
      </c>
      <c r="I351" t="s">
        <v>310</v>
      </c>
      <c r="J351" t="s">
        <v>13</v>
      </c>
      <c r="K351" s="1">
        <f>SUMIFS(tbSilv[qtdRecurso],tbSilv[idCombinacao],tbResumo[[#This Row],[idCombinacao]],tbSilv[Ano],tbResumo[[#This Row],[Ano]],tbSilv[Operacao],tbResumo[[#This Row],[Operacao]],tbSilv[Recurso],tbResumo[[#This Row],[Recurso]])</f>
        <v>726</v>
      </c>
      <c r="L351" t="str">
        <f>VLOOKUP(tbResumo[[#This Row],[Recurso]],tbUnid[],2,0)</f>
        <v>H/H</v>
      </c>
      <c r="M351" s="9">
        <f>IFERROR(AVERAGEIFS(tbSilv[Preco],tbSilv[idCombinacao],tbResumo[[#This Row],[idCombinacao]],tbSilv[Ano],tbResumo[[#This Row],[Ano]],tbSilv[Operacao],tbResumo[[#This Row],[Operacao]],tbSilv[Recurso],tbResumo[[#This Row],[Recurso]]),0)</f>
        <v>13.066685676574707</v>
      </c>
      <c r="N351" s="1">
        <f>SUMIFS(tbSilv[qtdRecEspFaixa],tbSilv[idCombinacao],tbResumo[[#This Row],[idCombinacao]],tbSilv[Ano],tbResumo[[#This Row],[Ano]],tbSilv[Operacao],tbResumo[[#This Row],[Operacao]],tbSilv[Recurso],tbResumo[[#This Row],[Recurso]])</f>
        <v>30.056399999999996</v>
      </c>
      <c r="O351" s="9">
        <f>SUMIFS(tbSilv[ValorEspFaixa],tbSilv[idCombinacao],tbResumo[[#This Row],[idCombinacao]],tbSilv[Ano],tbResumo[[#This Row],[Ano]],tbSilv[Operacao],tbResumo[[#This Row],[Operacao]],tbSilv[Recurso],tbResumo[[#This Row],[Recurso]])</f>
        <v>392.73753136940002</v>
      </c>
    </row>
    <row r="352" spans="1:15" x14ac:dyDescent="0.3">
      <c r="A352" t="s">
        <v>1</v>
      </c>
      <c r="B352" t="s">
        <v>2</v>
      </c>
      <c r="C352" t="s">
        <v>3</v>
      </c>
      <c r="D352" t="s">
        <v>306</v>
      </c>
      <c r="E352" t="s">
        <v>4</v>
      </c>
      <c r="F352">
        <v>11817</v>
      </c>
      <c r="G352" t="s">
        <v>57</v>
      </c>
      <c r="H352">
        <v>18</v>
      </c>
      <c r="I352" t="s">
        <v>312</v>
      </c>
      <c r="J352" t="s">
        <v>13</v>
      </c>
      <c r="K352" s="1">
        <f>SUMIFS(tbSilv[qtdRecurso],tbSilv[idCombinacao],tbResumo[[#This Row],[idCombinacao]],tbSilv[Ano],tbResumo[[#This Row],[Ano]],tbSilv[Operacao],tbResumo[[#This Row],[Operacao]],tbSilv[Recurso],tbResumo[[#This Row],[Recurso]])</f>
        <v>90.75</v>
      </c>
      <c r="L352" t="str">
        <f>VLOOKUP(tbResumo[[#This Row],[Recurso]],tbUnid[],2,0)</f>
        <v>H/H</v>
      </c>
      <c r="M352" s="9">
        <f>IFERROR(AVERAGEIFS(tbSilv[Preco],tbSilv[idCombinacao],tbResumo[[#This Row],[idCombinacao]],tbSilv[Ano],tbResumo[[#This Row],[Ano]],tbSilv[Operacao],tbResumo[[#This Row],[Operacao]],tbSilv[Recurso],tbResumo[[#This Row],[Recurso]]),0)</f>
        <v>13.066685676574707</v>
      </c>
      <c r="N352" s="1">
        <f>SUMIFS(tbSilv[qtdRecEspFaixa],tbSilv[idCombinacao],tbResumo[[#This Row],[idCombinacao]],tbSilv[Ano],tbResumo[[#This Row],[Ano]],tbSilv[Operacao],tbResumo[[#This Row],[Operacao]],tbSilv[Recurso],tbResumo[[#This Row],[Recurso]])</f>
        <v>3.7570499999999996</v>
      </c>
      <c r="O352" s="9">
        <f>SUMIFS(tbSilv[ValorEspFaixa],tbSilv[idCombinacao],tbResumo[[#This Row],[idCombinacao]],tbSilv[Ano],tbResumo[[#This Row],[Ano]],tbSilv[Operacao],tbResumo[[#This Row],[Operacao]],tbSilv[Recurso],tbResumo[[#This Row],[Recurso]])</f>
        <v>49.092191421175002</v>
      </c>
    </row>
    <row r="353" spans="1:15" x14ac:dyDescent="0.3">
      <c r="A353" t="s">
        <v>1</v>
      </c>
      <c r="B353" t="s">
        <v>2</v>
      </c>
      <c r="C353" t="s">
        <v>3</v>
      </c>
      <c r="D353" t="s">
        <v>306</v>
      </c>
      <c r="E353" t="s">
        <v>4</v>
      </c>
      <c r="F353">
        <v>11817</v>
      </c>
      <c r="G353" t="s">
        <v>57</v>
      </c>
      <c r="H353">
        <v>18</v>
      </c>
      <c r="I353" t="s">
        <v>313</v>
      </c>
      <c r="J353" t="s">
        <v>16</v>
      </c>
      <c r="K353" s="1">
        <f>SUMIFS(tbSilv[qtdRecurso],tbSilv[idCombinacao],tbResumo[[#This Row],[idCombinacao]],tbSilv[Ano],tbResumo[[#This Row],[Ano]],tbSilv[Operacao],tbResumo[[#This Row],[Operacao]],tbSilv[Recurso],tbResumo[[#This Row],[Recurso]])</f>
        <v>4.38</v>
      </c>
      <c r="L353" t="str">
        <f>VLOOKUP(tbResumo[[#This Row],[Recurso]],tbUnid[],2,0)</f>
        <v>H/M</v>
      </c>
      <c r="M353" s="9">
        <f>IFERROR(AVERAGEIFS(tbSilv[Preco],tbSilv[idCombinacao],tbResumo[[#This Row],[idCombinacao]],tbSilv[Ano],tbResumo[[#This Row],[Ano]],tbSilv[Operacao],tbResumo[[#This Row],[Operacao]],tbSilv[Recurso],tbResumo[[#This Row],[Recurso]]),0)</f>
        <v>149.07000732421875</v>
      </c>
      <c r="N353" s="1">
        <f>SUMIFS(tbSilv[qtdRecEspFaixa],tbSilv[idCombinacao],tbResumo[[#This Row],[idCombinacao]],tbSilv[Ano],tbResumo[[#This Row],[Ano]],tbSilv[Operacao],tbResumo[[#This Row],[Operacao]],tbSilv[Recurso],tbResumo[[#This Row],[Recurso]])</f>
        <v>0.17541899999999999</v>
      </c>
      <c r="O353" s="9">
        <f>SUMIFS(tbSilv[ValorEspFaixa],tbSilv[idCombinacao],tbResumo[[#This Row],[idCombinacao]],tbSilv[Ano],tbResumo[[#This Row],[Ano]],tbSilv[Operacao],tbResumo[[#This Row],[Operacao]],tbSilv[Recurso],tbResumo[[#This Row],[Recurso]])</f>
        <v>26.149711614807128</v>
      </c>
    </row>
    <row r="354" spans="1:15" x14ac:dyDescent="0.3">
      <c r="A354" t="s">
        <v>1</v>
      </c>
      <c r="B354" t="s">
        <v>2</v>
      </c>
      <c r="C354" t="s">
        <v>3</v>
      </c>
      <c r="D354" t="s">
        <v>306</v>
      </c>
      <c r="E354" t="s">
        <v>4</v>
      </c>
      <c r="F354">
        <v>11817</v>
      </c>
      <c r="G354" t="s">
        <v>57</v>
      </c>
      <c r="H354">
        <v>19</v>
      </c>
      <c r="I354" t="s">
        <v>310</v>
      </c>
      <c r="J354" t="s">
        <v>311</v>
      </c>
      <c r="K354" s="1">
        <f>SUMIFS(tbSilv[qtdRecurso],tbSilv[idCombinacao],tbResumo[[#This Row],[idCombinacao]],tbSilv[Ano],tbResumo[[#This Row],[Ano]],tbSilv[Operacao],tbResumo[[#This Row],[Operacao]],tbSilv[Recurso],tbResumo[[#This Row],[Recurso]])</f>
        <v>726</v>
      </c>
      <c r="L354" t="str">
        <f>VLOOKUP(tbResumo[[#This Row],[Recurso]],tbUnid[],2,0)</f>
        <v>H/H</v>
      </c>
      <c r="M354" s="9">
        <f>IFERROR(AVERAGEIFS(tbSilv[Preco],tbSilv[idCombinacao],tbResumo[[#This Row],[idCombinacao]],tbSilv[Ano],tbResumo[[#This Row],[Ano]],tbSilv[Operacao],tbResumo[[#This Row],[Operacao]],tbSilv[Recurso],tbResumo[[#This Row],[Recurso]]),0)</f>
        <v>1.0999999999999999E-2</v>
      </c>
      <c r="N354" s="1">
        <f>SUMIFS(tbSilv[qtdRecEspFaixa],tbSilv[idCombinacao],tbResumo[[#This Row],[idCombinacao]],tbSilv[Ano],tbResumo[[#This Row],[Ano]],tbSilv[Operacao],tbResumo[[#This Row],[Operacao]],tbSilv[Recurso],tbResumo[[#This Row],[Recurso]])</f>
        <v>30.056399999999996</v>
      </c>
      <c r="O354" s="9">
        <f>SUMIFS(tbSilv[ValorEspFaixa],tbSilv[idCombinacao],tbResumo[[#This Row],[idCombinacao]],tbSilv[Ano],tbResumo[[#This Row],[Ano]],tbSilv[Operacao],tbResumo[[#This Row],[Operacao]],tbSilv[Recurso],tbResumo[[#This Row],[Recurso]])</f>
        <v>0.33062039999999998</v>
      </c>
    </row>
    <row r="355" spans="1:15" x14ac:dyDescent="0.3">
      <c r="A355" t="s">
        <v>1</v>
      </c>
      <c r="B355" t="s">
        <v>2</v>
      </c>
      <c r="C355" t="s">
        <v>3</v>
      </c>
      <c r="D355" t="s">
        <v>306</v>
      </c>
      <c r="E355" t="s">
        <v>4</v>
      </c>
      <c r="F355">
        <v>11817</v>
      </c>
      <c r="G355" t="s">
        <v>57</v>
      </c>
      <c r="H355">
        <v>19</v>
      </c>
      <c r="I355" t="s">
        <v>310</v>
      </c>
      <c r="J355" t="s">
        <v>13</v>
      </c>
      <c r="K355" s="1">
        <f>SUMIFS(tbSilv[qtdRecurso],tbSilv[idCombinacao],tbResumo[[#This Row],[idCombinacao]],tbSilv[Ano],tbResumo[[#This Row],[Ano]],tbSilv[Operacao],tbResumo[[#This Row],[Operacao]],tbSilv[Recurso],tbResumo[[#This Row],[Recurso]])</f>
        <v>726</v>
      </c>
      <c r="L355" t="str">
        <f>VLOOKUP(tbResumo[[#This Row],[Recurso]],tbUnid[],2,0)</f>
        <v>H/H</v>
      </c>
      <c r="M355" s="9">
        <f>IFERROR(AVERAGEIFS(tbSilv[Preco],tbSilv[idCombinacao],tbResumo[[#This Row],[idCombinacao]],tbSilv[Ano],tbResumo[[#This Row],[Ano]],tbSilv[Operacao],tbResumo[[#This Row],[Operacao]],tbSilv[Recurso],tbResumo[[#This Row],[Recurso]]),0)</f>
        <v>13.066685676574707</v>
      </c>
      <c r="N355" s="1">
        <f>SUMIFS(tbSilv[qtdRecEspFaixa],tbSilv[idCombinacao],tbResumo[[#This Row],[idCombinacao]],tbSilv[Ano],tbResumo[[#This Row],[Ano]],tbSilv[Operacao],tbResumo[[#This Row],[Operacao]],tbSilv[Recurso],tbResumo[[#This Row],[Recurso]])</f>
        <v>30.056399999999996</v>
      </c>
      <c r="O355" s="9">
        <f>SUMIFS(tbSilv[ValorEspFaixa],tbSilv[idCombinacao],tbResumo[[#This Row],[idCombinacao]],tbSilv[Ano],tbResumo[[#This Row],[Ano]],tbSilv[Operacao],tbResumo[[#This Row],[Operacao]],tbSilv[Recurso],tbResumo[[#This Row],[Recurso]])</f>
        <v>392.73753136940002</v>
      </c>
    </row>
    <row r="356" spans="1:15" x14ac:dyDescent="0.3">
      <c r="A356" t="s">
        <v>1</v>
      </c>
      <c r="B356" t="s">
        <v>2</v>
      </c>
      <c r="C356" t="s">
        <v>3</v>
      </c>
      <c r="D356" t="s">
        <v>306</v>
      </c>
      <c r="E356" t="s">
        <v>4</v>
      </c>
      <c r="F356">
        <v>11817</v>
      </c>
      <c r="G356" t="s">
        <v>57</v>
      </c>
      <c r="H356">
        <v>19</v>
      </c>
      <c r="I356" t="s">
        <v>312</v>
      </c>
      <c r="J356" t="s">
        <v>13</v>
      </c>
      <c r="K356" s="1">
        <f>SUMIFS(tbSilv[qtdRecurso],tbSilv[idCombinacao],tbResumo[[#This Row],[idCombinacao]],tbSilv[Ano],tbResumo[[#This Row],[Ano]],tbSilv[Operacao],tbResumo[[#This Row],[Operacao]],tbSilv[Recurso],tbResumo[[#This Row],[Recurso]])</f>
        <v>90.75</v>
      </c>
      <c r="L356" t="str">
        <f>VLOOKUP(tbResumo[[#This Row],[Recurso]],tbUnid[],2,0)</f>
        <v>H/H</v>
      </c>
      <c r="M356" s="9">
        <f>IFERROR(AVERAGEIFS(tbSilv[Preco],tbSilv[idCombinacao],tbResumo[[#This Row],[idCombinacao]],tbSilv[Ano],tbResumo[[#This Row],[Ano]],tbSilv[Operacao],tbResumo[[#This Row],[Operacao]],tbSilv[Recurso],tbResumo[[#This Row],[Recurso]]),0)</f>
        <v>13.066685676574707</v>
      </c>
      <c r="N356" s="1">
        <f>SUMIFS(tbSilv[qtdRecEspFaixa],tbSilv[idCombinacao],tbResumo[[#This Row],[idCombinacao]],tbSilv[Ano],tbResumo[[#This Row],[Ano]],tbSilv[Operacao],tbResumo[[#This Row],[Operacao]],tbSilv[Recurso],tbResumo[[#This Row],[Recurso]])</f>
        <v>3.7570499999999996</v>
      </c>
      <c r="O356" s="9">
        <f>SUMIFS(tbSilv[ValorEspFaixa],tbSilv[idCombinacao],tbResumo[[#This Row],[idCombinacao]],tbSilv[Ano],tbResumo[[#This Row],[Ano]],tbSilv[Operacao],tbResumo[[#This Row],[Operacao]],tbSilv[Recurso],tbResumo[[#This Row],[Recurso]])</f>
        <v>49.092191421175002</v>
      </c>
    </row>
    <row r="357" spans="1:15" x14ac:dyDescent="0.3">
      <c r="A357" t="s">
        <v>1</v>
      </c>
      <c r="B357" t="s">
        <v>2</v>
      </c>
      <c r="C357" t="s">
        <v>3</v>
      </c>
      <c r="D357" t="s">
        <v>306</v>
      </c>
      <c r="E357" t="s">
        <v>4</v>
      </c>
      <c r="F357">
        <v>11817</v>
      </c>
      <c r="G357" t="s">
        <v>57</v>
      </c>
      <c r="H357">
        <v>19</v>
      </c>
      <c r="I357" t="s">
        <v>313</v>
      </c>
      <c r="J357" t="s">
        <v>16</v>
      </c>
      <c r="K357" s="1">
        <f>SUMIFS(tbSilv[qtdRecurso],tbSilv[idCombinacao],tbResumo[[#This Row],[idCombinacao]],tbSilv[Ano],tbResumo[[#This Row],[Ano]],tbSilv[Operacao],tbResumo[[#This Row],[Operacao]],tbSilv[Recurso],tbResumo[[#This Row],[Recurso]])</f>
        <v>4.38</v>
      </c>
      <c r="L357" t="str">
        <f>VLOOKUP(tbResumo[[#This Row],[Recurso]],tbUnid[],2,0)</f>
        <v>H/M</v>
      </c>
      <c r="M357" s="9">
        <f>IFERROR(AVERAGEIFS(tbSilv[Preco],tbSilv[idCombinacao],tbResumo[[#This Row],[idCombinacao]],tbSilv[Ano],tbResumo[[#This Row],[Ano]],tbSilv[Operacao],tbResumo[[#This Row],[Operacao]],tbSilv[Recurso],tbResumo[[#This Row],[Recurso]]),0)</f>
        <v>149.07000732421875</v>
      </c>
      <c r="N357" s="1">
        <f>SUMIFS(tbSilv[qtdRecEspFaixa],tbSilv[idCombinacao],tbResumo[[#This Row],[idCombinacao]],tbSilv[Ano],tbResumo[[#This Row],[Ano]],tbSilv[Operacao],tbResumo[[#This Row],[Operacao]],tbSilv[Recurso],tbResumo[[#This Row],[Recurso]])</f>
        <v>0.17541899999999999</v>
      </c>
      <c r="O357" s="9">
        <f>SUMIFS(tbSilv[ValorEspFaixa],tbSilv[idCombinacao],tbResumo[[#This Row],[idCombinacao]],tbSilv[Ano],tbResumo[[#This Row],[Ano]],tbSilv[Operacao],tbResumo[[#This Row],[Operacao]],tbSilv[Recurso],tbResumo[[#This Row],[Recurso]])</f>
        <v>26.149711614807128</v>
      </c>
    </row>
    <row r="358" spans="1:15" x14ac:dyDescent="0.3">
      <c r="A358" t="s">
        <v>1</v>
      </c>
      <c r="B358" t="s">
        <v>2</v>
      </c>
      <c r="C358" t="s">
        <v>3</v>
      </c>
      <c r="D358" t="s">
        <v>306</v>
      </c>
      <c r="E358" t="s">
        <v>4</v>
      </c>
      <c r="F358">
        <v>11817</v>
      </c>
      <c r="G358" t="s">
        <v>57</v>
      </c>
      <c r="H358">
        <v>20</v>
      </c>
      <c r="I358" t="s">
        <v>310</v>
      </c>
      <c r="J358" t="s">
        <v>311</v>
      </c>
      <c r="K358" s="1">
        <f>SUMIFS(tbSilv[qtdRecurso],tbSilv[idCombinacao],tbResumo[[#This Row],[idCombinacao]],tbSilv[Ano],tbResumo[[#This Row],[Ano]],tbSilv[Operacao],tbResumo[[#This Row],[Operacao]],tbSilv[Recurso],tbResumo[[#This Row],[Recurso]])</f>
        <v>726</v>
      </c>
      <c r="L358" t="str">
        <f>VLOOKUP(tbResumo[[#This Row],[Recurso]],tbUnid[],2,0)</f>
        <v>H/H</v>
      </c>
      <c r="M358" s="9">
        <f>IFERROR(AVERAGEIFS(tbSilv[Preco],tbSilv[idCombinacao],tbResumo[[#This Row],[idCombinacao]],tbSilv[Ano],tbResumo[[#This Row],[Ano]],tbSilv[Operacao],tbResumo[[#This Row],[Operacao]],tbSilv[Recurso],tbResumo[[#This Row],[Recurso]]),0)</f>
        <v>1.0999999999999999E-2</v>
      </c>
      <c r="N358" s="1">
        <f>SUMIFS(tbSilv[qtdRecEspFaixa],tbSilv[idCombinacao],tbResumo[[#This Row],[idCombinacao]],tbSilv[Ano],tbResumo[[#This Row],[Ano]],tbSilv[Operacao],tbResumo[[#This Row],[Operacao]],tbSilv[Recurso],tbResumo[[#This Row],[Recurso]])</f>
        <v>30.056399999999996</v>
      </c>
      <c r="O358" s="9">
        <f>SUMIFS(tbSilv[ValorEspFaixa],tbSilv[idCombinacao],tbResumo[[#This Row],[idCombinacao]],tbSilv[Ano],tbResumo[[#This Row],[Ano]],tbSilv[Operacao],tbResumo[[#This Row],[Operacao]],tbSilv[Recurso],tbResumo[[#This Row],[Recurso]])</f>
        <v>0.33062039999999998</v>
      </c>
    </row>
    <row r="359" spans="1:15" x14ac:dyDescent="0.3">
      <c r="A359" t="s">
        <v>1</v>
      </c>
      <c r="B359" t="s">
        <v>2</v>
      </c>
      <c r="C359" t="s">
        <v>3</v>
      </c>
      <c r="D359" t="s">
        <v>306</v>
      </c>
      <c r="E359" t="s">
        <v>4</v>
      </c>
      <c r="F359">
        <v>11817</v>
      </c>
      <c r="G359" t="s">
        <v>57</v>
      </c>
      <c r="H359">
        <v>20</v>
      </c>
      <c r="I359" t="s">
        <v>310</v>
      </c>
      <c r="J359" t="s">
        <v>13</v>
      </c>
      <c r="K359" s="1">
        <f>SUMIFS(tbSilv[qtdRecurso],tbSilv[idCombinacao],tbResumo[[#This Row],[idCombinacao]],tbSilv[Ano],tbResumo[[#This Row],[Ano]],tbSilv[Operacao],tbResumo[[#This Row],[Operacao]],tbSilv[Recurso],tbResumo[[#This Row],[Recurso]])</f>
        <v>726</v>
      </c>
      <c r="L359" t="str">
        <f>VLOOKUP(tbResumo[[#This Row],[Recurso]],tbUnid[],2,0)</f>
        <v>H/H</v>
      </c>
      <c r="M359" s="9">
        <f>IFERROR(AVERAGEIFS(tbSilv[Preco],tbSilv[idCombinacao],tbResumo[[#This Row],[idCombinacao]],tbSilv[Ano],tbResumo[[#This Row],[Ano]],tbSilv[Operacao],tbResumo[[#This Row],[Operacao]],tbSilv[Recurso],tbResumo[[#This Row],[Recurso]]),0)</f>
        <v>13.066685676574707</v>
      </c>
      <c r="N359" s="1">
        <f>SUMIFS(tbSilv[qtdRecEspFaixa],tbSilv[idCombinacao],tbResumo[[#This Row],[idCombinacao]],tbSilv[Ano],tbResumo[[#This Row],[Ano]],tbSilv[Operacao],tbResumo[[#This Row],[Operacao]],tbSilv[Recurso],tbResumo[[#This Row],[Recurso]])</f>
        <v>30.056399999999996</v>
      </c>
      <c r="O359" s="9">
        <f>SUMIFS(tbSilv[ValorEspFaixa],tbSilv[idCombinacao],tbResumo[[#This Row],[idCombinacao]],tbSilv[Ano],tbResumo[[#This Row],[Ano]],tbSilv[Operacao],tbResumo[[#This Row],[Operacao]],tbSilv[Recurso],tbResumo[[#This Row],[Recurso]])</f>
        <v>392.73753136940002</v>
      </c>
    </row>
    <row r="360" spans="1:15" x14ac:dyDescent="0.3">
      <c r="A360" t="s">
        <v>1</v>
      </c>
      <c r="B360" t="s">
        <v>2</v>
      </c>
      <c r="C360" t="s">
        <v>3</v>
      </c>
      <c r="D360" t="s">
        <v>306</v>
      </c>
      <c r="E360" t="s">
        <v>4</v>
      </c>
      <c r="F360">
        <v>11817</v>
      </c>
      <c r="G360" t="s">
        <v>57</v>
      </c>
      <c r="H360">
        <v>20</v>
      </c>
      <c r="I360" t="s">
        <v>312</v>
      </c>
      <c r="J360" t="s">
        <v>13</v>
      </c>
      <c r="K360" s="1">
        <f>SUMIFS(tbSilv[qtdRecurso],tbSilv[idCombinacao],tbResumo[[#This Row],[idCombinacao]],tbSilv[Ano],tbResumo[[#This Row],[Ano]],tbSilv[Operacao],tbResumo[[#This Row],[Operacao]],tbSilv[Recurso],tbResumo[[#This Row],[Recurso]])</f>
        <v>90.75</v>
      </c>
      <c r="L360" t="str">
        <f>VLOOKUP(tbResumo[[#This Row],[Recurso]],tbUnid[],2,0)</f>
        <v>H/H</v>
      </c>
      <c r="M360" s="9">
        <f>IFERROR(AVERAGEIFS(tbSilv[Preco],tbSilv[idCombinacao],tbResumo[[#This Row],[idCombinacao]],tbSilv[Ano],tbResumo[[#This Row],[Ano]],tbSilv[Operacao],tbResumo[[#This Row],[Operacao]],tbSilv[Recurso],tbResumo[[#This Row],[Recurso]]),0)</f>
        <v>13.066685676574707</v>
      </c>
      <c r="N360" s="1">
        <f>SUMIFS(tbSilv[qtdRecEspFaixa],tbSilv[idCombinacao],tbResumo[[#This Row],[idCombinacao]],tbSilv[Ano],tbResumo[[#This Row],[Ano]],tbSilv[Operacao],tbResumo[[#This Row],[Operacao]],tbSilv[Recurso],tbResumo[[#This Row],[Recurso]])</f>
        <v>3.7570499999999996</v>
      </c>
      <c r="O360" s="9">
        <f>SUMIFS(tbSilv[ValorEspFaixa],tbSilv[idCombinacao],tbResumo[[#This Row],[idCombinacao]],tbSilv[Ano],tbResumo[[#This Row],[Ano]],tbSilv[Operacao],tbResumo[[#This Row],[Operacao]],tbSilv[Recurso],tbResumo[[#This Row],[Recurso]])</f>
        <v>49.092191421175002</v>
      </c>
    </row>
    <row r="361" spans="1:15" x14ac:dyDescent="0.3">
      <c r="A361" t="s">
        <v>1</v>
      </c>
      <c r="B361" t="s">
        <v>2</v>
      </c>
      <c r="C361" t="s">
        <v>3</v>
      </c>
      <c r="D361" t="s">
        <v>306</v>
      </c>
      <c r="E361" t="s">
        <v>4</v>
      </c>
      <c r="F361">
        <v>11817</v>
      </c>
      <c r="G361" t="s">
        <v>57</v>
      </c>
      <c r="H361">
        <v>20</v>
      </c>
      <c r="I361" t="s">
        <v>313</v>
      </c>
      <c r="J361" t="s">
        <v>16</v>
      </c>
      <c r="K361" s="1">
        <f>SUMIFS(tbSilv[qtdRecurso],tbSilv[idCombinacao],tbResumo[[#This Row],[idCombinacao]],tbSilv[Ano],tbResumo[[#This Row],[Ano]],tbSilv[Operacao],tbResumo[[#This Row],[Operacao]],tbSilv[Recurso],tbResumo[[#This Row],[Recurso]])</f>
        <v>4.38</v>
      </c>
      <c r="L361" t="str">
        <f>VLOOKUP(tbResumo[[#This Row],[Recurso]],tbUnid[],2,0)</f>
        <v>H/M</v>
      </c>
      <c r="M361" s="9">
        <f>IFERROR(AVERAGEIFS(tbSilv[Preco],tbSilv[idCombinacao],tbResumo[[#This Row],[idCombinacao]],tbSilv[Ano],tbResumo[[#This Row],[Ano]],tbSilv[Operacao],tbResumo[[#This Row],[Operacao]],tbSilv[Recurso],tbResumo[[#This Row],[Recurso]]),0)</f>
        <v>149.07000732421875</v>
      </c>
      <c r="N361" s="1">
        <f>SUMIFS(tbSilv[qtdRecEspFaixa],tbSilv[idCombinacao],tbResumo[[#This Row],[idCombinacao]],tbSilv[Ano],tbResumo[[#This Row],[Ano]],tbSilv[Operacao],tbResumo[[#This Row],[Operacao]],tbSilv[Recurso],tbResumo[[#This Row],[Recurso]])</f>
        <v>0.17541899999999999</v>
      </c>
      <c r="O361" s="9">
        <f>SUMIFS(tbSilv[ValorEspFaixa],tbSilv[idCombinacao],tbResumo[[#This Row],[idCombinacao]],tbSilv[Ano],tbResumo[[#This Row],[Ano]],tbSilv[Operacao],tbResumo[[#This Row],[Operacao]],tbSilv[Recurso],tbResumo[[#This Row],[Recurso]])</f>
        <v>26.149711614807128</v>
      </c>
    </row>
    <row r="362" spans="1:15" x14ac:dyDescent="0.3">
      <c r="A362" t="s">
        <v>1</v>
      </c>
      <c r="B362" t="s">
        <v>2</v>
      </c>
      <c r="C362" t="s">
        <v>3</v>
      </c>
      <c r="D362" t="s">
        <v>306</v>
      </c>
      <c r="E362" t="s">
        <v>4</v>
      </c>
      <c r="F362">
        <v>11817</v>
      </c>
      <c r="G362" t="s">
        <v>57</v>
      </c>
      <c r="H362">
        <v>21</v>
      </c>
      <c r="I362" t="s">
        <v>310</v>
      </c>
      <c r="J362" t="s">
        <v>311</v>
      </c>
      <c r="K362" s="1">
        <f>SUMIFS(tbSilv[qtdRecurso],tbSilv[idCombinacao],tbResumo[[#This Row],[idCombinacao]],tbSilv[Ano],tbResumo[[#This Row],[Ano]],tbSilv[Operacao],tbResumo[[#This Row],[Operacao]],tbSilv[Recurso],tbResumo[[#This Row],[Recurso]])</f>
        <v>726</v>
      </c>
      <c r="L362" t="str">
        <f>VLOOKUP(tbResumo[[#This Row],[Recurso]],tbUnid[],2,0)</f>
        <v>H/H</v>
      </c>
      <c r="M362" s="9">
        <f>IFERROR(AVERAGEIFS(tbSilv[Preco],tbSilv[idCombinacao],tbResumo[[#This Row],[idCombinacao]],tbSilv[Ano],tbResumo[[#This Row],[Ano]],tbSilv[Operacao],tbResumo[[#This Row],[Operacao]],tbSilv[Recurso],tbResumo[[#This Row],[Recurso]]),0)</f>
        <v>1.0999999999999999E-2</v>
      </c>
      <c r="N362" s="1">
        <f>SUMIFS(tbSilv[qtdRecEspFaixa],tbSilv[idCombinacao],tbResumo[[#This Row],[idCombinacao]],tbSilv[Ano],tbResumo[[#This Row],[Ano]],tbSilv[Operacao],tbResumo[[#This Row],[Operacao]],tbSilv[Recurso],tbResumo[[#This Row],[Recurso]])</f>
        <v>30.056399999999996</v>
      </c>
      <c r="O362" s="9">
        <f>SUMIFS(tbSilv[ValorEspFaixa],tbSilv[idCombinacao],tbResumo[[#This Row],[idCombinacao]],tbSilv[Ano],tbResumo[[#This Row],[Ano]],tbSilv[Operacao],tbResumo[[#This Row],[Operacao]],tbSilv[Recurso],tbResumo[[#This Row],[Recurso]])</f>
        <v>0.33062039999999998</v>
      </c>
    </row>
    <row r="363" spans="1:15" x14ac:dyDescent="0.3">
      <c r="A363" t="s">
        <v>1</v>
      </c>
      <c r="B363" t="s">
        <v>2</v>
      </c>
      <c r="C363" t="s">
        <v>3</v>
      </c>
      <c r="D363" t="s">
        <v>306</v>
      </c>
      <c r="E363" t="s">
        <v>4</v>
      </c>
      <c r="F363">
        <v>11817</v>
      </c>
      <c r="G363" t="s">
        <v>57</v>
      </c>
      <c r="H363">
        <v>21</v>
      </c>
      <c r="I363" t="s">
        <v>310</v>
      </c>
      <c r="J363" t="s">
        <v>13</v>
      </c>
      <c r="K363" s="1">
        <f>SUMIFS(tbSilv[qtdRecurso],tbSilv[idCombinacao],tbResumo[[#This Row],[idCombinacao]],tbSilv[Ano],tbResumo[[#This Row],[Ano]],tbSilv[Operacao],tbResumo[[#This Row],[Operacao]],tbSilv[Recurso],tbResumo[[#This Row],[Recurso]])</f>
        <v>726</v>
      </c>
      <c r="L363" t="str">
        <f>VLOOKUP(tbResumo[[#This Row],[Recurso]],tbUnid[],2,0)</f>
        <v>H/H</v>
      </c>
      <c r="M363" s="9">
        <f>IFERROR(AVERAGEIFS(tbSilv[Preco],tbSilv[idCombinacao],tbResumo[[#This Row],[idCombinacao]],tbSilv[Ano],tbResumo[[#This Row],[Ano]],tbSilv[Operacao],tbResumo[[#This Row],[Operacao]],tbSilv[Recurso],tbResumo[[#This Row],[Recurso]]),0)</f>
        <v>13.066685676574707</v>
      </c>
      <c r="N363" s="1">
        <f>SUMIFS(tbSilv[qtdRecEspFaixa],tbSilv[idCombinacao],tbResumo[[#This Row],[idCombinacao]],tbSilv[Ano],tbResumo[[#This Row],[Ano]],tbSilv[Operacao],tbResumo[[#This Row],[Operacao]],tbSilv[Recurso],tbResumo[[#This Row],[Recurso]])</f>
        <v>30.056399999999996</v>
      </c>
      <c r="O363" s="9">
        <f>SUMIFS(tbSilv[ValorEspFaixa],tbSilv[idCombinacao],tbResumo[[#This Row],[idCombinacao]],tbSilv[Ano],tbResumo[[#This Row],[Ano]],tbSilv[Operacao],tbResumo[[#This Row],[Operacao]],tbSilv[Recurso],tbResumo[[#This Row],[Recurso]])</f>
        <v>392.73753136940002</v>
      </c>
    </row>
    <row r="364" spans="1:15" x14ac:dyDescent="0.3">
      <c r="A364" t="s">
        <v>1</v>
      </c>
      <c r="B364" t="s">
        <v>2</v>
      </c>
      <c r="C364" t="s">
        <v>3</v>
      </c>
      <c r="D364" t="s">
        <v>306</v>
      </c>
      <c r="E364" t="s">
        <v>4</v>
      </c>
      <c r="F364">
        <v>11817</v>
      </c>
      <c r="G364" t="s">
        <v>57</v>
      </c>
      <c r="H364">
        <v>21</v>
      </c>
      <c r="I364" t="s">
        <v>312</v>
      </c>
      <c r="J364" t="s">
        <v>13</v>
      </c>
      <c r="K364" s="1">
        <f>SUMIFS(tbSilv[qtdRecurso],tbSilv[idCombinacao],tbResumo[[#This Row],[idCombinacao]],tbSilv[Ano],tbResumo[[#This Row],[Ano]],tbSilv[Operacao],tbResumo[[#This Row],[Operacao]],tbSilv[Recurso],tbResumo[[#This Row],[Recurso]])</f>
        <v>90.75</v>
      </c>
      <c r="L364" t="str">
        <f>VLOOKUP(tbResumo[[#This Row],[Recurso]],tbUnid[],2,0)</f>
        <v>H/H</v>
      </c>
      <c r="M364" s="9">
        <f>IFERROR(AVERAGEIFS(tbSilv[Preco],tbSilv[idCombinacao],tbResumo[[#This Row],[idCombinacao]],tbSilv[Ano],tbResumo[[#This Row],[Ano]],tbSilv[Operacao],tbResumo[[#This Row],[Operacao]],tbSilv[Recurso],tbResumo[[#This Row],[Recurso]]),0)</f>
        <v>13.066685676574707</v>
      </c>
      <c r="N364" s="1">
        <f>SUMIFS(tbSilv[qtdRecEspFaixa],tbSilv[idCombinacao],tbResumo[[#This Row],[idCombinacao]],tbSilv[Ano],tbResumo[[#This Row],[Ano]],tbSilv[Operacao],tbResumo[[#This Row],[Operacao]],tbSilv[Recurso],tbResumo[[#This Row],[Recurso]])</f>
        <v>3.7570499999999996</v>
      </c>
      <c r="O364" s="9">
        <f>SUMIFS(tbSilv[ValorEspFaixa],tbSilv[idCombinacao],tbResumo[[#This Row],[idCombinacao]],tbSilv[Ano],tbResumo[[#This Row],[Ano]],tbSilv[Operacao],tbResumo[[#This Row],[Operacao]],tbSilv[Recurso],tbResumo[[#This Row],[Recurso]])</f>
        <v>49.092191421175002</v>
      </c>
    </row>
    <row r="365" spans="1:15" x14ac:dyDescent="0.3">
      <c r="A365" t="s">
        <v>1</v>
      </c>
      <c r="B365" t="s">
        <v>2</v>
      </c>
      <c r="C365" t="s">
        <v>3</v>
      </c>
      <c r="D365" t="s">
        <v>306</v>
      </c>
      <c r="E365" t="s">
        <v>4</v>
      </c>
      <c r="F365">
        <v>11817</v>
      </c>
      <c r="G365" t="s">
        <v>57</v>
      </c>
      <c r="H365">
        <v>21</v>
      </c>
      <c r="I365" t="s">
        <v>313</v>
      </c>
      <c r="J365" t="s">
        <v>16</v>
      </c>
      <c r="K365" s="1">
        <f>SUMIFS(tbSilv[qtdRecurso],tbSilv[idCombinacao],tbResumo[[#This Row],[idCombinacao]],tbSilv[Ano],tbResumo[[#This Row],[Ano]],tbSilv[Operacao],tbResumo[[#This Row],[Operacao]],tbSilv[Recurso],tbResumo[[#This Row],[Recurso]])</f>
        <v>4.38</v>
      </c>
      <c r="L365" t="str">
        <f>VLOOKUP(tbResumo[[#This Row],[Recurso]],tbUnid[],2,0)</f>
        <v>H/M</v>
      </c>
      <c r="M365" s="9">
        <f>IFERROR(AVERAGEIFS(tbSilv[Preco],tbSilv[idCombinacao],tbResumo[[#This Row],[idCombinacao]],tbSilv[Ano],tbResumo[[#This Row],[Ano]],tbSilv[Operacao],tbResumo[[#This Row],[Operacao]],tbSilv[Recurso],tbResumo[[#This Row],[Recurso]]),0)</f>
        <v>149.07000732421875</v>
      </c>
      <c r="N365" s="1">
        <f>SUMIFS(tbSilv[qtdRecEspFaixa],tbSilv[idCombinacao],tbResumo[[#This Row],[idCombinacao]],tbSilv[Ano],tbResumo[[#This Row],[Ano]],tbSilv[Operacao],tbResumo[[#This Row],[Operacao]],tbSilv[Recurso],tbResumo[[#This Row],[Recurso]])</f>
        <v>0.17541899999999999</v>
      </c>
      <c r="O365" s="9">
        <f>SUMIFS(tbSilv[ValorEspFaixa],tbSilv[idCombinacao],tbResumo[[#This Row],[idCombinacao]],tbSilv[Ano],tbResumo[[#This Row],[Ano]],tbSilv[Operacao],tbResumo[[#This Row],[Operacao]],tbSilv[Recurso],tbResumo[[#This Row],[Recurso]])</f>
        <v>26.149711614807128</v>
      </c>
    </row>
    <row r="366" spans="1:15" x14ac:dyDescent="0.3">
      <c r="A366" t="s">
        <v>1</v>
      </c>
      <c r="B366" t="s">
        <v>2</v>
      </c>
      <c r="C366" t="s">
        <v>3</v>
      </c>
      <c r="D366" t="s">
        <v>306</v>
      </c>
      <c r="E366" t="s">
        <v>4</v>
      </c>
      <c r="F366">
        <v>11817</v>
      </c>
      <c r="G366" t="s">
        <v>57</v>
      </c>
      <c r="H366">
        <v>22</v>
      </c>
      <c r="I366" t="s">
        <v>310</v>
      </c>
      <c r="J366" t="s">
        <v>311</v>
      </c>
      <c r="K366" s="1">
        <f>SUMIFS(tbSilv[qtdRecurso],tbSilv[idCombinacao],tbResumo[[#This Row],[idCombinacao]],tbSilv[Ano],tbResumo[[#This Row],[Ano]],tbSilv[Operacao],tbResumo[[#This Row],[Operacao]],tbSilv[Recurso],tbResumo[[#This Row],[Recurso]])</f>
        <v>726</v>
      </c>
      <c r="L366" t="str">
        <f>VLOOKUP(tbResumo[[#This Row],[Recurso]],tbUnid[],2,0)</f>
        <v>H/H</v>
      </c>
      <c r="M366" s="9">
        <f>IFERROR(AVERAGEIFS(tbSilv[Preco],tbSilv[idCombinacao],tbResumo[[#This Row],[idCombinacao]],tbSilv[Ano],tbResumo[[#This Row],[Ano]],tbSilv[Operacao],tbResumo[[#This Row],[Operacao]],tbSilv[Recurso],tbResumo[[#This Row],[Recurso]]),0)</f>
        <v>1.0999999999999999E-2</v>
      </c>
      <c r="N366" s="1">
        <f>SUMIFS(tbSilv[qtdRecEspFaixa],tbSilv[idCombinacao],tbResumo[[#This Row],[idCombinacao]],tbSilv[Ano],tbResumo[[#This Row],[Ano]],tbSilv[Operacao],tbResumo[[#This Row],[Operacao]],tbSilv[Recurso],tbResumo[[#This Row],[Recurso]])</f>
        <v>30.056399999999996</v>
      </c>
      <c r="O366" s="9">
        <f>SUMIFS(tbSilv[ValorEspFaixa],tbSilv[idCombinacao],tbResumo[[#This Row],[idCombinacao]],tbSilv[Ano],tbResumo[[#This Row],[Ano]],tbSilv[Operacao],tbResumo[[#This Row],[Operacao]],tbSilv[Recurso],tbResumo[[#This Row],[Recurso]])</f>
        <v>0.33062039999999998</v>
      </c>
    </row>
    <row r="367" spans="1:15" x14ac:dyDescent="0.3">
      <c r="A367" t="s">
        <v>1</v>
      </c>
      <c r="B367" t="s">
        <v>2</v>
      </c>
      <c r="C367" t="s">
        <v>3</v>
      </c>
      <c r="D367" t="s">
        <v>306</v>
      </c>
      <c r="E367" t="s">
        <v>4</v>
      </c>
      <c r="F367">
        <v>11817</v>
      </c>
      <c r="G367" t="s">
        <v>57</v>
      </c>
      <c r="H367">
        <v>22</v>
      </c>
      <c r="I367" t="s">
        <v>310</v>
      </c>
      <c r="J367" t="s">
        <v>13</v>
      </c>
      <c r="K367" s="1">
        <f>SUMIFS(tbSilv[qtdRecurso],tbSilv[idCombinacao],tbResumo[[#This Row],[idCombinacao]],tbSilv[Ano],tbResumo[[#This Row],[Ano]],tbSilv[Operacao],tbResumo[[#This Row],[Operacao]],tbSilv[Recurso],tbResumo[[#This Row],[Recurso]])</f>
        <v>726</v>
      </c>
      <c r="L367" t="str">
        <f>VLOOKUP(tbResumo[[#This Row],[Recurso]],tbUnid[],2,0)</f>
        <v>H/H</v>
      </c>
      <c r="M367" s="9">
        <f>IFERROR(AVERAGEIFS(tbSilv[Preco],tbSilv[idCombinacao],tbResumo[[#This Row],[idCombinacao]],tbSilv[Ano],tbResumo[[#This Row],[Ano]],tbSilv[Operacao],tbResumo[[#This Row],[Operacao]],tbSilv[Recurso],tbResumo[[#This Row],[Recurso]]),0)</f>
        <v>13.066685676574707</v>
      </c>
      <c r="N367" s="1">
        <f>SUMIFS(tbSilv[qtdRecEspFaixa],tbSilv[idCombinacao],tbResumo[[#This Row],[idCombinacao]],tbSilv[Ano],tbResumo[[#This Row],[Ano]],tbSilv[Operacao],tbResumo[[#This Row],[Operacao]],tbSilv[Recurso],tbResumo[[#This Row],[Recurso]])</f>
        <v>30.056399999999996</v>
      </c>
      <c r="O367" s="9">
        <f>SUMIFS(tbSilv[ValorEspFaixa],tbSilv[idCombinacao],tbResumo[[#This Row],[idCombinacao]],tbSilv[Ano],tbResumo[[#This Row],[Ano]],tbSilv[Operacao],tbResumo[[#This Row],[Operacao]],tbSilv[Recurso],tbResumo[[#This Row],[Recurso]])</f>
        <v>392.73753136940002</v>
      </c>
    </row>
    <row r="368" spans="1:15" x14ac:dyDescent="0.3">
      <c r="A368" t="s">
        <v>1</v>
      </c>
      <c r="B368" t="s">
        <v>2</v>
      </c>
      <c r="C368" t="s">
        <v>3</v>
      </c>
      <c r="D368" t="s">
        <v>306</v>
      </c>
      <c r="E368" t="s">
        <v>4</v>
      </c>
      <c r="F368">
        <v>11817</v>
      </c>
      <c r="G368" t="s">
        <v>57</v>
      </c>
      <c r="H368">
        <v>22</v>
      </c>
      <c r="I368" t="s">
        <v>312</v>
      </c>
      <c r="J368" t="s">
        <v>13</v>
      </c>
      <c r="K368" s="1">
        <f>SUMIFS(tbSilv[qtdRecurso],tbSilv[idCombinacao],tbResumo[[#This Row],[idCombinacao]],tbSilv[Ano],tbResumo[[#This Row],[Ano]],tbSilv[Operacao],tbResumo[[#This Row],[Operacao]],tbSilv[Recurso],tbResumo[[#This Row],[Recurso]])</f>
        <v>90.75</v>
      </c>
      <c r="L368" t="str">
        <f>VLOOKUP(tbResumo[[#This Row],[Recurso]],tbUnid[],2,0)</f>
        <v>H/H</v>
      </c>
      <c r="M368" s="9">
        <f>IFERROR(AVERAGEIFS(tbSilv[Preco],tbSilv[idCombinacao],tbResumo[[#This Row],[idCombinacao]],tbSilv[Ano],tbResumo[[#This Row],[Ano]],tbSilv[Operacao],tbResumo[[#This Row],[Operacao]],tbSilv[Recurso],tbResumo[[#This Row],[Recurso]]),0)</f>
        <v>13.066685676574707</v>
      </c>
      <c r="N368" s="1">
        <f>SUMIFS(tbSilv[qtdRecEspFaixa],tbSilv[idCombinacao],tbResumo[[#This Row],[idCombinacao]],tbSilv[Ano],tbResumo[[#This Row],[Ano]],tbSilv[Operacao],tbResumo[[#This Row],[Operacao]],tbSilv[Recurso],tbResumo[[#This Row],[Recurso]])</f>
        <v>3.7570499999999996</v>
      </c>
      <c r="O368" s="9">
        <f>SUMIFS(tbSilv[ValorEspFaixa],tbSilv[idCombinacao],tbResumo[[#This Row],[idCombinacao]],tbSilv[Ano],tbResumo[[#This Row],[Ano]],tbSilv[Operacao],tbResumo[[#This Row],[Operacao]],tbSilv[Recurso],tbResumo[[#This Row],[Recurso]])</f>
        <v>49.092191421175002</v>
      </c>
    </row>
    <row r="369" spans="1:15" x14ac:dyDescent="0.3">
      <c r="A369" t="s">
        <v>1</v>
      </c>
      <c r="B369" t="s">
        <v>2</v>
      </c>
      <c r="C369" t="s">
        <v>3</v>
      </c>
      <c r="D369" t="s">
        <v>306</v>
      </c>
      <c r="E369" t="s">
        <v>4</v>
      </c>
      <c r="F369">
        <v>11817</v>
      </c>
      <c r="G369" t="s">
        <v>57</v>
      </c>
      <c r="H369">
        <v>22</v>
      </c>
      <c r="I369" t="s">
        <v>313</v>
      </c>
      <c r="J369" t="s">
        <v>16</v>
      </c>
      <c r="K369" s="1">
        <f>SUMIFS(tbSilv[qtdRecurso],tbSilv[idCombinacao],tbResumo[[#This Row],[idCombinacao]],tbSilv[Ano],tbResumo[[#This Row],[Ano]],tbSilv[Operacao],tbResumo[[#This Row],[Operacao]],tbSilv[Recurso],tbResumo[[#This Row],[Recurso]])</f>
        <v>4.38</v>
      </c>
      <c r="L369" t="str">
        <f>VLOOKUP(tbResumo[[#This Row],[Recurso]],tbUnid[],2,0)</f>
        <v>H/M</v>
      </c>
      <c r="M369" s="9">
        <f>IFERROR(AVERAGEIFS(tbSilv[Preco],tbSilv[idCombinacao],tbResumo[[#This Row],[idCombinacao]],tbSilv[Ano],tbResumo[[#This Row],[Ano]],tbSilv[Operacao],tbResumo[[#This Row],[Operacao]],tbSilv[Recurso],tbResumo[[#This Row],[Recurso]]),0)</f>
        <v>149.07000732421875</v>
      </c>
      <c r="N369" s="1">
        <f>SUMIFS(tbSilv[qtdRecEspFaixa],tbSilv[idCombinacao],tbResumo[[#This Row],[idCombinacao]],tbSilv[Ano],tbResumo[[#This Row],[Ano]],tbSilv[Operacao],tbResumo[[#This Row],[Operacao]],tbSilv[Recurso],tbResumo[[#This Row],[Recurso]])</f>
        <v>0.17541899999999999</v>
      </c>
      <c r="O369" s="9">
        <f>SUMIFS(tbSilv[ValorEspFaixa],tbSilv[idCombinacao],tbResumo[[#This Row],[idCombinacao]],tbSilv[Ano],tbResumo[[#This Row],[Ano]],tbSilv[Operacao],tbResumo[[#This Row],[Operacao]],tbSilv[Recurso],tbResumo[[#This Row],[Recurso]])</f>
        <v>26.149711614807128</v>
      </c>
    </row>
    <row r="370" spans="1:15" x14ac:dyDescent="0.3">
      <c r="A370" t="s">
        <v>1</v>
      </c>
      <c r="B370" t="s">
        <v>2</v>
      </c>
      <c r="C370" t="s">
        <v>3</v>
      </c>
      <c r="D370" t="s">
        <v>306</v>
      </c>
      <c r="E370" t="s">
        <v>4</v>
      </c>
      <c r="F370">
        <v>11817</v>
      </c>
      <c r="G370" t="s">
        <v>57</v>
      </c>
      <c r="H370">
        <v>23</v>
      </c>
      <c r="I370" t="s">
        <v>310</v>
      </c>
      <c r="J370" t="s">
        <v>311</v>
      </c>
      <c r="K370" s="1">
        <f>SUMIFS(tbSilv[qtdRecurso],tbSilv[idCombinacao],tbResumo[[#This Row],[idCombinacao]],tbSilv[Ano],tbResumo[[#This Row],[Ano]],tbSilv[Operacao],tbResumo[[#This Row],[Operacao]],tbSilv[Recurso],tbResumo[[#This Row],[Recurso]])</f>
        <v>726</v>
      </c>
      <c r="L370" t="str">
        <f>VLOOKUP(tbResumo[[#This Row],[Recurso]],tbUnid[],2,0)</f>
        <v>H/H</v>
      </c>
      <c r="M370" s="9">
        <f>IFERROR(AVERAGEIFS(tbSilv[Preco],tbSilv[idCombinacao],tbResumo[[#This Row],[idCombinacao]],tbSilv[Ano],tbResumo[[#This Row],[Ano]],tbSilv[Operacao],tbResumo[[#This Row],[Operacao]],tbSilv[Recurso],tbResumo[[#This Row],[Recurso]]),0)</f>
        <v>1.0999999999999999E-2</v>
      </c>
      <c r="N370" s="1">
        <f>SUMIFS(tbSilv[qtdRecEspFaixa],tbSilv[idCombinacao],tbResumo[[#This Row],[idCombinacao]],tbSilv[Ano],tbResumo[[#This Row],[Ano]],tbSilv[Operacao],tbResumo[[#This Row],[Operacao]],tbSilv[Recurso],tbResumo[[#This Row],[Recurso]])</f>
        <v>30.056399999999996</v>
      </c>
      <c r="O370" s="9">
        <f>SUMIFS(tbSilv[ValorEspFaixa],tbSilv[idCombinacao],tbResumo[[#This Row],[idCombinacao]],tbSilv[Ano],tbResumo[[#This Row],[Ano]],tbSilv[Operacao],tbResumo[[#This Row],[Operacao]],tbSilv[Recurso],tbResumo[[#This Row],[Recurso]])</f>
        <v>0.33062039999999998</v>
      </c>
    </row>
    <row r="371" spans="1:15" x14ac:dyDescent="0.3">
      <c r="A371" t="s">
        <v>1</v>
      </c>
      <c r="B371" t="s">
        <v>2</v>
      </c>
      <c r="C371" t="s">
        <v>3</v>
      </c>
      <c r="D371" t="s">
        <v>306</v>
      </c>
      <c r="E371" t="s">
        <v>4</v>
      </c>
      <c r="F371">
        <v>11817</v>
      </c>
      <c r="G371" t="s">
        <v>57</v>
      </c>
      <c r="H371">
        <v>23</v>
      </c>
      <c r="I371" t="s">
        <v>310</v>
      </c>
      <c r="J371" t="s">
        <v>13</v>
      </c>
      <c r="K371" s="1">
        <f>SUMIFS(tbSilv[qtdRecurso],tbSilv[idCombinacao],tbResumo[[#This Row],[idCombinacao]],tbSilv[Ano],tbResumo[[#This Row],[Ano]],tbSilv[Operacao],tbResumo[[#This Row],[Operacao]],tbSilv[Recurso],tbResumo[[#This Row],[Recurso]])</f>
        <v>726</v>
      </c>
      <c r="L371" t="str">
        <f>VLOOKUP(tbResumo[[#This Row],[Recurso]],tbUnid[],2,0)</f>
        <v>H/H</v>
      </c>
      <c r="M371" s="9">
        <f>IFERROR(AVERAGEIFS(tbSilv[Preco],tbSilv[idCombinacao],tbResumo[[#This Row],[idCombinacao]],tbSilv[Ano],tbResumo[[#This Row],[Ano]],tbSilv[Operacao],tbResumo[[#This Row],[Operacao]],tbSilv[Recurso],tbResumo[[#This Row],[Recurso]]),0)</f>
        <v>13.066685676574707</v>
      </c>
      <c r="N371" s="1">
        <f>SUMIFS(tbSilv[qtdRecEspFaixa],tbSilv[idCombinacao],tbResumo[[#This Row],[idCombinacao]],tbSilv[Ano],tbResumo[[#This Row],[Ano]],tbSilv[Operacao],tbResumo[[#This Row],[Operacao]],tbSilv[Recurso],tbResumo[[#This Row],[Recurso]])</f>
        <v>30.056399999999996</v>
      </c>
      <c r="O371" s="9">
        <f>SUMIFS(tbSilv[ValorEspFaixa],tbSilv[idCombinacao],tbResumo[[#This Row],[idCombinacao]],tbSilv[Ano],tbResumo[[#This Row],[Ano]],tbSilv[Operacao],tbResumo[[#This Row],[Operacao]],tbSilv[Recurso],tbResumo[[#This Row],[Recurso]])</f>
        <v>392.73753136940002</v>
      </c>
    </row>
    <row r="372" spans="1:15" x14ac:dyDescent="0.3">
      <c r="A372" t="s">
        <v>1</v>
      </c>
      <c r="B372" t="s">
        <v>2</v>
      </c>
      <c r="C372" t="s">
        <v>3</v>
      </c>
      <c r="D372" t="s">
        <v>306</v>
      </c>
      <c r="E372" t="s">
        <v>4</v>
      </c>
      <c r="F372">
        <v>11817</v>
      </c>
      <c r="G372" t="s">
        <v>57</v>
      </c>
      <c r="H372">
        <v>23</v>
      </c>
      <c r="I372" t="s">
        <v>312</v>
      </c>
      <c r="J372" t="s">
        <v>13</v>
      </c>
      <c r="K372" s="1">
        <f>SUMIFS(tbSilv[qtdRecurso],tbSilv[idCombinacao],tbResumo[[#This Row],[idCombinacao]],tbSilv[Ano],tbResumo[[#This Row],[Ano]],tbSilv[Operacao],tbResumo[[#This Row],[Operacao]],tbSilv[Recurso],tbResumo[[#This Row],[Recurso]])</f>
        <v>90.75</v>
      </c>
      <c r="L372" t="str">
        <f>VLOOKUP(tbResumo[[#This Row],[Recurso]],tbUnid[],2,0)</f>
        <v>H/H</v>
      </c>
      <c r="M372" s="9">
        <f>IFERROR(AVERAGEIFS(tbSilv[Preco],tbSilv[idCombinacao],tbResumo[[#This Row],[idCombinacao]],tbSilv[Ano],tbResumo[[#This Row],[Ano]],tbSilv[Operacao],tbResumo[[#This Row],[Operacao]],tbSilv[Recurso],tbResumo[[#This Row],[Recurso]]),0)</f>
        <v>13.066685676574707</v>
      </c>
      <c r="N372" s="1">
        <f>SUMIFS(tbSilv[qtdRecEspFaixa],tbSilv[idCombinacao],tbResumo[[#This Row],[idCombinacao]],tbSilv[Ano],tbResumo[[#This Row],[Ano]],tbSilv[Operacao],tbResumo[[#This Row],[Operacao]],tbSilv[Recurso],tbResumo[[#This Row],[Recurso]])</f>
        <v>3.7570499999999996</v>
      </c>
      <c r="O372" s="9">
        <f>SUMIFS(tbSilv[ValorEspFaixa],tbSilv[idCombinacao],tbResumo[[#This Row],[idCombinacao]],tbSilv[Ano],tbResumo[[#This Row],[Ano]],tbSilv[Operacao],tbResumo[[#This Row],[Operacao]],tbSilv[Recurso],tbResumo[[#This Row],[Recurso]])</f>
        <v>49.092191421175002</v>
      </c>
    </row>
    <row r="373" spans="1:15" x14ac:dyDescent="0.3">
      <c r="A373" t="s">
        <v>1</v>
      </c>
      <c r="B373" t="s">
        <v>2</v>
      </c>
      <c r="C373" t="s">
        <v>3</v>
      </c>
      <c r="D373" t="s">
        <v>306</v>
      </c>
      <c r="E373" t="s">
        <v>4</v>
      </c>
      <c r="F373">
        <v>11817</v>
      </c>
      <c r="G373" t="s">
        <v>57</v>
      </c>
      <c r="H373">
        <v>23</v>
      </c>
      <c r="I373" t="s">
        <v>313</v>
      </c>
      <c r="J373" t="s">
        <v>16</v>
      </c>
      <c r="K373" s="1">
        <f>SUMIFS(tbSilv[qtdRecurso],tbSilv[idCombinacao],tbResumo[[#This Row],[idCombinacao]],tbSilv[Ano],tbResumo[[#This Row],[Ano]],tbSilv[Operacao],tbResumo[[#This Row],[Operacao]],tbSilv[Recurso],tbResumo[[#This Row],[Recurso]])</f>
        <v>4.38</v>
      </c>
      <c r="L373" t="str">
        <f>VLOOKUP(tbResumo[[#This Row],[Recurso]],tbUnid[],2,0)</f>
        <v>H/M</v>
      </c>
      <c r="M373" s="9">
        <f>IFERROR(AVERAGEIFS(tbSilv[Preco],tbSilv[idCombinacao],tbResumo[[#This Row],[idCombinacao]],tbSilv[Ano],tbResumo[[#This Row],[Ano]],tbSilv[Operacao],tbResumo[[#This Row],[Operacao]],tbSilv[Recurso],tbResumo[[#This Row],[Recurso]]),0)</f>
        <v>149.07000732421875</v>
      </c>
      <c r="N373" s="1">
        <f>SUMIFS(tbSilv[qtdRecEspFaixa],tbSilv[idCombinacao],tbResumo[[#This Row],[idCombinacao]],tbSilv[Ano],tbResumo[[#This Row],[Ano]],tbSilv[Operacao],tbResumo[[#This Row],[Operacao]],tbSilv[Recurso],tbResumo[[#This Row],[Recurso]])</f>
        <v>0.17541899999999999</v>
      </c>
      <c r="O373" s="9">
        <f>SUMIFS(tbSilv[ValorEspFaixa],tbSilv[idCombinacao],tbResumo[[#This Row],[idCombinacao]],tbSilv[Ano],tbResumo[[#This Row],[Ano]],tbSilv[Operacao],tbResumo[[#This Row],[Operacao]],tbSilv[Recurso],tbResumo[[#This Row],[Recurso]])</f>
        <v>26.149711614807128</v>
      </c>
    </row>
    <row r="374" spans="1:15" x14ac:dyDescent="0.3">
      <c r="A374" t="s">
        <v>1</v>
      </c>
      <c r="B374" t="s">
        <v>2</v>
      </c>
      <c r="C374" t="s">
        <v>3</v>
      </c>
      <c r="D374" t="s">
        <v>306</v>
      </c>
      <c r="E374" t="s">
        <v>4</v>
      </c>
      <c r="F374">
        <v>11817</v>
      </c>
      <c r="G374" t="s">
        <v>57</v>
      </c>
      <c r="H374">
        <v>24</v>
      </c>
      <c r="I374" t="s">
        <v>310</v>
      </c>
      <c r="J374" t="s">
        <v>311</v>
      </c>
      <c r="K374" s="1">
        <f>SUMIFS(tbSilv[qtdRecurso],tbSilv[idCombinacao],tbResumo[[#This Row],[idCombinacao]],tbSilv[Ano],tbResumo[[#This Row],[Ano]],tbSilv[Operacao],tbResumo[[#This Row],[Operacao]],tbSilv[Recurso],tbResumo[[#This Row],[Recurso]])</f>
        <v>726</v>
      </c>
      <c r="L374" t="str">
        <f>VLOOKUP(tbResumo[[#This Row],[Recurso]],tbUnid[],2,0)</f>
        <v>H/H</v>
      </c>
      <c r="M374" s="9">
        <f>IFERROR(AVERAGEIFS(tbSilv[Preco],tbSilv[idCombinacao],tbResumo[[#This Row],[idCombinacao]],tbSilv[Ano],tbResumo[[#This Row],[Ano]],tbSilv[Operacao],tbResumo[[#This Row],[Operacao]],tbSilv[Recurso],tbResumo[[#This Row],[Recurso]]),0)</f>
        <v>1.0999999999999999E-2</v>
      </c>
      <c r="N374" s="1">
        <f>SUMIFS(tbSilv[qtdRecEspFaixa],tbSilv[idCombinacao],tbResumo[[#This Row],[idCombinacao]],tbSilv[Ano],tbResumo[[#This Row],[Ano]],tbSilv[Operacao],tbResumo[[#This Row],[Operacao]],tbSilv[Recurso],tbResumo[[#This Row],[Recurso]])</f>
        <v>30.056399999999996</v>
      </c>
      <c r="O374" s="9">
        <f>SUMIFS(tbSilv[ValorEspFaixa],tbSilv[idCombinacao],tbResumo[[#This Row],[idCombinacao]],tbSilv[Ano],tbResumo[[#This Row],[Ano]],tbSilv[Operacao],tbResumo[[#This Row],[Operacao]],tbSilv[Recurso],tbResumo[[#This Row],[Recurso]])</f>
        <v>0.33062039999999998</v>
      </c>
    </row>
    <row r="375" spans="1:15" x14ac:dyDescent="0.3">
      <c r="A375" t="s">
        <v>1</v>
      </c>
      <c r="B375" t="s">
        <v>2</v>
      </c>
      <c r="C375" t="s">
        <v>3</v>
      </c>
      <c r="D375" t="s">
        <v>306</v>
      </c>
      <c r="E375" t="s">
        <v>4</v>
      </c>
      <c r="F375">
        <v>11817</v>
      </c>
      <c r="G375" t="s">
        <v>57</v>
      </c>
      <c r="H375">
        <v>24</v>
      </c>
      <c r="I375" t="s">
        <v>310</v>
      </c>
      <c r="J375" t="s">
        <v>13</v>
      </c>
      <c r="K375" s="1">
        <f>SUMIFS(tbSilv[qtdRecurso],tbSilv[idCombinacao],tbResumo[[#This Row],[idCombinacao]],tbSilv[Ano],tbResumo[[#This Row],[Ano]],tbSilv[Operacao],tbResumo[[#This Row],[Operacao]],tbSilv[Recurso],tbResumo[[#This Row],[Recurso]])</f>
        <v>726</v>
      </c>
      <c r="L375" t="str">
        <f>VLOOKUP(tbResumo[[#This Row],[Recurso]],tbUnid[],2,0)</f>
        <v>H/H</v>
      </c>
      <c r="M375" s="9">
        <f>IFERROR(AVERAGEIFS(tbSilv[Preco],tbSilv[idCombinacao],tbResumo[[#This Row],[idCombinacao]],tbSilv[Ano],tbResumo[[#This Row],[Ano]],tbSilv[Operacao],tbResumo[[#This Row],[Operacao]],tbSilv[Recurso],tbResumo[[#This Row],[Recurso]]),0)</f>
        <v>13.066685676574707</v>
      </c>
      <c r="N375" s="1">
        <f>SUMIFS(tbSilv[qtdRecEspFaixa],tbSilv[idCombinacao],tbResumo[[#This Row],[idCombinacao]],tbSilv[Ano],tbResumo[[#This Row],[Ano]],tbSilv[Operacao],tbResumo[[#This Row],[Operacao]],tbSilv[Recurso],tbResumo[[#This Row],[Recurso]])</f>
        <v>30.056399999999996</v>
      </c>
      <c r="O375" s="9">
        <f>SUMIFS(tbSilv[ValorEspFaixa],tbSilv[idCombinacao],tbResumo[[#This Row],[idCombinacao]],tbSilv[Ano],tbResumo[[#This Row],[Ano]],tbSilv[Operacao],tbResumo[[#This Row],[Operacao]],tbSilv[Recurso],tbResumo[[#This Row],[Recurso]])</f>
        <v>392.73753136940002</v>
      </c>
    </row>
    <row r="376" spans="1:15" x14ac:dyDescent="0.3">
      <c r="A376" t="s">
        <v>1</v>
      </c>
      <c r="B376" t="s">
        <v>2</v>
      </c>
      <c r="C376" t="s">
        <v>3</v>
      </c>
      <c r="D376" t="s">
        <v>306</v>
      </c>
      <c r="E376" t="s">
        <v>4</v>
      </c>
      <c r="F376">
        <v>11817</v>
      </c>
      <c r="G376" t="s">
        <v>57</v>
      </c>
      <c r="H376">
        <v>24</v>
      </c>
      <c r="I376" t="s">
        <v>312</v>
      </c>
      <c r="J376" t="s">
        <v>13</v>
      </c>
      <c r="K376" s="1">
        <f>SUMIFS(tbSilv[qtdRecurso],tbSilv[idCombinacao],tbResumo[[#This Row],[idCombinacao]],tbSilv[Ano],tbResumo[[#This Row],[Ano]],tbSilv[Operacao],tbResumo[[#This Row],[Operacao]],tbSilv[Recurso],tbResumo[[#This Row],[Recurso]])</f>
        <v>90.75</v>
      </c>
      <c r="L376" t="str">
        <f>VLOOKUP(tbResumo[[#This Row],[Recurso]],tbUnid[],2,0)</f>
        <v>H/H</v>
      </c>
      <c r="M376" s="9">
        <f>IFERROR(AVERAGEIFS(tbSilv[Preco],tbSilv[idCombinacao],tbResumo[[#This Row],[idCombinacao]],tbSilv[Ano],tbResumo[[#This Row],[Ano]],tbSilv[Operacao],tbResumo[[#This Row],[Operacao]],tbSilv[Recurso],tbResumo[[#This Row],[Recurso]]),0)</f>
        <v>13.066685676574707</v>
      </c>
      <c r="N376" s="1">
        <f>SUMIFS(tbSilv[qtdRecEspFaixa],tbSilv[idCombinacao],tbResumo[[#This Row],[idCombinacao]],tbSilv[Ano],tbResumo[[#This Row],[Ano]],tbSilv[Operacao],tbResumo[[#This Row],[Operacao]],tbSilv[Recurso],tbResumo[[#This Row],[Recurso]])</f>
        <v>3.7570499999999996</v>
      </c>
      <c r="O376" s="9">
        <f>SUMIFS(tbSilv[ValorEspFaixa],tbSilv[idCombinacao],tbResumo[[#This Row],[idCombinacao]],tbSilv[Ano],tbResumo[[#This Row],[Ano]],tbSilv[Operacao],tbResumo[[#This Row],[Operacao]],tbSilv[Recurso],tbResumo[[#This Row],[Recurso]])</f>
        <v>49.092191421175002</v>
      </c>
    </row>
    <row r="377" spans="1:15" x14ac:dyDescent="0.3">
      <c r="A377" t="s">
        <v>1</v>
      </c>
      <c r="B377" t="s">
        <v>2</v>
      </c>
      <c r="C377" t="s">
        <v>3</v>
      </c>
      <c r="D377" t="s">
        <v>306</v>
      </c>
      <c r="E377" t="s">
        <v>4</v>
      </c>
      <c r="F377">
        <v>11817</v>
      </c>
      <c r="G377" t="s">
        <v>57</v>
      </c>
      <c r="H377">
        <v>24</v>
      </c>
      <c r="I377" t="s">
        <v>313</v>
      </c>
      <c r="J377" t="s">
        <v>16</v>
      </c>
      <c r="K377" s="1">
        <f>SUMIFS(tbSilv[qtdRecurso],tbSilv[idCombinacao],tbResumo[[#This Row],[idCombinacao]],tbSilv[Ano],tbResumo[[#This Row],[Ano]],tbSilv[Operacao],tbResumo[[#This Row],[Operacao]],tbSilv[Recurso],tbResumo[[#This Row],[Recurso]])</f>
        <v>4.38</v>
      </c>
      <c r="L377" t="str">
        <f>VLOOKUP(tbResumo[[#This Row],[Recurso]],tbUnid[],2,0)</f>
        <v>H/M</v>
      </c>
      <c r="M377" s="9">
        <f>IFERROR(AVERAGEIFS(tbSilv[Preco],tbSilv[idCombinacao],tbResumo[[#This Row],[idCombinacao]],tbSilv[Ano],tbResumo[[#This Row],[Ano]],tbSilv[Operacao],tbResumo[[#This Row],[Operacao]],tbSilv[Recurso],tbResumo[[#This Row],[Recurso]]),0)</f>
        <v>149.07000732421875</v>
      </c>
      <c r="N377" s="1">
        <f>SUMIFS(tbSilv[qtdRecEspFaixa],tbSilv[idCombinacao],tbResumo[[#This Row],[idCombinacao]],tbSilv[Ano],tbResumo[[#This Row],[Ano]],tbSilv[Operacao],tbResumo[[#This Row],[Operacao]],tbSilv[Recurso],tbResumo[[#This Row],[Recurso]])</f>
        <v>0.17541899999999999</v>
      </c>
      <c r="O377" s="9">
        <f>SUMIFS(tbSilv[ValorEspFaixa],tbSilv[idCombinacao],tbResumo[[#This Row],[idCombinacao]],tbSilv[Ano],tbResumo[[#This Row],[Ano]],tbSilv[Operacao],tbResumo[[#This Row],[Operacao]],tbSilv[Recurso],tbResumo[[#This Row],[Recurso]])</f>
        <v>26.149711614807128</v>
      </c>
    </row>
    <row r="378" spans="1:15" x14ac:dyDescent="0.3">
      <c r="A378" t="s">
        <v>1</v>
      </c>
      <c r="B378" t="s">
        <v>2</v>
      </c>
      <c r="C378" t="s">
        <v>3</v>
      </c>
      <c r="D378" t="s">
        <v>306</v>
      </c>
      <c r="E378" t="s">
        <v>4</v>
      </c>
      <c r="F378">
        <v>11817</v>
      </c>
      <c r="G378" t="s">
        <v>57</v>
      </c>
      <c r="H378">
        <v>25</v>
      </c>
      <c r="I378" t="s">
        <v>310</v>
      </c>
      <c r="J378" t="s">
        <v>311</v>
      </c>
      <c r="K378" s="1">
        <f>SUMIFS(tbSilv[qtdRecurso],tbSilv[idCombinacao],tbResumo[[#This Row],[idCombinacao]],tbSilv[Ano],tbResumo[[#This Row],[Ano]],tbSilv[Operacao],tbResumo[[#This Row],[Operacao]],tbSilv[Recurso],tbResumo[[#This Row],[Recurso]])</f>
        <v>726</v>
      </c>
      <c r="L378" t="str">
        <f>VLOOKUP(tbResumo[[#This Row],[Recurso]],tbUnid[],2,0)</f>
        <v>H/H</v>
      </c>
      <c r="M378" s="9">
        <f>IFERROR(AVERAGEIFS(tbSilv[Preco],tbSilv[idCombinacao],tbResumo[[#This Row],[idCombinacao]],tbSilv[Ano],tbResumo[[#This Row],[Ano]],tbSilv[Operacao],tbResumo[[#This Row],[Operacao]],tbSilv[Recurso],tbResumo[[#This Row],[Recurso]]),0)</f>
        <v>1.0999999999999999E-2</v>
      </c>
      <c r="N378" s="1">
        <f>SUMIFS(tbSilv[qtdRecEspFaixa],tbSilv[idCombinacao],tbResumo[[#This Row],[idCombinacao]],tbSilv[Ano],tbResumo[[#This Row],[Ano]],tbSilv[Operacao],tbResumo[[#This Row],[Operacao]],tbSilv[Recurso],tbResumo[[#This Row],[Recurso]])</f>
        <v>30.056399999999996</v>
      </c>
      <c r="O378" s="9">
        <f>SUMIFS(tbSilv[ValorEspFaixa],tbSilv[idCombinacao],tbResumo[[#This Row],[idCombinacao]],tbSilv[Ano],tbResumo[[#This Row],[Ano]],tbSilv[Operacao],tbResumo[[#This Row],[Operacao]],tbSilv[Recurso],tbResumo[[#This Row],[Recurso]])</f>
        <v>0.33062039999999998</v>
      </c>
    </row>
    <row r="379" spans="1:15" x14ac:dyDescent="0.3">
      <c r="A379" t="s">
        <v>1</v>
      </c>
      <c r="B379" t="s">
        <v>2</v>
      </c>
      <c r="C379" t="s">
        <v>3</v>
      </c>
      <c r="D379" t="s">
        <v>306</v>
      </c>
      <c r="E379" t="s">
        <v>4</v>
      </c>
      <c r="F379">
        <v>11817</v>
      </c>
      <c r="G379" t="s">
        <v>57</v>
      </c>
      <c r="H379">
        <v>25</v>
      </c>
      <c r="I379" t="s">
        <v>310</v>
      </c>
      <c r="J379" t="s">
        <v>13</v>
      </c>
      <c r="K379" s="1">
        <f>SUMIFS(tbSilv[qtdRecurso],tbSilv[idCombinacao],tbResumo[[#This Row],[idCombinacao]],tbSilv[Ano],tbResumo[[#This Row],[Ano]],tbSilv[Operacao],tbResumo[[#This Row],[Operacao]],tbSilv[Recurso],tbResumo[[#This Row],[Recurso]])</f>
        <v>726</v>
      </c>
      <c r="L379" t="str">
        <f>VLOOKUP(tbResumo[[#This Row],[Recurso]],tbUnid[],2,0)</f>
        <v>H/H</v>
      </c>
      <c r="M379" s="9">
        <f>IFERROR(AVERAGEIFS(tbSilv[Preco],tbSilv[idCombinacao],tbResumo[[#This Row],[idCombinacao]],tbSilv[Ano],tbResumo[[#This Row],[Ano]],tbSilv[Operacao],tbResumo[[#This Row],[Operacao]],tbSilv[Recurso],tbResumo[[#This Row],[Recurso]]),0)</f>
        <v>13.066685676574707</v>
      </c>
      <c r="N379" s="1">
        <f>SUMIFS(tbSilv[qtdRecEspFaixa],tbSilv[idCombinacao],tbResumo[[#This Row],[idCombinacao]],tbSilv[Ano],tbResumo[[#This Row],[Ano]],tbSilv[Operacao],tbResumo[[#This Row],[Operacao]],tbSilv[Recurso],tbResumo[[#This Row],[Recurso]])</f>
        <v>30.056399999999996</v>
      </c>
      <c r="O379" s="9">
        <f>SUMIFS(tbSilv[ValorEspFaixa],tbSilv[idCombinacao],tbResumo[[#This Row],[idCombinacao]],tbSilv[Ano],tbResumo[[#This Row],[Ano]],tbSilv[Operacao],tbResumo[[#This Row],[Operacao]],tbSilv[Recurso],tbResumo[[#This Row],[Recurso]])</f>
        <v>392.73753136940002</v>
      </c>
    </row>
    <row r="380" spans="1:15" x14ac:dyDescent="0.3">
      <c r="A380" t="s">
        <v>1</v>
      </c>
      <c r="B380" t="s">
        <v>2</v>
      </c>
      <c r="C380" t="s">
        <v>3</v>
      </c>
      <c r="D380" t="s">
        <v>306</v>
      </c>
      <c r="E380" t="s">
        <v>4</v>
      </c>
      <c r="F380">
        <v>11817</v>
      </c>
      <c r="G380" t="s">
        <v>57</v>
      </c>
      <c r="H380">
        <v>25</v>
      </c>
      <c r="I380" t="s">
        <v>312</v>
      </c>
      <c r="J380" t="s">
        <v>13</v>
      </c>
      <c r="K380" s="1">
        <f>SUMIFS(tbSilv[qtdRecurso],tbSilv[idCombinacao],tbResumo[[#This Row],[idCombinacao]],tbSilv[Ano],tbResumo[[#This Row],[Ano]],tbSilv[Operacao],tbResumo[[#This Row],[Operacao]],tbSilv[Recurso],tbResumo[[#This Row],[Recurso]])</f>
        <v>90.75</v>
      </c>
      <c r="L380" t="str">
        <f>VLOOKUP(tbResumo[[#This Row],[Recurso]],tbUnid[],2,0)</f>
        <v>H/H</v>
      </c>
      <c r="M380" s="9">
        <f>IFERROR(AVERAGEIFS(tbSilv[Preco],tbSilv[idCombinacao],tbResumo[[#This Row],[idCombinacao]],tbSilv[Ano],tbResumo[[#This Row],[Ano]],tbSilv[Operacao],tbResumo[[#This Row],[Operacao]],tbSilv[Recurso],tbResumo[[#This Row],[Recurso]]),0)</f>
        <v>13.066685676574707</v>
      </c>
      <c r="N380" s="1">
        <f>SUMIFS(tbSilv[qtdRecEspFaixa],tbSilv[idCombinacao],tbResumo[[#This Row],[idCombinacao]],tbSilv[Ano],tbResumo[[#This Row],[Ano]],tbSilv[Operacao],tbResumo[[#This Row],[Operacao]],tbSilv[Recurso],tbResumo[[#This Row],[Recurso]])</f>
        <v>3.7570499999999996</v>
      </c>
      <c r="O380" s="9">
        <f>SUMIFS(tbSilv[ValorEspFaixa],tbSilv[idCombinacao],tbResumo[[#This Row],[idCombinacao]],tbSilv[Ano],tbResumo[[#This Row],[Ano]],tbSilv[Operacao],tbResumo[[#This Row],[Operacao]],tbSilv[Recurso],tbResumo[[#This Row],[Recurso]])</f>
        <v>49.092191421175002</v>
      </c>
    </row>
    <row r="381" spans="1:15" x14ac:dyDescent="0.3">
      <c r="A381" t="s">
        <v>1</v>
      </c>
      <c r="B381" t="s">
        <v>2</v>
      </c>
      <c r="C381" t="s">
        <v>3</v>
      </c>
      <c r="D381" t="s">
        <v>306</v>
      </c>
      <c r="E381" t="s">
        <v>4</v>
      </c>
      <c r="F381">
        <v>11817</v>
      </c>
      <c r="G381" t="s">
        <v>57</v>
      </c>
      <c r="H381">
        <v>25</v>
      </c>
      <c r="I381" t="s">
        <v>313</v>
      </c>
      <c r="J381" t="s">
        <v>16</v>
      </c>
      <c r="K381" s="1">
        <f>SUMIFS(tbSilv[qtdRecurso],tbSilv[idCombinacao],tbResumo[[#This Row],[idCombinacao]],tbSilv[Ano],tbResumo[[#This Row],[Ano]],tbSilv[Operacao],tbResumo[[#This Row],[Operacao]],tbSilv[Recurso],tbResumo[[#This Row],[Recurso]])</f>
        <v>4.38</v>
      </c>
      <c r="L381" t="str">
        <f>VLOOKUP(tbResumo[[#This Row],[Recurso]],tbUnid[],2,0)</f>
        <v>H/M</v>
      </c>
      <c r="M381" s="9">
        <f>IFERROR(AVERAGEIFS(tbSilv[Preco],tbSilv[idCombinacao],tbResumo[[#This Row],[idCombinacao]],tbSilv[Ano],tbResumo[[#This Row],[Ano]],tbSilv[Operacao],tbResumo[[#This Row],[Operacao]],tbSilv[Recurso],tbResumo[[#This Row],[Recurso]]),0)</f>
        <v>149.07000732421875</v>
      </c>
      <c r="N381" s="1">
        <f>SUMIFS(tbSilv[qtdRecEspFaixa],tbSilv[idCombinacao],tbResumo[[#This Row],[idCombinacao]],tbSilv[Ano],tbResumo[[#This Row],[Ano]],tbSilv[Operacao],tbResumo[[#This Row],[Operacao]],tbSilv[Recurso],tbResumo[[#This Row],[Recurso]])</f>
        <v>0.17541899999999999</v>
      </c>
      <c r="O381" s="9">
        <f>SUMIFS(tbSilv[ValorEspFaixa],tbSilv[idCombinacao],tbResumo[[#This Row],[idCombinacao]],tbSilv[Ano],tbResumo[[#This Row],[Ano]],tbSilv[Operacao],tbResumo[[#This Row],[Operacao]],tbSilv[Recurso],tbResumo[[#This Row],[Recurso]])</f>
        <v>26.149711614807128</v>
      </c>
    </row>
    <row r="382" spans="1:15" x14ac:dyDescent="0.3">
      <c r="A382" t="s">
        <v>1</v>
      </c>
      <c r="B382" t="s">
        <v>2</v>
      </c>
      <c r="C382" t="s">
        <v>3</v>
      </c>
      <c r="D382" t="s">
        <v>306</v>
      </c>
      <c r="E382" t="s">
        <v>4</v>
      </c>
      <c r="F382">
        <v>11817</v>
      </c>
      <c r="G382" t="s">
        <v>57</v>
      </c>
      <c r="H382">
        <v>26</v>
      </c>
      <c r="I382" t="s">
        <v>310</v>
      </c>
      <c r="J382" t="s">
        <v>311</v>
      </c>
      <c r="K382" s="1">
        <f>SUMIFS(tbSilv[qtdRecurso],tbSilv[idCombinacao],tbResumo[[#This Row],[idCombinacao]],tbSilv[Ano],tbResumo[[#This Row],[Ano]],tbSilv[Operacao],tbResumo[[#This Row],[Operacao]],tbSilv[Recurso],tbResumo[[#This Row],[Recurso]])</f>
        <v>726</v>
      </c>
      <c r="L382" t="str">
        <f>VLOOKUP(tbResumo[[#This Row],[Recurso]],tbUnid[],2,0)</f>
        <v>H/H</v>
      </c>
      <c r="M382" s="9">
        <f>IFERROR(AVERAGEIFS(tbSilv[Preco],tbSilv[idCombinacao],tbResumo[[#This Row],[idCombinacao]],tbSilv[Ano],tbResumo[[#This Row],[Ano]],tbSilv[Operacao],tbResumo[[#This Row],[Operacao]],tbSilv[Recurso],tbResumo[[#This Row],[Recurso]]),0)</f>
        <v>1.0999999999999999E-2</v>
      </c>
      <c r="N382" s="1">
        <f>SUMIFS(tbSilv[qtdRecEspFaixa],tbSilv[idCombinacao],tbResumo[[#This Row],[idCombinacao]],tbSilv[Ano],tbResumo[[#This Row],[Ano]],tbSilv[Operacao],tbResumo[[#This Row],[Operacao]],tbSilv[Recurso],tbResumo[[#This Row],[Recurso]])</f>
        <v>30.056399999999996</v>
      </c>
      <c r="O382" s="9">
        <f>SUMIFS(tbSilv[ValorEspFaixa],tbSilv[idCombinacao],tbResumo[[#This Row],[idCombinacao]],tbSilv[Ano],tbResumo[[#This Row],[Ano]],tbSilv[Operacao],tbResumo[[#This Row],[Operacao]],tbSilv[Recurso],tbResumo[[#This Row],[Recurso]])</f>
        <v>0.33062039999999998</v>
      </c>
    </row>
    <row r="383" spans="1:15" x14ac:dyDescent="0.3">
      <c r="A383" t="s">
        <v>1</v>
      </c>
      <c r="B383" t="s">
        <v>2</v>
      </c>
      <c r="C383" t="s">
        <v>3</v>
      </c>
      <c r="D383" t="s">
        <v>306</v>
      </c>
      <c r="E383" t="s">
        <v>4</v>
      </c>
      <c r="F383">
        <v>11817</v>
      </c>
      <c r="G383" t="s">
        <v>57</v>
      </c>
      <c r="H383">
        <v>26</v>
      </c>
      <c r="I383" t="s">
        <v>310</v>
      </c>
      <c r="J383" t="s">
        <v>13</v>
      </c>
      <c r="K383" s="1">
        <f>SUMIFS(tbSilv[qtdRecurso],tbSilv[idCombinacao],tbResumo[[#This Row],[idCombinacao]],tbSilv[Ano],tbResumo[[#This Row],[Ano]],tbSilv[Operacao],tbResumo[[#This Row],[Operacao]],tbSilv[Recurso],tbResumo[[#This Row],[Recurso]])</f>
        <v>726</v>
      </c>
      <c r="L383" t="str">
        <f>VLOOKUP(tbResumo[[#This Row],[Recurso]],tbUnid[],2,0)</f>
        <v>H/H</v>
      </c>
      <c r="M383" s="9">
        <f>IFERROR(AVERAGEIFS(tbSilv[Preco],tbSilv[idCombinacao],tbResumo[[#This Row],[idCombinacao]],tbSilv[Ano],tbResumo[[#This Row],[Ano]],tbSilv[Operacao],tbResumo[[#This Row],[Operacao]],tbSilv[Recurso],tbResumo[[#This Row],[Recurso]]),0)</f>
        <v>13.066685676574707</v>
      </c>
      <c r="N383" s="1">
        <f>SUMIFS(tbSilv[qtdRecEspFaixa],tbSilv[idCombinacao],tbResumo[[#This Row],[idCombinacao]],tbSilv[Ano],tbResumo[[#This Row],[Ano]],tbSilv[Operacao],tbResumo[[#This Row],[Operacao]],tbSilv[Recurso],tbResumo[[#This Row],[Recurso]])</f>
        <v>30.056399999999996</v>
      </c>
      <c r="O383" s="9">
        <f>SUMIFS(tbSilv[ValorEspFaixa],tbSilv[idCombinacao],tbResumo[[#This Row],[idCombinacao]],tbSilv[Ano],tbResumo[[#This Row],[Ano]],tbSilv[Operacao],tbResumo[[#This Row],[Operacao]],tbSilv[Recurso],tbResumo[[#This Row],[Recurso]])</f>
        <v>392.73753136940002</v>
      </c>
    </row>
    <row r="384" spans="1:15" x14ac:dyDescent="0.3">
      <c r="A384" t="s">
        <v>1</v>
      </c>
      <c r="B384" t="s">
        <v>2</v>
      </c>
      <c r="C384" t="s">
        <v>3</v>
      </c>
      <c r="D384" t="s">
        <v>306</v>
      </c>
      <c r="E384" t="s">
        <v>4</v>
      </c>
      <c r="F384">
        <v>11817</v>
      </c>
      <c r="G384" t="s">
        <v>57</v>
      </c>
      <c r="H384">
        <v>26</v>
      </c>
      <c r="I384" t="s">
        <v>312</v>
      </c>
      <c r="J384" t="s">
        <v>13</v>
      </c>
      <c r="K384" s="1">
        <f>SUMIFS(tbSilv[qtdRecurso],tbSilv[idCombinacao],tbResumo[[#This Row],[idCombinacao]],tbSilv[Ano],tbResumo[[#This Row],[Ano]],tbSilv[Operacao],tbResumo[[#This Row],[Operacao]],tbSilv[Recurso],tbResumo[[#This Row],[Recurso]])</f>
        <v>90.75</v>
      </c>
      <c r="L384" t="str">
        <f>VLOOKUP(tbResumo[[#This Row],[Recurso]],tbUnid[],2,0)</f>
        <v>H/H</v>
      </c>
      <c r="M384" s="9">
        <f>IFERROR(AVERAGEIFS(tbSilv[Preco],tbSilv[idCombinacao],tbResumo[[#This Row],[idCombinacao]],tbSilv[Ano],tbResumo[[#This Row],[Ano]],tbSilv[Operacao],tbResumo[[#This Row],[Operacao]],tbSilv[Recurso],tbResumo[[#This Row],[Recurso]]),0)</f>
        <v>13.066685676574707</v>
      </c>
      <c r="N384" s="1">
        <f>SUMIFS(tbSilv[qtdRecEspFaixa],tbSilv[idCombinacao],tbResumo[[#This Row],[idCombinacao]],tbSilv[Ano],tbResumo[[#This Row],[Ano]],tbSilv[Operacao],tbResumo[[#This Row],[Operacao]],tbSilv[Recurso],tbResumo[[#This Row],[Recurso]])</f>
        <v>3.7570499999999996</v>
      </c>
      <c r="O384" s="9">
        <f>SUMIFS(tbSilv[ValorEspFaixa],tbSilv[idCombinacao],tbResumo[[#This Row],[idCombinacao]],tbSilv[Ano],tbResumo[[#This Row],[Ano]],tbSilv[Operacao],tbResumo[[#This Row],[Operacao]],tbSilv[Recurso],tbResumo[[#This Row],[Recurso]])</f>
        <v>49.092191421175002</v>
      </c>
    </row>
    <row r="385" spans="1:15" x14ac:dyDescent="0.3">
      <c r="A385" t="s">
        <v>1</v>
      </c>
      <c r="B385" t="s">
        <v>2</v>
      </c>
      <c r="C385" t="s">
        <v>3</v>
      </c>
      <c r="D385" t="s">
        <v>306</v>
      </c>
      <c r="E385" t="s">
        <v>4</v>
      </c>
      <c r="F385">
        <v>11817</v>
      </c>
      <c r="G385" t="s">
        <v>57</v>
      </c>
      <c r="H385">
        <v>26</v>
      </c>
      <c r="I385" t="s">
        <v>313</v>
      </c>
      <c r="J385" t="s">
        <v>16</v>
      </c>
      <c r="K385" s="1">
        <f>SUMIFS(tbSilv[qtdRecurso],tbSilv[idCombinacao],tbResumo[[#This Row],[idCombinacao]],tbSilv[Ano],tbResumo[[#This Row],[Ano]],tbSilv[Operacao],tbResumo[[#This Row],[Operacao]],tbSilv[Recurso],tbResumo[[#This Row],[Recurso]])</f>
        <v>4.38</v>
      </c>
      <c r="L385" t="str">
        <f>VLOOKUP(tbResumo[[#This Row],[Recurso]],tbUnid[],2,0)</f>
        <v>H/M</v>
      </c>
      <c r="M385" s="9">
        <f>IFERROR(AVERAGEIFS(tbSilv[Preco],tbSilv[idCombinacao],tbResumo[[#This Row],[idCombinacao]],tbSilv[Ano],tbResumo[[#This Row],[Ano]],tbSilv[Operacao],tbResumo[[#This Row],[Operacao]],tbSilv[Recurso],tbResumo[[#This Row],[Recurso]]),0)</f>
        <v>149.07000732421875</v>
      </c>
      <c r="N385" s="1">
        <f>SUMIFS(tbSilv[qtdRecEspFaixa],tbSilv[idCombinacao],tbResumo[[#This Row],[idCombinacao]],tbSilv[Ano],tbResumo[[#This Row],[Ano]],tbSilv[Operacao],tbResumo[[#This Row],[Operacao]],tbSilv[Recurso],tbResumo[[#This Row],[Recurso]])</f>
        <v>0.17541899999999999</v>
      </c>
      <c r="O385" s="9">
        <f>SUMIFS(tbSilv[ValorEspFaixa],tbSilv[idCombinacao],tbResumo[[#This Row],[idCombinacao]],tbSilv[Ano],tbResumo[[#This Row],[Ano]],tbSilv[Operacao],tbResumo[[#This Row],[Operacao]],tbSilv[Recurso],tbResumo[[#This Row],[Recurso]])</f>
        <v>26.149711614807128</v>
      </c>
    </row>
    <row r="386" spans="1:15" x14ac:dyDescent="0.3">
      <c r="A386" t="s">
        <v>1</v>
      </c>
      <c r="B386" t="s">
        <v>2</v>
      </c>
      <c r="C386" t="s">
        <v>3</v>
      </c>
      <c r="D386" t="s">
        <v>306</v>
      </c>
      <c r="E386" t="s">
        <v>4</v>
      </c>
      <c r="F386">
        <v>11817</v>
      </c>
      <c r="G386" t="s">
        <v>57</v>
      </c>
      <c r="H386">
        <v>27</v>
      </c>
      <c r="I386" t="s">
        <v>310</v>
      </c>
      <c r="J386" t="s">
        <v>311</v>
      </c>
      <c r="K386" s="1">
        <f>SUMIFS(tbSilv[qtdRecurso],tbSilv[idCombinacao],tbResumo[[#This Row],[idCombinacao]],tbSilv[Ano],tbResumo[[#This Row],[Ano]],tbSilv[Operacao],tbResumo[[#This Row],[Operacao]],tbSilv[Recurso],tbResumo[[#This Row],[Recurso]])</f>
        <v>726</v>
      </c>
      <c r="L386" t="str">
        <f>VLOOKUP(tbResumo[[#This Row],[Recurso]],tbUnid[],2,0)</f>
        <v>H/H</v>
      </c>
      <c r="M386" s="9">
        <f>IFERROR(AVERAGEIFS(tbSilv[Preco],tbSilv[idCombinacao],tbResumo[[#This Row],[idCombinacao]],tbSilv[Ano],tbResumo[[#This Row],[Ano]],tbSilv[Operacao],tbResumo[[#This Row],[Operacao]],tbSilv[Recurso],tbResumo[[#This Row],[Recurso]]),0)</f>
        <v>1.0999999999999999E-2</v>
      </c>
      <c r="N386" s="1">
        <f>SUMIFS(tbSilv[qtdRecEspFaixa],tbSilv[idCombinacao],tbResumo[[#This Row],[idCombinacao]],tbSilv[Ano],tbResumo[[#This Row],[Ano]],tbSilv[Operacao],tbResumo[[#This Row],[Operacao]],tbSilv[Recurso],tbResumo[[#This Row],[Recurso]])</f>
        <v>30.056399999999996</v>
      </c>
      <c r="O386" s="9">
        <f>SUMIFS(tbSilv[ValorEspFaixa],tbSilv[idCombinacao],tbResumo[[#This Row],[idCombinacao]],tbSilv[Ano],tbResumo[[#This Row],[Ano]],tbSilv[Operacao],tbResumo[[#This Row],[Operacao]],tbSilv[Recurso],tbResumo[[#This Row],[Recurso]])</f>
        <v>0.33062039999999998</v>
      </c>
    </row>
    <row r="387" spans="1:15" x14ac:dyDescent="0.3">
      <c r="A387" t="s">
        <v>1</v>
      </c>
      <c r="B387" t="s">
        <v>2</v>
      </c>
      <c r="C387" t="s">
        <v>3</v>
      </c>
      <c r="D387" t="s">
        <v>306</v>
      </c>
      <c r="E387" t="s">
        <v>4</v>
      </c>
      <c r="F387">
        <v>11817</v>
      </c>
      <c r="G387" t="s">
        <v>57</v>
      </c>
      <c r="H387">
        <v>27</v>
      </c>
      <c r="I387" t="s">
        <v>310</v>
      </c>
      <c r="J387" t="s">
        <v>13</v>
      </c>
      <c r="K387" s="1">
        <f>SUMIFS(tbSilv[qtdRecurso],tbSilv[idCombinacao],tbResumo[[#This Row],[idCombinacao]],tbSilv[Ano],tbResumo[[#This Row],[Ano]],tbSilv[Operacao],tbResumo[[#This Row],[Operacao]],tbSilv[Recurso],tbResumo[[#This Row],[Recurso]])</f>
        <v>726</v>
      </c>
      <c r="L387" t="str">
        <f>VLOOKUP(tbResumo[[#This Row],[Recurso]],tbUnid[],2,0)</f>
        <v>H/H</v>
      </c>
      <c r="M387" s="9">
        <f>IFERROR(AVERAGEIFS(tbSilv[Preco],tbSilv[idCombinacao],tbResumo[[#This Row],[idCombinacao]],tbSilv[Ano],tbResumo[[#This Row],[Ano]],tbSilv[Operacao],tbResumo[[#This Row],[Operacao]],tbSilv[Recurso],tbResumo[[#This Row],[Recurso]]),0)</f>
        <v>13.066685676574707</v>
      </c>
      <c r="N387" s="1">
        <f>SUMIFS(tbSilv[qtdRecEspFaixa],tbSilv[idCombinacao],tbResumo[[#This Row],[idCombinacao]],tbSilv[Ano],tbResumo[[#This Row],[Ano]],tbSilv[Operacao],tbResumo[[#This Row],[Operacao]],tbSilv[Recurso],tbResumo[[#This Row],[Recurso]])</f>
        <v>30.056399999999996</v>
      </c>
      <c r="O387" s="9">
        <f>SUMIFS(tbSilv[ValorEspFaixa],tbSilv[idCombinacao],tbResumo[[#This Row],[idCombinacao]],tbSilv[Ano],tbResumo[[#This Row],[Ano]],tbSilv[Operacao],tbResumo[[#This Row],[Operacao]],tbSilv[Recurso],tbResumo[[#This Row],[Recurso]])</f>
        <v>392.73753136940002</v>
      </c>
    </row>
    <row r="388" spans="1:15" x14ac:dyDescent="0.3">
      <c r="A388" t="s">
        <v>1</v>
      </c>
      <c r="B388" t="s">
        <v>2</v>
      </c>
      <c r="C388" t="s">
        <v>3</v>
      </c>
      <c r="D388" t="s">
        <v>306</v>
      </c>
      <c r="E388" t="s">
        <v>4</v>
      </c>
      <c r="F388">
        <v>11817</v>
      </c>
      <c r="G388" t="s">
        <v>57</v>
      </c>
      <c r="H388">
        <v>27</v>
      </c>
      <c r="I388" t="s">
        <v>312</v>
      </c>
      <c r="J388" t="s">
        <v>13</v>
      </c>
      <c r="K388" s="1">
        <f>SUMIFS(tbSilv[qtdRecurso],tbSilv[idCombinacao],tbResumo[[#This Row],[idCombinacao]],tbSilv[Ano],tbResumo[[#This Row],[Ano]],tbSilv[Operacao],tbResumo[[#This Row],[Operacao]],tbSilv[Recurso],tbResumo[[#This Row],[Recurso]])</f>
        <v>90.75</v>
      </c>
      <c r="L388" t="str">
        <f>VLOOKUP(tbResumo[[#This Row],[Recurso]],tbUnid[],2,0)</f>
        <v>H/H</v>
      </c>
      <c r="M388" s="9">
        <f>IFERROR(AVERAGEIFS(tbSilv[Preco],tbSilv[idCombinacao],tbResumo[[#This Row],[idCombinacao]],tbSilv[Ano],tbResumo[[#This Row],[Ano]],tbSilv[Operacao],tbResumo[[#This Row],[Operacao]],tbSilv[Recurso],tbResumo[[#This Row],[Recurso]]),0)</f>
        <v>13.066685676574707</v>
      </c>
      <c r="N388" s="1">
        <f>SUMIFS(tbSilv[qtdRecEspFaixa],tbSilv[idCombinacao],tbResumo[[#This Row],[idCombinacao]],tbSilv[Ano],tbResumo[[#This Row],[Ano]],tbSilv[Operacao],tbResumo[[#This Row],[Operacao]],tbSilv[Recurso],tbResumo[[#This Row],[Recurso]])</f>
        <v>3.7570499999999996</v>
      </c>
      <c r="O388" s="9">
        <f>SUMIFS(tbSilv[ValorEspFaixa],tbSilv[idCombinacao],tbResumo[[#This Row],[idCombinacao]],tbSilv[Ano],tbResumo[[#This Row],[Ano]],tbSilv[Operacao],tbResumo[[#This Row],[Operacao]],tbSilv[Recurso],tbResumo[[#This Row],[Recurso]])</f>
        <v>49.092191421175002</v>
      </c>
    </row>
    <row r="389" spans="1:15" x14ac:dyDescent="0.3">
      <c r="A389" t="s">
        <v>1</v>
      </c>
      <c r="B389" t="s">
        <v>2</v>
      </c>
      <c r="C389" t="s">
        <v>3</v>
      </c>
      <c r="D389" t="s">
        <v>306</v>
      </c>
      <c r="E389" t="s">
        <v>4</v>
      </c>
      <c r="F389">
        <v>11817</v>
      </c>
      <c r="G389" t="s">
        <v>57</v>
      </c>
      <c r="H389">
        <v>27</v>
      </c>
      <c r="I389" t="s">
        <v>313</v>
      </c>
      <c r="J389" t="s">
        <v>16</v>
      </c>
      <c r="K389" s="1">
        <f>SUMIFS(tbSilv[qtdRecurso],tbSilv[idCombinacao],tbResumo[[#This Row],[idCombinacao]],tbSilv[Ano],tbResumo[[#This Row],[Ano]],tbSilv[Operacao],tbResumo[[#This Row],[Operacao]],tbSilv[Recurso],tbResumo[[#This Row],[Recurso]])</f>
        <v>4.38</v>
      </c>
      <c r="L389" t="str">
        <f>VLOOKUP(tbResumo[[#This Row],[Recurso]],tbUnid[],2,0)</f>
        <v>H/M</v>
      </c>
      <c r="M389" s="9">
        <f>IFERROR(AVERAGEIFS(tbSilv[Preco],tbSilv[idCombinacao],tbResumo[[#This Row],[idCombinacao]],tbSilv[Ano],tbResumo[[#This Row],[Ano]],tbSilv[Operacao],tbResumo[[#This Row],[Operacao]],tbSilv[Recurso],tbResumo[[#This Row],[Recurso]]),0)</f>
        <v>149.07000732421875</v>
      </c>
      <c r="N389" s="1">
        <f>SUMIFS(tbSilv[qtdRecEspFaixa],tbSilv[idCombinacao],tbResumo[[#This Row],[idCombinacao]],tbSilv[Ano],tbResumo[[#This Row],[Ano]],tbSilv[Operacao],tbResumo[[#This Row],[Operacao]],tbSilv[Recurso],tbResumo[[#This Row],[Recurso]])</f>
        <v>0.17541899999999999</v>
      </c>
      <c r="O389" s="9">
        <f>SUMIFS(tbSilv[ValorEspFaixa],tbSilv[idCombinacao],tbResumo[[#This Row],[idCombinacao]],tbSilv[Ano],tbResumo[[#This Row],[Ano]],tbSilv[Operacao],tbResumo[[#This Row],[Operacao]],tbSilv[Recurso],tbResumo[[#This Row],[Recurso]])</f>
        <v>26.149711614807128</v>
      </c>
    </row>
    <row r="390" spans="1:15" x14ac:dyDescent="0.3">
      <c r="A390" t="s">
        <v>1</v>
      </c>
      <c r="B390" t="s">
        <v>2</v>
      </c>
      <c r="C390" t="s">
        <v>3</v>
      </c>
      <c r="D390" t="s">
        <v>306</v>
      </c>
      <c r="E390" t="s">
        <v>4</v>
      </c>
      <c r="F390">
        <v>11817</v>
      </c>
      <c r="G390" t="s">
        <v>57</v>
      </c>
      <c r="H390">
        <v>28</v>
      </c>
      <c r="I390" t="s">
        <v>310</v>
      </c>
      <c r="J390" t="s">
        <v>311</v>
      </c>
      <c r="K390" s="1">
        <f>SUMIFS(tbSilv[qtdRecurso],tbSilv[idCombinacao],tbResumo[[#This Row],[idCombinacao]],tbSilv[Ano],tbResumo[[#This Row],[Ano]],tbSilv[Operacao],tbResumo[[#This Row],[Operacao]],tbSilv[Recurso],tbResumo[[#This Row],[Recurso]])</f>
        <v>726</v>
      </c>
      <c r="L390" t="str">
        <f>VLOOKUP(tbResumo[[#This Row],[Recurso]],tbUnid[],2,0)</f>
        <v>H/H</v>
      </c>
      <c r="M390" s="9">
        <f>IFERROR(AVERAGEIFS(tbSilv[Preco],tbSilv[idCombinacao],tbResumo[[#This Row],[idCombinacao]],tbSilv[Ano],tbResumo[[#This Row],[Ano]],tbSilv[Operacao],tbResumo[[#This Row],[Operacao]],tbSilv[Recurso],tbResumo[[#This Row],[Recurso]]),0)</f>
        <v>1.0999999999999999E-2</v>
      </c>
      <c r="N390" s="1">
        <f>SUMIFS(tbSilv[qtdRecEspFaixa],tbSilv[idCombinacao],tbResumo[[#This Row],[idCombinacao]],tbSilv[Ano],tbResumo[[#This Row],[Ano]],tbSilv[Operacao],tbResumo[[#This Row],[Operacao]],tbSilv[Recurso],tbResumo[[#This Row],[Recurso]])</f>
        <v>30.056399999999996</v>
      </c>
      <c r="O390" s="9">
        <f>SUMIFS(tbSilv[ValorEspFaixa],tbSilv[idCombinacao],tbResumo[[#This Row],[idCombinacao]],tbSilv[Ano],tbResumo[[#This Row],[Ano]],tbSilv[Operacao],tbResumo[[#This Row],[Operacao]],tbSilv[Recurso],tbResumo[[#This Row],[Recurso]])</f>
        <v>0.33062039999999998</v>
      </c>
    </row>
    <row r="391" spans="1:15" x14ac:dyDescent="0.3">
      <c r="A391" t="s">
        <v>1</v>
      </c>
      <c r="B391" t="s">
        <v>2</v>
      </c>
      <c r="C391" t="s">
        <v>3</v>
      </c>
      <c r="D391" t="s">
        <v>306</v>
      </c>
      <c r="E391" t="s">
        <v>4</v>
      </c>
      <c r="F391">
        <v>11817</v>
      </c>
      <c r="G391" t="s">
        <v>57</v>
      </c>
      <c r="H391">
        <v>28</v>
      </c>
      <c r="I391" t="s">
        <v>310</v>
      </c>
      <c r="J391" t="s">
        <v>13</v>
      </c>
      <c r="K391" s="1">
        <f>SUMIFS(tbSilv[qtdRecurso],tbSilv[idCombinacao],tbResumo[[#This Row],[idCombinacao]],tbSilv[Ano],tbResumo[[#This Row],[Ano]],tbSilv[Operacao],tbResumo[[#This Row],[Operacao]],tbSilv[Recurso],tbResumo[[#This Row],[Recurso]])</f>
        <v>726</v>
      </c>
      <c r="L391" t="str">
        <f>VLOOKUP(tbResumo[[#This Row],[Recurso]],tbUnid[],2,0)</f>
        <v>H/H</v>
      </c>
      <c r="M391" s="9">
        <f>IFERROR(AVERAGEIFS(tbSilv[Preco],tbSilv[idCombinacao],tbResumo[[#This Row],[idCombinacao]],tbSilv[Ano],tbResumo[[#This Row],[Ano]],tbSilv[Operacao],tbResumo[[#This Row],[Operacao]],tbSilv[Recurso],tbResumo[[#This Row],[Recurso]]),0)</f>
        <v>13.066685676574707</v>
      </c>
      <c r="N391" s="1">
        <f>SUMIFS(tbSilv[qtdRecEspFaixa],tbSilv[idCombinacao],tbResumo[[#This Row],[idCombinacao]],tbSilv[Ano],tbResumo[[#This Row],[Ano]],tbSilv[Operacao],tbResumo[[#This Row],[Operacao]],tbSilv[Recurso],tbResumo[[#This Row],[Recurso]])</f>
        <v>30.056399999999996</v>
      </c>
      <c r="O391" s="9">
        <f>SUMIFS(tbSilv[ValorEspFaixa],tbSilv[idCombinacao],tbResumo[[#This Row],[idCombinacao]],tbSilv[Ano],tbResumo[[#This Row],[Ano]],tbSilv[Operacao],tbResumo[[#This Row],[Operacao]],tbSilv[Recurso],tbResumo[[#This Row],[Recurso]])</f>
        <v>392.73753136940002</v>
      </c>
    </row>
    <row r="392" spans="1:15" x14ac:dyDescent="0.3">
      <c r="A392" t="s">
        <v>1</v>
      </c>
      <c r="B392" t="s">
        <v>2</v>
      </c>
      <c r="C392" t="s">
        <v>3</v>
      </c>
      <c r="D392" t="s">
        <v>306</v>
      </c>
      <c r="E392" t="s">
        <v>4</v>
      </c>
      <c r="F392">
        <v>11817</v>
      </c>
      <c r="G392" t="s">
        <v>57</v>
      </c>
      <c r="H392">
        <v>28</v>
      </c>
      <c r="I392" t="s">
        <v>312</v>
      </c>
      <c r="J392" t="s">
        <v>13</v>
      </c>
      <c r="K392" s="1">
        <f>SUMIFS(tbSilv[qtdRecurso],tbSilv[idCombinacao],tbResumo[[#This Row],[idCombinacao]],tbSilv[Ano],tbResumo[[#This Row],[Ano]],tbSilv[Operacao],tbResumo[[#This Row],[Operacao]],tbSilv[Recurso],tbResumo[[#This Row],[Recurso]])</f>
        <v>90.75</v>
      </c>
      <c r="L392" t="str">
        <f>VLOOKUP(tbResumo[[#This Row],[Recurso]],tbUnid[],2,0)</f>
        <v>H/H</v>
      </c>
      <c r="M392" s="9">
        <f>IFERROR(AVERAGEIFS(tbSilv[Preco],tbSilv[idCombinacao],tbResumo[[#This Row],[idCombinacao]],tbSilv[Ano],tbResumo[[#This Row],[Ano]],tbSilv[Operacao],tbResumo[[#This Row],[Operacao]],tbSilv[Recurso],tbResumo[[#This Row],[Recurso]]),0)</f>
        <v>13.066685676574707</v>
      </c>
      <c r="N392" s="1">
        <f>SUMIFS(tbSilv[qtdRecEspFaixa],tbSilv[idCombinacao],tbResumo[[#This Row],[idCombinacao]],tbSilv[Ano],tbResumo[[#This Row],[Ano]],tbSilv[Operacao],tbResumo[[#This Row],[Operacao]],tbSilv[Recurso],tbResumo[[#This Row],[Recurso]])</f>
        <v>3.7570499999999996</v>
      </c>
      <c r="O392" s="9">
        <f>SUMIFS(tbSilv[ValorEspFaixa],tbSilv[idCombinacao],tbResumo[[#This Row],[idCombinacao]],tbSilv[Ano],tbResumo[[#This Row],[Ano]],tbSilv[Operacao],tbResumo[[#This Row],[Operacao]],tbSilv[Recurso],tbResumo[[#This Row],[Recurso]])</f>
        <v>49.092191421175002</v>
      </c>
    </row>
    <row r="393" spans="1:15" x14ac:dyDescent="0.3">
      <c r="A393" t="s">
        <v>1</v>
      </c>
      <c r="B393" t="s">
        <v>2</v>
      </c>
      <c r="C393" t="s">
        <v>3</v>
      </c>
      <c r="D393" t="s">
        <v>306</v>
      </c>
      <c r="E393" t="s">
        <v>4</v>
      </c>
      <c r="F393">
        <v>11817</v>
      </c>
      <c r="G393" t="s">
        <v>57</v>
      </c>
      <c r="H393">
        <v>28</v>
      </c>
      <c r="I393" t="s">
        <v>313</v>
      </c>
      <c r="J393" t="s">
        <v>16</v>
      </c>
      <c r="K393" s="1">
        <f>SUMIFS(tbSilv[qtdRecurso],tbSilv[idCombinacao],tbResumo[[#This Row],[idCombinacao]],tbSilv[Ano],tbResumo[[#This Row],[Ano]],tbSilv[Operacao],tbResumo[[#This Row],[Operacao]],tbSilv[Recurso],tbResumo[[#This Row],[Recurso]])</f>
        <v>4.38</v>
      </c>
      <c r="L393" t="str">
        <f>VLOOKUP(tbResumo[[#This Row],[Recurso]],tbUnid[],2,0)</f>
        <v>H/M</v>
      </c>
      <c r="M393" s="9">
        <f>IFERROR(AVERAGEIFS(tbSilv[Preco],tbSilv[idCombinacao],tbResumo[[#This Row],[idCombinacao]],tbSilv[Ano],tbResumo[[#This Row],[Ano]],tbSilv[Operacao],tbResumo[[#This Row],[Operacao]],tbSilv[Recurso],tbResumo[[#This Row],[Recurso]]),0)</f>
        <v>149.07000732421875</v>
      </c>
      <c r="N393" s="1">
        <f>SUMIFS(tbSilv[qtdRecEspFaixa],tbSilv[idCombinacao],tbResumo[[#This Row],[idCombinacao]],tbSilv[Ano],tbResumo[[#This Row],[Ano]],tbSilv[Operacao],tbResumo[[#This Row],[Operacao]],tbSilv[Recurso],tbResumo[[#This Row],[Recurso]])</f>
        <v>0.17541899999999999</v>
      </c>
      <c r="O393" s="9">
        <f>SUMIFS(tbSilv[ValorEspFaixa],tbSilv[idCombinacao],tbResumo[[#This Row],[idCombinacao]],tbSilv[Ano],tbResumo[[#This Row],[Ano]],tbSilv[Operacao],tbResumo[[#This Row],[Operacao]],tbSilv[Recurso],tbResumo[[#This Row],[Recurso]])</f>
        <v>26.149711614807128</v>
      </c>
    </row>
    <row r="394" spans="1:15" x14ac:dyDescent="0.3">
      <c r="A394" t="s">
        <v>1</v>
      </c>
      <c r="B394" t="s">
        <v>2</v>
      </c>
      <c r="C394" t="s">
        <v>3</v>
      </c>
      <c r="D394" t="s">
        <v>306</v>
      </c>
      <c r="E394" t="s">
        <v>4</v>
      </c>
      <c r="F394">
        <v>11817</v>
      </c>
      <c r="G394" t="s">
        <v>57</v>
      </c>
      <c r="H394">
        <v>29</v>
      </c>
      <c r="I394" t="s">
        <v>310</v>
      </c>
      <c r="J394" t="s">
        <v>311</v>
      </c>
      <c r="K394" s="1">
        <f>SUMIFS(tbSilv[qtdRecurso],tbSilv[idCombinacao],tbResumo[[#This Row],[idCombinacao]],tbSilv[Ano],tbResumo[[#This Row],[Ano]],tbSilv[Operacao],tbResumo[[#This Row],[Operacao]],tbSilv[Recurso],tbResumo[[#This Row],[Recurso]])</f>
        <v>726</v>
      </c>
      <c r="L394" t="str">
        <f>VLOOKUP(tbResumo[[#This Row],[Recurso]],tbUnid[],2,0)</f>
        <v>H/H</v>
      </c>
      <c r="M394" s="9">
        <f>IFERROR(AVERAGEIFS(tbSilv[Preco],tbSilv[idCombinacao],tbResumo[[#This Row],[idCombinacao]],tbSilv[Ano],tbResumo[[#This Row],[Ano]],tbSilv[Operacao],tbResumo[[#This Row],[Operacao]],tbSilv[Recurso],tbResumo[[#This Row],[Recurso]]),0)</f>
        <v>1.0999999999999999E-2</v>
      </c>
      <c r="N394" s="1">
        <f>SUMIFS(tbSilv[qtdRecEspFaixa],tbSilv[idCombinacao],tbResumo[[#This Row],[idCombinacao]],tbSilv[Ano],tbResumo[[#This Row],[Ano]],tbSilv[Operacao],tbResumo[[#This Row],[Operacao]],tbSilv[Recurso],tbResumo[[#This Row],[Recurso]])</f>
        <v>30.056399999999996</v>
      </c>
      <c r="O394" s="9">
        <f>SUMIFS(tbSilv[ValorEspFaixa],tbSilv[idCombinacao],tbResumo[[#This Row],[idCombinacao]],tbSilv[Ano],tbResumo[[#This Row],[Ano]],tbSilv[Operacao],tbResumo[[#This Row],[Operacao]],tbSilv[Recurso],tbResumo[[#This Row],[Recurso]])</f>
        <v>0.33062039999999998</v>
      </c>
    </row>
    <row r="395" spans="1:15" x14ac:dyDescent="0.3">
      <c r="A395" t="s">
        <v>1</v>
      </c>
      <c r="B395" t="s">
        <v>2</v>
      </c>
      <c r="C395" t="s">
        <v>3</v>
      </c>
      <c r="D395" t="s">
        <v>306</v>
      </c>
      <c r="E395" t="s">
        <v>4</v>
      </c>
      <c r="F395">
        <v>11817</v>
      </c>
      <c r="G395" t="s">
        <v>57</v>
      </c>
      <c r="H395">
        <v>29</v>
      </c>
      <c r="I395" t="s">
        <v>310</v>
      </c>
      <c r="J395" t="s">
        <v>13</v>
      </c>
      <c r="K395" s="1">
        <f>SUMIFS(tbSilv[qtdRecurso],tbSilv[idCombinacao],tbResumo[[#This Row],[idCombinacao]],tbSilv[Ano],tbResumo[[#This Row],[Ano]],tbSilv[Operacao],tbResumo[[#This Row],[Operacao]],tbSilv[Recurso],tbResumo[[#This Row],[Recurso]])</f>
        <v>726</v>
      </c>
      <c r="L395" t="str">
        <f>VLOOKUP(tbResumo[[#This Row],[Recurso]],tbUnid[],2,0)</f>
        <v>H/H</v>
      </c>
      <c r="M395" s="9">
        <f>IFERROR(AVERAGEIFS(tbSilv[Preco],tbSilv[idCombinacao],tbResumo[[#This Row],[idCombinacao]],tbSilv[Ano],tbResumo[[#This Row],[Ano]],tbSilv[Operacao],tbResumo[[#This Row],[Operacao]],tbSilv[Recurso],tbResumo[[#This Row],[Recurso]]),0)</f>
        <v>13.066685676574707</v>
      </c>
      <c r="N395" s="1">
        <f>SUMIFS(tbSilv[qtdRecEspFaixa],tbSilv[idCombinacao],tbResumo[[#This Row],[idCombinacao]],tbSilv[Ano],tbResumo[[#This Row],[Ano]],tbSilv[Operacao],tbResumo[[#This Row],[Operacao]],tbSilv[Recurso],tbResumo[[#This Row],[Recurso]])</f>
        <v>30.056399999999996</v>
      </c>
      <c r="O395" s="9">
        <f>SUMIFS(tbSilv[ValorEspFaixa],tbSilv[idCombinacao],tbResumo[[#This Row],[idCombinacao]],tbSilv[Ano],tbResumo[[#This Row],[Ano]],tbSilv[Operacao],tbResumo[[#This Row],[Operacao]],tbSilv[Recurso],tbResumo[[#This Row],[Recurso]])</f>
        <v>392.73753136940002</v>
      </c>
    </row>
    <row r="396" spans="1:15" x14ac:dyDescent="0.3">
      <c r="A396" t="s">
        <v>1</v>
      </c>
      <c r="B396" t="s">
        <v>2</v>
      </c>
      <c r="C396" t="s">
        <v>3</v>
      </c>
      <c r="D396" t="s">
        <v>306</v>
      </c>
      <c r="E396" t="s">
        <v>4</v>
      </c>
      <c r="F396">
        <v>11817</v>
      </c>
      <c r="G396" t="s">
        <v>57</v>
      </c>
      <c r="H396">
        <v>29</v>
      </c>
      <c r="I396" t="s">
        <v>312</v>
      </c>
      <c r="J396" t="s">
        <v>13</v>
      </c>
      <c r="K396" s="1">
        <f>SUMIFS(tbSilv[qtdRecurso],tbSilv[idCombinacao],tbResumo[[#This Row],[idCombinacao]],tbSilv[Ano],tbResumo[[#This Row],[Ano]],tbSilv[Operacao],tbResumo[[#This Row],[Operacao]],tbSilv[Recurso],tbResumo[[#This Row],[Recurso]])</f>
        <v>90.75</v>
      </c>
      <c r="L396" t="str">
        <f>VLOOKUP(tbResumo[[#This Row],[Recurso]],tbUnid[],2,0)</f>
        <v>H/H</v>
      </c>
      <c r="M396" s="9">
        <f>IFERROR(AVERAGEIFS(tbSilv[Preco],tbSilv[idCombinacao],tbResumo[[#This Row],[idCombinacao]],tbSilv[Ano],tbResumo[[#This Row],[Ano]],tbSilv[Operacao],tbResumo[[#This Row],[Operacao]],tbSilv[Recurso],tbResumo[[#This Row],[Recurso]]),0)</f>
        <v>13.066685676574707</v>
      </c>
      <c r="N396" s="1">
        <f>SUMIFS(tbSilv[qtdRecEspFaixa],tbSilv[idCombinacao],tbResumo[[#This Row],[idCombinacao]],tbSilv[Ano],tbResumo[[#This Row],[Ano]],tbSilv[Operacao],tbResumo[[#This Row],[Operacao]],tbSilv[Recurso],tbResumo[[#This Row],[Recurso]])</f>
        <v>3.7570499999999996</v>
      </c>
      <c r="O396" s="9">
        <f>SUMIFS(tbSilv[ValorEspFaixa],tbSilv[idCombinacao],tbResumo[[#This Row],[idCombinacao]],tbSilv[Ano],tbResumo[[#This Row],[Ano]],tbSilv[Operacao],tbResumo[[#This Row],[Operacao]],tbSilv[Recurso],tbResumo[[#This Row],[Recurso]])</f>
        <v>49.092191421175002</v>
      </c>
    </row>
    <row r="397" spans="1:15" x14ac:dyDescent="0.3">
      <c r="A397" t="s">
        <v>1</v>
      </c>
      <c r="B397" t="s">
        <v>2</v>
      </c>
      <c r="C397" t="s">
        <v>3</v>
      </c>
      <c r="D397" t="s">
        <v>306</v>
      </c>
      <c r="E397" t="s">
        <v>4</v>
      </c>
      <c r="F397">
        <v>11817</v>
      </c>
      <c r="G397" t="s">
        <v>57</v>
      </c>
      <c r="H397">
        <v>29</v>
      </c>
      <c r="I397" t="s">
        <v>313</v>
      </c>
      <c r="J397" t="s">
        <v>16</v>
      </c>
      <c r="K397" s="1">
        <f>SUMIFS(tbSilv[qtdRecurso],tbSilv[idCombinacao],tbResumo[[#This Row],[idCombinacao]],tbSilv[Ano],tbResumo[[#This Row],[Ano]],tbSilv[Operacao],tbResumo[[#This Row],[Operacao]],tbSilv[Recurso],tbResumo[[#This Row],[Recurso]])</f>
        <v>4.38</v>
      </c>
      <c r="L397" t="str">
        <f>VLOOKUP(tbResumo[[#This Row],[Recurso]],tbUnid[],2,0)</f>
        <v>H/M</v>
      </c>
      <c r="M397" s="9">
        <f>IFERROR(AVERAGEIFS(tbSilv[Preco],tbSilv[idCombinacao],tbResumo[[#This Row],[idCombinacao]],tbSilv[Ano],tbResumo[[#This Row],[Ano]],tbSilv[Operacao],tbResumo[[#This Row],[Operacao]],tbSilv[Recurso],tbResumo[[#This Row],[Recurso]]),0)</f>
        <v>149.07000732421875</v>
      </c>
      <c r="N397" s="1">
        <f>SUMIFS(tbSilv[qtdRecEspFaixa],tbSilv[idCombinacao],tbResumo[[#This Row],[idCombinacao]],tbSilv[Ano],tbResumo[[#This Row],[Ano]],tbSilv[Operacao],tbResumo[[#This Row],[Operacao]],tbSilv[Recurso],tbResumo[[#This Row],[Recurso]])</f>
        <v>0.17541899999999999</v>
      </c>
      <c r="O397" s="9">
        <f>SUMIFS(tbSilv[ValorEspFaixa],tbSilv[idCombinacao],tbResumo[[#This Row],[idCombinacao]],tbSilv[Ano],tbResumo[[#This Row],[Ano]],tbSilv[Operacao],tbResumo[[#This Row],[Operacao]],tbSilv[Recurso],tbResumo[[#This Row],[Recurso]])</f>
        <v>26.149711614807128</v>
      </c>
    </row>
    <row r="398" spans="1:15" x14ac:dyDescent="0.3">
      <c r="A398" t="s">
        <v>1</v>
      </c>
      <c r="B398" t="s">
        <v>2</v>
      </c>
      <c r="C398" t="s">
        <v>3</v>
      </c>
      <c r="D398" t="s">
        <v>306</v>
      </c>
      <c r="E398" t="s">
        <v>4</v>
      </c>
      <c r="F398">
        <v>11817</v>
      </c>
      <c r="G398" t="s">
        <v>57</v>
      </c>
      <c r="H398">
        <v>30</v>
      </c>
      <c r="I398" t="s">
        <v>310</v>
      </c>
      <c r="J398" t="s">
        <v>311</v>
      </c>
      <c r="K398" s="1">
        <f>SUMIFS(tbSilv[qtdRecurso],tbSilv[idCombinacao],tbResumo[[#This Row],[idCombinacao]],tbSilv[Ano],tbResumo[[#This Row],[Ano]],tbSilv[Operacao],tbResumo[[#This Row],[Operacao]],tbSilv[Recurso],tbResumo[[#This Row],[Recurso]])</f>
        <v>726</v>
      </c>
      <c r="L398" t="str">
        <f>VLOOKUP(tbResumo[[#This Row],[Recurso]],tbUnid[],2,0)</f>
        <v>H/H</v>
      </c>
      <c r="M398" s="9">
        <f>IFERROR(AVERAGEIFS(tbSilv[Preco],tbSilv[idCombinacao],tbResumo[[#This Row],[idCombinacao]],tbSilv[Ano],tbResumo[[#This Row],[Ano]],tbSilv[Operacao],tbResumo[[#This Row],[Operacao]],tbSilv[Recurso],tbResumo[[#This Row],[Recurso]]),0)</f>
        <v>1.0999999999999999E-2</v>
      </c>
      <c r="N398" s="1">
        <f>SUMIFS(tbSilv[qtdRecEspFaixa],tbSilv[idCombinacao],tbResumo[[#This Row],[idCombinacao]],tbSilv[Ano],tbResumo[[#This Row],[Ano]],tbSilv[Operacao],tbResumo[[#This Row],[Operacao]],tbSilv[Recurso],tbResumo[[#This Row],[Recurso]])</f>
        <v>30.056399999999996</v>
      </c>
      <c r="O398" s="9">
        <f>SUMIFS(tbSilv[ValorEspFaixa],tbSilv[idCombinacao],tbResumo[[#This Row],[idCombinacao]],tbSilv[Ano],tbResumo[[#This Row],[Ano]],tbSilv[Operacao],tbResumo[[#This Row],[Operacao]],tbSilv[Recurso],tbResumo[[#This Row],[Recurso]])</f>
        <v>0.33062039999999998</v>
      </c>
    </row>
    <row r="399" spans="1:15" x14ac:dyDescent="0.3">
      <c r="A399" t="s">
        <v>1</v>
      </c>
      <c r="B399" t="s">
        <v>2</v>
      </c>
      <c r="C399" t="s">
        <v>3</v>
      </c>
      <c r="D399" t="s">
        <v>306</v>
      </c>
      <c r="E399" t="s">
        <v>4</v>
      </c>
      <c r="F399">
        <v>11817</v>
      </c>
      <c r="G399" t="s">
        <v>57</v>
      </c>
      <c r="H399">
        <v>30</v>
      </c>
      <c r="I399" t="s">
        <v>310</v>
      </c>
      <c r="J399" t="s">
        <v>13</v>
      </c>
      <c r="K399" s="1">
        <f>SUMIFS(tbSilv[qtdRecurso],tbSilv[idCombinacao],tbResumo[[#This Row],[idCombinacao]],tbSilv[Ano],tbResumo[[#This Row],[Ano]],tbSilv[Operacao],tbResumo[[#This Row],[Operacao]],tbSilv[Recurso],tbResumo[[#This Row],[Recurso]])</f>
        <v>726</v>
      </c>
      <c r="L399" t="str">
        <f>VLOOKUP(tbResumo[[#This Row],[Recurso]],tbUnid[],2,0)</f>
        <v>H/H</v>
      </c>
      <c r="M399" s="9">
        <f>IFERROR(AVERAGEIFS(tbSilv[Preco],tbSilv[idCombinacao],tbResumo[[#This Row],[idCombinacao]],tbSilv[Ano],tbResumo[[#This Row],[Ano]],tbSilv[Operacao],tbResumo[[#This Row],[Operacao]],tbSilv[Recurso],tbResumo[[#This Row],[Recurso]]),0)</f>
        <v>13.066685676574707</v>
      </c>
      <c r="N399" s="1">
        <f>SUMIFS(tbSilv[qtdRecEspFaixa],tbSilv[idCombinacao],tbResumo[[#This Row],[idCombinacao]],tbSilv[Ano],tbResumo[[#This Row],[Ano]],tbSilv[Operacao],tbResumo[[#This Row],[Operacao]],tbSilv[Recurso],tbResumo[[#This Row],[Recurso]])</f>
        <v>30.056399999999996</v>
      </c>
      <c r="O399" s="9">
        <f>SUMIFS(tbSilv[ValorEspFaixa],tbSilv[idCombinacao],tbResumo[[#This Row],[idCombinacao]],tbSilv[Ano],tbResumo[[#This Row],[Ano]],tbSilv[Operacao],tbResumo[[#This Row],[Operacao]],tbSilv[Recurso],tbResumo[[#This Row],[Recurso]])</f>
        <v>392.73753136940002</v>
      </c>
    </row>
    <row r="400" spans="1:15" x14ac:dyDescent="0.3">
      <c r="A400" t="s">
        <v>1</v>
      </c>
      <c r="B400" t="s">
        <v>2</v>
      </c>
      <c r="C400" t="s">
        <v>3</v>
      </c>
      <c r="D400" t="s">
        <v>306</v>
      </c>
      <c r="E400" t="s">
        <v>4</v>
      </c>
      <c r="F400">
        <v>11817</v>
      </c>
      <c r="G400" t="s">
        <v>57</v>
      </c>
      <c r="H400">
        <v>30</v>
      </c>
      <c r="I400" t="s">
        <v>312</v>
      </c>
      <c r="J400" t="s">
        <v>13</v>
      </c>
      <c r="K400" s="1">
        <f>SUMIFS(tbSilv[qtdRecurso],tbSilv[idCombinacao],tbResumo[[#This Row],[idCombinacao]],tbSilv[Ano],tbResumo[[#This Row],[Ano]],tbSilv[Operacao],tbResumo[[#This Row],[Operacao]],tbSilv[Recurso],tbResumo[[#This Row],[Recurso]])</f>
        <v>90.75</v>
      </c>
      <c r="L400" t="str">
        <f>VLOOKUP(tbResumo[[#This Row],[Recurso]],tbUnid[],2,0)</f>
        <v>H/H</v>
      </c>
      <c r="M400" s="9">
        <f>IFERROR(AVERAGEIFS(tbSilv[Preco],tbSilv[idCombinacao],tbResumo[[#This Row],[idCombinacao]],tbSilv[Ano],tbResumo[[#This Row],[Ano]],tbSilv[Operacao],tbResumo[[#This Row],[Operacao]],tbSilv[Recurso],tbResumo[[#This Row],[Recurso]]),0)</f>
        <v>13.066685676574707</v>
      </c>
      <c r="N400" s="1">
        <f>SUMIFS(tbSilv[qtdRecEspFaixa],tbSilv[idCombinacao],tbResumo[[#This Row],[idCombinacao]],tbSilv[Ano],tbResumo[[#This Row],[Ano]],tbSilv[Operacao],tbResumo[[#This Row],[Operacao]],tbSilv[Recurso],tbResumo[[#This Row],[Recurso]])</f>
        <v>3.7570499999999996</v>
      </c>
      <c r="O400" s="9">
        <f>SUMIFS(tbSilv[ValorEspFaixa],tbSilv[idCombinacao],tbResumo[[#This Row],[idCombinacao]],tbSilv[Ano],tbResumo[[#This Row],[Ano]],tbSilv[Operacao],tbResumo[[#This Row],[Operacao]],tbSilv[Recurso],tbResumo[[#This Row],[Recurso]])</f>
        <v>49.092191421175002</v>
      </c>
    </row>
    <row r="401" spans="1:15" x14ac:dyDescent="0.3">
      <c r="A401" t="s">
        <v>1</v>
      </c>
      <c r="B401" t="s">
        <v>2</v>
      </c>
      <c r="C401" t="s">
        <v>3</v>
      </c>
      <c r="D401" t="s">
        <v>306</v>
      </c>
      <c r="E401" t="s">
        <v>4</v>
      </c>
      <c r="F401">
        <v>11817</v>
      </c>
      <c r="G401" t="s">
        <v>57</v>
      </c>
      <c r="H401">
        <v>30</v>
      </c>
      <c r="I401" t="s">
        <v>313</v>
      </c>
      <c r="J401" t="s">
        <v>16</v>
      </c>
      <c r="K401" s="1">
        <f>SUMIFS(tbSilv[qtdRecurso],tbSilv[idCombinacao],tbResumo[[#This Row],[idCombinacao]],tbSilv[Ano],tbResumo[[#This Row],[Ano]],tbSilv[Operacao],tbResumo[[#This Row],[Operacao]],tbSilv[Recurso],tbResumo[[#This Row],[Recurso]])</f>
        <v>4.38</v>
      </c>
      <c r="L401" t="str">
        <f>VLOOKUP(tbResumo[[#This Row],[Recurso]],tbUnid[],2,0)</f>
        <v>H/M</v>
      </c>
      <c r="M401" s="9">
        <f>IFERROR(AVERAGEIFS(tbSilv[Preco],tbSilv[idCombinacao],tbResumo[[#This Row],[idCombinacao]],tbSilv[Ano],tbResumo[[#This Row],[Ano]],tbSilv[Operacao],tbResumo[[#This Row],[Operacao]],tbSilv[Recurso],tbResumo[[#This Row],[Recurso]]),0)</f>
        <v>149.07000732421875</v>
      </c>
      <c r="N401" s="1">
        <f>SUMIFS(tbSilv[qtdRecEspFaixa],tbSilv[idCombinacao],tbResumo[[#This Row],[idCombinacao]],tbSilv[Ano],tbResumo[[#This Row],[Ano]],tbSilv[Operacao],tbResumo[[#This Row],[Operacao]],tbSilv[Recurso],tbResumo[[#This Row],[Recurso]])</f>
        <v>0.17541899999999999</v>
      </c>
      <c r="O401" s="9">
        <f>SUMIFS(tbSilv[ValorEspFaixa],tbSilv[idCombinacao],tbResumo[[#This Row],[idCombinacao]],tbSilv[Ano],tbResumo[[#This Row],[Ano]],tbSilv[Operacao],tbResumo[[#This Row],[Operacao]],tbSilv[Recurso],tbResumo[[#This Row],[Recurso]])</f>
        <v>26.149711614807128</v>
      </c>
    </row>
    <row r="402" spans="1:15" x14ac:dyDescent="0.3">
      <c r="A402" t="s">
        <v>1</v>
      </c>
      <c r="B402" t="s">
        <v>2</v>
      </c>
      <c r="C402" t="s">
        <v>3</v>
      </c>
      <c r="D402" t="s">
        <v>306</v>
      </c>
      <c r="E402" t="s">
        <v>4</v>
      </c>
      <c r="F402">
        <v>11817</v>
      </c>
      <c r="G402" t="s">
        <v>57</v>
      </c>
      <c r="H402">
        <v>1</v>
      </c>
      <c r="I402" t="s">
        <v>9</v>
      </c>
      <c r="J402" t="s">
        <v>314</v>
      </c>
      <c r="K402" s="1">
        <f>SUMIFS(tbSilv[qtdRecurso],tbSilv[idCombinacao],tbResumo[[#This Row],[idCombinacao]],tbSilv[Ano],tbResumo[[#This Row],[Ano]],tbSilv[Operacao],tbResumo[[#This Row],[Operacao]],tbSilv[Recurso],tbResumo[[#This Row],[Recurso]])</f>
        <v>23.1</v>
      </c>
      <c r="L402" t="str">
        <f>VLOOKUP(tbResumo[[#This Row],[Recurso]],tbUnid[],2,0)</f>
        <v>sc de 50 kg</v>
      </c>
      <c r="M402" s="9">
        <f>IFERROR(AVERAGEIFS(tbSilv[Preco],tbSilv[idCombinacao],tbResumo[[#This Row],[idCombinacao]],tbSilv[Ano],tbResumo[[#This Row],[Ano]],tbSilv[Operacao],tbResumo[[#This Row],[Operacao]],tbSilv[Recurso],tbResumo[[#This Row],[Recurso]]),0)</f>
        <v>273.07998657226563</v>
      </c>
      <c r="N402" s="1">
        <f>SUMIFS(tbSilv[qtdRecEspFaixa],tbSilv[idCombinacao],tbResumo[[#This Row],[idCombinacao]],tbSilv[Ano],tbResumo[[#This Row],[Ano]],tbSilv[Operacao],tbResumo[[#This Row],[Operacao]],tbSilv[Recurso],tbResumo[[#This Row],[Recurso]])</f>
        <v>0.82499999999999996</v>
      </c>
      <c r="O402" s="9">
        <f>SUMIFS(tbSilv[ValorEspFaixa],tbSilv[idCombinacao],tbResumo[[#This Row],[idCombinacao]],tbSilv[Ano],tbResumo[[#This Row],[Ano]],tbSilv[Operacao],tbResumo[[#This Row],[Operacao]],tbSilv[Recurso],tbResumo[[#This Row],[Recurso]])</f>
        <v>225.29098892211917</v>
      </c>
    </row>
    <row r="403" spans="1:15" x14ac:dyDescent="0.3">
      <c r="A403" t="s">
        <v>1</v>
      </c>
      <c r="B403" t="s">
        <v>2</v>
      </c>
      <c r="C403" t="s">
        <v>3</v>
      </c>
      <c r="D403" t="s">
        <v>306</v>
      </c>
      <c r="E403" t="s">
        <v>4</v>
      </c>
      <c r="F403">
        <v>11817</v>
      </c>
      <c r="G403" t="s">
        <v>57</v>
      </c>
      <c r="H403">
        <v>1</v>
      </c>
      <c r="I403" t="s">
        <v>9</v>
      </c>
      <c r="J403" t="s">
        <v>11</v>
      </c>
      <c r="K403" s="1">
        <f>SUMIFS(tbSilv[qtdRecurso],tbSilv[idCombinacao],tbResumo[[#This Row],[idCombinacao]],tbSilv[Ano],tbResumo[[#This Row],[Ano]],tbSilv[Operacao],tbResumo[[#This Row],[Operacao]],tbSilv[Recurso],tbResumo[[#This Row],[Recurso]])</f>
        <v>73.5</v>
      </c>
      <c r="L403" t="str">
        <f>VLOOKUP(tbResumo[[#This Row],[Recurso]],tbUnid[],2,0)</f>
        <v>H/H</v>
      </c>
      <c r="M403" s="9">
        <f>IFERROR(AVERAGEIFS(tbSilv[Preco],tbSilv[idCombinacao],tbResumo[[#This Row],[idCombinacao]],tbSilv[Ano],tbResumo[[#This Row],[Ano]],tbSilv[Operacao],tbResumo[[#This Row],[Operacao]],tbSilv[Recurso],tbResumo[[#This Row],[Recurso]]),0)</f>
        <v>1.0999999999999998E-2</v>
      </c>
      <c r="N403" s="1">
        <f>SUMIFS(tbSilv[qtdRecEspFaixa],tbSilv[idCombinacao],tbResumo[[#This Row],[idCombinacao]],tbSilv[Ano],tbResumo[[#This Row],[Ano]],tbSilv[Operacao],tbResumo[[#This Row],[Operacao]],tbSilv[Recurso],tbResumo[[#This Row],[Recurso]])</f>
        <v>2.625</v>
      </c>
      <c r="O403" s="9">
        <f>SUMIFS(tbSilv[ValorEspFaixa],tbSilv[idCombinacao],tbResumo[[#This Row],[idCombinacao]],tbSilv[Ano],tbResumo[[#This Row],[Ano]],tbSilv[Operacao],tbResumo[[#This Row],[Operacao]],tbSilv[Recurso],tbResumo[[#This Row],[Recurso]])</f>
        <v>2.8874999999999994E-2</v>
      </c>
    </row>
    <row r="404" spans="1:15" x14ac:dyDescent="0.3">
      <c r="A404" t="s">
        <v>1</v>
      </c>
      <c r="B404" t="s">
        <v>2</v>
      </c>
      <c r="C404" t="s">
        <v>3</v>
      </c>
      <c r="D404" t="s">
        <v>306</v>
      </c>
      <c r="E404" t="s">
        <v>4</v>
      </c>
      <c r="F404">
        <v>11817</v>
      </c>
      <c r="G404" t="s">
        <v>57</v>
      </c>
      <c r="H404">
        <v>1</v>
      </c>
      <c r="I404" t="s">
        <v>9</v>
      </c>
      <c r="J404" t="s">
        <v>13</v>
      </c>
      <c r="K404" s="1">
        <f>SUMIFS(tbSilv[qtdRecurso],tbSilv[idCombinacao],tbResumo[[#This Row],[idCombinacao]],tbSilv[Ano],tbResumo[[#This Row],[Ano]],tbSilv[Operacao],tbResumo[[#This Row],[Operacao]],tbSilv[Recurso],tbResumo[[#This Row],[Recurso]])</f>
        <v>73.5</v>
      </c>
      <c r="L404" t="str">
        <f>VLOOKUP(tbResumo[[#This Row],[Recurso]],tbUnid[],2,0)</f>
        <v>H/H</v>
      </c>
      <c r="M404" s="9">
        <f>IFERROR(AVERAGEIFS(tbSilv[Preco],tbSilv[idCombinacao],tbResumo[[#This Row],[idCombinacao]],tbSilv[Ano],tbResumo[[#This Row],[Ano]],tbSilv[Operacao],tbResumo[[#This Row],[Operacao]],tbSilv[Recurso],tbResumo[[#This Row],[Recurso]]),0)</f>
        <v>13.066685676574707</v>
      </c>
      <c r="N404" s="1">
        <f>SUMIFS(tbSilv[qtdRecEspFaixa],tbSilv[idCombinacao],tbResumo[[#This Row],[idCombinacao]],tbSilv[Ano],tbResumo[[#This Row],[Ano]],tbSilv[Operacao],tbResumo[[#This Row],[Operacao]],tbSilv[Recurso],tbResumo[[#This Row],[Recurso]])</f>
        <v>2.625</v>
      </c>
      <c r="O404" s="9">
        <f>SUMIFS(tbSilv[ValorEspFaixa],tbSilv[idCombinacao],tbResumo[[#This Row],[idCombinacao]],tbSilv[Ano],tbResumo[[#This Row],[Ano]],tbSilv[Operacao],tbResumo[[#This Row],[Operacao]],tbSilv[Recurso],tbResumo[[#This Row],[Recurso]])</f>
        <v>34.300049901008599</v>
      </c>
    </row>
    <row r="405" spans="1:15" x14ac:dyDescent="0.3">
      <c r="A405" t="s">
        <v>1</v>
      </c>
      <c r="B405" t="s">
        <v>2</v>
      </c>
      <c r="C405" t="s">
        <v>3</v>
      </c>
      <c r="D405" t="s">
        <v>306</v>
      </c>
      <c r="E405" t="s">
        <v>4</v>
      </c>
      <c r="F405">
        <v>11817</v>
      </c>
      <c r="G405" t="s">
        <v>57</v>
      </c>
      <c r="H405">
        <v>1</v>
      </c>
      <c r="I405" t="s">
        <v>14</v>
      </c>
      <c r="J405" t="s">
        <v>315</v>
      </c>
      <c r="K405" s="1">
        <f>SUMIFS(tbSilv[qtdRecurso],tbSilv[idCombinacao],tbResumo[[#This Row],[idCombinacao]],tbSilv[Ano],tbResumo[[#This Row],[Ano]],tbSilv[Operacao],tbResumo[[#This Row],[Operacao]],tbSilv[Recurso],tbResumo[[#This Row],[Recurso]])</f>
        <v>23.1</v>
      </c>
      <c r="L405" t="str">
        <f>VLOOKUP(tbResumo[[#This Row],[Recurso]],tbUnid[],2,0)</f>
        <v>sc de 50 kg</v>
      </c>
      <c r="M405" s="9">
        <f>IFERROR(AVERAGEIFS(tbSilv[Preco],tbSilv[idCombinacao],tbResumo[[#This Row],[idCombinacao]],tbSilv[Ano],tbResumo[[#This Row],[Ano]],tbSilv[Operacao],tbResumo[[#This Row],[Operacao]],tbSilv[Recurso],tbResumo[[#This Row],[Recurso]]),0)</f>
        <v>200.47999572753906</v>
      </c>
      <c r="N405" s="1">
        <f>SUMIFS(tbSilv[qtdRecEspFaixa],tbSilv[idCombinacao],tbResumo[[#This Row],[idCombinacao]],tbSilv[Ano],tbResumo[[#This Row],[Ano]],tbSilv[Operacao],tbResumo[[#This Row],[Operacao]],tbSilv[Recurso],tbResumo[[#This Row],[Recurso]])</f>
        <v>0.82499999999999996</v>
      </c>
      <c r="O405" s="9">
        <f>SUMIFS(tbSilv[ValorEspFaixa],tbSilv[idCombinacao],tbResumo[[#This Row],[idCombinacao]],tbSilv[Ano],tbResumo[[#This Row],[Ano]],tbSilv[Operacao],tbResumo[[#This Row],[Operacao]],tbSilv[Recurso],tbResumo[[#This Row],[Recurso]])</f>
        <v>165.3959964752197</v>
      </c>
    </row>
    <row r="406" spans="1:15" x14ac:dyDescent="0.3">
      <c r="A406" t="s">
        <v>1</v>
      </c>
      <c r="B406" t="s">
        <v>2</v>
      </c>
      <c r="C406" t="s">
        <v>3</v>
      </c>
      <c r="D406" t="s">
        <v>306</v>
      </c>
      <c r="E406" t="s">
        <v>4</v>
      </c>
      <c r="F406">
        <v>11817</v>
      </c>
      <c r="G406" t="s">
        <v>57</v>
      </c>
      <c r="H406">
        <v>1</v>
      </c>
      <c r="I406" t="s">
        <v>14</v>
      </c>
      <c r="J406" t="s">
        <v>15</v>
      </c>
      <c r="K406" s="1">
        <f>SUMIFS(tbSilv[qtdRecurso],tbSilv[idCombinacao],tbResumo[[#This Row],[idCombinacao]],tbSilv[Ano],tbResumo[[#This Row],[Ano]],tbSilv[Operacao],tbResumo[[#This Row],[Operacao]],tbSilv[Recurso],tbResumo[[#This Row],[Recurso]])</f>
        <v>84</v>
      </c>
      <c r="L406" t="str">
        <f>VLOOKUP(tbResumo[[#This Row],[Recurso]],tbUnid[],2,0)</f>
        <v>H/H</v>
      </c>
      <c r="M406" s="9">
        <f>IFERROR(AVERAGEIFS(tbSilv[Preco],tbSilv[idCombinacao],tbResumo[[#This Row],[idCombinacao]],tbSilv[Ano],tbResumo[[#This Row],[Ano]],tbSilv[Operacao],tbResumo[[#This Row],[Operacao]],tbSilv[Recurso],tbResumo[[#This Row],[Recurso]]),0)</f>
        <v>7.9000000000000001E-2</v>
      </c>
      <c r="N406" s="1">
        <f>SUMIFS(tbSilv[qtdRecEspFaixa],tbSilv[idCombinacao],tbResumo[[#This Row],[idCombinacao]],tbSilv[Ano],tbResumo[[#This Row],[Ano]],tbSilv[Operacao],tbResumo[[#This Row],[Operacao]],tbSilv[Recurso],tbResumo[[#This Row],[Recurso]])</f>
        <v>3</v>
      </c>
      <c r="O406" s="9">
        <f>SUMIFS(tbSilv[ValorEspFaixa],tbSilv[idCombinacao],tbResumo[[#This Row],[idCombinacao]],tbSilv[Ano],tbResumo[[#This Row],[Ano]],tbSilv[Operacao],tbResumo[[#This Row],[Operacao]],tbSilv[Recurso],tbResumo[[#This Row],[Recurso]])</f>
        <v>0.23699999999999999</v>
      </c>
    </row>
    <row r="407" spans="1:15" x14ac:dyDescent="0.3">
      <c r="A407" t="s">
        <v>1</v>
      </c>
      <c r="B407" t="s">
        <v>2</v>
      </c>
      <c r="C407" t="s">
        <v>3</v>
      </c>
      <c r="D407" t="s">
        <v>306</v>
      </c>
      <c r="E407" t="s">
        <v>4</v>
      </c>
      <c r="F407">
        <v>11817</v>
      </c>
      <c r="G407" t="s">
        <v>57</v>
      </c>
      <c r="H407">
        <v>1</v>
      </c>
      <c r="I407" t="s">
        <v>14</v>
      </c>
      <c r="J407" t="s">
        <v>13</v>
      </c>
      <c r="K407" s="1">
        <f>SUMIFS(tbSilv[qtdRecurso],tbSilv[idCombinacao],tbResumo[[#This Row],[idCombinacao]],tbSilv[Ano],tbResumo[[#This Row],[Ano]],tbSilv[Operacao],tbResumo[[#This Row],[Operacao]],tbSilv[Recurso],tbResumo[[#This Row],[Recurso]])</f>
        <v>84</v>
      </c>
      <c r="L407" t="str">
        <f>VLOOKUP(tbResumo[[#This Row],[Recurso]],tbUnid[],2,0)</f>
        <v>H/H</v>
      </c>
      <c r="M407" s="9">
        <f>IFERROR(AVERAGEIFS(tbSilv[Preco],tbSilv[idCombinacao],tbResumo[[#This Row],[idCombinacao]],tbSilv[Ano],tbResumo[[#This Row],[Ano]],tbSilv[Operacao],tbResumo[[#This Row],[Operacao]],tbSilv[Recurso],tbResumo[[#This Row],[Recurso]]),0)</f>
        <v>13.066685676574707</v>
      </c>
      <c r="N407" s="1">
        <f>SUMIFS(tbSilv[qtdRecEspFaixa],tbSilv[idCombinacao],tbResumo[[#This Row],[idCombinacao]],tbSilv[Ano],tbResumo[[#This Row],[Ano]],tbSilv[Operacao],tbResumo[[#This Row],[Operacao]],tbSilv[Recurso],tbResumo[[#This Row],[Recurso]])</f>
        <v>3</v>
      </c>
      <c r="O407" s="9">
        <f>SUMIFS(tbSilv[ValorEspFaixa],tbSilv[idCombinacao],tbResumo[[#This Row],[idCombinacao]],tbSilv[Ano],tbResumo[[#This Row],[Ano]],tbSilv[Operacao],tbResumo[[#This Row],[Operacao]],tbSilv[Recurso],tbResumo[[#This Row],[Recurso]])</f>
        <v>39.200057029724121</v>
      </c>
    </row>
    <row r="408" spans="1:15" x14ac:dyDescent="0.3">
      <c r="A408" t="s">
        <v>1</v>
      </c>
      <c r="B408" t="s">
        <v>2</v>
      </c>
      <c r="C408" t="s">
        <v>3</v>
      </c>
      <c r="D408" t="s">
        <v>306</v>
      </c>
      <c r="E408" t="s">
        <v>4</v>
      </c>
      <c r="F408">
        <v>11817</v>
      </c>
      <c r="G408" t="s">
        <v>57</v>
      </c>
      <c r="H408">
        <v>1</v>
      </c>
      <c r="I408" t="s">
        <v>14</v>
      </c>
      <c r="J408" t="s">
        <v>16</v>
      </c>
      <c r="K408" s="1">
        <f>SUMIFS(tbSilv[qtdRecurso],tbSilv[idCombinacao],tbResumo[[#This Row],[idCombinacao]],tbSilv[Ano],tbResumo[[#This Row],[Ano]],tbSilv[Operacao],tbResumo[[#This Row],[Operacao]],tbSilv[Recurso],tbResumo[[#This Row],[Recurso]])</f>
        <v>14</v>
      </c>
      <c r="L408" t="str">
        <f>VLOOKUP(tbResumo[[#This Row],[Recurso]],tbUnid[],2,0)</f>
        <v>H/M</v>
      </c>
      <c r="M408" s="9">
        <f>IFERROR(AVERAGEIFS(tbSilv[Preco],tbSilv[idCombinacao],tbResumo[[#This Row],[idCombinacao]],tbSilv[Ano],tbResumo[[#This Row],[Ano]],tbSilv[Operacao],tbResumo[[#This Row],[Operacao]],tbSilv[Recurso],tbResumo[[#This Row],[Recurso]]),0)</f>
        <v>149.07000732421875</v>
      </c>
      <c r="N408" s="1">
        <f>SUMIFS(tbSilv[qtdRecEspFaixa],tbSilv[idCombinacao],tbResumo[[#This Row],[idCombinacao]],tbSilv[Ano],tbResumo[[#This Row],[Ano]],tbSilv[Operacao],tbResumo[[#This Row],[Operacao]],tbSilv[Recurso],tbResumo[[#This Row],[Recurso]])</f>
        <v>0.5</v>
      </c>
      <c r="O408" s="9">
        <f>SUMIFS(tbSilv[ValorEspFaixa],tbSilv[idCombinacao],tbResumo[[#This Row],[idCombinacao]],tbSilv[Ano],tbResumo[[#This Row],[Ano]],tbSilv[Operacao],tbResumo[[#This Row],[Operacao]],tbSilv[Recurso],tbResumo[[#This Row],[Recurso]])</f>
        <v>74.535003662109375</v>
      </c>
    </row>
    <row r="409" spans="1:15" x14ac:dyDescent="0.3">
      <c r="A409" t="s">
        <v>1</v>
      </c>
      <c r="B409" t="s">
        <v>2</v>
      </c>
      <c r="C409" t="s">
        <v>3</v>
      </c>
      <c r="D409" t="s">
        <v>306</v>
      </c>
      <c r="E409" t="s">
        <v>4</v>
      </c>
      <c r="F409">
        <v>11817</v>
      </c>
      <c r="G409" t="s">
        <v>57</v>
      </c>
      <c r="H409">
        <v>1</v>
      </c>
      <c r="I409" t="s">
        <v>18</v>
      </c>
      <c r="J409" t="s">
        <v>13</v>
      </c>
      <c r="K409" s="1">
        <f>SUMIFS(tbSilv[qtdRecurso],tbSilv[idCombinacao],tbResumo[[#This Row],[idCombinacao]],tbSilv[Ano],tbResumo[[#This Row],[Ano]],tbSilv[Operacao],tbResumo[[#This Row],[Operacao]],tbSilv[Recurso],tbResumo[[#This Row],[Recurso]])</f>
        <v>35</v>
      </c>
      <c r="L409" t="str">
        <f>VLOOKUP(tbResumo[[#This Row],[Recurso]],tbUnid[],2,0)</f>
        <v>H/H</v>
      </c>
      <c r="M409" s="9">
        <f>IFERROR(AVERAGEIFS(tbSilv[Preco],tbSilv[idCombinacao],tbResumo[[#This Row],[idCombinacao]],tbSilv[Ano],tbResumo[[#This Row],[Ano]],tbSilv[Operacao],tbResumo[[#This Row],[Operacao]],tbSilv[Recurso],tbResumo[[#This Row],[Recurso]]),0)</f>
        <v>13.066685676574707</v>
      </c>
      <c r="N409" s="1">
        <f>SUMIFS(tbSilv[qtdRecEspFaixa],tbSilv[idCombinacao],tbResumo[[#This Row],[idCombinacao]],tbSilv[Ano],tbResumo[[#This Row],[Ano]],tbSilv[Operacao],tbResumo[[#This Row],[Operacao]],tbSilv[Recurso],tbResumo[[#This Row],[Recurso]])</f>
        <v>1.25</v>
      </c>
      <c r="O409" s="9">
        <f>SUMIFS(tbSilv[ValorEspFaixa],tbSilv[idCombinacao],tbResumo[[#This Row],[idCombinacao]],tbSilv[Ano],tbResumo[[#This Row],[Ano]],tbSilv[Operacao],tbResumo[[#This Row],[Operacao]],tbSilv[Recurso],tbResumo[[#This Row],[Recurso]])</f>
        <v>16.33335709571838</v>
      </c>
    </row>
    <row r="410" spans="1:15" x14ac:dyDescent="0.3">
      <c r="A410" t="s">
        <v>1</v>
      </c>
      <c r="B410" t="s">
        <v>2</v>
      </c>
      <c r="C410" t="s">
        <v>3</v>
      </c>
      <c r="D410" t="s">
        <v>306</v>
      </c>
      <c r="E410" t="s">
        <v>4</v>
      </c>
      <c r="F410">
        <v>11817</v>
      </c>
      <c r="G410" t="s">
        <v>57</v>
      </c>
      <c r="H410">
        <v>1</v>
      </c>
      <c r="I410" t="s">
        <v>18</v>
      </c>
      <c r="J410" t="s">
        <v>19</v>
      </c>
      <c r="K410" s="1">
        <f>SUMIFS(tbSilv[qtdRecurso],tbSilv[idCombinacao],tbResumo[[#This Row],[idCombinacao]],tbSilv[Ano],tbResumo[[#This Row],[Ano]],tbSilv[Operacao],tbResumo[[#This Row],[Operacao]],tbSilv[Recurso],tbResumo[[#This Row],[Recurso]])</f>
        <v>7</v>
      </c>
      <c r="L410" t="str">
        <f>VLOOKUP(tbResumo[[#This Row],[Recurso]],tbUnid[],2,0)</f>
        <v>H/M</v>
      </c>
      <c r="M410" s="9">
        <f>IFERROR(AVERAGEIFS(tbSilv[Preco],tbSilv[idCombinacao],tbResumo[[#This Row],[idCombinacao]],tbSilv[Ano],tbResumo[[#This Row],[Ano]],tbSilv[Operacao],tbResumo[[#This Row],[Operacao]],tbSilv[Recurso],tbResumo[[#This Row],[Recurso]]),0)</f>
        <v>157.47999572753906</v>
      </c>
      <c r="N410" s="1">
        <f>SUMIFS(tbSilv[qtdRecEspFaixa],tbSilv[idCombinacao],tbResumo[[#This Row],[idCombinacao]],tbSilv[Ano],tbResumo[[#This Row],[Ano]],tbSilv[Operacao],tbResumo[[#This Row],[Operacao]],tbSilv[Recurso],tbResumo[[#This Row],[Recurso]])</f>
        <v>0.25</v>
      </c>
      <c r="O410" s="9">
        <f>SUMIFS(tbSilv[ValorEspFaixa],tbSilv[idCombinacao],tbResumo[[#This Row],[idCombinacao]],tbSilv[Ano],tbResumo[[#This Row],[Ano]],tbSilv[Operacao],tbResumo[[#This Row],[Operacao]],tbSilv[Recurso],tbResumo[[#This Row],[Recurso]])</f>
        <v>39.369998931884766</v>
      </c>
    </row>
    <row r="411" spans="1:15" x14ac:dyDescent="0.3">
      <c r="A411" t="s">
        <v>1</v>
      </c>
      <c r="B411" t="s">
        <v>2</v>
      </c>
      <c r="C411" t="s">
        <v>3</v>
      </c>
      <c r="D411" t="s">
        <v>306</v>
      </c>
      <c r="E411" t="s">
        <v>4</v>
      </c>
      <c r="F411">
        <v>11817</v>
      </c>
      <c r="G411" t="s">
        <v>57</v>
      </c>
      <c r="H411">
        <v>1</v>
      </c>
      <c r="I411" t="s">
        <v>20</v>
      </c>
      <c r="J411" t="s">
        <v>21</v>
      </c>
      <c r="K411" s="1">
        <f>SUMIFS(tbSilv[qtdRecurso],tbSilv[idCombinacao],tbResumo[[#This Row],[idCombinacao]],tbSilv[Ano],tbResumo[[#This Row],[Ano]],tbSilv[Operacao],tbResumo[[#This Row],[Operacao]],tbSilv[Recurso],tbResumo[[#This Row],[Recurso]])</f>
        <v>35</v>
      </c>
      <c r="L411" t="str">
        <f>VLOOKUP(tbResumo[[#This Row],[Recurso]],tbUnid[],2,0)</f>
        <v>Kg</v>
      </c>
      <c r="M411" s="9">
        <f>IFERROR(AVERAGEIFS(tbSilv[Preco],tbSilv[idCombinacao],tbResumo[[#This Row],[idCombinacao]],tbSilv[Ano],tbResumo[[#This Row],[Ano]],tbSilv[Operacao],tbResumo[[#This Row],[Operacao]],tbSilv[Recurso],tbResumo[[#This Row],[Recurso]]),0)</f>
        <v>25.84</v>
      </c>
      <c r="N411" s="1">
        <f>SUMIFS(tbSilv[qtdRecEspFaixa],tbSilv[idCombinacao],tbResumo[[#This Row],[idCombinacao]],tbSilv[Ano],tbResumo[[#This Row],[Ano]],tbSilv[Operacao],tbResumo[[#This Row],[Operacao]],tbSilv[Recurso],tbResumo[[#This Row],[Recurso]])</f>
        <v>1.25</v>
      </c>
      <c r="O411" s="9">
        <f>SUMIFS(tbSilv[ValorEspFaixa],tbSilv[idCombinacao],tbResumo[[#This Row],[idCombinacao]],tbSilv[Ano],tbResumo[[#This Row],[Ano]],tbSilv[Operacao],tbResumo[[#This Row],[Operacao]],tbSilv[Recurso],tbResumo[[#This Row],[Recurso]])</f>
        <v>32.299999999999997</v>
      </c>
    </row>
    <row r="412" spans="1:15" x14ac:dyDescent="0.3">
      <c r="A412" t="s">
        <v>1</v>
      </c>
      <c r="B412" t="s">
        <v>2</v>
      </c>
      <c r="C412" t="s">
        <v>3</v>
      </c>
      <c r="D412" t="s">
        <v>306</v>
      </c>
      <c r="E412" t="s">
        <v>4</v>
      </c>
      <c r="F412">
        <v>11817</v>
      </c>
      <c r="G412" t="s">
        <v>57</v>
      </c>
      <c r="H412">
        <v>1</v>
      </c>
      <c r="I412" t="s">
        <v>20</v>
      </c>
      <c r="J412" t="s">
        <v>13</v>
      </c>
      <c r="K412" s="1">
        <f>SUMIFS(tbSilv[qtdRecurso],tbSilv[idCombinacao],tbResumo[[#This Row],[idCombinacao]],tbSilv[Ano],tbResumo[[#This Row],[Ano]],tbSilv[Operacao],tbResumo[[#This Row],[Operacao]],tbSilv[Recurso],tbResumo[[#This Row],[Recurso]])</f>
        <v>84</v>
      </c>
      <c r="L412" t="str">
        <f>VLOOKUP(tbResumo[[#This Row],[Recurso]],tbUnid[],2,0)</f>
        <v>H/H</v>
      </c>
      <c r="M412" s="9">
        <f>IFERROR(AVERAGEIFS(tbSilv[Preco],tbSilv[idCombinacao],tbResumo[[#This Row],[idCombinacao]],tbSilv[Ano],tbResumo[[#This Row],[Ano]],tbSilv[Operacao],tbResumo[[#This Row],[Operacao]],tbSilv[Recurso],tbResumo[[#This Row],[Recurso]]),0)</f>
        <v>13.066685676574707</v>
      </c>
      <c r="N412" s="1">
        <f>SUMIFS(tbSilv[qtdRecEspFaixa],tbSilv[idCombinacao],tbResumo[[#This Row],[idCombinacao]],tbSilv[Ano],tbResumo[[#This Row],[Ano]],tbSilv[Operacao],tbResumo[[#This Row],[Operacao]],tbSilv[Recurso],tbResumo[[#This Row],[Recurso]])</f>
        <v>3</v>
      </c>
      <c r="O412" s="9">
        <f>SUMIFS(tbSilv[ValorEspFaixa],tbSilv[idCombinacao],tbResumo[[#This Row],[idCombinacao]],tbSilv[Ano],tbResumo[[#This Row],[Ano]],tbSilv[Operacao],tbResumo[[#This Row],[Operacao]],tbSilv[Recurso],tbResumo[[#This Row],[Recurso]])</f>
        <v>39.200057029724121</v>
      </c>
    </row>
    <row r="413" spans="1:15" x14ac:dyDescent="0.3">
      <c r="A413" t="s">
        <v>1</v>
      </c>
      <c r="B413" t="s">
        <v>2</v>
      </c>
      <c r="C413" t="s">
        <v>3</v>
      </c>
      <c r="D413" t="s">
        <v>306</v>
      </c>
      <c r="E413" t="s">
        <v>4</v>
      </c>
      <c r="F413">
        <v>11817</v>
      </c>
      <c r="G413" t="s">
        <v>57</v>
      </c>
      <c r="H413">
        <v>1</v>
      </c>
      <c r="I413" t="s">
        <v>20</v>
      </c>
      <c r="J413" t="s">
        <v>19</v>
      </c>
      <c r="K413" s="1">
        <f>SUMIFS(tbSilv[qtdRecurso],tbSilv[idCombinacao],tbResumo[[#This Row],[idCombinacao]],tbSilv[Ano],tbResumo[[#This Row],[Ano]],tbSilv[Operacao],tbResumo[[#This Row],[Operacao]],tbSilv[Recurso],tbResumo[[#This Row],[Recurso]])</f>
        <v>14</v>
      </c>
      <c r="L413" t="str">
        <f>VLOOKUP(tbResumo[[#This Row],[Recurso]],tbUnid[],2,0)</f>
        <v>H/M</v>
      </c>
      <c r="M413" s="9">
        <f>IFERROR(AVERAGEIFS(tbSilv[Preco],tbSilv[idCombinacao],tbResumo[[#This Row],[idCombinacao]],tbSilv[Ano],tbResumo[[#This Row],[Ano]],tbSilv[Operacao],tbResumo[[#This Row],[Operacao]],tbSilv[Recurso],tbResumo[[#This Row],[Recurso]]),0)</f>
        <v>157.47999572753906</v>
      </c>
      <c r="N413" s="1">
        <f>SUMIFS(tbSilv[qtdRecEspFaixa],tbSilv[idCombinacao],tbResumo[[#This Row],[idCombinacao]],tbSilv[Ano],tbResumo[[#This Row],[Ano]],tbSilv[Operacao],tbResumo[[#This Row],[Operacao]],tbSilv[Recurso],tbResumo[[#This Row],[Recurso]])</f>
        <v>0.5</v>
      </c>
      <c r="O413" s="9">
        <f>SUMIFS(tbSilv[ValorEspFaixa],tbSilv[idCombinacao],tbResumo[[#This Row],[idCombinacao]],tbSilv[Ano],tbResumo[[#This Row],[Ano]],tbSilv[Operacao],tbResumo[[#This Row],[Operacao]],tbSilv[Recurso],tbResumo[[#This Row],[Recurso]])</f>
        <v>78.739997863769531</v>
      </c>
    </row>
    <row r="414" spans="1:15" x14ac:dyDescent="0.3">
      <c r="A414" t="s">
        <v>1</v>
      </c>
      <c r="B414" t="s">
        <v>2</v>
      </c>
      <c r="C414" t="s">
        <v>3</v>
      </c>
      <c r="D414" t="s">
        <v>306</v>
      </c>
      <c r="E414" t="s">
        <v>4</v>
      </c>
      <c r="F414">
        <v>11817</v>
      </c>
      <c r="G414" t="s">
        <v>57</v>
      </c>
      <c r="H414">
        <v>1</v>
      </c>
      <c r="I414" t="s">
        <v>23</v>
      </c>
      <c r="J414" t="s">
        <v>21</v>
      </c>
      <c r="K414" s="1">
        <f>SUMIFS(tbSilv[qtdRecurso],tbSilv[idCombinacao],tbResumo[[#This Row],[idCombinacao]],tbSilv[Ano],tbResumo[[#This Row],[Ano]],tbSilv[Operacao],tbResumo[[#This Row],[Operacao]],tbSilv[Recurso],tbResumo[[#This Row],[Recurso]])</f>
        <v>7</v>
      </c>
      <c r="L414" t="str">
        <f>VLOOKUP(tbResumo[[#This Row],[Recurso]],tbUnid[],2,0)</f>
        <v>Kg</v>
      </c>
      <c r="M414" s="9">
        <f>IFERROR(AVERAGEIFS(tbSilv[Preco],tbSilv[idCombinacao],tbResumo[[#This Row],[idCombinacao]],tbSilv[Ano],tbResumo[[#This Row],[Ano]],tbSilv[Operacao],tbResumo[[#This Row],[Operacao]],tbSilv[Recurso],tbResumo[[#This Row],[Recurso]]),0)</f>
        <v>25.84</v>
      </c>
      <c r="N414" s="1">
        <f>SUMIFS(tbSilv[qtdRecEspFaixa],tbSilv[idCombinacao],tbResumo[[#This Row],[idCombinacao]],tbSilv[Ano],tbResumo[[#This Row],[Ano]],tbSilv[Operacao],tbResumo[[#This Row],[Operacao]],tbSilv[Recurso],tbResumo[[#This Row],[Recurso]])</f>
        <v>0.25</v>
      </c>
      <c r="O414" s="9">
        <f>SUMIFS(tbSilv[ValorEspFaixa],tbSilv[idCombinacao],tbResumo[[#This Row],[idCombinacao]],tbSilv[Ano],tbResumo[[#This Row],[Ano]],tbSilv[Operacao],tbResumo[[#This Row],[Operacao]],tbSilv[Recurso],tbResumo[[#This Row],[Recurso]])</f>
        <v>6.4600000000000009</v>
      </c>
    </row>
    <row r="415" spans="1:15" x14ac:dyDescent="0.3">
      <c r="A415" t="s">
        <v>1</v>
      </c>
      <c r="B415" t="s">
        <v>2</v>
      </c>
      <c r="C415" t="s">
        <v>3</v>
      </c>
      <c r="D415" t="s">
        <v>306</v>
      </c>
      <c r="E415" t="s">
        <v>4</v>
      </c>
      <c r="F415">
        <v>11817</v>
      </c>
      <c r="G415" t="s">
        <v>57</v>
      </c>
      <c r="H415">
        <v>1</v>
      </c>
      <c r="I415" t="s">
        <v>23</v>
      </c>
      <c r="J415" t="s">
        <v>24</v>
      </c>
      <c r="K415" s="1">
        <f>SUMIFS(tbSilv[qtdRecurso],tbSilv[idCombinacao],tbResumo[[#This Row],[idCombinacao]],tbSilv[Ano],tbResumo[[#This Row],[Ano]],tbSilv[Operacao],tbResumo[[#This Row],[Operacao]],tbSilv[Recurso],tbResumo[[#This Row],[Recurso]])</f>
        <v>763</v>
      </c>
      <c r="L415" t="str">
        <f>VLOOKUP(tbResumo[[#This Row],[Recurso]],tbUnid[],2,0)</f>
        <v>unidade</v>
      </c>
      <c r="M415" s="9">
        <f>IFERROR(AVERAGEIFS(tbSilv[Preco],tbSilv[idCombinacao],tbResumo[[#This Row],[idCombinacao]],tbSilv[Ano],tbResumo[[#This Row],[Ano]],tbSilv[Operacao],tbResumo[[#This Row],[Operacao]],tbSilv[Recurso],tbResumo[[#This Row],[Recurso]]),0)</f>
        <v>2</v>
      </c>
      <c r="N415" s="1">
        <f>SUMIFS(tbSilv[qtdRecEspFaixa],tbSilv[idCombinacao],tbResumo[[#This Row],[idCombinacao]],tbSilv[Ano],tbResumo[[#This Row],[Ano]],tbSilv[Operacao],tbResumo[[#This Row],[Operacao]],tbSilv[Recurso],tbResumo[[#This Row],[Recurso]])</f>
        <v>27.250000000000004</v>
      </c>
      <c r="O415" s="9">
        <f>SUMIFS(tbSilv[ValorEspFaixa],tbSilv[idCombinacao],tbResumo[[#This Row],[idCombinacao]],tbSilv[Ano],tbResumo[[#This Row],[Ano]],tbSilv[Operacao],tbResumo[[#This Row],[Operacao]],tbSilv[Recurso],tbResumo[[#This Row],[Recurso]])</f>
        <v>54.500000000000007</v>
      </c>
    </row>
    <row r="416" spans="1:15" x14ac:dyDescent="0.3">
      <c r="A416" t="s">
        <v>1</v>
      </c>
      <c r="B416" t="s">
        <v>2</v>
      </c>
      <c r="C416" t="s">
        <v>3</v>
      </c>
      <c r="D416" t="s">
        <v>306</v>
      </c>
      <c r="E416" t="s">
        <v>4</v>
      </c>
      <c r="F416">
        <v>11817</v>
      </c>
      <c r="G416" t="s">
        <v>57</v>
      </c>
      <c r="H416">
        <v>1</v>
      </c>
      <c r="I416" t="s">
        <v>23</v>
      </c>
      <c r="J416" t="s">
        <v>26</v>
      </c>
      <c r="K416" s="1">
        <f>SUMIFS(tbSilv[qtdRecurso],tbSilv[idCombinacao],tbResumo[[#This Row],[idCombinacao]],tbSilv[Ano],tbResumo[[#This Row],[Ano]],tbSilv[Operacao],tbResumo[[#This Row],[Operacao]],tbSilv[Recurso],tbResumo[[#This Row],[Recurso]])</f>
        <v>763</v>
      </c>
      <c r="L416" t="str">
        <f>VLOOKUP(tbResumo[[#This Row],[Recurso]],tbUnid[],2,0)</f>
        <v>unidade</v>
      </c>
      <c r="M416" s="9">
        <f>IFERROR(AVERAGEIFS(tbSilv[Preco],tbSilv[idCombinacao],tbResumo[[#This Row],[idCombinacao]],tbSilv[Ano],tbResumo[[#This Row],[Ano]],tbSilv[Operacao],tbResumo[[#This Row],[Operacao]],tbSilv[Recurso],tbResumo[[#This Row],[Recurso]]),0)</f>
        <v>10</v>
      </c>
      <c r="N416" s="1">
        <f>SUMIFS(tbSilv[qtdRecEspFaixa],tbSilv[idCombinacao],tbResumo[[#This Row],[idCombinacao]],tbSilv[Ano],tbResumo[[#This Row],[Ano]],tbSilv[Operacao],tbResumo[[#This Row],[Operacao]],tbSilv[Recurso],tbResumo[[#This Row],[Recurso]])</f>
        <v>27.250000000000004</v>
      </c>
      <c r="O416" s="9">
        <f>SUMIFS(tbSilv[ValorEspFaixa],tbSilv[idCombinacao],tbResumo[[#This Row],[idCombinacao]],tbSilv[Ano],tbResumo[[#This Row],[Ano]],tbSilv[Operacao],tbResumo[[#This Row],[Operacao]],tbSilv[Recurso],tbResumo[[#This Row],[Recurso]])</f>
        <v>272.5</v>
      </c>
    </row>
    <row r="417" spans="1:15" x14ac:dyDescent="0.3">
      <c r="A417" t="s">
        <v>1</v>
      </c>
      <c r="B417" t="s">
        <v>2</v>
      </c>
      <c r="C417" t="s">
        <v>3</v>
      </c>
      <c r="D417" t="s">
        <v>306</v>
      </c>
      <c r="E417" t="s">
        <v>4</v>
      </c>
      <c r="F417">
        <v>11817</v>
      </c>
      <c r="G417" t="s">
        <v>57</v>
      </c>
      <c r="H417">
        <v>1</v>
      </c>
      <c r="I417" t="s">
        <v>23</v>
      </c>
      <c r="J417" t="s">
        <v>13</v>
      </c>
      <c r="K417" s="1">
        <f>SUMIFS(tbSilv[qtdRecurso],tbSilv[idCombinacao],tbResumo[[#This Row],[idCombinacao]],tbSilv[Ano],tbResumo[[#This Row],[Ano]],tbSilv[Operacao],tbResumo[[#This Row],[Operacao]],tbSilv[Recurso],tbResumo[[#This Row],[Recurso]])</f>
        <v>25.200000000000003</v>
      </c>
      <c r="L417" t="str">
        <f>VLOOKUP(tbResumo[[#This Row],[Recurso]],tbUnid[],2,0)</f>
        <v>H/H</v>
      </c>
      <c r="M417" s="9">
        <f>IFERROR(AVERAGEIFS(tbSilv[Preco],tbSilv[idCombinacao],tbResumo[[#This Row],[idCombinacao]],tbSilv[Ano],tbResumo[[#This Row],[Ano]],tbSilv[Operacao],tbResumo[[#This Row],[Operacao]],tbSilv[Recurso],tbResumo[[#This Row],[Recurso]]),0)</f>
        <v>13.066685676574707</v>
      </c>
      <c r="N417" s="1">
        <f>SUMIFS(tbSilv[qtdRecEspFaixa],tbSilv[idCombinacao],tbResumo[[#This Row],[idCombinacao]],tbSilv[Ano],tbResumo[[#This Row],[Ano]],tbSilv[Operacao],tbResumo[[#This Row],[Operacao]],tbSilv[Recurso],tbResumo[[#This Row],[Recurso]])</f>
        <v>0.9</v>
      </c>
      <c r="O417" s="9">
        <f>SUMIFS(tbSilv[ValorEspFaixa],tbSilv[idCombinacao],tbResumo[[#This Row],[idCombinacao]],tbSilv[Ano],tbResumo[[#This Row],[Ano]],tbSilv[Operacao],tbResumo[[#This Row],[Operacao]],tbSilv[Recurso],tbResumo[[#This Row],[Recurso]])</f>
        <v>11.760017108917236</v>
      </c>
    </row>
    <row r="418" spans="1:15" x14ac:dyDescent="0.3">
      <c r="A418" t="s">
        <v>1</v>
      </c>
      <c r="B418" t="s">
        <v>2</v>
      </c>
      <c r="C418" t="s">
        <v>3</v>
      </c>
      <c r="D418" t="s">
        <v>306</v>
      </c>
      <c r="E418" t="s">
        <v>4</v>
      </c>
      <c r="F418">
        <v>11817</v>
      </c>
      <c r="G418" t="s">
        <v>57</v>
      </c>
      <c r="H418">
        <v>1</v>
      </c>
      <c r="I418" t="s">
        <v>27</v>
      </c>
      <c r="J418" t="s">
        <v>24</v>
      </c>
      <c r="K418" s="1">
        <f>SUMIFS(tbSilv[qtdRecurso],tbSilv[idCombinacao],tbResumo[[#This Row],[idCombinacao]],tbSilv[Ano],tbResumo[[#This Row],[Ano]],tbSilv[Operacao],tbResumo[[#This Row],[Operacao]],tbSilv[Recurso],tbResumo[[#This Row],[Recurso]])</f>
        <v>3815</v>
      </c>
      <c r="L418" t="str">
        <f>VLOOKUP(tbResumo[[#This Row],[Recurso]],tbUnid[],2,0)</f>
        <v>unidade</v>
      </c>
      <c r="M418" s="9">
        <f>IFERROR(AVERAGEIFS(tbSilv[Preco],tbSilv[idCombinacao],tbResumo[[#This Row],[idCombinacao]],tbSilv[Ano],tbResumo[[#This Row],[Ano]],tbSilv[Operacao],tbResumo[[#This Row],[Operacao]],tbSilv[Recurso],tbResumo[[#This Row],[Recurso]]),0)</f>
        <v>2</v>
      </c>
      <c r="N418" s="1">
        <f>SUMIFS(tbSilv[qtdRecEspFaixa],tbSilv[idCombinacao],tbResumo[[#This Row],[idCombinacao]],tbSilv[Ano],tbResumo[[#This Row],[Ano]],tbSilv[Operacao],tbResumo[[#This Row],[Operacao]],tbSilv[Recurso],tbResumo[[#This Row],[Recurso]])</f>
        <v>136.25</v>
      </c>
      <c r="O418" s="9">
        <f>SUMIFS(tbSilv[ValorEspFaixa],tbSilv[idCombinacao],tbResumo[[#This Row],[idCombinacao]],tbSilv[Ano],tbResumo[[#This Row],[Ano]],tbSilv[Operacao],tbResumo[[#This Row],[Operacao]],tbSilv[Recurso],tbResumo[[#This Row],[Recurso]])</f>
        <v>272.5</v>
      </c>
    </row>
    <row r="419" spans="1:15" x14ac:dyDescent="0.3">
      <c r="A419" t="s">
        <v>1</v>
      </c>
      <c r="B419" t="s">
        <v>2</v>
      </c>
      <c r="C419" t="s">
        <v>3</v>
      </c>
      <c r="D419" t="s">
        <v>306</v>
      </c>
      <c r="E419" t="s">
        <v>4</v>
      </c>
      <c r="F419">
        <v>11817</v>
      </c>
      <c r="G419" t="s">
        <v>57</v>
      </c>
      <c r="H419">
        <v>1</v>
      </c>
      <c r="I419" t="s">
        <v>27</v>
      </c>
      <c r="J419" t="s">
        <v>13</v>
      </c>
      <c r="K419" s="1">
        <f>SUMIFS(tbSilv[qtdRecurso],tbSilv[idCombinacao],tbResumo[[#This Row],[idCombinacao]],tbSilv[Ano],tbResumo[[#This Row],[Ano]],tbSilv[Operacao],tbResumo[[#This Row],[Operacao]],tbSilv[Recurso],tbResumo[[#This Row],[Recurso]])</f>
        <v>63</v>
      </c>
      <c r="L419" t="str">
        <f>VLOOKUP(tbResumo[[#This Row],[Recurso]],tbUnid[],2,0)</f>
        <v>H/H</v>
      </c>
      <c r="M419" s="9">
        <f>IFERROR(AVERAGEIFS(tbSilv[Preco],tbSilv[idCombinacao],tbResumo[[#This Row],[idCombinacao]],tbSilv[Ano],tbResumo[[#This Row],[Ano]],tbSilv[Operacao],tbResumo[[#This Row],[Operacao]],tbSilv[Recurso],tbResumo[[#This Row],[Recurso]]),0)</f>
        <v>13.066685676574707</v>
      </c>
      <c r="N419" s="1">
        <f>SUMIFS(tbSilv[qtdRecEspFaixa],tbSilv[idCombinacao],tbResumo[[#This Row],[idCombinacao]],tbSilv[Ano],tbResumo[[#This Row],[Ano]],tbSilv[Operacao],tbResumo[[#This Row],[Operacao]],tbSilv[Recurso],tbResumo[[#This Row],[Recurso]])</f>
        <v>2.25</v>
      </c>
      <c r="O419" s="9">
        <f>SUMIFS(tbSilv[ValorEspFaixa],tbSilv[idCombinacao],tbResumo[[#This Row],[idCombinacao]],tbSilv[Ano],tbResumo[[#This Row],[Ano]],tbSilv[Operacao],tbResumo[[#This Row],[Operacao]],tbSilv[Recurso],tbResumo[[#This Row],[Recurso]])</f>
        <v>29.400042772293087</v>
      </c>
    </row>
    <row r="420" spans="1:15" x14ac:dyDescent="0.3">
      <c r="A420" t="s">
        <v>1</v>
      </c>
      <c r="B420" t="s">
        <v>2</v>
      </c>
      <c r="C420" t="s">
        <v>3</v>
      </c>
      <c r="D420" t="s">
        <v>306</v>
      </c>
      <c r="E420" t="s">
        <v>4</v>
      </c>
      <c r="F420">
        <v>11817</v>
      </c>
      <c r="G420" t="s">
        <v>57</v>
      </c>
      <c r="H420">
        <v>1</v>
      </c>
      <c r="I420" t="s">
        <v>27</v>
      </c>
      <c r="J420" t="s">
        <v>16</v>
      </c>
      <c r="K420" s="1">
        <f>SUMIFS(tbSilv[qtdRecurso],tbSilv[idCombinacao],tbResumo[[#This Row],[idCombinacao]],tbSilv[Ano],tbResumo[[#This Row],[Ano]],tbSilv[Operacao],tbResumo[[#This Row],[Operacao]],tbSilv[Recurso],tbResumo[[#This Row],[Recurso]])</f>
        <v>10.5</v>
      </c>
      <c r="L420" t="str">
        <f>VLOOKUP(tbResumo[[#This Row],[Recurso]],tbUnid[],2,0)</f>
        <v>H/M</v>
      </c>
      <c r="M420" s="9">
        <f>IFERROR(AVERAGEIFS(tbSilv[Preco],tbSilv[idCombinacao],tbResumo[[#This Row],[idCombinacao]],tbSilv[Ano],tbResumo[[#This Row],[Ano]],tbSilv[Operacao],tbResumo[[#This Row],[Operacao]],tbSilv[Recurso],tbResumo[[#This Row],[Recurso]]),0)</f>
        <v>149.07000732421875</v>
      </c>
      <c r="N420" s="1">
        <f>SUMIFS(tbSilv[qtdRecEspFaixa],tbSilv[idCombinacao],tbResumo[[#This Row],[idCombinacao]],tbSilv[Ano],tbResumo[[#This Row],[Ano]],tbSilv[Operacao],tbResumo[[#This Row],[Operacao]],tbSilv[Recurso],tbResumo[[#This Row],[Recurso]])</f>
        <v>0.375</v>
      </c>
      <c r="O420" s="9">
        <f>SUMIFS(tbSilv[ValorEspFaixa],tbSilv[idCombinacao],tbResumo[[#This Row],[idCombinacao]],tbSilv[Ano],tbResumo[[#This Row],[Ano]],tbSilv[Operacao],tbResumo[[#This Row],[Operacao]],tbSilv[Recurso],tbResumo[[#This Row],[Recurso]])</f>
        <v>55.901252746582038</v>
      </c>
    </row>
    <row r="421" spans="1:15" x14ac:dyDescent="0.3">
      <c r="A421" t="s">
        <v>1</v>
      </c>
      <c r="B421" t="s">
        <v>2</v>
      </c>
      <c r="C421" t="s">
        <v>3</v>
      </c>
      <c r="D421" t="s">
        <v>306</v>
      </c>
      <c r="E421" t="s">
        <v>4</v>
      </c>
      <c r="F421">
        <v>11817</v>
      </c>
      <c r="G421" t="s">
        <v>57</v>
      </c>
      <c r="H421">
        <v>2</v>
      </c>
      <c r="I421" t="s">
        <v>29</v>
      </c>
      <c r="J421" t="s">
        <v>30</v>
      </c>
      <c r="K421" s="1">
        <f>SUMIFS(tbSilv[qtdRecurso],tbSilv[idCombinacao],tbResumo[[#This Row],[idCombinacao]],tbSilv[Ano],tbResumo[[#This Row],[Ano]],tbSilv[Operacao],tbResumo[[#This Row],[Operacao]],tbSilv[Recurso],tbResumo[[#This Row],[Recurso]])</f>
        <v>18.2</v>
      </c>
      <c r="L421" t="str">
        <f>VLOOKUP(tbResumo[[#This Row],[Recurso]],tbUnid[],2,0)</f>
        <v>sc de 50 kg</v>
      </c>
      <c r="M421" s="9">
        <f>IFERROR(AVERAGEIFS(tbSilv[Preco],tbSilv[idCombinacao],tbResumo[[#This Row],[idCombinacao]],tbSilv[Ano],tbResumo[[#This Row],[Ano]],tbSilv[Operacao],tbResumo[[#This Row],[Operacao]],tbSilv[Recurso],tbResumo[[#This Row],[Recurso]]),0)</f>
        <v>268.25</v>
      </c>
      <c r="N421" s="1">
        <f>SUMIFS(tbSilv[qtdRecEspFaixa],tbSilv[idCombinacao],tbResumo[[#This Row],[idCombinacao]],tbSilv[Ano],tbResumo[[#This Row],[Ano]],tbSilv[Operacao],tbResumo[[#This Row],[Operacao]],tbSilv[Recurso],tbResumo[[#This Row],[Recurso]])</f>
        <v>0.65000000000000013</v>
      </c>
      <c r="O421" s="9">
        <f>SUMIFS(tbSilv[ValorEspFaixa],tbSilv[idCombinacao],tbResumo[[#This Row],[idCombinacao]],tbSilv[Ano],tbResumo[[#This Row],[Ano]],tbSilv[Operacao],tbResumo[[#This Row],[Operacao]],tbSilv[Recurso],tbResumo[[#This Row],[Recurso]])</f>
        <v>174.36250000000001</v>
      </c>
    </row>
    <row r="422" spans="1:15" x14ac:dyDescent="0.3">
      <c r="A422" t="s">
        <v>1</v>
      </c>
      <c r="B422" t="s">
        <v>2</v>
      </c>
      <c r="C422" t="s">
        <v>3</v>
      </c>
      <c r="D422" t="s">
        <v>306</v>
      </c>
      <c r="E422" t="s">
        <v>4</v>
      </c>
      <c r="F422">
        <v>11817</v>
      </c>
      <c r="G422" t="s">
        <v>57</v>
      </c>
      <c r="H422">
        <v>2</v>
      </c>
      <c r="I422" t="s">
        <v>29</v>
      </c>
      <c r="J422" t="s">
        <v>11</v>
      </c>
      <c r="K422" s="1">
        <f>SUMIFS(tbSilv[qtdRecurso],tbSilv[idCombinacao],tbResumo[[#This Row],[idCombinacao]],tbSilv[Ano],tbResumo[[#This Row],[Ano]],tbSilv[Operacao],tbResumo[[#This Row],[Operacao]],tbSilv[Recurso],tbResumo[[#This Row],[Recurso]])</f>
        <v>56</v>
      </c>
      <c r="L422" t="str">
        <f>VLOOKUP(tbResumo[[#This Row],[Recurso]],tbUnid[],2,0)</f>
        <v>H/H</v>
      </c>
      <c r="M422" s="9">
        <f>IFERROR(AVERAGEIFS(tbSilv[Preco],tbSilv[idCombinacao],tbResumo[[#This Row],[idCombinacao]],tbSilv[Ano],tbResumo[[#This Row],[Ano]],tbSilv[Operacao],tbResumo[[#This Row],[Operacao]],tbSilv[Recurso],tbResumo[[#This Row],[Recurso]]),0)</f>
        <v>1.0999999999999998E-2</v>
      </c>
      <c r="N422" s="1">
        <f>SUMIFS(tbSilv[qtdRecEspFaixa],tbSilv[idCombinacao],tbResumo[[#This Row],[idCombinacao]],tbSilv[Ano],tbResumo[[#This Row],[Ano]],tbSilv[Operacao],tbResumo[[#This Row],[Operacao]],tbSilv[Recurso],tbResumo[[#This Row],[Recurso]])</f>
        <v>2</v>
      </c>
      <c r="O422" s="9">
        <f>SUMIFS(tbSilv[ValorEspFaixa],tbSilv[idCombinacao],tbResumo[[#This Row],[idCombinacao]],tbSilv[Ano],tbResumo[[#This Row],[Ano]],tbSilv[Operacao],tbResumo[[#This Row],[Operacao]],tbSilv[Recurso],tbResumo[[#This Row],[Recurso]])</f>
        <v>2.1999999999999999E-2</v>
      </c>
    </row>
    <row r="423" spans="1:15" x14ac:dyDescent="0.3">
      <c r="A423" t="s">
        <v>1</v>
      </c>
      <c r="B423" t="s">
        <v>2</v>
      </c>
      <c r="C423" t="s">
        <v>3</v>
      </c>
      <c r="D423" t="s">
        <v>306</v>
      </c>
      <c r="E423" t="s">
        <v>4</v>
      </c>
      <c r="F423">
        <v>11817</v>
      </c>
      <c r="G423" t="s">
        <v>57</v>
      </c>
      <c r="H423">
        <v>2</v>
      </c>
      <c r="I423" t="s">
        <v>29</v>
      </c>
      <c r="J423" t="s">
        <v>13</v>
      </c>
      <c r="K423" s="1">
        <f>SUMIFS(tbSilv[qtdRecurso],tbSilv[idCombinacao],tbResumo[[#This Row],[idCombinacao]],tbSilv[Ano],tbResumo[[#This Row],[Ano]],tbSilv[Operacao],tbResumo[[#This Row],[Operacao]],tbSilv[Recurso],tbResumo[[#This Row],[Recurso]])</f>
        <v>56</v>
      </c>
      <c r="L423" t="str">
        <f>VLOOKUP(tbResumo[[#This Row],[Recurso]],tbUnid[],2,0)</f>
        <v>H/H</v>
      </c>
      <c r="M423" s="9">
        <f>IFERROR(AVERAGEIFS(tbSilv[Preco],tbSilv[idCombinacao],tbResumo[[#This Row],[idCombinacao]],tbSilv[Ano],tbResumo[[#This Row],[Ano]],tbSilv[Operacao],tbResumo[[#This Row],[Operacao]],tbSilv[Recurso],tbResumo[[#This Row],[Recurso]]),0)</f>
        <v>13.066685676574707</v>
      </c>
      <c r="N423" s="1">
        <f>SUMIFS(tbSilv[qtdRecEspFaixa],tbSilv[idCombinacao],tbResumo[[#This Row],[idCombinacao]],tbSilv[Ano],tbResumo[[#This Row],[Ano]],tbSilv[Operacao],tbResumo[[#This Row],[Operacao]],tbSilv[Recurso],tbResumo[[#This Row],[Recurso]])</f>
        <v>2</v>
      </c>
      <c r="O423" s="9">
        <f>SUMIFS(tbSilv[ValorEspFaixa],tbSilv[idCombinacao],tbResumo[[#This Row],[idCombinacao]],tbSilv[Ano],tbResumo[[#This Row],[Ano]],tbSilv[Operacao],tbResumo[[#This Row],[Operacao]],tbSilv[Recurso],tbResumo[[#This Row],[Recurso]])</f>
        <v>26.133371353149414</v>
      </c>
    </row>
    <row r="424" spans="1:15" x14ac:dyDescent="0.3">
      <c r="A424" t="s">
        <v>1</v>
      </c>
      <c r="B424" t="s">
        <v>2</v>
      </c>
      <c r="C424" t="s">
        <v>3</v>
      </c>
      <c r="D424" t="s">
        <v>306</v>
      </c>
      <c r="E424" t="s">
        <v>4</v>
      </c>
      <c r="F424">
        <v>11817</v>
      </c>
      <c r="G424" t="s">
        <v>57</v>
      </c>
      <c r="H424">
        <v>2</v>
      </c>
      <c r="I424" t="s">
        <v>29</v>
      </c>
      <c r="J424" t="s">
        <v>16</v>
      </c>
      <c r="K424" s="1">
        <f>SUMIFS(tbSilv[qtdRecurso],tbSilv[idCombinacao],tbResumo[[#This Row],[idCombinacao]],tbSilv[Ano],tbResumo[[#This Row],[Ano]],tbSilv[Operacao],tbResumo[[#This Row],[Operacao]],tbSilv[Recurso],tbResumo[[#This Row],[Recurso]])</f>
        <v>7</v>
      </c>
      <c r="L424" t="str">
        <f>VLOOKUP(tbResumo[[#This Row],[Recurso]],tbUnid[],2,0)</f>
        <v>H/M</v>
      </c>
      <c r="M424" s="9">
        <f>IFERROR(AVERAGEIFS(tbSilv[Preco],tbSilv[idCombinacao],tbResumo[[#This Row],[idCombinacao]],tbSilv[Ano],tbResumo[[#This Row],[Ano]],tbSilv[Operacao],tbResumo[[#This Row],[Operacao]],tbSilv[Recurso],tbResumo[[#This Row],[Recurso]]),0)</f>
        <v>149.07000732421875</v>
      </c>
      <c r="N424" s="1">
        <f>SUMIFS(tbSilv[qtdRecEspFaixa],tbSilv[idCombinacao],tbResumo[[#This Row],[idCombinacao]],tbSilv[Ano],tbResumo[[#This Row],[Ano]],tbSilv[Operacao],tbResumo[[#This Row],[Operacao]],tbSilv[Recurso],tbResumo[[#This Row],[Recurso]])</f>
        <v>0.25</v>
      </c>
      <c r="O424" s="9">
        <f>SUMIFS(tbSilv[ValorEspFaixa],tbSilv[idCombinacao],tbResumo[[#This Row],[idCombinacao]],tbSilv[Ano],tbResumo[[#This Row],[Ano]],tbSilv[Operacao],tbResumo[[#This Row],[Operacao]],tbSilv[Recurso],tbResumo[[#This Row],[Recurso]])</f>
        <v>37.267501831054688</v>
      </c>
    </row>
    <row r="425" spans="1:15" x14ac:dyDescent="0.3">
      <c r="A425" t="s">
        <v>1</v>
      </c>
      <c r="B425" t="s">
        <v>2</v>
      </c>
      <c r="C425" t="s">
        <v>3</v>
      </c>
      <c r="D425" t="s">
        <v>306</v>
      </c>
      <c r="E425" t="s">
        <v>4</v>
      </c>
      <c r="F425">
        <v>11817</v>
      </c>
      <c r="G425" t="s">
        <v>57</v>
      </c>
      <c r="H425">
        <v>2</v>
      </c>
      <c r="I425" t="s">
        <v>31</v>
      </c>
      <c r="J425" t="s">
        <v>32</v>
      </c>
      <c r="K425" s="1">
        <f>SUMIFS(tbSilv[qtdRecurso],tbSilv[idCombinacao],tbResumo[[#This Row],[idCombinacao]],tbSilv[Ano],tbResumo[[#This Row],[Ano]],tbSilv[Operacao],tbResumo[[#This Row],[Operacao]],tbSilv[Recurso],tbResumo[[#This Row],[Recurso]])</f>
        <v>228.89999999999998</v>
      </c>
      <c r="L425" t="str">
        <f>VLOOKUP(tbResumo[[#This Row],[Recurso]],tbUnid[],2,0)</f>
        <v>H/H</v>
      </c>
      <c r="M425" s="9">
        <f>IFERROR(AVERAGEIFS(tbSilv[Preco],tbSilv[idCombinacao],tbResumo[[#This Row],[idCombinacao]],tbSilv[Ano],tbResumo[[#This Row],[Ano]],tbSilv[Operacao],tbResumo[[#This Row],[Operacao]],tbSilv[Recurso],tbResumo[[#This Row],[Recurso]]),0)</f>
        <v>1.6E-2</v>
      </c>
      <c r="N425" s="1">
        <f>SUMIFS(tbSilv[qtdRecEspFaixa],tbSilv[idCombinacao],tbResumo[[#This Row],[idCombinacao]],tbSilv[Ano],tbResumo[[#This Row],[Ano]],tbSilv[Operacao],tbResumo[[#This Row],[Operacao]],tbSilv[Recurso],tbResumo[[#This Row],[Recurso]])</f>
        <v>8.1750000000000007</v>
      </c>
      <c r="O425" s="9">
        <f>SUMIFS(tbSilv[ValorEspFaixa],tbSilv[idCombinacao],tbResumo[[#This Row],[idCombinacao]],tbSilv[Ano],tbResumo[[#This Row],[Ano]],tbSilv[Operacao],tbResumo[[#This Row],[Operacao]],tbSilv[Recurso],tbResumo[[#This Row],[Recurso]])</f>
        <v>0.13080000000000003</v>
      </c>
    </row>
    <row r="426" spans="1:15" x14ac:dyDescent="0.3">
      <c r="A426" t="s">
        <v>1</v>
      </c>
      <c r="B426" t="s">
        <v>2</v>
      </c>
      <c r="C426" t="s">
        <v>3</v>
      </c>
      <c r="D426" t="s">
        <v>306</v>
      </c>
      <c r="E426" t="s">
        <v>4</v>
      </c>
      <c r="F426">
        <v>11817</v>
      </c>
      <c r="G426" t="s">
        <v>57</v>
      </c>
      <c r="H426">
        <v>2</v>
      </c>
      <c r="I426" t="s">
        <v>31</v>
      </c>
      <c r="J426" t="s">
        <v>13</v>
      </c>
      <c r="K426" s="1">
        <f>SUMIFS(tbSilv[qtdRecurso],tbSilv[idCombinacao],tbResumo[[#This Row],[idCombinacao]],tbSilv[Ano],tbResumo[[#This Row],[Ano]],tbSilv[Operacao],tbResumo[[#This Row],[Operacao]],tbSilv[Recurso],tbResumo[[#This Row],[Recurso]])</f>
        <v>228.89999999999998</v>
      </c>
      <c r="L426" t="str">
        <f>VLOOKUP(tbResumo[[#This Row],[Recurso]],tbUnid[],2,0)</f>
        <v>H/H</v>
      </c>
      <c r="M426" s="9">
        <f>IFERROR(AVERAGEIFS(tbSilv[Preco],tbSilv[idCombinacao],tbResumo[[#This Row],[idCombinacao]],tbSilv[Ano],tbResumo[[#This Row],[Ano]],tbSilv[Operacao],tbResumo[[#This Row],[Operacao]],tbSilv[Recurso],tbResumo[[#This Row],[Recurso]]),0)</f>
        <v>13.066685676574707</v>
      </c>
      <c r="N426" s="1">
        <f>SUMIFS(tbSilv[qtdRecEspFaixa],tbSilv[idCombinacao],tbResumo[[#This Row],[idCombinacao]],tbSilv[Ano],tbResumo[[#This Row],[Ano]],tbSilv[Operacao],tbResumo[[#This Row],[Operacao]],tbSilv[Recurso],tbResumo[[#This Row],[Recurso]])</f>
        <v>8.1750000000000007</v>
      </c>
      <c r="O426" s="9">
        <f>SUMIFS(tbSilv[ValorEspFaixa],tbSilv[idCombinacao],tbResumo[[#This Row],[idCombinacao]],tbSilv[Ano],tbResumo[[#This Row],[Ano]],tbSilv[Operacao],tbResumo[[#This Row],[Operacao]],tbSilv[Recurso],tbResumo[[#This Row],[Recurso]])</f>
        <v>106.82015540599824</v>
      </c>
    </row>
    <row r="427" spans="1:15" x14ac:dyDescent="0.3">
      <c r="A427" t="s">
        <v>1</v>
      </c>
      <c r="B427" t="s">
        <v>2</v>
      </c>
      <c r="C427" t="s">
        <v>3</v>
      </c>
      <c r="D427" t="s">
        <v>306</v>
      </c>
      <c r="E427" t="s">
        <v>4</v>
      </c>
      <c r="F427">
        <v>11817</v>
      </c>
      <c r="G427" t="s">
        <v>57</v>
      </c>
      <c r="H427">
        <v>2</v>
      </c>
      <c r="I427" t="s">
        <v>33</v>
      </c>
      <c r="J427" t="s">
        <v>34</v>
      </c>
      <c r="K427" s="1">
        <f>SUMIFS(tbSilv[qtdRecurso],tbSilv[idCombinacao],tbResumo[[#This Row],[idCombinacao]],tbSilv[Ano],tbResumo[[#This Row],[Ano]],tbSilv[Operacao],tbResumo[[#This Row],[Operacao]],tbSilv[Recurso],tbResumo[[#This Row],[Recurso]])</f>
        <v>14</v>
      </c>
      <c r="L427" t="str">
        <f>VLOOKUP(tbResumo[[#This Row],[Recurso]],tbUnid[],2,0)</f>
        <v>H/H</v>
      </c>
      <c r="M427" s="9">
        <f>IFERROR(AVERAGEIFS(tbSilv[Preco],tbSilv[idCombinacao],tbResumo[[#This Row],[idCombinacao]],tbSilv[Ano],tbResumo[[#This Row],[Ano]],tbSilv[Operacao],tbResumo[[#This Row],[Operacao]],tbSilv[Recurso],tbResumo[[#This Row],[Recurso]]),0)</f>
        <v>9.8999999999999991E-2</v>
      </c>
      <c r="N427" s="1">
        <f>SUMIFS(tbSilv[qtdRecEspFaixa],tbSilv[idCombinacao],tbResumo[[#This Row],[idCombinacao]],tbSilv[Ano],tbResumo[[#This Row],[Ano]],tbSilv[Operacao],tbResumo[[#This Row],[Operacao]],tbSilv[Recurso],tbResumo[[#This Row],[Recurso]])</f>
        <v>0.5</v>
      </c>
      <c r="O427" s="9">
        <f>SUMIFS(tbSilv[ValorEspFaixa],tbSilv[idCombinacao],tbResumo[[#This Row],[idCombinacao]],tbSilv[Ano],tbResumo[[#This Row],[Ano]],tbSilv[Operacao],tbResumo[[#This Row],[Operacao]],tbSilv[Recurso],tbResumo[[#This Row],[Recurso]])</f>
        <v>4.9500000000000002E-2</v>
      </c>
    </row>
    <row r="428" spans="1:15" x14ac:dyDescent="0.3">
      <c r="A428" t="s">
        <v>1</v>
      </c>
      <c r="B428" t="s">
        <v>2</v>
      </c>
      <c r="C428" t="s">
        <v>3</v>
      </c>
      <c r="D428" t="s">
        <v>306</v>
      </c>
      <c r="E428" t="s">
        <v>4</v>
      </c>
      <c r="F428">
        <v>11817</v>
      </c>
      <c r="G428" t="s">
        <v>57</v>
      </c>
      <c r="H428">
        <v>2</v>
      </c>
      <c r="I428" t="s">
        <v>33</v>
      </c>
      <c r="J428" t="s">
        <v>35</v>
      </c>
      <c r="K428" s="1">
        <f>SUMIFS(tbSilv[qtdRecurso],tbSilv[idCombinacao],tbResumo[[#This Row],[idCombinacao]],tbSilv[Ano],tbResumo[[#This Row],[Ano]],tbSilv[Operacao],tbResumo[[#This Row],[Operacao]],tbSilv[Recurso],tbResumo[[#This Row],[Recurso]])</f>
        <v>14</v>
      </c>
      <c r="L428" t="str">
        <f>VLOOKUP(tbResumo[[#This Row],[Recurso]],tbUnid[],2,0)</f>
        <v>Kg</v>
      </c>
      <c r="M428" s="9">
        <f>IFERROR(AVERAGEIFS(tbSilv[Preco],tbSilv[idCombinacao],tbResumo[[#This Row],[idCombinacao]],tbSilv[Ano],tbResumo[[#This Row],[Ano]],tbSilv[Operacao],tbResumo[[#This Row],[Operacao]],tbSilv[Recurso],tbResumo[[#This Row],[Recurso]]),0)</f>
        <v>16.239999771118164</v>
      </c>
      <c r="N428" s="1">
        <f>SUMIFS(tbSilv[qtdRecEspFaixa],tbSilv[idCombinacao],tbResumo[[#This Row],[idCombinacao]],tbSilv[Ano],tbResumo[[#This Row],[Ano]],tbSilv[Operacao],tbResumo[[#This Row],[Operacao]],tbSilv[Recurso],tbResumo[[#This Row],[Recurso]])</f>
        <v>0.5</v>
      </c>
      <c r="O428" s="9">
        <f>SUMIFS(tbSilv[ValorEspFaixa],tbSilv[idCombinacao],tbResumo[[#This Row],[idCombinacao]],tbSilv[Ano],tbResumo[[#This Row],[Ano]],tbSilv[Operacao],tbResumo[[#This Row],[Operacao]],tbSilv[Recurso],tbResumo[[#This Row],[Recurso]])</f>
        <v>8.119999885559082</v>
      </c>
    </row>
    <row r="429" spans="1:15" x14ac:dyDescent="0.3">
      <c r="A429" t="s">
        <v>1</v>
      </c>
      <c r="B429" t="s">
        <v>2</v>
      </c>
      <c r="C429" t="s">
        <v>3</v>
      </c>
      <c r="D429" t="s">
        <v>306</v>
      </c>
      <c r="E429" t="s">
        <v>4</v>
      </c>
      <c r="F429">
        <v>11817</v>
      </c>
      <c r="G429" t="s">
        <v>57</v>
      </c>
      <c r="H429">
        <v>2</v>
      </c>
      <c r="I429" t="s">
        <v>33</v>
      </c>
      <c r="J429" t="s">
        <v>13</v>
      </c>
      <c r="K429" s="1">
        <f>SUMIFS(tbSilv[qtdRecurso],tbSilv[idCombinacao],tbResumo[[#This Row],[idCombinacao]],tbSilv[Ano],tbResumo[[#This Row],[Ano]],tbSilv[Operacao],tbResumo[[#This Row],[Operacao]],tbSilv[Recurso],tbResumo[[#This Row],[Recurso]])</f>
        <v>14</v>
      </c>
      <c r="L429" t="str">
        <f>VLOOKUP(tbResumo[[#This Row],[Recurso]],tbUnid[],2,0)</f>
        <v>H/H</v>
      </c>
      <c r="M429" s="9">
        <f>IFERROR(AVERAGEIFS(tbSilv[Preco],tbSilv[idCombinacao],tbResumo[[#This Row],[idCombinacao]],tbSilv[Ano],tbResumo[[#This Row],[Ano]],tbSilv[Operacao],tbResumo[[#This Row],[Operacao]],tbSilv[Recurso],tbResumo[[#This Row],[Recurso]]),0)</f>
        <v>13.066685676574707</v>
      </c>
      <c r="N429" s="1">
        <f>SUMIFS(tbSilv[qtdRecEspFaixa],tbSilv[idCombinacao],tbResumo[[#This Row],[idCombinacao]],tbSilv[Ano],tbResumo[[#This Row],[Ano]],tbSilv[Operacao],tbResumo[[#This Row],[Operacao]],tbSilv[Recurso],tbResumo[[#This Row],[Recurso]])</f>
        <v>0.5</v>
      </c>
      <c r="O429" s="9">
        <f>SUMIFS(tbSilv[ValorEspFaixa],tbSilv[idCombinacao],tbResumo[[#This Row],[idCombinacao]],tbSilv[Ano],tbResumo[[#This Row],[Ano]],tbSilv[Operacao],tbResumo[[#This Row],[Operacao]],tbSilv[Recurso],tbResumo[[#This Row],[Recurso]])</f>
        <v>6.5333428382873535</v>
      </c>
    </row>
    <row r="430" spans="1:15" x14ac:dyDescent="0.3">
      <c r="A430" t="s">
        <v>1</v>
      </c>
      <c r="B430" t="s">
        <v>2</v>
      </c>
      <c r="C430" t="s">
        <v>3</v>
      </c>
      <c r="D430" t="s">
        <v>306</v>
      </c>
      <c r="E430" t="s">
        <v>4</v>
      </c>
      <c r="F430">
        <v>11817</v>
      </c>
      <c r="G430" t="s">
        <v>57</v>
      </c>
      <c r="H430">
        <v>2</v>
      </c>
      <c r="I430" t="s">
        <v>36</v>
      </c>
      <c r="J430" t="s">
        <v>13</v>
      </c>
      <c r="K430" s="1">
        <f>SUMIFS(tbSilv[qtdRecurso],tbSilv[idCombinacao],tbResumo[[#This Row],[idCombinacao]],tbSilv[Ano],tbResumo[[#This Row],[Ano]],tbSilv[Operacao],tbResumo[[#This Row],[Operacao]],tbSilv[Recurso],tbResumo[[#This Row],[Recurso]])</f>
        <v>7</v>
      </c>
      <c r="L430" t="str">
        <f>VLOOKUP(tbResumo[[#This Row],[Recurso]],tbUnid[],2,0)</f>
        <v>H/H</v>
      </c>
      <c r="M430" s="9">
        <f>IFERROR(AVERAGEIFS(tbSilv[Preco],tbSilv[idCombinacao],tbResumo[[#This Row],[idCombinacao]],tbSilv[Ano],tbResumo[[#This Row],[Ano]],tbSilv[Operacao],tbResumo[[#This Row],[Operacao]],tbSilv[Recurso],tbResumo[[#This Row],[Recurso]]),0)</f>
        <v>13.066685676574707</v>
      </c>
      <c r="N430" s="1">
        <f>SUMIFS(tbSilv[qtdRecEspFaixa],tbSilv[idCombinacao],tbResumo[[#This Row],[idCombinacao]],tbSilv[Ano],tbResumo[[#This Row],[Ano]],tbSilv[Operacao],tbResumo[[#This Row],[Operacao]],tbSilv[Recurso],tbResumo[[#This Row],[Recurso]])</f>
        <v>0.25</v>
      </c>
      <c r="O430" s="9">
        <f>SUMIFS(tbSilv[ValorEspFaixa],tbSilv[idCombinacao],tbResumo[[#This Row],[idCombinacao]],tbSilv[Ano],tbResumo[[#This Row],[Ano]],tbSilv[Operacao],tbResumo[[#This Row],[Operacao]],tbSilv[Recurso],tbResumo[[#This Row],[Recurso]])</f>
        <v>3.2666714191436768</v>
      </c>
    </row>
    <row r="431" spans="1:15" x14ac:dyDescent="0.3">
      <c r="A431" t="s">
        <v>1</v>
      </c>
      <c r="B431" t="s">
        <v>2</v>
      </c>
      <c r="C431" t="s">
        <v>3</v>
      </c>
      <c r="D431" t="s">
        <v>306</v>
      </c>
      <c r="E431" t="s">
        <v>4</v>
      </c>
      <c r="F431">
        <v>11817</v>
      </c>
      <c r="G431" t="s">
        <v>57</v>
      </c>
      <c r="H431">
        <v>2</v>
      </c>
      <c r="I431" t="s">
        <v>37</v>
      </c>
      <c r="J431" t="s">
        <v>38</v>
      </c>
      <c r="K431" s="1">
        <f>SUMIFS(tbSilv[qtdRecurso],tbSilv[idCombinacao],tbResumo[[#This Row],[idCombinacao]],tbSilv[Ano],tbResumo[[#This Row],[Ano]],tbSilv[Operacao],tbResumo[[#This Row],[Operacao]],tbSilv[Recurso],tbResumo[[#This Row],[Recurso]])</f>
        <v>84</v>
      </c>
      <c r="L431" t="str">
        <f>VLOOKUP(tbResumo[[#This Row],[Recurso]],tbUnid[],2,0)</f>
        <v>H/H</v>
      </c>
      <c r="M431" s="9">
        <f>IFERROR(AVERAGEIFS(tbSilv[Preco],tbSilv[idCombinacao],tbResumo[[#This Row],[idCombinacao]],tbSilv[Ano],tbResumo[[#This Row],[Ano]],tbSilv[Operacao],tbResumo[[#This Row],[Operacao]],tbSilv[Recurso],tbResumo[[#This Row],[Recurso]]),0)</f>
        <v>6.4110000000000005</v>
      </c>
      <c r="N431" s="1">
        <f>SUMIFS(tbSilv[qtdRecEspFaixa],tbSilv[idCombinacao],tbResumo[[#This Row],[idCombinacao]],tbSilv[Ano],tbResumo[[#This Row],[Ano]],tbSilv[Operacao],tbResumo[[#This Row],[Operacao]],tbSilv[Recurso],tbResumo[[#This Row],[Recurso]])</f>
        <v>3</v>
      </c>
      <c r="O431" s="9">
        <f>SUMIFS(tbSilv[ValorEspFaixa],tbSilv[idCombinacao],tbResumo[[#This Row],[idCombinacao]],tbSilv[Ano],tbResumo[[#This Row],[Ano]],tbSilv[Operacao],tbResumo[[#This Row],[Operacao]],tbSilv[Recurso],tbResumo[[#This Row],[Recurso]])</f>
        <v>19.233000000000001</v>
      </c>
    </row>
    <row r="432" spans="1:15" x14ac:dyDescent="0.3">
      <c r="A432" t="s">
        <v>1</v>
      </c>
      <c r="B432" t="s">
        <v>2</v>
      </c>
      <c r="C432" t="s">
        <v>3</v>
      </c>
      <c r="D432" t="s">
        <v>306</v>
      </c>
      <c r="E432" t="s">
        <v>4</v>
      </c>
      <c r="F432">
        <v>11817</v>
      </c>
      <c r="G432" t="s">
        <v>57</v>
      </c>
      <c r="H432">
        <v>2</v>
      </c>
      <c r="I432" t="s">
        <v>37</v>
      </c>
      <c r="J432" t="s">
        <v>13</v>
      </c>
      <c r="K432" s="1">
        <f>SUMIFS(tbSilv[qtdRecurso],tbSilv[idCombinacao],tbResumo[[#This Row],[idCombinacao]],tbSilv[Ano],tbResumo[[#This Row],[Ano]],tbSilv[Operacao],tbResumo[[#This Row],[Operacao]],tbSilv[Recurso],tbResumo[[#This Row],[Recurso]])</f>
        <v>84</v>
      </c>
      <c r="L432" t="str">
        <f>VLOOKUP(tbResumo[[#This Row],[Recurso]],tbUnid[],2,0)</f>
        <v>H/H</v>
      </c>
      <c r="M432" s="9">
        <f>IFERROR(AVERAGEIFS(tbSilv[Preco],tbSilv[idCombinacao],tbResumo[[#This Row],[idCombinacao]],tbSilv[Ano],tbResumo[[#This Row],[Ano]],tbSilv[Operacao],tbResumo[[#This Row],[Operacao]],tbSilv[Recurso],tbResumo[[#This Row],[Recurso]]),0)</f>
        <v>13.066685676574707</v>
      </c>
      <c r="N432" s="1">
        <f>SUMIFS(tbSilv[qtdRecEspFaixa],tbSilv[idCombinacao],tbResumo[[#This Row],[idCombinacao]],tbSilv[Ano],tbResumo[[#This Row],[Ano]],tbSilv[Operacao],tbResumo[[#This Row],[Operacao]],tbSilv[Recurso],tbResumo[[#This Row],[Recurso]])</f>
        <v>3</v>
      </c>
      <c r="O432" s="9">
        <f>SUMIFS(tbSilv[ValorEspFaixa],tbSilv[idCombinacao],tbResumo[[#This Row],[idCombinacao]],tbSilv[Ano],tbResumo[[#This Row],[Ano]],tbSilv[Operacao],tbResumo[[#This Row],[Operacao]],tbSilv[Recurso],tbResumo[[#This Row],[Recurso]])</f>
        <v>39.200057029724121</v>
      </c>
    </row>
    <row r="433" spans="1:15" x14ac:dyDescent="0.3">
      <c r="A433" t="s">
        <v>1</v>
      </c>
      <c r="B433" t="s">
        <v>2</v>
      </c>
      <c r="C433" t="s">
        <v>3</v>
      </c>
      <c r="D433" t="s">
        <v>306</v>
      </c>
      <c r="E433" t="s">
        <v>4</v>
      </c>
      <c r="F433">
        <v>11817</v>
      </c>
      <c r="G433" t="s">
        <v>57</v>
      </c>
      <c r="H433">
        <v>3</v>
      </c>
      <c r="I433" t="s">
        <v>39</v>
      </c>
      <c r="J433" t="s">
        <v>30</v>
      </c>
      <c r="K433" s="1">
        <f>SUMIFS(tbSilv[qtdRecurso],tbSilv[idCombinacao],tbResumo[[#This Row],[idCombinacao]],tbSilv[Ano],tbResumo[[#This Row],[Ano]],tbSilv[Operacao],tbResumo[[#This Row],[Operacao]],tbSilv[Recurso],tbResumo[[#This Row],[Recurso]])</f>
        <v>18.2</v>
      </c>
      <c r="L433" t="str">
        <f>VLOOKUP(tbResumo[[#This Row],[Recurso]],tbUnid[],2,0)</f>
        <v>sc de 50 kg</v>
      </c>
      <c r="M433" s="9">
        <f>IFERROR(AVERAGEIFS(tbSilv[Preco],tbSilv[idCombinacao],tbResumo[[#This Row],[idCombinacao]],tbSilv[Ano],tbResumo[[#This Row],[Ano]],tbSilv[Operacao],tbResumo[[#This Row],[Operacao]],tbSilv[Recurso],tbResumo[[#This Row],[Recurso]]),0)</f>
        <v>268.25</v>
      </c>
      <c r="N433" s="1">
        <f>SUMIFS(tbSilv[qtdRecEspFaixa],tbSilv[idCombinacao],tbResumo[[#This Row],[idCombinacao]],tbSilv[Ano],tbResumo[[#This Row],[Ano]],tbSilv[Operacao],tbResumo[[#This Row],[Operacao]],tbSilv[Recurso],tbResumo[[#This Row],[Recurso]])</f>
        <v>0.65000000000000013</v>
      </c>
      <c r="O433" s="9">
        <f>SUMIFS(tbSilv[ValorEspFaixa],tbSilv[idCombinacao],tbResumo[[#This Row],[idCombinacao]],tbSilv[Ano],tbResumo[[#This Row],[Ano]],tbSilv[Operacao],tbResumo[[#This Row],[Operacao]],tbSilv[Recurso],tbResumo[[#This Row],[Recurso]])</f>
        <v>174.36250000000001</v>
      </c>
    </row>
    <row r="434" spans="1:15" x14ac:dyDescent="0.3">
      <c r="A434" t="s">
        <v>1</v>
      </c>
      <c r="B434" t="s">
        <v>2</v>
      </c>
      <c r="C434" t="s">
        <v>3</v>
      </c>
      <c r="D434" t="s">
        <v>306</v>
      </c>
      <c r="E434" t="s">
        <v>4</v>
      </c>
      <c r="F434">
        <v>11817</v>
      </c>
      <c r="G434" t="s">
        <v>57</v>
      </c>
      <c r="H434">
        <v>3</v>
      </c>
      <c r="I434" t="s">
        <v>39</v>
      </c>
      <c r="J434" t="s">
        <v>11</v>
      </c>
      <c r="K434" s="1">
        <f>SUMIFS(tbSilv[qtdRecurso],tbSilv[idCombinacao],tbResumo[[#This Row],[idCombinacao]],tbSilv[Ano],tbResumo[[#This Row],[Ano]],tbSilv[Operacao],tbResumo[[#This Row],[Operacao]],tbSilv[Recurso],tbResumo[[#This Row],[Recurso]])</f>
        <v>56</v>
      </c>
      <c r="L434" t="str">
        <f>VLOOKUP(tbResumo[[#This Row],[Recurso]],tbUnid[],2,0)</f>
        <v>H/H</v>
      </c>
      <c r="M434" s="9">
        <f>IFERROR(AVERAGEIFS(tbSilv[Preco],tbSilv[idCombinacao],tbResumo[[#This Row],[idCombinacao]],tbSilv[Ano],tbResumo[[#This Row],[Ano]],tbSilv[Operacao],tbResumo[[#This Row],[Operacao]],tbSilv[Recurso],tbResumo[[#This Row],[Recurso]]),0)</f>
        <v>1.0999999999999998E-2</v>
      </c>
      <c r="N434" s="1">
        <f>SUMIFS(tbSilv[qtdRecEspFaixa],tbSilv[idCombinacao],tbResumo[[#This Row],[idCombinacao]],tbSilv[Ano],tbResumo[[#This Row],[Ano]],tbSilv[Operacao],tbResumo[[#This Row],[Operacao]],tbSilv[Recurso],tbResumo[[#This Row],[Recurso]])</f>
        <v>2</v>
      </c>
      <c r="O434" s="9">
        <f>SUMIFS(tbSilv[ValorEspFaixa],tbSilv[idCombinacao],tbResumo[[#This Row],[idCombinacao]],tbSilv[Ano],tbResumo[[#This Row],[Ano]],tbSilv[Operacao],tbResumo[[#This Row],[Operacao]],tbSilv[Recurso],tbResumo[[#This Row],[Recurso]])</f>
        <v>2.1999999999999999E-2</v>
      </c>
    </row>
    <row r="435" spans="1:15" x14ac:dyDescent="0.3">
      <c r="A435" t="s">
        <v>1</v>
      </c>
      <c r="B435" t="s">
        <v>2</v>
      </c>
      <c r="C435" t="s">
        <v>3</v>
      </c>
      <c r="D435" t="s">
        <v>306</v>
      </c>
      <c r="E435" t="s">
        <v>4</v>
      </c>
      <c r="F435">
        <v>11817</v>
      </c>
      <c r="G435" t="s">
        <v>57</v>
      </c>
      <c r="H435">
        <v>3</v>
      </c>
      <c r="I435" t="s">
        <v>39</v>
      </c>
      <c r="J435" t="s">
        <v>13</v>
      </c>
      <c r="K435" s="1">
        <f>SUMIFS(tbSilv[qtdRecurso],tbSilv[idCombinacao],tbResumo[[#This Row],[idCombinacao]],tbSilv[Ano],tbResumo[[#This Row],[Ano]],tbSilv[Operacao],tbResumo[[#This Row],[Operacao]],tbSilv[Recurso],tbResumo[[#This Row],[Recurso]])</f>
        <v>56</v>
      </c>
      <c r="L435" t="str">
        <f>VLOOKUP(tbResumo[[#This Row],[Recurso]],tbUnid[],2,0)</f>
        <v>H/H</v>
      </c>
      <c r="M435" s="9">
        <f>IFERROR(AVERAGEIFS(tbSilv[Preco],tbSilv[idCombinacao],tbResumo[[#This Row],[idCombinacao]],tbSilv[Ano],tbResumo[[#This Row],[Ano]],tbSilv[Operacao],tbResumo[[#This Row],[Operacao]],tbSilv[Recurso],tbResumo[[#This Row],[Recurso]]),0)</f>
        <v>13.066685676574707</v>
      </c>
      <c r="N435" s="1">
        <f>SUMIFS(tbSilv[qtdRecEspFaixa],tbSilv[idCombinacao],tbResumo[[#This Row],[idCombinacao]],tbSilv[Ano],tbResumo[[#This Row],[Ano]],tbSilv[Operacao],tbResumo[[#This Row],[Operacao]],tbSilv[Recurso],tbResumo[[#This Row],[Recurso]])</f>
        <v>2</v>
      </c>
      <c r="O435" s="9">
        <f>SUMIFS(tbSilv[ValorEspFaixa],tbSilv[idCombinacao],tbResumo[[#This Row],[idCombinacao]],tbSilv[Ano],tbResumo[[#This Row],[Ano]],tbSilv[Operacao],tbResumo[[#This Row],[Operacao]],tbSilv[Recurso],tbResumo[[#This Row],[Recurso]])</f>
        <v>26.133371353149414</v>
      </c>
    </row>
    <row r="436" spans="1:15" x14ac:dyDescent="0.3">
      <c r="A436" t="s">
        <v>1</v>
      </c>
      <c r="B436" t="s">
        <v>2</v>
      </c>
      <c r="C436" t="s">
        <v>3</v>
      </c>
      <c r="D436" t="s">
        <v>306</v>
      </c>
      <c r="E436" t="s">
        <v>4</v>
      </c>
      <c r="F436">
        <v>11817</v>
      </c>
      <c r="G436" t="s">
        <v>57</v>
      </c>
      <c r="H436">
        <v>3</v>
      </c>
      <c r="I436" t="s">
        <v>39</v>
      </c>
      <c r="J436" t="s">
        <v>16</v>
      </c>
      <c r="K436" s="1">
        <f>SUMIFS(tbSilv[qtdRecurso],tbSilv[idCombinacao],tbResumo[[#This Row],[idCombinacao]],tbSilv[Ano],tbResumo[[#This Row],[Ano]],tbSilv[Operacao],tbResumo[[#This Row],[Operacao]],tbSilv[Recurso],tbResumo[[#This Row],[Recurso]])</f>
        <v>7</v>
      </c>
      <c r="L436" t="str">
        <f>VLOOKUP(tbResumo[[#This Row],[Recurso]],tbUnid[],2,0)</f>
        <v>H/M</v>
      </c>
      <c r="M436" s="9">
        <f>IFERROR(AVERAGEIFS(tbSilv[Preco],tbSilv[idCombinacao],tbResumo[[#This Row],[idCombinacao]],tbSilv[Ano],tbResumo[[#This Row],[Ano]],tbSilv[Operacao],tbResumo[[#This Row],[Operacao]],tbSilv[Recurso],tbResumo[[#This Row],[Recurso]]),0)</f>
        <v>149.07000732421875</v>
      </c>
      <c r="N436" s="1">
        <f>SUMIFS(tbSilv[qtdRecEspFaixa],tbSilv[idCombinacao],tbResumo[[#This Row],[idCombinacao]],tbSilv[Ano],tbResumo[[#This Row],[Ano]],tbSilv[Operacao],tbResumo[[#This Row],[Operacao]],tbSilv[Recurso],tbResumo[[#This Row],[Recurso]])</f>
        <v>0.25</v>
      </c>
      <c r="O436" s="9">
        <f>SUMIFS(tbSilv[ValorEspFaixa],tbSilv[idCombinacao],tbResumo[[#This Row],[idCombinacao]],tbSilv[Ano],tbResumo[[#This Row],[Ano]],tbSilv[Operacao],tbResumo[[#This Row],[Operacao]],tbSilv[Recurso],tbResumo[[#This Row],[Recurso]])</f>
        <v>37.267501831054688</v>
      </c>
    </row>
    <row r="437" spans="1:15" x14ac:dyDescent="0.3">
      <c r="A437" t="s">
        <v>1</v>
      </c>
      <c r="B437" t="s">
        <v>2</v>
      </c>
      <c r="C437" t="s">
        <v>3</v>
      </c>
      <c r="D437" t="s">
        <v>306</v>
      </c>
      <c r="E437" t="s">
        <v>4</v>
      </c>
      <c r="F437">
        <v>11817</v>
      </c>
      <c r="G437" t="s">
        <v>57</v>
      </c>
      <c r="H437">
        <v>3</v>
      </c>
      <c r="I437" t="s">
        <v>33</v>
      </c>
      <c r="J437" t="s">
        <v>34</v>
      </c>
      <c r="K437" s="1">
        <f>SUMIFS(tbSilv[qtdRecurso],tbSilv[idCombinacao],tbResumo[[#This Row],[idCombinacao]],tbSilv[Ano],tbResumo[[#This Row],[Ano]],tbSilv[Operacao],tbResumo[[#This Row],[Operacao]],tbSilv[Recurso],tbResumo[[#This Row],[Recurso]])</f>
        <v>14</v>
      </c>
      <c r="L437" t="str">
        <f>VLOOKUP(tbResumo[[#This Row],[Recurso]],tbUnid[],2,0)</f>
        <v>H/H</v>
      </c>
      <c r="M437" s="9">
        <f>IFERROR(AVERAGEIFS(tbSilv[Preco],tbSilv[idCombinacao],tbResumo[[#This Row],[idCombinacao]],tbSilv[Ano],tbResumo[[#This Row],[Ano]],tbSilv[Operacao],tbResumo[[#This Row],[Operacao]],tbSilv[Recurso],tbResumo[[#This Row],[Recurso]]),0)</f>
        <v>9.8999999999999991E-2</v>
      </c>
      <c r="N437" s="1">
        <f>SUMIFS(tbSilv[qtdRecEspFaixa],tbSilv[idCombinacao],tbResumo[[#This Row],[idCombinacao]],tbSilv[Ano],tbResumo[[#This Row],[Ano]],tbSilv[Operacao],tbResumo[[#This Row],[Operacao]],tbSilv[Recurso],tbResumo[[#This Row],[Recurso]])</f>
        <v>0.5</v>
      </c>
      <c r="O437" s="9">
        <f>SUMIFS(tbSilv[ValorEspFaixa],tbSilv[idCombinacao],tbResumo[[#This Row],[idCombinacao]],tbSilv[Ano],tbResumo[[#This Row],[Ano]],tbSilv[Operacao],tbResumo[[#This Row],[Operacao]],tbSilv[Recurso],tbResumo[[#This Row],[Recurso]])</f>
        <v>4.9500000000000002E-2</v>
      </c>
    </row>
    <row r="438" spans="1:15" x14ac:dyDescent="0.3">
      <c r="A438" t="s">
        <v>1</v>
      </c>
      <c r="B438" t="s">
        <v>2</v>
      </c>
      <c r="C438" t="s">
        <v>3</v>
      </c>
      <c r="D438" t="s">
        <v>306</v>
      </c>
      <c r="E438" t="s">
        <v>4</v>
      </c>
      <c r="F438">
        <v>11817</v>
      </c>
      <c r="G438" t="s">
        <v>57</v>
      </c>
      <c r="H438">
        <v>3</v>
      </c>
      <c r="I438" t="s">
        <v>33</v>
      </c>
      <c r="J438" t="s">
        <v>35</v>
      </c>
      <c r="K438" s="1">
        <f>SUMIFS(tbSilv[qtdRecurso],tbSilv[idCombinacao],tbResumo[[#This Row],[idCombinacao]],tbSilv[Ano],tbResumo[[#This Row],[Ano]],tbSilv[Operacao],tbResumo[[#This Row],[Operacao]],tbSilv[Recurso],tbResumo[[#This Row],[Recurso]])</f>
        <v>14</v>
      </c>
      <c r="L438" t="str">
        <f>VLOOKUP(tbResumo[[#This Row],[Recurso]],tbUnid[],2,0)</f>
        <v>Kg</v>
      </c>
      <c r="M438" s="9">
        <f>IFERROR(AVERAGEIFS(tbSilv[Preco],tbSilv[idCombinacao],tbResumo[[#This Row],[idCombinacao]],tbSilv[Ano],tbResumo[[#This Row],[Ano]],tbSilv[Operacao],tbResumo[[#This Row],[Operacao]],tbSilv[Recurso],tbResumo[[#This Row],[Recurso]]),0)</f>
        <v>16.239999771118164</v>
      </c>
      <c r="N438" s="1">
        <f>SUMIFS(tbSilv[qtdRecEspFaixa],tbSilv[idCombinacao],tbResumo[[#This Row],[idCombinacao]],tbSilv[Ano],tbResumo[[#This Row],[Ano]],tbSilv[Operacao],tbResumo[[#This Row],[Operacao]],tbSilv[Recurso],tbResumo[[#This Row],[Recurso]])</f>
        <v>0.5</v>
      </c>
      <c r="O438" s="9">
        <f>SUMIFS(tbSilv[ValorEspFaixa],tbSilv[idCombinacao],tbResumo[[#This Row],[idCombinacao]],tbSilv[Ano],tbResumo[[#This Row],[Ano]],tbSilv[Operacao],tbResumo[[#This Row],[Operacao]],tbSilv[Recurso],tbResumo[[#This Row],[Recurso]])</f>
        <v>8.119999885559082</v>
      </c>
    </row>
    <row r="439" spans="1:15" x14ac:dyDescent="0.3">
      <c r="A439" t="s">
        <v>1</v>
      </c>
      <c r="B439" t="s">
        <v>2</v>
      </c>
      <c r="C439" t="s">
        <v>3</v>
      </c>
      <c r="D439" t="s">
        <v>306</v>
      </c>
      <c r="E439" t="s">
        <v>4</v>
      </c>
      <c r="F439">
        <v>11817</v>
      </c>
      <c r="G439" t="s">
        <v>57</v>
      </c>
      <c r="H439">
        <v>3</v>
      </c>
      <c r="I439" t="s">
        <v>33</v>
      </c>
      <c r="J439" t="s">
        <v>13</v>
      </c>
      <c r="K439" s="1">
        <f>SUMIFS(tbSilv[qtdRecurso],tbSilv[idCombinacao],tbResumo[[#This Row],[idCombinacao]],tbSilv[Ano],tbResumo[[#This Row],[Ano]],tbSilv[Operacao],tbResumo[[#This Row],[Operacao]],tbSilv[Recurso],tbResumo[[#This Row],[Recurso]])</f>
        <v>14</v>
      </c>
      <c r="L439" t="str">
        <f>VLOOKUP(tbResumo[[#This Row],[Recurso]],tbUnid[],2,0)</f>
        <v>H/H</v>
      </c>
      <c r="M439" s="9">
        <f>IFERROR(AVERAGEIFS(tbSilv[Preco],tbSilv[idCombinacao],tbResumo[[#This Row],[idCombinacao]],tbSilv[Ano],tbResumo[[#This Row],[Ano]],tbSilv[Operacao],tbResumo[[#This Row],[Operacao]],tbSilv[Recurso],tbResumo[[#This Row],[Recurso]]),0)</f>
        <v>13.066685676574707</v>
      </c>
      <c r="N439" s="1">
        <f>SUMIFS(tbSilv[qtdRecEspFaixa],tbSilv[idCombinacao],tbResumo[[#This Row],[idCombinacao]],tbSilv[Ano],tbResumo[[#This Row],[Ano]],tbSilv[Operacao],tbResumo[[#This Row],[Operacao]],tbSilv[Recurso],tbResumo[[#This Row],[Recurso]])</f>
        <v>0.5</v>
      </c>
      <c r="O439" s="9">
        <f>SUMIFS(tbSilv[ValorEspFaixa],tbSilv[idCombinacao],tbResumo[[#This Row],[idCombinacao]],tbSilv[Ano],tbResumo[[#This Row],[Ano]],tbSilv[Operacao],tbResumo[[#This Row],[Operacao]],tbSilv[Recurso],tbResumo[[#This Row],[Recurso]])</f>
        <v>6.5333428382873535</v>
      </c>
    </row>
    <row r="440" spans="1:15" x14ac:dyDescent="0.3">
      <c r="A440" t="s">
        <v>1</v>
      </c>
      <c r="B440" t="s">
        <v>2</v>
      </c>
      <c r="C440" t="s">
        <v>3</v>
      </c>
      <c r="D440" t="s">
        <v>306</v>
      </c>
      <c r="E440" t="s">
        <v>4</v>
      </c>
      <c r="F440">
        <v>11688</v>
      </c>
      <c r="G440" t="s">
        <v>0</v>
      </c>
      <c r="H440">
        <v>1</v>
      </c>
      <c r="I440" t="s">
        <v>23</v>
      </c>
      <c r="J440" t="s">
        <v>41</v>
      </c>
      <c r="K440" s="1">
        <f>SUMIFS(tbSilv[qtdRecurso],tbSilv[idCombinacao],tbResumo[[#This Row],[idCombinacao]],tbSilv[Ano],tbResumo[[#This Row],[Ano]],tbSilv[Operacao],tbResumo[[#This Row],[Operacao]],tbSilv[Recurso],tbResumo[[#This Row],[Recurso]])</f>
        <v>5</v>
      </c>
      <c r="L440" t="str">
        <f>VLOOKUP(tbResumo[[#This Row],[Recurso]],tbUnid[],2,0)</f>
        <v>H/H</v>
      </c>
      <c r="M440" s="9">
        <f>IFERROR(AVERAGEIFS(tbSilv[Preco],tbSilv[idCombinacao],tbResumo[[#This Row],[idCombinacao]],tbSilv[Ano],tbResumo[[#This Row],[Ano]],tbSilv[Operacao],tbResumo[[#This Row],[Operacao]],tbSilv[Recurso],tbResumo[[#This Row],[Recurso]]),0)</f>
        <v>50</v>
      </c>
      <c r="N440" s="1">
        <f>SUMIFS(tbSilv[qtdRecEspFaixa],tbSilv[idCombinacao],tbResumo[[#This Row],[idCombinacao]],tbSilv[Ano],tbResumo[[#This Row],[Ano]],tbSilv[Operacao],tbResumo[[#This Row],[Operacao]],tbSilv[Recurso],tbResumo[[#This Row],[Recurso]])</f>
        <v>0.252</v>
      </c>
      <c r="O440" s="9">
        <f>SUMIFS(tbSilv[ValorEspFaixa],tbSilv[idCombinacao],tbResumo[[#This Row],[idCombinacao]],tbSilv[Ano],tbResumo[[#This Row],[Ano]],tbSilv[Operacao],tbResumo[[#This Row],[Operacao]],tbSilv[Recurso],tbResumo[[#This Row],[Recurso]])</f>
        <v>12.6</v>
      </c>
    </row>
    <row r="441" spans="1:15" x14ac:dyDescent="0.3">
      <c r="A441" t="s">
        <v>1</v>
      </c>
      <c r="B441" t="s">
        <v>2</v>
      </c>
      <c r="C441" t="s">
        <v>3</v>
      </c>
      <c r="D441" t="s">
        <v>306</v>
      </c>
      <c r="E441" t="s">
        <v>4</v>
      </c>
      <c r="F441">
        <v>11817</v>
      </c>
      <c r="G441" t="s">
        <v>57</v>
      </c>
      <c r="H441">
        <v>3</v>
      </c>
      <c r="I441" t="s">
        <v>40</v>
      </c>
      <c r="J441" t="s">
        <v>41</v>
      </c>
      <c r="K441" s="1">
        <f>SUMIFS(tbSilv[qtdRecurso],tbSilv[idCombinacao],tbResumo[[#This Row],[idCombinacao]],tbSilv[Ano],tbResumo[[#This Row],[Ano]],tbSilv[Operacao],tbResumo[[#This Row],[Operacao]],tbSilv[Recurso],tbResumo[[#This Row],[Recurso]])</f>
        <v>140</v>
      </c>
      <c r="L441" t="str">
        <f>VLOOKUP(tbResumo[[#This Row],[Recurso]],tbUnid[],2,0)</f>
        <v>H/H</v>
      </c>
      <c r="M441" s="9">
        <f>IFERROR(AVERAGEIFS(tbSilv[Preco],tbSilv[idCombinacao],tbResumo[[#This Row],[idCombinacao]],tbSilv[Ano],tbResumo[[#This Row],[Ano]],tbSilv[Operacao],tbResumo[[#This Row],[Operacao]],tbSilv[Recurso],tbResumo[[#This Row],[Recurso]]),0)</f>
        <v>5.920964241027832</v>
      </c>
      <c r="N441" s="1">
        <f>SUMIFS(tbSilv[qtdRecEspFaixa],tbSilv[idCombinacao],tbResumo[[#This Row],[idCombinacao]],tbSilv[Ano],tbResumo[[#This Row],[Ano]],tbSilv[Operacao],tbResumo[[#This Row],[Operacao]],tbSilv[Recurso],tbResumo[[#This Row],[Recurso]])</f>
        <v>5</v>
      </c>
      <c r="O441" s="9">
        <f>SUMIFS(tbSilv[ValorEspFaixa],tbSilv[idCombinacao],tbResumo[[#This Row],[idCombinacao]],tbSilv[Ano],tbResumo[[#This Row],[Ano]],tbSilv[Operacao],tbResumo[[#This Row],[Operacao]],tbSilv[Recurso],tbResumo[[#This Row],[Recurso]])</f>
        <v>29.604821205139167</v>
      </c>
    </row>
    <row r="442" spans="1:15" x14ac:dyDescent="0.3">
      <c r="A442" t="s">
        <v>1</v>
      </c>
      <c r="B442" t="s">
        <v>2</v>
      </c>
      <c r="C442" t="s">
        <v>3</v>
      </c>
      <c r="D442" t="s">
        <v>306</v>
      </c>
      <c r="E442" t="s">
        <v>4</v>
      </c>
      <c r="F442">
        <v>11817</v>
      </c>
      <c r="G442" t="s">
        <v>57</v>
      </c>
      <c r="H442">
        <v>3</v>
      </c>
      <c r="I442" t="s">
        <v>36</v>
      </c>
      <c r="J442" t="s">
        <v>13</v>
      </c>
      <c r="K442" s="1">
        <f>SUMIFS(tbSilv[qtdRecurso],tbSilv[idCombinacao],tbResumo[[#This Row],[idCombinacao]],tbSilv[Ano],tbResumo[[#This Row],[Ano]],tbSilv[Operacao],tbResumo[[#This Row],[Operacao]],tbSilv[Recurso],tbResumo[[#This Row],[Recurso]])</f>
        <v>7</v>
      </c>
      <c r="L442" t="str">
        <f>VLOOKUP(tbResumo[[#This Row],[Recurso]],tbUnid[],2,0)</f>
        <v>H/H</v>
      </c>
      <c r="M442" s="9">
        <f>IFERROR(AVERAGEIFS(tbSilv[Preco],tbSilv[idCombinacao],tbResumo[[#This Row],[idCombinacao]],tbSilv[Ano],tbResumo[[#This Row],[Ano]],tbSilv[Operacao],tbResumo[[#This Row],[Operacao]],tbSilv[Recurso],tbResumo[[#This Row],[Recurso]]),0)</f>
        <v>13.066685676574707</v>
      </c>
      <c r="N442" s="1">
        <f>SUMIFS(tbSilv[qtdRecEspFaixa],tbSilv[idCombinacao],tbResumo[[#This Row],[idCombinacao]],tbSilv[Ano],tbResumo[[#This Row],[Ano]],tbSilv[Operacao],tbResumo[[#This Row],[Operacao]],tbSilv[Recurso],tbResumo[[#This Row],[Recurso]])</f>
        <v>0.25</v>
      </c>
      <c r="O442" s="9">
        <f>SUMIFS(tbSilv[ValorEspFaixa],tbSilv[idCombinacao],tbResumo[[#This Row],[idCombinacao]],tbSilv[Ano],tbResumo[[#This Row],[Ano]],tbSilv[Operacao],tbResumo[[#This Row],[Operacao]],tbSilv[Recurso],tbResumo[[#This Row],[Recurso]])</f>
        <v>3.2666714191436768</v>
      </c>
    </row>
    <row r="443" spans="1:15" x14ac:dyDescent="0.3">
      <c r="A443" t="s">
        <v>1</v>
      </c>
      <c r="B443" t="s">
        <v>2</v>
      </c>
      <c r="C443" t="s">
        <v>3</v>
      </c>
      <c r="D443" t="s">
        <v>306</v>
      </c>
      <c r="E443" t="s">
        <v>4</v>
      </c>
      <c r="F443">
        <v>11817</v>
      </c>
      <c r="G443" t="s">
        <v>57</v>
      </c>
      <c r="H443">
        <v>4</v>
      </c>
      <c r="I443" t="s">
        <v>33</v>
      </c>
      <c r="J443" t="s">
        <v>34</v>
      </c>
      <c r="K443" s="1">
        <f>SUMIFS(tbSilv[qtdRecurso],tbSilv[idCombinacao],tbResumo[[#This Row],[idCombinacao]],tbSilv[Ano],tbResumo[[#This Row],[Ano]],tbSilv[Operacao],tbResumo[[#This Row],[Operacao]],tbSilv[Recurso],tbResumo[[#This Row],[Recurso]])</f>
        <v>14</v>
      </c>
      <c r="L443" t="str">
        <f>VLOOKUP(tbResumo[[#This Row],[Recurso]],tbUnid[],2,0)</f>
        <v>H/H</v>
      </c>
      <c r="M443" s="9">
        <f>IFERROR(AVERAGEIFS(tbSilv[Preco],tbSilv[idCombinacao],tbResumo[[#This Row],[idCombinacao]],tbSilv[Ano],tbResumo[[#This Row],[Ano]],tbSilv[Operacao],tbResumo[[#This Row],[Operacao]],tbSilv[Recurso],tbResumo[[#This Row],[Recurso]]),0)</f>
        <v>9.8999999999999991E-2</v>
      </c>
      <c r="N443" s="1">
        <f>SUMIFS(tbSilv[qtdRecEspFaixa],tbSilv[idCombinacao],tbResumo[[#This Row],[idCombinacao]],tbSilv[Ano],tbResumo[[#This Row],[Ano]],tbSilv[Operacao],tbResumo[[#This Row],[Operacao]],tbSilv[Recurso],tbResumo[[#This Row],[Recurso]])</f>
        <v>0.5</v>
      </c>
      <c r="O443" s="9">
        <f>SUMIFS(tbSilv[ValorEspFaixa],tbSilv[idCombinacao],tbResumo[[#This Row],[idCombinacao]],tbSilv[Ano],tbResumo[[#This Row],[Ano]],tbSilv[Operacao],tbResumo[[#This Row],[Operacao]],tbSilv[Recurso],tbResumo[[#This Row],[Recurso]])</f>
        <v>4.9500000000000002E-2</v>
      </c>
    </row>
    <row r="444" spans="1:15" x14ac:dyDescent="0.3">
      <c r="A444" t="s">
        <v>1</v>
      </c>
      <c r="B444" t="s">
        <v>2</v>
      </c>
      <c r="C444" t="s">
        <v>3</v>
      </c>
      <c r="D444" t="s">
        <v>306</v>
      </c>
      <c r="E444" t="s">
        <v>4</v>
      </c>
      <c r="F444">
        <v>11817</v>
      </c>
      <c r="G444" t="s">
        <v>57</v>
      </c>
      <c r="H444">
        <v>4</v>
      </c>
      <c r="I444" t="s">
        <v>33</v>
      </c>
      <c r="J444" t="s">
        <v>35</v>
      </c>
      <c r="K444" s="1">
        <f>SUMIFS(tbSilv[qtdRecurso],tbSilv[idCombinacao],tbResumo[[#This Row],[idCombinacao]],tbSilv[Ano],tbResumo[[#This Row],[Ano]],tbSilv[Operacao],tbResumo[[#This Row],[Operacao]],tbSilv[Recurso],tbResumo[[#This Row],[Recurso]])</f>
        <v>14</v>
      </c>
      <c r="L444" t="str">
        <f>VLOOKUP(tbResumo[[#This Row],[Recurso]],tbUnid[],2,0)</f>
        <v>Kg</v>
      </c>
      <c r="M444" s="9">
        <f>IFERROR(AVERAGEIFS(tbSilv[Preco],tbSilv[idCombinacao],tbResumo[[#This Row],[idCombinacao]],tbSilv[Ano],tbResumo[[#This Row],[Ano]],tbSilv[Operacao],tbResumo[[#This Row],[Operacao]],tbSilv[Recurso],tbResumo[[#This Row],[Recurso]]),0)</f>
        <v>16.239999771118164</v>
      </c>
      <c r="N444" s="1">
        <f>SUMIFS(tbSilv[qtdRecEspFaixa],tbSilv[idCombinacao],tbResumo[[#This Row],[idCombinacao]],tbSilv[Ano],tbResumo[[#This Row],[Ano]],tbSilv[Operacao],tbResumo[[#This Row],[Operacao]],tbSilv[Recurso],tbResumo[[#This Row],[Recurso]])</f>
        <v>0.5</v>
      </c>
      <c r="O444" s="9">
        <f>SUMIFS(tbSilv[ValorEspFaixa],tbSilv[idCombinacao],tbResumo[[#This Row],[idCombinacao]],tbSilv[Ano],tbResumo[[#This Row],[Ano]],tbSilv[Operacao],tbResumo[[#This Row],[Operacao]],tbSilv[Recurso],tbResumo[[#This Row],[Recurso]])</f>
        <v>8.119999885559082</v>
      </c>
    </row>
    <row r="445" spans="1:15" x14ac:dyDescent="0.3">
      <c r="A445" t="s">
        <v>1</v>
      </c>
      <c r="B445" t="s">
        <v>2</v>
      </c>
      <c r="C445" t="s">
        <v>3</v>
      </c>
      <c r="D445" t="s">
        <v>306</v>
      </c>
      <c r="E445" t="s">
        <v>4</v>
      </c>
      <c r="F445">
        <v>11817</v>
      </c>
      <c r="G445" t="s">
        <v>57</v>
      </c>
      <c r="H445">
        <v>4</v>
      </c>
      <c r="I445" t="s">
        <v>33</v>
      </c>
      <c r="J445" t="s">
        <v>13</v>
      </c>
      <c r="K445" s="1">
        <f>SUMIFS(tbSilv[qtdRecurso],tbSilv[idCombinacao],tbResumo[[#This Row],[idCombinacao]],tbSilv[Ano],tbResumo[[#This Row],[Ano]],tbSilv[Operacao],tbResumo[[#This Row],[Operacao]],tbSilv[Recurso],tbResumo[[#This Row],[Recurso]])</f>
        <v>14</v>
      </c>
      <c r="L445" t="str">
        <f>VLOOKUP(tbResumo[[#This Row],[Recurso]],tbUnid[],2,0)</f>
        <v>H/H</v>
      </c>
      <c r="M445" s="9">
        <f>IFERROR(AVERAGEIFS(tbSilv[Preco],tbSilv[idCombinacao],tbResumo[[#This Row],[idCombinacao]],tbSilv[Ano],tbResumo[[#This Row],[Ano]],tbSilv[Operacao],tbResumo[[#This Row],[Operacao]],tbSilv[Recurso],tbResumo[[#This Row],[Recurso]]),0)</f>
        <v>13.066685676574707</v>
      </c>
      <c r="N445" s="1">
        <f>SUMIFS(tbSilv[qtdRecEspFaixa],tbSilv[idCombinacao],tbResumo[[#This Row],[idCombinacao]],tbSilv[Ano],tbResumo[[#This Row],[Ano]],tbSilv[Operacao],tbResumo[[#This Row],[Operacao]],tbSilv[Recurso],tbResumo[[#This Row],[Recurso]])</f>
        <v>0.5</v>
      </c>
      <c r="O445" s="9">
        <f>SUMIFS(tbSilv[ValorEspFaixa],tbSilv[idCombinacao],tbResumo[[#This Row],[idCombinacao]],tbSilv[Ano],tbResumo[[#This Row],[Ano]],tbSilv[Operacao],tbResumo[[#This Row],[Operacao]],tbSilv[Recurso],tbResumo[[#This Row],[Recurso]])</f>
        <v>6.5333428382873535</v>
      </c>
    </row>
    <row r="446" spans="1:15" x14ac:dyDescent="0.3">
      <c r="A446" t="s">
        <v>1</v>
      </c>
      <c r="B446" t="s">
        <v>2</v>
      </c>
      <c r="C446" t="s">
        <v>3</v>
      </c>
      <c r="D446" t="s">
        <v>306</v>
      </c>
      <c r="E446" t="s">
        <v>4</v>
      </c>
      <c r="F446">
        <v>11817</v>
      </c>
      <c r="G446" t="s">
        <v>57</v>
      </c>
      <c r="H446">
        <v>4</v>
      </c>
      <c r="I446" t="s">
        <v>36</v>
      </c>
      <c r="J446" t="s">
        <v>13</v>
      </c>
      <c r="K446" s="1">
        <f>SUMIFS(tbSilv[qtdRecurso],tbSilv[idCombinacao],tbResumo[[#This Row],[idCombinacao]],tbSilv[Ano],tbResumo[[#This Row],[Ano]],tbSilv[Operacao],tbResumo[[#This Row],[Operacao]],tbSilv[Recurso],tbResumo[[#This Row],[Recurso]])</f>
        <v>7</v>
      </c>
      <c r="L446" t="str">
        <f>VLOOKUP(tbResumo[[#This Row],[Recurso]],tbUnid[],2,0)</f>
        <v>H/H</v>
      </c>
      <c r="M446" s="9">
        <f>IFERROR(AVERAGEIFS(tbSilv[Preco],tbSilv[idCombinacao],tbResumo[[#This Row],[idCombinacao]],tbSilv[Ano],tbResumo[[#This Row],[Ano]],tbSilv[Operacao],tbResumo[[#This Row],[Operacao]],tbSilv[Recurso],tbResumo[[#This Row],[Recurso]]),0)</f>
        <v>13.066685676574707</v>
      </c>
      <c r="N446" s="1">
        <f>SUMIFS(tbSilv[qtdRecEspFaixa],tbSilv[idCombinacao],tbResumo[[#This Row],[idCombinacao]],tbSilv[Ano],tbResumo[[#This Row],[Ano]],tbSilv[Operacao],tbResumo[[#This Row],[Operacao]],tbSilv[Recurso],tbResumo[[#This Row],[Recurso]])</f>
        <v>0.25</v>
      </c>
      <c r="O446" s="9">
        <f>SUMIFS(tbSilv[ValorEspFaixa],tbSilv[idCombinacao],tbResumo[[#This Row],[idCombinacao]],tbSilv[Ano],tbResumo[[#This Row],[Ano]],tbSilv[Operacao],tbResumo[[#This Row],[Operacao]],tbSilv[Recurso],tbResumo[[#This Row],[Recurso]])</f>
        <v>3.2666714191436768</v>
      </c>
    </row>
    <row r="447" spans="1:15" x14ac:dyDescent="0.3">
      <c r="A447" t="s">
        <v>1</v>
      </c>
      <c r="B447" t="s">
        <v>2</v>
      </c>
      <c r="C447" t="s">
        <v>3</v>
      </c>
      <c r="D447" t="s">
        <v>306</v>
      </c>
      <c r="E447" t="s">
        <v>4</v>
      </c>
      <c r="F447">
        <v>11817</v>
      </c>
      <c r="G447" t="s">
        <v>57</v>
      </c>
      <c r="H447">
        <v>5</v>
      </c>
      <c r="I447" t="s">
        <v>33</v>
      </c>
      <c r="J447" t="s">
        <v>34</v>
      </c>
      <c r="K447" s="1">
        <f>SUMIFS(tbSilv[qtdRecurso],tbSilv[idCombinacao],tbResumo[[#This Row],[idCombinacao]],tbSilv[Ano],tbResumo[[#This Row],[Ano]],tbSilv[Operacao],tbResumo[[#This Row],[Operacao]],tbSilv[Recurso],tbResumo[[#This Row],[Recurso]])</f>
        <v>14</v>
      </c>
      <c r="L447" t="str">
        <f>VLOOKUP(tbResumo[[#This Row],[Recurso]],tbUnid[],2,0)</f>
        <v>H/H</v>
      </c>
      <c r="M447" s="9">
        <f>IFERROR(AVERAGEIFS(tbSilv[Preco],tbSilv[idCombinacao],tbResumo[[#This Row],[idCombinacao]],tbSilv[Ano],tbResumo[[#This Row],[Ano]],tbSilv[Operacao],tbResumo[[#This Row],[Operacao]],tbSilv[Recurso],tbResumo[[#This Row],[Recurso]]),0)</f>
        <v>9.8999999999999991E-2</v>
      </c>
      <c r="N447" s="1">
        <f>SUMIFS(tbSilv[qtdRecEspFaixa],tbSilv[idCombinacao],tbResumo[[#This Row],[idCombinacao]],tbSilv[Ano],tbResumo[[#This Row],[Ano]],tbSilv[Operacao],tbResumo[[#This Row],[Operacao]],tbSilv[Recurso],tbResumo[[#This Row],[Recurso]])</f>
        <v>0.5</v>
      </c>
      <c r="O447" s="9">
        <f>SUMIFS(tbSilv[ValorEspFaixa],tbSilv[idCombinacao],tbResumo[[#This Row],[idCombinacao]],tbSilv[Ano],tbResumo[[#This Row],[Ano]],tbSilv[Operacao],tbResumo[[#This Row],[Operacao]],tbSilv[Recurso],tbResumo[[#This Row],[Recurso]])</f>
        <v>4.9500000000000002E-2</v>
      </c>
    </row>
    <row r="448" spans="1:15" x14ac:dyDescent="0.3">
      <c r="A448" t="s">
        <v>1</v>
      </c>
      <c r="B448" t="s">
        <v>2</v>
      </c>
      <c r="C448" t="s">
        <v>3</v>
      </c>
      <c r="D448" t="s">
        <v>306</v>
      </c>
      <c r="E448" t="s">
        <v>4</v>
      </c>
      <c r="F448">
        <v>11817</v>
      </c>
      <c r="G448" t="s">
        <v>57</v>
      </c>
      <c r="H448">
        <v>5</v>
      </c>
      <c r="I448" t="s">
        <v>33</v>
      </c>
      <c r="J448" t="s">
        <v>35</v>
      </c>
      <c r="K448" s="1">
        <f>SUMIFS(tbSilv[qtdRecurso],tbSilv[idCombinacao],tbResumo[[#This Row],[idCombinacao]],tbSilv[Ano],tbResumo[[#This Row],[Ano]],tbSilv[Operacao],tbResumo[[#This Row],[Operacao]],tbSilv[Recurso],tbResumo[[#This Row],[Recurso]])</f>
        <v>14</v>
      </c>
      <c r="L448" t="str">
        <f>VLOOKUP(tbResumo[[#This Row],[Recurso]],tbUnid[],2,0)</f>
        <v>Kg</v>
      </c>
      <c r="M448" s="9">
        <f>IFERROR(AVERAGEIFS(tbSilv[Preco],tbSilv[idCombinacao],tbResumo[[#This Row],[idCombinacao]],tbSilv[Ano],tbResumo[[#This Row],[Ano]],tbSilv[Operacao],tbResumo[[#This Row],[Operacao]],tbSilv[Recurso],tbResumo[[#This Row],[Recurso]]),0)</f>
        <v>16.239999771118164</v>
      </c>
      <c r="N448" s="1">
        <f>SUMIFS(tbSilv[qtdRecEspFaixa],tbSilv[idCombinacao],tbResumo[[#This Row],[idCombinacao]],tbSilv[Ano],tbResumo[[#This Row],[Ano]],tbSilv[Operacao],tbResumo[[#This Row],[Operacao]],tbSilv[Recurso],tbResumo[[#This Row],[Recurso]])</f>
        <v>0.5</v>
      </c>
      <c r="O448" s="9">
        <f>SUMIFS(tbSilv[ValorEspFaixa],tbSilv[idCombinacao],tbResumo[[#This Row],[idCombinacao]],tbSilv[Ano],tbResumo[[#This Row],[Ano]],tbSilv[Operacao],tbResumo[[#This Row],[Operacao]],tbSilv[Recurso],tbResumo[[#This Row],[Recurso]])</f>
        <v>8.119999885559082</v>
      </c>
    </row>
    <row r="449" spans="1:15" x14ac:dyDescent="0.3">
      <c r="A449" t="s">
        <v>1</v>
      </c>
      <c r="B449" t="s">
        <v>2</v>
      </c>
      <c r="C449" t="s">
        <v>3</v>
      </c>
      <c r="D449" t="s">
        <v>306</v>
      </c>
      <c r="E449" t="s">
        <v>4</v>
      </c>
      <c r="F449">
        <v>11817</v>
      </c>
      <c r="G449" t="s">
        <v>57</v>
      </c>
      <c r="H449">
        <v>5</v>
      </c>
      <c r="I449" t="s">
        <v>33</v>
      </c>
      <c r="J449" t="s">
        <v>13</v>
      </c>
      <c r="K449" s="1">
        <f>SUMIFS(tbSilv[qtdRecurso],tbSilv[idCombinacao],tbResumo[[#This Row],[idCombinacao]],tbSilv[Ano],tbResumo[[#This Row],[Ano]],tbSilv[Operacao],tbResumo[[#This Row],[Operacao]],tbSilv[Recurso],tbResumo[[#This Row],[Recurso]])</f>
        <v>14</v>
      </c>
      <c r="L449" t="str">
        <f>VLOOKUP(tbResumo[[#This Row],[Recurso]],tbUnid[],2,0)</f>
        <v>H/H</v>
      </c>
      <c r="M449" s="9">
        <f>IFERROR(AVERAGEIFS(tbSilv[Preco],tbSilv[idCombinacao],tbResumo[[#This Row],[idCombinacao]],tbSilv[Ano],tbResumo[[#This Row],[Ano]],tbSilv[Operacao],tbResumo[[#This Row],[Operacao]],tbSilv[Recurso],tbResumo[[#This Row],[Recurso]]),0)</f>
        <v>13.066685676574707</v>
      </c>
      <c r="N449" s="1">
        <f>SUMIFS(tbSilv[qtdRecEspFaixa],tbSilv[idCombinacao],tbResumo[[#This Row],[idCombinacao]],tbSilv[Ano],tbResumo[[#This Row],[Ano]],tbSilv[Operacao],tbResumo[[#This Row],[Operacao]],tbSilv[Recurso],tbResumo[[#This Row],[Recurso]])</f>
        <v>0.5</v>
      </c>
      <c r="O449" s="9">
        <f>SUMIFS(tbSilv[ValorEspFaixa],tbSilv[idCombinacao],tbResumo[[#This Row],[idCombinacao]],tbSilv[Ano],tbResumo[[#This Row],[Ano]],tbSilv[Operacao],tbResumo[[#This Row],[Operacao]],tbSilv[Recurso],tbResumo[[#This Row],[Recurso]])</f>
        <v>6.5333428382873535</v>
      </c>
    </row>
    <row r="450" spans="1:15" x14ac:dyDescent="0.3">
      <c r="A450" t="s">
        <v>1</v>
      </c>
      <c r="B450" t="s">
        <v>2</v>
      </c>
      <c r="C450" t="s">
        <v>3</v>
      </c>
      <c r="D450" t="s">
        <v>306</v>
      </c>
      <c r="E450" t="s">
        <v>4</v>
      </c>
      <c r="F450">
        <v>11817</v>
      </c>
      <c r="G450" t="s">
        <v>57</v>
      </c>
      <c r="H450">
        <v>5</v>
      </c>
      <c r="I450" t="s">
        <v>40</v>
      </c>
      <c r="J450" t="s">
        <v>41</v>
      </c>
      <c r="K450" s="1">
        <f>SUMIFS(tbSilv[qtdRecurso],tbSilv[idCombinacao],tbResumo[[#This Row],[idCombinacao]],tbSilv[Ano],tbResumo[[#This Row],[Ano]],tbSilv[Operacao],tbResumo[[#This Row],[Operacao]],tbSilv[Recurso],tbResumo[[#This Row],[Recurso]])</f>
        <v>140</v>
      </c>
      <c r="L450" t="str">
        <f>VLOOKUP(tbResumo[[#This Row],[Recurso]],tbUnid[],2,0)</f>
        <v>H/H</v>
      </c>
      <c r="M450" s="9">
        <f>IFERROR(AVERAGEIFS(tbSilv[Preco],tbSilv[idCombinacao],tbResumo[[#This Row],[idCombinacao]],tbSilv[Ano],tbResumo[[#This Row],[Ano]],tbSilv[Operacao],tbResumo[[#This Row],[Operacao]],tbSilv[Recurso],tbResumo[[#This Row],[Recurso]]),0)</f>
        <v>5.920964241027832</v>
      </c>
      <c r="N450" s="1">
        <f>SUMIFS(tbSilv[qtdRecEspFaixa],tbSilv[idCombinacao],tbResumo[[#This Row],[idCombinacao]],tbSilv[Ano],tbResumo[[#This Row],[Ano]],tbSilv[Operacao],tbResumo[[#This Row],[Operacao]],tbSilv[Recurso],tbResumo[[#This Row],[Recurso]])</f>
        <v>5</v>
      </c>
      <c r="O450" s="9">
        <f>SUMIFS(tbSilv[ValorEspFaixa],tbSilv[idCombinacao],tbResumo[[#This Row],[idCombinacao]],tbSilv[Ano],tbResumo[[#This Row],[Ano]],tbSilv[Operacao],tbResumo[[#This Row],[Operacao]],tbSilv[Recurso],tbResumo[[#This Row],[Recurso]])</f>
        <v>29.604821205139167</v>
      </c>
    </row>
    <row r="451" spans="1:15" x14ac:dyDescent="0.3">
      <c r="A451" t="s">
        <v>1</v>
      </c>
      <c r="B451" t="s">
        <v>2</v>
      </c>
      <c r="C451" t="s">
        <v>3</v>
      </c>
      <c r="D451" t="s">
        <v>306</v>
      </c>
      <c r="E451" t="s">
        <v>4</v>
      </c>
      <c r="F451">
        <v>11817</v>
      </c>
      <c r="G451" t="s">
        <v>57</v>
      </c>
      <c r="H451">
        <v>5</v>
      </c>
      <c r="I451" t="s">
        <v>36</v>
      </c>
      <c r="J451" t="s">
        <v>13</v>
      </c>
      <c r="K451" s="1">
        <f>SUMIFS(tbSilv[qtdRecurso],tbSilv[idCombinacao],tbResumo[[#This Row],[idCombinacao]],tbSilv[Ano],tbResumo[[#This Row],[Ano]],tbSilv[Operacao],tbResumo[[#This Row],[Operacao]],tbSilv[Recurso],tbResumo[[#This Row],[Recurso]])</f>
        <v>7</v>
      </c>
      <c r="L451" t="str">
        <f>VLOOKUP(tbResumo[[#This Row],[Recurso]],tbUnid[],2,0)</f>
        <v>H/H</v>
      </c>
      <c r="M451" s="9">
        <f>IFERROR(AVERAGEIFS(tbSilv[Preco],tbSilv[idCombinacao],tbResumo[[#This Row],[idCombinacao]],tbSilv[Ano],tbResumo[[#This Row],[Ano]],tbSilv[Operacao],tbResumo[[#This Row],[Operacao]],tbSilv[Recurso],tbResumo[[#This Row],[Recurso]]),0)</f>
        <v>13.066685676574707</v>
      </c>
      <c r="N451" s="1">
        <f>SUMIFS(tbSilv[qtdRecEspFaixa],tbSilv[idCombinacao],tbResumo[[#This Row],[idCombinacao]],tbSilv[Ano],tbResumo[[#This Row],[Ano]],tbSilv[Operacao],tbResumo[[#This Row],[Operacao]],tbSilv[Recurso],tbResumo[[#This Row],[Recurso]])</f>
        <v>0.25</v>
      </c>
      <c r="O451" s="9">
        <f>SUMIFS(tbSilv[ValorEspFaixa],tbSilv[idCombinacao],tbResumo[[#This Row],[idCombinacao]],tbSilv[Ano],tbResumo[[#This Row],[Ano]],tbSilv[Operacao],tbResumo[[#This Row],[Operacao]],tbSilv[Recurso],tbResumo[[#This Row],[Recurso]])</f>
        <v>3.2666714191436768</v>
      </c>
    </row>
    <row r="452" spans="1:15" x14ac:dyDescent="0.3">
      <c r="A452" t="s">
        <v>1</v>
      </c>
      <c r="B452" t="s">
        <v>2</v>
      </c>
      <c r="C452" t="s">
        <v>3</v>
      </c>
      <c r="D452" t="s">
        <v>306</v>
      </c>
      <c r="E452" t="s">
        <v>4</v>
      </c>
      <c r="F452">
        <v>11817</v>
      </c>
      <c r="G452" t="s">
        <v>57</v>
      </c>
      <c r="H452">
        <v>6</v>
      </c>
      <c r="I452" t="s">
        <v>33</v>
      </c>
      <c r="J452" t="s">
        <v>34</v>
      </c>
      <c r="K452" s="1">
        <f>SUMIFS(tbSilv[qtdRecurso],tbSilv[idCombinacao],tbResumo[[#This Row],[idCombinacao]],tbSilv[Ano],tbResumo[[#This Row],[Ano]],tbSilv[Operacao],tbResumo[[#This Row],[Operacao]],tbSilv[Recurso],tbResumo[[#This Row],[Recurso]])</f>
        <v>14</v>
      </c>
      <c r="L452" t="str">
        <f>VLOOKUP(tbResumo[[#This Row],[Recurso]],tbUnid[],2,0)</f>
        <v>H/H</v>
      </c>
      <c r="M452" s="9">
        <f>IFERROR(AVERAGEIFS(tbSilv[Preco],tbSilv[idCombinacao],tbResumo[[#This Row],[idCombinacao]],tbSilv[Ano],tbResumo[[#This Row],[Ano]],tbSilv[Operacao],tbResumo[[#This Row],[Operacao]],tbSilv[Recurso],tbResumo[[#This Row],[Recurso]]),0)</f>
        <v>9.8999999999999991E-2</v>
      </c>
      <c r="N452" s="1">
        <f>SUMIFS(tbSilv[qtdRecEspFaixa],tbSilv[idCombinacao],tbResumo[[#This Row],[idCombinacao]],tbSilv[Ano],tbResumo[[#This Row],[Ano]],tbSilv[Operacao],tbResumo[[#This Row],[Operacao]],tbSilv[Recurso],tbResumo[[#This Row],[Recurso]])</f>
        <v>0.5</v>
      </c>
      <c r="O452" s="9">
        <f>SUMIFS(tbSilv[ValorEspFaixa],tbSilv[idCombinacao],tbResumo[[#This Row],[idCombinacao]],tbSilv[Ano],tbResumo[[#This Row],[Ano]],tbSilv[Operacao],tbResumo[[#This Row],[Operacao]],tbSilv[Recurso],tbResumo[[#This Row],[Recurso]])</f>
        <v>4.9500000000000002E-2</v>
      </c>
    </row>
    <row r="453" spans="1:15" x14ac:dyDescent="0.3">
      <c r="A453" t="s">
        <v>1</v>
      </c>
      <c r="B453" t="s">
        <v>2</v>
      </c>
      <c r="C453" t="s">
        <v>3</v>
      </c>
      <c r="D453" t="s">
        <v>306</v>
      </c>
      <c r="E453" t="s">
        <v>4</v>
      </c>
      <c r="F453">
        <v>11817</v>
      </c>
      <c r="G453" t="s">
        <v>57</v>
      </c>
      <c r="H453">
        <v>6</v>
      </c>
      <c r="I453" t="s">
        <v>33</v>
      </c>
      <c r="J453" t="s">
        <v>35</v>
      </c>
      <c r="K453" s="1">
        <f>SUMIFS(tbSilv[qtdRecurso],tbSilv[idCombinacao],tbResumo[[#This Row],[idCombinacao]],tbSilv[Ano],tbResumo[[#This Row],[Ano]],tbSilv[Operacao],tbResumo[[#This Row],[Operacao]],tbSilv[Recurso],tbResumo[[#This Row],[Recurso]])</f>
        <v>14</v>
      </c>
      <c r="L453" t="str">
        <f>VLOOKUP(tbResumo[[#This Row],[Recurso]],tbUnid[],2,0)</f>
        <v>Kg</v>
      </c>
      <c r="M453" s="9">
        <f>IFERROR(AVERAGEIFS(tbSilv[Preco],tbSilv[idCombinacao],tbResumo[[#This Row],[idCombinacao]],tbSilv[Ano],tbResumo[[#This Row],[Ano]],tbSilv[Operacao],tbResumo[[#This Row],[Operacao]],tbSilv[Recurso],tbResumo[[#This Row],[Recurso]]),0)</f>
        <v>16.239999771118164</v>
      </c>
      <c r="N453" s="1">
        <f>SUMIFS(tbSilv[qtdRecEspFaixa],tbSilv[idCombinacao],tbResumo[[#This Row],[idCombinacao]],tbSilv[Ano],tbResumo[[#This Row],[Ano]],tbSilv[Operacao],tbResumo[[#This Row],[Operacao]],tbSilv[Recurso],tbResumo[[#This Row],[Recurso]])</f>
        <v>0.5</v>
      </c>
      <c r="O453" s="9">
        <f>SUMIFS(tbSilv[ValorEspFaixa],tbSilv[idCombinacao],tbResumo[[#This Row],[idCombinacao]],tbSilv[Ano],tbResumo[[#This Row],[Ano]],tbSilv[Operacao],tbResumo[[#This Row],[Operacao]],tbSilv[Recurso],tbResumo[[#This Row],[Recurso]])</f>
        <v>8.119999885559082</v>
      </c>
    </row>
    <row r="454" spans="1:15" x14ac:dyDescent="0.3">
      <c r="A454" t="s">
        <v>1</v>
      </c>
      <c r="B454" t="s">
        <v>2</v>
      </c>
      <c r="C454" t="s">
        <v>3</v>
      </c>
      <c r="D454" t="s">
        <v>306</v>
      </c>
      <c r="E454" t="s">
        <v>4</v>
      </c>
      <c r="F454">
        <v>11817</v>
      </c>
      <c r="G454" t="s">
        <v>57</v>
      </c>
      <c r="H454">
        <v>6</v>
      </c>
      <c r="I454" t="s">
        <v>33</v>
      </c>
      <c r="J454" t="s">
        <v>13</v>
      </c>
      <c r="K454" s="1">
        <f>SUMIFS(tbSilv[qtdRecurso],tbSilv[idCombinacao],tbResumo[[#This Row],[idCombinacao]],tbSilv[Ano],tbResumo[[#This Row],[Ano]],tbSilv[Operacao],tbResumo[[#This Row],[Operacao]],tbSilv[Recurso],tbResumo[[#This Row],[Recurso]])</f>
        <v>14</v>
      </c>
      <c r="L454" t="str">
        <f>VLOOKUP(tbResumo[[#This Row],[Recurso]],tbUnid[],2,0)</f>
        <v>H/H</v>
      </c>
      <c r="M454" s="9">
        <f>IFERROR(AVERAGEIFS(tbSilv[Preco],tbSilv[idCombinacao],tbResumo[[#This Row],[idCombinacao]],tbSilv[Ano],tbResumo[[#This Row],[Ano]],tbSilv[Operacao],tbResumo[[#This Row],[Operacao]],tbSilv[Recurso],tbResumo[[#This Row],[Recurso]]),0)</f>
        <v>13.066685676574707</v>
      </c>
      <c r="N454" s="1">
        <f>SUMIFS(tbSilv[qtdRecEspFaixa],tbSilv[idCombinacao],tbResumo[[#This Row],[idCombinacao]],tbSilv[Ano],tbResumo[[#This Row],[Ano]],tbSilv[Operacao],tbResumo[[#This Row],[Operacao]],tbSilv[Recurso],tbResumo[[#This Row],[Recurso]])</f>
        <v>0.5</v>
      </c>
      <c r="O454" s="9">
        <f>SUMIFS(tbSilv[ValorEspFaixa],tbSilv[idCombinacao],tbResumo[[#This Row],[idCombinacao]],tbSilv[Ano],tbResumo[[#This Row],[Ano]],tbSilv[Operacao],tbResumo[[#This Row],[Operacao]],tbSilv[Recurso],tbResumo[[#This Row],[Recurso]])</f>
        <v>6.5333428382873535</v>
      </c>
    </row>
    <row r="455" spans="1:15" x14ac:dyDescent="0.3">
      <c r="A455" t="s">
        <v>1</v>
      </c>
      <c r="B455" t="s">
        <v>2</v>
      </c>
      <c r="C455" t="s">
        <v>3</v>
      </c>
      <c r="D455" t="s">
        <v>306</v>
      </c>
      <c r="E455" t="s">
        <v>4</v>
      </c>
      <c r="F455">
        <v>11817</v>
      </c>
      <c r="G455" t="s">
        <v>57</v>
      </c>
      <c r="H455">
        <v>6</v>
      </c>
      <c r="I455" t="s">
        <v>36</v>
      </c>
      <c r="J455" t="s">
        <v>13</v>
      </c>
      <c r="K455" s="1">
        <f>SUMIFS(tbSilv[qtdRecurso],tbSilv[idCombinacao],tbResumo[[#This Row],[idCombinacao]],tbSilv[Ano],tbResumo[[#This Row],[Ano]],tbSilv[Operacao],tbResumo[[#This Row],[Operacao]],tbSilv[Recurso],tbResumo[[#This Row],[Recurso]])</f>
        <v>7</v>
      </c>
      <c r="L455" t="str">
        <f>VLOOKUP(tbResumo[[#This Row],[Recurso]],tbUnid[],2,0)</f>
        <v>H/H</v>
      </c>
      <c r="M455" s="9">
        <f>IFERROR(AVERAGEIFS(tbSilv[Preco],tbSilv[idCombinacao],tbResumo[[#This Row],[idCombinacao]],tbSilv[Ano],tbResumo[[#This Row],[Ano]],tbSilv[Operacao],tbResumo[[#This Row],[Operacao]],tbSilv[Recurso],tbResumo[[#This Row],[Recurso]]),0)</f>
        <v>13.066685676574707</v>
      </c>
      <c r="N455" s="1">
        <f>SUMIFS(tbSilv[qtdRecEspFaixa],tbSilv[idCombinacao],tbResumo[[#This Row],[idCombinacao]],tbSilv[Ano],tbResumo[[#This Row],[Ano]],tbSilv[Operacao],tbResumo[[#This Row],[Operacao]],tbSilv[Recurso],tbResumo[[#This Row],[Recurso]])</f>
        <v>0.25</v>
      </c>
      <c r="O455" s="9">
        <f>SUMIFS(tbSilv[ValorEspFaixa],tbSilv[idCombinacao],tbResumo[[#This Row],[idCombinacao]],tbSilv[Ano],tbResumo[[#This Row],[Ano]],tbSilv[Operacao],tbResumo[[#This Row],[Operacao]],tbSilv[Recurso],tbResumo[[#This Row],[Recurso]])</f>
        <v>3.2666714191436768</v>
      </c>
    </row>
    <row r="456" spans="1:15" x14ac:dyDescent="0.3">
      <c r="A456" t="s">
        <v>1</v>
      </c>
      <c r="B456" t="s">
        <v>2</v>
      </c>
      <c r="C456" t="s">
        <v>3</v>
      </c>
      <c r="D456" t="s">
        <v>306</v>
      </c>
      <c r="E456" t="s">
        <v>4</v>
      </c>
      <c r="F456">
        <v>11817</v>
      </c>
      <c r="G456" t="s">
        <v>57</v>
      </c>
      <c r="H456">
        <v>7</v>
      </c>
      <c r="I456" t="s">
        <v>33</v>
      </c>
      <c r="J456" t="s">
        <v>34</v>
      </c>
      <c r="K456" s="1">
        <f>SUMIFS(tbSilv[qtdRecurso],tbSilv[idCombinacao],tbResumo[[#This Row],[idCombinacao]],tbSilv[Ano],tbResumo[[#This Row],[Ano]],tbSilv[Operacao],tbResumo[[#This Row],[Operacao]],tbSilv[Recurso],tbResumo[[#This Row],[Recurso]])</f>
        <v>14</v>
      </c>
      <c r="L456" t="str">
        <f>VLOOKUP(tbResumo[[#This Row],[Recurso]],tbUnid[],2,0)</f>
        <v>H/H</v>
      </c>
      <c r="M456" s="9">
        <f>IFERROR(AVERAGEIFS(tbSilv[Preco],tbSilv[idCombinacao],tbResumo[[#This Row],[idCombinacao]],tbSilv[Ano],tbResumo[[#This Row],[Ano]],tbSilv[Operacao],tbResumo[[#This Row],[Operacao]],tbSilv[Recurso],tbResumo[[#This Row],[Recurso]]),0)</f>
        <v>9.8999999999999991E-2</v>
      </c>
      <c r="N456" s="1">
        <f>SUMIFS(tbSilv[qtdRecEspFaixa],tbSilv[idCombinacao],tbResumo[[#This Row],[idCombinacao]],tbSilv[Ano],tbResumo[[#This Row],[Ano]],tbSilv[Operacao],tbResumo[[#This Row],[Operacao]],tbSilv[Recurso],tbResumo[[#This Row],[Recurso]])</f>
        <v>0.5</v>
      </c>
      <c r="O456" s="9">
        <f>SUMIFS(tbSilv[ValorEspFaixa],tbSilv[idCombinacao],tbResumo[[#This Row],[idCombinacao]],tbSilv[Ano],tbResumo[[#This Row],[Ano]],tbSilv[Operacao],tbResumo[[#This Row],[Operacao]],tbSilv[Recurso],tbResumo[[#This Row],[Recurso]])</f>
        <v>4.9500000000000002E-2</v>
      </c>
    </row>
    <row r="457" spans="1:15" x14ac:dyDescent="0.3">
      <c r="A457" t="s">
        <v>1</v>
      </c>
      <c r="B457" t="s">
        <v>2</v>
      </c>
      <c r="C457" t="s">
        <v>3</v>
      </c>
      <c r="D457" t="s">
        <v>306</v>
      </c>
      <c r="E457" t="s">
        <v>4</v>
      </c>
      <c r="F457">
        <v>11817</v>
      </c>
      <c r="G457" t="s">
        <v>57</v>
      </c>
      <c r="H457">
        <v>7</v>
      </c>
      <c r="I457" t="s">
        <v>33</v>
      </c>
      <c r="J457" t="s">
        <v>35</v>
      </c>
      <c r="K457" s="1">
        <f>SUMIFS(tbSilv[qtdRecurso],tbSilv[idCombinacao],tbResumo[[#This Row],[idCombinacao]],tbSilv[Ano],tbResumo[[#This Row],[Ano]],tbSilv[Operacao],tbResumo[[#This Row],[Operacao]],tbSilv[Recurso],tbResumo[[#This Row],[Recurso]])</f>
        <v>14</v>
      </c>
      <c r="L457" t="str">
        <f>VLOOKUP(tbResumo[[#This Row],[Recurso]],tbUnid[],2,0)</f>
        <v>Kg</v>
      </c>
      <c r="M457" s="9">
        <f>IFERROR(AVERAGEIFS(tbSilv[Preco],tbSilv[idCombinacao],tbResumo[[#This Row],[idCombinacao]],tbSilv[Ano],tbResumo[[#This Row],[Ano]],tbSilv[Operacao],tbResumo[[#This Row],[Operacao]],tbSilv[Recurso],tbResumo[[#This Row],[Recurso]]),0)</f>
        <v>16.239999771118164</v>
      </c>
      <c r="N457" s="1">
        <f>SUMIFS(tbSilv[qtdRecEspFaixa],tbSilv[idCombinacao],tbResumo[[#This Row],[idCombinacao]],tbSilv[Ano],tbResumo[[#This Row],[Ano]],tbSilv[Operacao],tbResumo[[#This Row],[Operacao]],tbSilv[Recurso],tbResumo[[#This Row],[Recurso]])</f>
        <v>0.5</v>
      </c>
      <c r="O457" s="9">
        <f>SUMIFS(tbSilv[ValorEspFaixa],tbSilv[idCombinacao],tbResumo[[#This Row],[idCombinacao]],tbSilv[Ano],tbResumo[[#This Row],[Ano]],tbSilv[Operacao],tbResumo[[#This Row],[Operacao]],tbSilv[Recurso],tbResumo[[#This Row],[Recurso]])</f>
        <v>8.119999885559082</v>
      </c>
    </row>
    <row r="458" spans="1:15" x14ac:dyDescent="0.3">
      <c r="A458" t="s">
        <v>1</v>
      </c>
      <c r="B458" t="s">
        <v>2</v>
      </c>
      <c r="C458" t="s">
        <v>3</v>
      </c>
      <c r="D458" t="s">
        <v>306</v>
      </c>
      <c r="E458" t="s">
        <v>4</v>
      </c>
      <c r="F458">
        <v>11817</v>
      </c>
      <c r="G458" t="s">
        <v>57</v>
      </c>
      <c r="H458">
        <v>7</v>
      </c>
      <c r="I458" t="s">
        <v>33</v>
      </c>
      <c r="J458" t="s">
        <v>13</v>
      </c>
      <c r="K458" s="1">
        <f>SUMIFS(tbSilv[qtdRecurso],tbSilv[idCombinacao],tbResumo[[#This Row],[idCombinacao]],tbSilv[Ano],tbResumo[[#This Row],[Ano]],tbSilv[Operacao],tbResumo[[#This Row],[Operacao]],tbSilv[Recurso],tbResumo[[#This Row],[Recurso]])</f>
        <v>14</v>
      </c>
      <c r="L458" t="str">
        <f>VLOOKUP(tbResumo[[#This Row],[Recurso]],tbUnid[],2,0)</f>
        <v>H/H</v>
      </c>
      <c r="M458" s="9">
        <f>IFERROR(AVERAGEIFS(tbSilv[Preco],tbSilv[idCombinacao],tbResumo[[#This Row],[idCombinacao]],tbSilv[Ano],tbResumo[[#This Row],[Ano]],tbSilv[Operacao],tbResumo[[#This Row],[Operacao]],tbSilv[Recurso],tbResumo[[#This Row],[Recurso]]),0)</f>
        <v>13.066685676574707</v>
      </c>
      <c r="N458" s="1">
        <f>SUMIFS(tbSilv[qtdRecEspFaixa],tbSilv[idCombinacao],tbResumo[[#This Row],[idCombinacao]],tbSilv[Ano],tbResumo[[#This Row],[Ano]],tbSilv[Operacao],tbResumo[[#This Row],[Operacao]],tbSilv[Recurso],tbResumo[[#This Row],[Recurso]])</f>
        <v>0.5</v>
      </c>
      <c r="O458" s="9">
        <f>SUMIFS(tbSilv[ValorEspFaixa],tbSilv[idCombinacao],tbResumo[[#This Row],[idCombinacao]],tbSilv[Ano],tbResumo[[#This Row],[Ano]],tbSilv[Operacao],tbResumo[[#This Row],[Operacao]],tbSilv[Recurso],tbResumo[[#This Row],[Recurso]])</f>
        <v>6.5333428382873535</v>
      </c>
    </row>
    <row r="459" spans="1:15" x14ac:dyDescent="0.3">
      <c r="A459" t="s">
        <v>1</v>
      </c>
      <c r="B459" t="s">
        <v>2</v>
      </c>
      <c r="C459" t="s">
        <v>3</v>
      </c>
      <c r="D459" t="s">
        <v>306</v>
      </c>
      <c r="E459" t="s">
        <v>4</v>
      </c>
      <c r="F459">
        <v>11817</v>
      </c>
      <c r="G459" t="s">
        <v>57</v>
      </c>
      <c r="H459">
        <v>7</v>
      </c>
      <c r="I459" t="s">
        <v>36</v>
      </c>
      <c r="J459" t="s">
        <v>13</v>
      </c>
      <c r="K459" s="1">
        <f>SUMIFS(tbSilv[qtdRecurso],tbSilv[idCombinacao],tbResumo[[#This Row],[idCombinacao]],tbSilv[Ano],tbResumo[[#This Row],[Ano]],tbSilv[Operacao],tbResumo[[#This Row],[Operacao]],tbSilv[Recurso],tbResumo[[#This Row],[Recurso]])</f>
        <v>7</v>
      </c>
      <c r="L459" t="str">
        <f>VLOOKUP(tbResumo[[#This Row],[Recurso]],tbUnid[],2,0)</f>
        <v>H/H</v>
      </c>
      <c r="M459" s="9">
        <f>IFERROR(AVERAGEIFS(tbSilv[Preco],tbSilv[idCombinacao],tbResumo[[#This Row],[idCombinacao]],tbSilv[Ano],tbResumo[[#This Row],[Ano]],tbSilv[Operacao],tbResumo[[#This Row],[Operacao]],tbSilv[Recurso],tbResumo[[#This Row],[Recurso]]),0)</f>
        <v>13.066685676574707</v>
      </c>
      <c r="N459" s="1">
        <f>SUMIFS(tbSilv[qtdRecEspFaixa],tbSilv[idCombinacao],tbResumo[[#This Row],[idCombinacao]],tbSilv[Ano],tbResumo[[#This Row],[Ano]],tbSilv[Operacao],tbResumo[[#This Row],[Operacao]],tbSilv[Recurso],tbResumo[[#This Row],[Recurso]])</f>
        <v>0.25</v>
      </c>
      <c r="O459" s="9">
        <f>SUMIFS(tbSilv[ValorEspFaixa],tbSilv[idCombinacao],tbResumo[[#This Row],[idCombinacao]],tbSilv[Ano],tbResumo[[#This Row],[Ano]],tbSilv[Operacao],tbResumo[[#This Row],[Operacao]],tbSilv[Recurso],tbResumo[[#This Row],[Recurso]])</f>
        <v>3.2666714191436768</v>
      </c>
    </row>
    <row r="460" spans="1:15" x14ac:dyDescent="0.3">
      <c r="A460" t="s">
        <v>1</v>
      </c>
      <c r="B460" t="s">
        <v>2</v>
      </c>
      <c r="C460" t="s">
        <v>3</v>
      </c>
      <c r="D460" t="s">
        <v>306</v>
      </c>
      <c r="E460" t="s">
        <v>4</v>
      </c>
      <c r="F460">
        <v>11817</v>
      </c>
      <c r="G460" t="s">
        <v>57</v>
      </c>
      <c r="H460">
        <v>8</v>
      </c>
      <c r="I460" t="s">
        <v>33</v>
      </c>
      <c r="J460" t="s">
        <v>34</v>
      </c>
      <c r="K460" s="1">
        <f>SUMIFS(tbSilv[qtdRecurso],tbSilv[idCombinacao],tbResumo[[#This Row],[idCombinacao]],tbSilv[Ano],tbResumo[[#This Row],[Ano]],tbSilv[Operacao],tbResumo[[#This Row],[Operacao]],tbSilv[Recurso],tbResumo[[#This Row],[Recurso]])</f>
        <v>14</v>
      </c>
      <c r="L460" t="str">
        <f>VLOOKUP(tbResumo[[#This Row],[Recurso]],tbUnid[],2,0)</f>
        <v>H/H</v>
      </c>
      <c r="M460" s="9">
        <f>IFERROR(AVERAGEIFS(tbSilv[Preco],tbSilv[idCombinacao],tbResumo[[#This Row],[idCombinacao]],tbSilv[Ano],tbResumo[[#This Row],[Ano]],tbSilv[Operacao],tbResumo[[#This Row],[Operacao]],tbSilv[Recurso],tbResumo[[#This Row],[Recurso]]),0)</f>
        <v>9.8999999999999991E-2</v>
      </c>
      <c r="N460" s="1">
        <f>SUMIFS(tbSilv[qtdRecEspFaixa],tbSilv[idCombinacao],tbResumo[[#This Row],[idCombinacao]],tbSilv[Ano],tbResumo[[#This Row],[Ano]],tbSilv[Operacao],tbResumo[[#This Row],[Operacao]],tbSilv[Recurso],tbResumo[[#This Row],[Recurso]])</f>
        <v>0.5</v>
      </c>
      <c r="O460" s="9">
        <f>SUMIFS(tbSilv[ValorEspFaixa],tbSilv[idCombinacao],tbResumo[[#This Row],[idCombinacao]],tbSilv[Ano],tbResumo[[#This Row],[Ano]],tbSilv[Operacao],tbResumo[[#This Row],[Operacao]],tbSilv[Recurso],tbResumo[[#This Row],[Recurso]])</f>
        <v>4.9500000000000002E-2</v>
      </c>
    </row>
    <row r="461" spans="1:15" x14ac:dyDescent="0.3">
      <c r="A461" t="s">
        <v>1</v>
      </c>
      <c r="B461" t="s">
        <v>2</v>
      </c>
      <c r="C461" t="s">
        <v>3</v>
      </c>
      <c r="D461" t="s">
        <v>306</v>
      </c>
      <c r="E461" t="s">
        <v>4</v>
      </c>
      <c r="F461">
        <v>11817</v>
      </c>
      <c r="G461" t="s">
        <v>57</v>
      </c>
      <c r="H461">
        <v>8</v>
      </c>
      <c r="I461" t="s">
        <v>33</v>
      </c>
      <c r="J461" t="s">
        <v>35</v>
      </c>
      <c r="K461" s="1">
        <f>SUMIFS(tbSilv[qtdRecurso],tbSilv[idCombinacao],tbResumo[[#This Row],[idCombinacao]],tbSilv[Ano],tbResumo[[#This Row],[Ano]],tbSilv[Operacao],tbResumo[[#This Row],[Operacao]],tbSilv[Recurso],tbResumo[[#This Row],[Recurso]])</f>
        <v>14</v>
      </c>
      <c r="L461" t="str">
        <f>VLOOKUP(tbResumo[[#This Row],[Recurso]],tbUnid[],2,0)</f>
        <v>Kg</v>
      </c>
      <c r="M461" s="9">
        <f>IFERROR(AVERAGEIFS(tbSilv[Preco],tbSilv[idCombinacao],tbResumo[[#This Row],[idCombinacao]],tbSilv[Ano],tbResumo[[#This Row],[Ano]],tbSilv[Operacao],tbResumo[[#This Row],[Operacao]],tbSilv[Recurso],tbResumo[[#This Row],[Recurso]]),0)</f>
        <v>16.239999771118164</v>
      </c>
      <c r="N461" s="1">
        <f>SUMIFS(tbSilv[qtdRecEspFaixa],tbSilv[idCombinacao],tbResumo[[#This Row],[idCombinacao]],tbSilv[Ano],tbResumo[[#This Row],[Ano]],tbSilv[Operacao],tbResumo[[#This Row],[Operacao]],tbSilv[Recurso],tbResumo[[#This Row],[Recurso]])</f>
        <v>0.5</v>
      </c>
      <c r="O461" s="9">
        <f>SUMIFS(tbSilv[ValorEspFaixa],tbSilv[idCombinacao],tbResumo[[#This Row],[idCombinacao]],tbSilv[Ano],tbResumo[[#This Row],[Ano]],tbSilv[Operacao],tbResumo[[#This Row],[Operacao]],tbSilv[Recurso],tbResumo[[#This Row],[Recurso]])</f>
        <v>8.119999885559082</v>
      </c>
    </row>
    <row r="462" spans="1:15" x14ac:dyDescent="0.3">
      <c r="A462" t="s">
        <v>1</v>
      </c>
      <c r="B462" t="s">
        <v>2</v>
      </c>
      <c r="C462" t="s">
        <v>3</v>
      </c>
      <c r="D462" t="s">
        <v>306</v>
      </c>
      <c r="E462" t="s">
        <v>4</v>
      </c>
      <c r="F462">
        <v>11817</v>
      </c>
      <c r="G462" t="s">
        <v>57</v>
      </c>
      <c r="H462">
        <v>8</v>
      </c>
      <c r="I462" t="s">
        <v>33</v>
      </c>
      <c r="J462" t="s">
        <v>13</v>
      </c>
      <c r="K462" s="1">
        <f>SUMIFS(tbSilv[qtdRecurso],tbSilv[idCombinacao],tbResumo[[#This Row],[idCombinacao]],tbSilv[Ano],tbResumo[[#This Row],[Ano]],tbSilv[Operacao],tbResumo[[#This Row],[Operacao]],tbSilv[Recurso],tbResumo[[#This Row],[Recurso]])</f>
        <v>14</v>
      </c>
      <c r="L462" t="str">
        <f>VLOOKUP(tbResumo[[#This Row],[Recurso]],tbUnid[],2,0)</f>
        <v>H/H</v>
      </c>
      <c r="M462" s="9">
        <f>IFERROR(AVERAGEIFS(tbSilv[Preco],tbSilv[idCombinacao],tbResumo[[#This Row],[idCombinacao]],tbSilv[Ano],tbResumo[[#This Row],[Ano]],tbSilv[Operacao],tbResumo[[#This Row],[Operacao]],tbSilv[Recurso],tbResumo[[#This Row],[Recurso]]),0)</f>
        <v>13.066685676574707</v>
      </c>
      <c r="N462" s="1">
        <f>SUMIFS(tbSilv[qtdRecEspFaixa],tbSilv[idCombinacao],tbResumo[[#This Row],[idCombinacao]],tbSilv[Ano],tbResumo[[#This Row],[Ano]],tbSilv[Operacao],tbResumo[[#This Row],[Operacao]],tbSilv[Recurso],tbResumo[[#This Row],[Recurso]])</f>
        <v>0.5</v>
      </c>
      <c r="O462" s="9">
        <f>SUMIFS(tbSilv[ValorEspFaixa],tbSilv[idCombinacao],tbResumo[[#This Row],[idCombinacao]],tbSilv[Ano],tbResumo[[#This Row],[Ano]],tbSilv[Operacao],tbResumo[[#This Row],[Operacao]],tbSilv[Recurso],tbResumo[[#This Row],[Recurso]])</f>
        <v>6.5333428382873535</v>
      </c>
    </row>
    <row r="463" spans="1:15" x14ac:dyDescent="0.3">
      <c r="A463" t="s">
        <v>1</v>
      </c>
      <c r="B463" t="s">
        <v>2</v>
      </c>
      <c r="C463" t="s">
        <v>3</v>
      </c>
      <c r="D463" t="s">
        <v>306</v>
      </c>
      <c r="E463" t="s">
        <v>4</v>
      </c>
      <c r="F463">
        <v>11817</v>
      </c>
      <c r="G463" t="s">
        <v>57</v>
      </c>
      <c r="H463">
        <v>8</v>
      </c>
      <c r="I463" t="s">
        <v>36</v>
      </c>
      <c r="J463" t="s">
        <v>13</v>
      </c>
      <c r="K463" s="1">
        <f>SUMIFS(tbSilv[qtdRecurso],tbSilv[idCombinacao],tbResumo[[#This Row],[idCombinacao]],tbSilv[Ano],tbResumo[[#This Row],[Ano]],tbSilv[Operacao],tbResumo[[#This Row],[Operacao]],tbSilv[Recurso],tbResumo[[#This Row],[Recurso]])</f>
        <v>7</v>
      </c>
      <c r="L463" t="str">
        <f>VLOOKUP(tbResumo[[#This Row],[Recurso]],tbUnid[],2,0)</f>
        <v>H/H</v>
      </c>
      <c r="M463" s="9">
        <f>IFERROR(AVERAGEIFS(tbSilv[Preco],tbSilv[idCombinacao],tbResumo[[#This Row],[idCombinacao]],tbSilv[Ano],tbResumo[[#This Row],[Ano]],tbSilv[Operacao],tbResumo[[#This Row],[Operacao]],tbSilv[Recurso],tbResumo[[#This Row],[Recurso]]),0)</f>
        <v>13.066685676574707</v>
      </c>
      <c r="N463" s="1">
        <f>SUMIFS(tbSilv[qtdRecEspFaixa],tbSilv[idCombinacao],tbResumo[[#This Row],[idCombinacao]],tbSilv[Ano],tbResumo[[#This Row],[Ano]],tbSilv[Operacao],tbResumo[[#This Row],[Operacao]],tbSilv[Recurso],tbResumo[[#This Row],[Recurso]])</f>
        <v>0.25</v>
      </c>
      <c r="O463" s="9">
        <f>SUMIFS(tbSilv[ValorEspFaixa],tbSilv[idCombinacao],tbResumo[[#This Row],[idCombinacao]],tbSilv[Ano],tbResumo[[#This Row],[Ano]],tbSilv[Operacao],tbResumo[[#This Row],[Operacao]],tbSilv[Recurso],tbResumo[[#This Row],[Recurso]])</f>
        <v>3.2666714191436768</v>
      </c>
    </row>
    <row r="464" spans="1:15" x14ac:dyDescent="0.3">
      <c r="A464" t="s">
        <v>1</v>
      </c>
      <c r="B464" t="s">
        <v>2</v>
      </c>
      <c r="C464" t="s">
        <v>3</v>
      </c>
      <c r="D464" t="s">
        <v>306</v>
      </c>
      <c r="E464" t="s">
        <v>4</v>
      </c>
      <c r="F464">
        <v>11817</v>
      </c>
      <c r="G464" t="s">
        <v>57</v>
      </c>
      <c r="H464">
        <v>9</v>
      </c>
      <c r="I464" t="s">
        <v>33</v>
      </c>
      <c r="J464" t="s">
        <v>34</v>
      </c>
      <c r="K464" s="1">
        <f>SUMIFS(tbSilv[qtdRecurso],tbSilv[idCombinacao],tbResumo[[#This Row],[idCombinacao]],tbSilv[Ano],tbResumo[[#This Row],[Ano]],tbSilv[Operacao],tbResumo[[#This Row],[Operacao]],tbSilv[Recurso],tbResumo[[#This Row],[Recurso]])</f>
        <v>14</v>
      </c>
      <c r="L464" t="str">
        <f>VLOOKUP(tbResumo[[#This Row],[Recurso]],tbUnid[],2,0)</f>
        <v>H/H</v>
      </c>
      <c r="M464" s="9">
        <f>IFERROR(AVERAGEIFS(tbSilv[Preco],tbSilv[idCombinacao],tbResumo[[#This Row],[idCombinacao]],tbSilv[Ano],tbResumo[[#This Row],[Ano]],tbSilv[Operacao],tbResumo[[#This Row],[Operacao]],tbSilv[Recurso],tbResumo[[#This Row],[Recurso]]),0)</f>
        <v>9.8999999999999991E-2</v>
      </c>
      <c r="N464" s="1">
        <f>SUMIFS(tbSilv[qtdRecEspFaixa],tbSilv[idCombinacao],tbResumo[[#This Row],[idCombinacao]],tbSilv[Ano],tbResumo[[#This Row],[Ano]],tbSilv[Operacao],tbResumo[[#This Row],[Operacao]],tbSilv[Recurso],tbResumo[[#This Row],[Recurso]])</f>
        <v>0.5</v>
      </c>
      <c r="O464" s="9">
        <f>SUMIFS(tbSilv[ValorEspFaixa],tbSilv[idCombinacao],tbResumo[[#This Row],[idCombinacao]],tbSilv[Ano],tbResumo[[#This Row],[Ano]],tbSilv[Operacao],tbResumo[[#This Row],[Operacao]],tbSilv[Recurso],tbResumo[[#This Row],[Recurso]])</f>
        <v>4.9500000000000002E-2</v>
      </c>
    </row>
    <row r="465" spans="1:15" x14ac:dyDescent="0.3">
      <c r="A465" t="s">
        <v>1</v>
      </c>
      <c r="B465" t="s">
        <v>2</v>
      </c>
      <c r="C465" t="s">
        <v>3</v>
      </c>
      <c r="D465" t="s">
        <v>306</v>
      </c>
      <c r="E465" t="s">
        <v>4</v>
      </c>
      <c r="F465">
        <v>11817</v>
      </c>
      <c r="G465" t="s">
        <v>57</v>
      </c>
      <c r="H465">
        <v>9</v>
      </c>
      <c r="I465" t="s">
        <v>33</v>
      </c>
      <c r="J465" t="s">
        <v>35</v>
      </c>
      <c r="K465" s="1">
        <f>SUMIFS(tbSilv[qtdRecurso],tbSilv[idCombinacao],tbResumo[[#This Row],[idCombinacao]],tbSilv[Ano],tbResumo[[#This Row],[Ano]],tbSilv[Operacao],tbResumo[[#This Row],[Operacao]],tbSilv[Recurso],tbResumo[[#This Row],[Recurso]])</f>
        <v>14</v>
      </c>
      <c r="L465" t="str">
        <f>VLOOKUP(tbResumo[[#This Row],[Recurso]],tbUnid[],2,0)</f>
        <v>Kg</v>
      </c>
      <c r="M465" s="9">
        <f>IFERROR(AVERAGEIFS(tbSilv[Preco],tbSilv[idCombinacao],tbResumo[[#This Row],[idCombinacao]],tbSilv[Ano],tbResumo[[#This Row],[Ano]],tbSilv[Operacao],tbResumo[[#This Row],[Operacao]],tbSilv[Recurso],tbResumo[[#This Row],[Recurso]]),0)</f>
        <v>16.239999771118164</v>
      </c>
      <c r="N465" s="1">
        <f>SUMIFS(tbSilv[qtdRecEspFaixa],tbSilv[idCombinacao],tbResumo[[#This Row],[idCombinacao]],tbSilv[Ano],tbResumo[[#This Row],[Ano]],tbSilv[Operacao],tbResumo[[#This Row],[Operacao]],tbSilv[Recurso],tbResumo[[#This Row],[Recurso]])</f>
        <v>0.5</v>
      </c>
      <c r="O465" s="9">
        <f>SUMIFS(tbSilv[ValorEspFaixa],tbSilv[idCombinacao],tbResumo[[#This Row],[idCombinacao]],tbSilv[Ano],tbResumo[[#This Row],[Ano]],tbSilv[Operacao],tbResumo[[#This Row],[Operacao]],tbSilv[Recurso],tbResumo[[#This Row],[Recurso]])</f>
        <v>8.119999885559082</v>
      </c>
    </row>
    <row r="466" spans="1:15" x14ac:dyDescent="0.3">
      <c r="A466" t="s">
        <v>1</v>
      </c>
      <c r="B466" t="s">
        <v>2</v>
      </c>
      <c r="C466" t="s">
        <v>3</v>
      </c>
      <c r="D466" t="s">
        <v>306</v>
      </c>
      <c r="E466" t="s">
        <v>4</v>
      </c>
      <c r="F466">
        <v>11817</v>
      </c>
      <c r="G466" t="s">
        <v>57</v>
      </c>
      <c r="H466">
        <v>9</v>
      </c>
      <c r="I466" t="s">
        <v>33</v>
      </c>
      <c r="J466" t="s">
        <v>13</v>
      </c>
      <c r="K466" s="1">
        <f>SUMIFS(tbSilv[qtdRecurso],tbSilv[idCombinacao],tbResumo[[#This Row],[idCombinacao]],tbSilv[Ano],tbResumo[[#This Row],[Ano]],tbSilv[Operacao],tbResumo[[#This Row],[Operacao]],tbSilv[Recurso],tbResumo[[#This Row],[Recurso]])</f>
        <v>14</v>
      </c>
      <c r="L466" t="str">
        <f>VLOOKUP(tbResumo[[#This Row],[Recurso]],tbUnid[],2,0)</f>
        <v>H/H</v>
      </c>
      <c r="M466" s="9">
        <f>IFERROR(AVERAGEIFS(tbSilv[Preco],tbSilv[idCombinacao],tbResumo[[#This Row],[idCombinacao]],tbSilv[Ano],tbResumo[[#This Row],[Ano]],tbSilv[Operacao],tbResumo[[#This Row],[Operacao]],tbSilv[Recurso],tbResumo[[#This Row],[Recurso]]),0)</f>
        <v>13.066685676574707</v>
      </c>
      <c r="N466" s="1">
        <f>SUMIFS(tbSilv[qtdRecEspFaixa],tbSilv[idCombinacao],tbResumo[[#This Row],[idCombinacao]],tbSilv[Ano],tbResumo[[#This Row],[Ano]],tbSilv[Operacao],tbResumo[[#This Row],[Operacao]],tbSilv[Recurso],tbResumo[[#This Row],[Recurso]])</f>
        <v>0.5</v>
      </c>
      <c r="O466" s="9">
        <f>SUMIFS(tbSilv[ValorEspFaixa],tbSilv[idCombinacao],tbResumo[[#This Row],[idCombinacao]],tbSilv[Ano],tbResumo[[#This Row],[Ano]],tbSilv[Operacao],tbResumo[[#This Row],[Operacao]],tbSilv[Recurso],tbResumo[[#This Row],[Recurso]])</f>
        <v>6.5333428382873535</v>
      </c>
    </row>
    <row r="467" spans="1:15" x14ac:dyDescent="0.3">
      <c r="A467" t="s">
        <v>1</v>
      </c>
      <c r="B467" t="s">
        <v>2</v>
      </c>
      <c r="C467" t="s">
        <v>3</v>
      </c>
      <c r="D467" t="s">
        <v>306</v>
      </c>
      <c r="E467" t="s">
        <v>4</v>
      </c>
      <c r="F467">
        <v>11817</v>
      </c>
      <c r="G467" t="s">
        <v>57</v>
      </c>
      <c r="H467">
        <v>9</v>
      </c>
      <c r="I467" t="s">
        <v>36</v>
      </c>
      <c r="J467" t="s">
        <v>13</v>
      </c>
      <c r="K467" s="1">
        <f>SUMIFS(tbSilv[qtdRecurso],tbSilv[idCombinacao],tbResumo[[#This Row],[idCombinacao]],tbSilv[Ano],tbResumo[[#This Row],[Ano]],tbSilv[Operacao],tbResumo[[#This Row],[Operacao]],tbSilv[Recurso],tbResumo[[#This Row],[Recurso]])</f>
        <v>7</v>
      </c>
      <c r="L467" t="str">
        <f>VLOOKUP(tbResumo[[#This Row],[Recurso]],tbUnid[],2,0)</f>
        <v>H/H</v>
      </c>
      <c r="M467" s="9">
        <f>IFERROR(AVERAGEIFS(tbSilv[Preco],tbSilv[idCombinacao],tbResumo[[#This Row],[idCombinacao]],tbSilv[Ano],tbResumo[[#This Row],[Ano]],tbSilv[Operacao],tbResumo[[#This Row],[Operacao]],tbSilv[Recurso],tbResumo[[#This Row],[Recurso]]),0)</f>
        <v>13.066685676574707</v>
      </c>
      <c r="N467" s="1">
        <f>SUMIFS(tbSilv[qtdRecEspFaixa],tbSilv[idCombinacao],tbResumo[[#This Row],[idCombinacao]],tbSilv[Ano],tbResumo[[#This Row],[Ano]],tbSilv[Operacao],tbResumo[[#This Row],[Operacao]],tbSilv[Recurso],tbResumo[[#This Row],[Recurso]])</f>
        <v>0.25</v>
      </c>
      <c r="O467" s="9">
        <f>SUMIFS(tbSilv[ValorEspFaixa],tbSilv[idCombinacao],tbResumo[[#This Row],[idCombinacao]],tbSilv[Ano],tbResumo[[#This Row],[Ano]],tbSilv[Operacao],tbResumo[[#This Row],[Operacao]],tbSilv[Recurso],tbResumo[[#This Row],[Recurso]])</f>
        <v>3.2666714191436768</v>
      </c>
    </row>
    <row r="468" spans="1:15" x14ac:dyDescent="0.3">
      <c r="A468" t="s">
        <v>1</v>
      </c>
      <c r="B468" t="s">
        <v>2</v>
      </c>
      <c r="C468" t="s">
        <v>3</v>
      </c>
      <c r="D468" t="s">
        <v>306</v>
      </c>
      <c r="E468" t="s">
        <v>4</v>
      </c>
      <c r="F468">
        <v>11817</v>
      </c>
      <c r="G468" t="s">
        <v>57</v>
      </c>
      <c r="H468">
        <v>10</v>
      </c>
      <c r="I468" t="s">
        <v>33</v>
      </c>
      <c r="J468" t="s">
        <v>34</v>
      </c>
      <c r="K468" s="1">
        <f>SUMIFS(tbSilv[qtdRecurso],tbSilv[idCombinacao],tbResumo[[#This Row],[idCombinacao]],tbSilv[Ano],tbResumo[[#This Row],[Ano]],tbSilv[Operacao],tbResumo[[#This Row],[Operacao]],tbSilv[Recurso],tbResumo[[#This Row],[Recurso]])</f>
        <v>14</v>
      </c>
      <c r="L468" t="str">
        <f>VLOOKUP(tbResumo[[#This Row],[Recurso]],tbUnid[],2,0)</f>
        <v>H/H</v>
      </c>
      <c r="M468" s="9">
        <f>IFERROR(AVERAGEIFS(tbSilv[Preco],tbSilv[idCombinacao],tbResumo[[#This Row],[idCombinacao]],tbSilv[Ano],tbResumo[[#This Row],[Ano]],tbSilv[Operacao],tbResumo[[#This Row],[Operacao]],tbSilv[Recurso],tbResumo[[#This Row],[Recurso]]),0)</f>
        <v>9.8999999999999991E-2</v>
      </c>
      <c r="N468" s="1">
        <f>SUMIFS(tbSilv[qtdRecEspFaixa],tbSilv[idCombinacao],tbResumo[[#This Row],[idCombinacao]],tbSilv[Ano],tbResumo[[#This Row],[Ano]],tbSilv[Operacao],tbResumo[[#This Row],[Operacao]],tbSilv[Recurso],tbResumo[[#This Row],[Recurso]])</f>
        <v>0.5</v>
      </c>
      <c r="O468" s="9">
        <f>SUMIFS(tbSilv[ValorEspFaixa],tbSilv[idCombinacao],tbResumo[[#This Row],[idCombinacao]],tbSilv[Ano],tbResumo[[#This Row],[Ano]],tbSilv[Operacao],tbResumo[[#This Row],[Operacao]],tbSilv[Recurso],tbResumo[[#This Row],[Recurso]])</f>
        <v>4.9500000000000002E-2</v>
      </c>
    </row>
    <row r="469" spans="1:15" x14ac:dyDescent="0.3">
      <c r="A469" t="s">
        <v>1</v>
      </c>
      <c r="B469" t="s">
        <v>2</v>
      </c>
      <c r="C469" t="s">
        <v>3</v>
      </c>
      <c r="D469" t="s">
        <v>306</v>
      </c>
      <c r="E469" t="s">
        <v>4</v>
      </c>
      <c r="F469">
        <v>11817</v>
      </c>
      <c r="G469" t="s">
        <v>57</v>
      </c>
      <c r="H469">
        <v>10</v>
      </c>
      <c r="I469" t="s">
        <v>33</v>
      </c>
      <c r="J469" t="s">
        <v>35</v>
      </c>
      <c r="K469" s="1">
        <f>SUMIFS(tbSilv[qtdRecurso],tbSilv[idCombinacao],tbResumo[[#This Row],[idCombinacao]],tbSilv[Ano],tbResumo[[#This Row],[Ano]],tbSilv[Operacao],tbResumo[[#This Row],[Operacao]],tbSilv[Recurso],tbResumo[[#This Row],[Recurso]])</f>
        <v>14</v>
      </c>
      <c r="L469" t="str">
        <f>VLOOKUP(tbResumo[[#This Row],[Recurso]],tbUnid[],2,0)</f>
        <v>Kg</v>
      </c>
      <c r="M469" s="9">
        <f>IFERROR(AVERAGEIFS(tbSilv[Preco],tbSilv[idCombinacao],tbResumo[[#This Row],[idCombinacao]],tbSilv[Ano],tbResumo[[#This Row],[Ano]],tbSilv[Operacao],tbResumo[[#This Row],[Operacao]],tbSilv[Recurso],tbResumo[[#This Row],[Recurso]]),0)</f>
        <v>16.239999771118164</v>
      </c>
      <c r="N469" s="1">
        <f>SUMIFS(tbSilv[qtdRecEspFaixa],tbSilv[idCombinacao],tbResumo[[#This Row],[idCombinacao]],tbSilv[Ano],tbResumo[[#This Row],[Ano]],tbSilv[Operacao],tbResumo[[#This Row],[Operacao]],tbSilv[Recurso],tbResumo[[#This Row],[Recurso]])</f>
        <v>0.5</v>
      </c>
      <c r="O469" s="9">
        <f>SUMIFS(tbSilv[ValorEspFaixa],tbSilv[idCombinacao],tbResumo[[#This Row],[idCombinacao]],tbSilv[Ano],tbResumo[[#This Row],[Ano]],tbSilv[Operacao],tbResumo[[#This Row],[Operacao]],tbSilv[Recurso],tbResumo[[#This Row],[Recurso]])</f>
        <v>8.119999885559082</v>
      </c>
    </row>
    <row r="470" spans="1:15" x14ac:dyDescent="0.3">
      <c r="A470" t="s">
        <v>1</v>
      </c>
      <c r="B470" t="s">
        <v>2</v>
      </c>
      <c r="C470" t="s">
        <v>3</v>
      </c>
      <c r="D470" t="s">
        <v>306</v>
      </c>
      <c r="E470" t="s">
        <v>4</v>
      </c>
      <c r="F470">
        <v>11817</v>
      </c>
      <c r="G470" t="s">
        <v>57</v>
      </c>
      <c r="H470">
        <v>10</v>
      </c>
      <c r="I470" t="s">
        <v>33</v>
      </c>
      <c r="J470" t="s">
        <v>13</v>
      </c>
      <c r="K470" s="1">
        <f>SUMIFS(tbSilv[qtdRecurso],tbSilv[idCombinacao],tbResumo[[#This Row],[idCombinacao]],tbSilv[Ano],tbResumo[[#This Row],[Ano]],tbSilv[Operacao],tbResumo[[#This Row],[Operacao]],tbSilv[Recurso],tbResumo[[#This Row],[Recurso]])</f>
        <v>14</v>
      </c>
      <c r="L470" t="str">
        <f>VLOOKUP(tbResumo[[#This Row],[Recurso]],tbUnid[],2,0)</f>
        <v>H/H</v>
      </c>
      <c r="M470" s="9">
        <f>IFERROR(AVERAGEIFS(tbSilv[Preco],tbSilv[idCombinacao],tbResumo[[#This Row],[idCombinacao]],tbSilv[Ano],tbResumo[[#This Row],[Ano]],tbSilv[Operacao],tbResumo[[#This Row],[Operacao]],tbSilv[Recurso],tbResumo[[#This Row],[Recurso]]),0)</f>
        <v>13.066685676574707</v>
      </c>
      <c r="N470" s="1">
        <f>SUMIFS(tbSilv[qtdRecEspFaixa],tbSilv[idCombinacao],tbResumo[[#This Row],[idCombinacao]],tbSilv[Ano],tbResumo[[#This Row],[Ano]],tbSilv[Operacao],tbResumo[[#This Row],[Operacao]],tbSilv[Recurso],tbResumo[[#This Row],[Recurso]])</f>
        <v>0.5</v>
      </c>
      <c r="O470" s="9">
        <f>SUMIFS(tbSilv[ValorEspFaixa],tbSilv[idCombinacao],tbResumo[[#This Row],[idCombinacao]],tbSilv[Ano],tbResumo[[#This Row],[Ano]],tbSilv[Operacao],tbResumo[[#This Row],[Operacao]],tbSilv[Recurso],tbResumo[[#This Row],[Recurso]])</f>
        <v>6.5333428382873535</v>
      </c>
    </row>
    <row r="471" spans="1:15" x14ac:dyDescent="0.3">
      <c r="A471" t="s">
        <v>1</v>
      </c>
      <c r="B471" t="s">
        <v>2</v>
      </c>
      <c r="C471" t="s">
        <v>3</v>
      </c>
      <c r="D471" t="s">
        <v>306</v>
      </c>
      <c r="E471" t="s">
        <v>4</v>
      </c>
      <c r="F471">
        <v>11817</v>
      </c>
      <c r="G471" t="s">
        <v>57</v>
      </c>
      <c r="H471">
        <v>10</v>
      </c>
      <c r="I471" t="s">
        <v>40</v>
      </c>
      <c r="J471" t="s">
        <v>41</v>
      </c>
      <c r="K471" s="1">
        <f>SUMIFS(tbSilv[qtdRecurso],tbSilv[idCombinacao],tbResumo[[#This Row],[idCombinacao]],tbSilv[Ano],tbResumo[[#This Row],[Ano]],tbSilv[Operacao],tbResumo[[#This Row],[Operacao]],tbSilv[Recurso],tbResumo[[#This Row],[Recurso]])</f>
        <v>140</v>
      </c>
      <c r="L471" t="str">
        <f>VLOOKUP(tbResumo[[#This Row],[Recurso]],tbUnid[],2,0)</f>
        <v>H/H</v>
      </c>
      <c r="M471" s="9">
        <f>IFERROR(AVERAGEIFS(tbSilv[Preco],tbSilv[idCombinacao],tbResumo[[#This Row],[idCombinacao]],tbSilv[Ano],tbResumo[[#This Row],[Ano]],tbSilv[Operacao],tbResumo[[#This Row],[Operacao]],tbSilv[Recurso],tbResumo[[#This Row],[Recurso]]),0)</f>
        <v>5.920964241027832</v>
      </c>
      <c r="N471" s="1">
        <f>SUMIFS(tbSilv[qtdRecEspFaixa],tbSilv[idCombinacao],tbResumo[[#This Row],[idCombinacao]],tbSilv[Ano],tbResumo[[#This Row],[Ano]],tbSilv[Operacao],tbResumo[[#This Row],[Operacao]],tbSilv[Recurso],tbResumo[[#This Row],[Recurso]])</f>
        <v>5</v>
      </c>
      <c r="O471" s="9">
        <f>SUMIFS(tbSilv[ValorEspFaixa],tbSilv[idCombinacao],tbResumo[[#This Row],[idCombinacao]],tbSilv[Ano],tbResumo[[#This Row],[Ano]],tbSilv[Operacao],tbResumo[[#This Row],[Operacao]],tbSilv[Recurso],tbResumo[[#This Row],[Recurso]])</f>
        <v>29.604821205139167</v>
      </c>
    </row>
    <row r="472" spans="1:15" x14ac:dyDescent="0.3">
      <c r="A472" t="s">
        <v>1</v>
      </c>
      <c r="B472" t="s">
        <v>2</v>
      </c>
      <c r="C472" t="s">
        <v>3</v>
      </c>
      <c r="D472" t="s">
        <v>306</v>
      </c>
      <c r="E472" t="s">
        <v>4</v>
      </c>
      <c r="F472">
        <v>11817</v>
      </c>
      <c r="G472" t="s">
        <v>57</v>
      </c>
      <c r="H472">
        <v>10</v>
      </c>
      <c r="I472" t="s">
        <v>36</v>
      </c>
      <c r="J472" t="s">
        <v>13</v>
      </c>
      <c r="K472" s="1">
        <f>SUMIFS(tbSilv[qtdRecurso],tbSilv[idCombinacao],tbResumo[[#This Row],[idCombinacao]],tbSilv[Ano],tbResumo[[#This Row],[Ano]],tbSilv[Operacao],tbResumo[[#This Row],[Operacao]],tbSilv[Recurso],tbResumo[[#This Row],[Recurso]])</f>
        <v>7</v>
      </c>
      <c r="L472" t="str">
        <f>VLOOKUP(tbResumo[[#This Row],[Recurso]],tbUnid[],2,0)</f>
        <v>H/H</v>
      </c>
      <c r="M472" s="9">
        <f>IFERROR(AVERAGEIFS(tbSilv[Preco],tbSilv[idCombinacao],tbResumo[[#This Row],[idCombinacao]],tbSilv[Ano],tbResumo[[#This Row],[Ano]],tbSilv[Operacao],tbResumo[[#This Row],[Operacao]],tbSilv[Recurso],tbResumo[[#This Row],[Recurso]]),0)</f>
        <v>13.066685676574707</v>
      </c>
      <c r="N472" s="1">
        <f>SUMIFS(tbSilv[qtdRecEspFaixa],tbSilv[idCombinacao],tbResumo[[#This Row],[idCombinacao]],tbSilv[Ano],tbResumo[[#This Row],[Ano]],tbSilv[Operacao],tbResumo[[#This Row],[Operacao]],tbSilv[Recurso],tbResumo[[#This Row],[Recurso]])</f>
        <v>0.25</v>
      </c>
      <c r="O472" s="9">
        <f>SUMIFS(tbSilv[ValorEspFaixa],tbSilv[idCombinacao],tbResumo[[#This Row],[idCombinacao]],tbSilv[Ano],tbResumo[[#This Row],[Ano]],tbSilv[Operacao],tbResumo[[#This Row],[Operacao]],tbSilv[Recurso],tbResumo[[#This Row],[Recurso]])</f>
        <v>3.2666714191436768</v>
      </c>
    </row>
    <row r="473" spans="1:15" x14ac:dyDescent="0.3">
      <c r="A473" t="s">
        <v>1</v>
      </c>
      <c r="B473" t="s">
        <v>2</v>
      </c>
      <c r="C473" t="s">
        <v>3</v>
      </c>
      <c r="D473" t="s">
        <v>306</v>
      </c>
      <c r="E473" t="s">
        <v>4</v>
      </c>
      <c r="F473">
        <v>11817</v>
      </c>
      <c r="G473" t="s">
        <v>57</v>
      </c>
      <c r="H473">
        <v>11</v>
      </c>
      <c r="I473" t="s">
        <v>33</v>
      </c>
      <c r="J473" t="s">
        <v>34</v>
      </c>
      <c r="K473" s="1">
        <f>SUMIFS(tbSilv[qtdRecurso],tbSilv[idCombinacao],tbResumo[[#This Row],[idCombinacao]],tbSilv[Ano],tbResumo[[#This Row],[Ano]],tbSilv[Operacao],tbResumo[[#This Row],[Operacao]],tbSilv[Recurso],tbResumo[[#This Row],[Recurso]])</f>
        <v>14</v>
      </c>
      <c r="L473" t="str">
        <f>VLOOKUP(tbResumo[[#This Row],[Recurso]],tbUnid[],2,0)</f>
        <v>H/H</v>
      </c>
      <c r="M473" s="9">
        <f>IFERROR(AVERAGEIFS(tbSilv[Preco],tbSilv[idCombinacao],tbResumo[[#This Row],[idCombinacao]],tbSilv[Ano],tbResumo[[#This Row],[Ano]],tbSilv[Operacao],tbResumo[[#This Row],[Operacao]],tbSilv[Recurso],tbResumo[[#This Row],[Recurso]]),0)</f>
        <v>9.8999999999999991E-2</v>
      </c>
      <c r="N473" s="1">
        <f>SUMIFS(tbSilv[qtdRecEspFaixa],tbSilv[idCombinacao],tbResumo[[#This Row],[idCombinacao]],tbSilv[Ano],tbResumo[[#This Row],[Ano]],tbSilv[Operacao],tbResumo[[#This Row],[Operacao]],tbSilv[Recurso],tbResumo[[#This Row],[Recurso]])</f>
        <v>0.5</v>
      </c>
      <c r="O473" s="9">
        <f>SUMIFS(tbSilv[ValorEspFaixa],tbSilv[idCombinacao],tbResumo[[#This Row],[idCombinacao]],tbSilv[Ano],tbResumo[[#This Row],[Ano]],tbSilv[Operacao],tbResumo[[#This Row],[Operacao]],tbSilv[Recurso],tbResumo[[#This Row],[Recurso]])</f>
        <v>4.9500000000000002E-2</v>
      </c>
    </row>
    <row r="474" spans="1:15" x14ac:dyDescent="0.3">
      <c r="A474" t="s">
        <v>1</v>
      </c>
      <c r="B474" t="s">
        <v>2</v>
      </c>
      <c r="C474" t="s">
        <v>3</v>
      </c>
      <c r="D474" t="s">
        <v>306</v>
      </c>
      <c r="E474" t="s">
        <v>4</v>
      </c>
      <c r="F474">
        <v>11817</v>
      </c>
      <c r="G474" t="s">
        <v>57</v>
      </c>
      <c r="H474">
        <v>11</v>
      </c>
      <c r="I474" t="s">
        <v>33</v>
      </c>
      <c r="J474" t="s">
        <v>35</v>
      </c>
      <c r="K474" s="1">
        <f>SUMIFS(tbSilv[qtdRecurso],tbSilv[idCombinacao],tbResumo[[#This Row],[idCombinacao]],tbSilv[Ano],tbResumo[[#This Row],[Ano]],tbSilv[Operacao],tbResumo[[#This Row],[Operacao]],tbSilv[Recurso],tbResumo[[#This Row],[Recurso]])</f>
        <v>14</v>
      </c>
      <c r="L474" t="str">
        <f>VLOOKUP(tbResumo[[#This Row],[Recurso]],tbUnid[],2,0)</f>
        <v>Kg</v>
      </c>
      <c r="M474" s="9">
        <f>IFERROR(AVERAGEIFS(tbSilv[Preco],tbSilv[idCombinacao],tbResumo[[#This Row],[idCombinacao]],tbSilv[Ano],tbResumo[[#This Row],[Ano]],tbSilv[Operacao],tbResumo[[#This Row],[Operacao]],tbSilv[Recurso],tbResumo[[#This Row],[Recurso]]),0)</f>
        <v>16.239999771118164</v>
      </c>
      <c r="N474" s="1">
        <f>SUMIFS(tbSilv[qtdRecEspFaixa],tbSilv[idCombinacao],tbResumo[[#This Row],[idCombinacao]],tbSilv[Ano],tbResumo[[#This Row],[Ano]],tbSilv[Operacao],tbResumo[[#This Row],[Operacao]],tbSilv[Recurso],tbResumo[[#This Row],[Recurso]])</f>
        <v>0.5</v>
      </c>
      <c r="O474" s="9">
        <f>SUMIFS(tbSilv[ValorEspFaixa],tbSilv[idCombinacao],tbResumo[[#This Row],[idCombinacao]],tbSilv[Ano],tbResumo[[#This Row],[Ano]],tbSilv[Operacao],tbResumo[[#This Row],[Operacao]],tbSilv[Recurso],tbResumo[[#This Row],[Recurso]])</f>
        <v>8.119999885559082</v>
      </c>
    </row>
    <row r="475" spans="1:15" x14ac:dyDescent="0.3">
      <c r="A475" t="s">
        <v>1</v>
      </c>
      <c r="B475" t="s">
        <v>2</v>
      </c>
      <c r="C475" t="s">
        <v>3</v>
      </c>
      <c r="D475" t="s">
        <v>306</v>
      </c>
      <c r="E475" t="s">
        <v>4</v>
      </c>
      <c r="F475">
        <v>11817</v>
      </c>
      <c r="G475" t="s">
        <v>57</v>
      </c>
      <c r="H475">
        <v>11</v>
      </c>
      <c r="I475" t="s">
        <v>33</v>
      </c>
      <c r="J475" t="s">
        <v>13</v>
      </c>
      <c r="K475" s="1">
        <f>SUMIFS(tbSilv[qtdRecurso],tbSilv[idCombinacao],tbResumo[[#This Row],[idCombinacao]],tbSilv[Ano],tbResumo[[#This Row],[Ano]],tbSilv[Operacao],tbResumo[[#This Row],[Operacao]],tbSilv[Recurso],tbResumo[[#This Row],[Recurso]])</f>
        <v>14</v>
      </c>
      <c r="L475" t="str">
        <f>VLOOKUP(tbResumo[[#This Row],[Recurso]],tbUnid[],2,0)</f>
        <v>H/H</v>
      </c>
      <c r="M475" s="9">
        <f>IFERROR(AVERAGEIFS(tbSilv[Preco],tbSilv[idCombinacao],tbResumo[[#This Row],[idCombinacao]],tbSilv[Ano],tbResumo[[#This Row],[Ano]],tbSilv[Operacao],tbResumo[[#This Row],[Operacao]],tbSilv[Recurso],tbResumo[[#This Row],[Recurso]]),0)</f>
        <v>13.066685676574707</v>
      </c>
      <c r="N475" s="1">
        <f>SUMIFS(tbSilv[qtdRecEspFaixa],tbSilv[idCombinacao],tbResumo[[#This Row],[idCombinacao]],tbSilv[Ano],tbResumo[[#This Row],[Ano]],tbSilv[Operacao],tbResumo[[#This Row],[Operacao]],tbSilv[Recurso],tbResumo[[#This Row],[Recurso]])</f>
        <v>0.5</v>
      </c>
      <c r="O475" s="9">
        <f>SUMIFS(tbSilv[ValorEspFaixa],tbSilv[idCombinacao],tbResumo[[#This Row],[idCombinacao]],tbSilv[Ano],tbResumo[[#This Row],[Ano]],tbSilv[Operacao],tbResumo[[#This Row],[Operacao]],tbSilv[Recurso],tbResumo[[#This Row],[Recurso]])</f>
        <v>6.5333428382873535</v>
      </c>
    </row>
    <row r="476" spans="1:15" x14ac:dyDescent="0.3">
      <c r="A476" t="s">
        <v>1</v>
      </c>
      <c r="B476" t="s">
        <v>2</v>
      </c>
      <c r="C476" t="s">
        <v>3</v>
      </c>
      <c r="D476" t="s">
        <v>306</v>
      </c>
      <c r="E476" t="s">
        <v>4</v>
      </c>
      <c r="F476">
        <v>11817</v>
      </c>
      <c r="G476" t="s">
        <v>57</v>
      </c>
      <c r="H476">
        <v>11</v>
      </c>
      <c r="I476" t="s">
        <v>36</v>
      </c>
      <c r="J476" t="s">
        <v>13</v>
      </c>
      <c r="K476" s="1">
        <f>SUMIFS(tbSilv[qtdRecurso],tbSilv[idCombinacao],tbResumo[[#This Row],[idCombinacao]],tbSilv[Ano],tbResumo[[#This Row],[Ano]],tbSilv[Operacao],tbResumo[[#This Row],[Operacao]],tbSilv[Recurso],tbResumo[[#This Row],[Recurso]])</f>
        <v>7</v>
      </c>
      <c r="L476" t="str">
        <f>VLOOKUP(tbResumo[[#This Row],[Recurso]],tbUnid[],2,0)</f>
        <v>H/H</v>
      </c>
      <c r="M476" s="9">
        <f>IFERROR(AVERAGEIFS(tbSilv[Preco],tbSilv[idCombinacao],tbResumo[[#This Row],[idCombinacao]],tbSilv[Ano],tbResumo[[#This Row],[Ano]],tbSilv[Operacao],tbResumo[[#This Row],[Operacao]],tbSilv[Recurso],tbResumo[[#This Row],[Recurso]]),0)</f>
        <v>13.066685676574707</v>
      </c>
      <c r="N476" s="1">
        <f>SUMIFS(tbSilv[qtdRecEspFaixa],tbSilv[idCombinacao],tbResumo[[#This Row],[idCombinacao]],tbSilv[Ano],tbResumo[[#This Row],[Ano]],tbSilv[Operacao],tbResumo[[#This Row],[Operacao]],tbSilv[Recurso],tbResumo[[#This Row],[Recurso]])</f>
        <v>0.25</v>
      </c>
      <c r="O476" s="9">
        <f>SUMIFS(tbSilv[ValorEspFaixa],tbSilv[idCombinacao],tbResumo[[#This Row],[idCombinacao]],tbSilv[Ano],tbResumo[[#This Row],[Ano]],tbSilv[Operacao],tbResumo[[#This Row],[Operacao]],tbSilv[Recurso],tbResumo[[#This Row],[Recurso]])</f>
        <v>3.2666714191436768</v>
      </c>
    </row>
    <row r="477" spans="1:15" x14ac:dyDescent="0.3">
      <c r="A477" t="s">
        <v>1</v>
      </c>
      <c r="B477" t="s">
        <v>2</v>
      </c>
      <c r="C477" t="s">
        <v>3</v>
      </c>
      <c r="D477" t="s">
        <v>306</v>
      </c>
      <c r="E477" t="s">
        <v>4</v>
      </c>
      <c r="F477">
        <v>11817</v>
      </c>
      <c r="G477" t="s">
        <v>57</v>
      </c>
      <c r="H477">
        <v>12</v>
      </c>
      <c r="I477" t="s">
        <v>33</v>
      </c>
      <c r="J477" t="s">
        <v>34</v>
      </c>
      <c r="K477" s="1">
        <f>SUMIFS(tbSilv[qtdRecurso],tbSilv[idCombinacao],tbResumo[[#This Row],[idCombinacao]],tbSilv[Ano],tbResumo[[#This Row],[Ano]],tbSilv[Operacao],tbResumo[[#This Row],[Operacao]],tbSilv[Recurso],tbResumo[[#This Row],[Recurso]])</f>
        <v>14</v>
      </c>
      <c r="L477" t="str">
        <f>VLOOKUP(tbResumo[[#This Row],[Recurso]],tbUnid[],2,0)</f>
        <v>H/H</v>
      </c>
      <c r="M477" s="9">
        <f>IFERROR(AVERAGEIFS(tbSilv[Preco],tbSilv[idCombinacao],tbResumo[[#This Row],[idCombinacao]],tbSilv[Ano],tbResumo[[#This Row],[Ano]],tbSilv[Operacao],tbResumo[[#This Row],[Operacao]],tbSilv[Recurso],tbResumo[[#This Row],[Recurso]]),0)</f>
        <v>9.8999999999999991E-2</v>
      </c>
      <c r="N477" s="1">
        <f>SUMIFS(tbSilv[qtdRecEspFaixa],tbSilv[idCombinacao],tbResumo[[#This Row],[idCombinacao]],tbSilv[Ano],tbResumo[[#This Row],[Ano]],tbSilv[Operacao],tbResumo[[#This Row],[Operacao]],tbSilv[Recurso],tbResumo[[#This Row],[Recurso]])</f>
        <v>0.5</v>
      </c>
      <c r="O477" s="9">
        <f>SUMIFS(tbSilv[ValorEspFaixa],tbSilv[idCombinacao],tbResumo[[#This Row],[idCombinacao]],tbSilv[Ano],tbResumo[[#This Row],[Ano]],tbSilv[Operacao],tbResumo[[#This Row],[Operacao]],tbSilv[Recurso],tbResumo[[#This Row],[Recurso]])</f>
        <v>4.9500000000000002E-2</v>
      </c>
    </row>
    <row r="478" spans="1:15" x14ac:dyDescent="0.3">
      <c r="A478" t="s">
        <v>1</v>
      </c>
      <c r="B478" t="s">
        <v>2</v>
      </c>
      <c r="C478" t="s">
        <v>3</v>
      </c>
      <c r="D478" t="s">
        <v>306</v>
      </c>
      <c r="E478" t="s">
        <v>4</v>
      </c>
      <c r="F478">
        <v>11817</v>
      </c>
      <c r="G478" t="s">
        <v>57</v>
      </c>
      <c r="H478">
        <v>12</v>
      </c>
      <c r="I478" t="s">
        <v>33</v>
      </c>
      <c r="J478" t="s">
        <v>35</v>
      </c>
      <c r="K478" s="1">
        <f>SUMIFS(tbSilv[qtdRecurso],tbSilv[idCombinacao],tbResumo[[#This Row],[idCombinacao]],tbSilv[Ano],tbResumo[[#This Row],[Ano]],tbSilv[Operacao],tbResumo[[#This Row],[Operacao]],tbSilv[Recurso],tbResumo[[#This Row],[Recurso]])</f>
        <v>14</v>
      </c>
      <c r="L478" t="str">
        <f>VLOOKUP(tbResumo[[#This Row],[Recurso]],tbUnid[],2,0)</f>
        <v>Kg</v>
      </c>
      <c r="M478" s="9">
        <f>IFERROR(AVERAGEIFS(tbSilv[Preco],tbSilv[idCombinacao],tbResumo[[#This Row],[idCombinacao]],tbSilv[Ano],tbResumo[[#This Row],[Ano]],tbSilv[Operacao],tbResumo[[#This Row],[Operacao]],tbSilv[Recurso],tbResumo[[#This Row],[Recurso]]),0)</f>
        <v>16.239999771118164</v>
      </c>
      <c r="N478" s="1">
        <f>SUMIFS(tbSilv[qtdRecEspFaixa],tbSilv[idCombinacao],tbResumo[[#This Row],[idCombinacao]],tbSilv[Ano],tbResumo[[#This Row],[Ano]],tbSilv[Operacao],tbResumo[[#This Row],[Operacao]],tbSilv[Recurso],tbResumo[[#This Row],[Recurso]])</f>
        <v>0.5</v>
      </c>
      <c r="O478" s="9">
        <f>SUMIFS(tbSilv[ValorEspFaixa],tbSilv[idCombinacao],tbResumo[[#This Row],[idCombinacao]],tbSilv[Ano],tbResumo[[#This Row],[Ano]],tbSilv[Operacao],tbResumo[[#This Row],[Operacao]],tbSilv[Recurso],tbResumo[[#This Row],[Recurso]])</f>
        <v>8.119999885559082</v>
      </c>
    </row>
    <row r="479" spans="1:15" x14ac:dyDescent="0.3">
      <c r="A479" t="s">
        <v>1</v>
      </c>
      <c r="B479" t="s">
        <v>2</v>
      </c>
      <c r="C479" t="s">
        <v>3</v>
      </c>
      <c r="D479" t="s">
        <v>306</v>
      </c>
      <c r="E479" t="s">
        <v>4</v>
      </c>
      <c r="F479">
        <v>11817</v>
      </c>
      <c r="G479" t="s">
        <v>57</v>
      </c>
      <c r="H479">
        <v>12</v>
      </c>
      <c r="I479" t="s">
        <v>33</v>
      </c>
      <c r="J479" t="s">
        <v>13</v>
      </c>
      <c r="K479" s="1">
        <f>SUMIFS(tbSilv[qtdRecurso],tbSilv[idCombinacao],tbResumo[[#This Row],[idCombinacao]],tbSilv[Ano],tbResumo[[#This Row],[Ano]],tbSilv[Operacao],tbResumo[[#This Row],[Operacao]],tbSilv[Recurso],tbResumo[[#This Row],[Recurso]])</f>
        <v>14</v>
      </c>
      <c r="L479" t="str">
        <f>VLOOKUP(tbResumo[[#This Row],[Recurso]],tbUnid[],2,0)</f>
        <v>H/H</v>
      </c>
      <c r="M479" s="9">
        <f>IFERROR(AVERAGEIFS(tbSilv[Preco],tbSilv[idCombinacao],tbResumo[[#This Row],[idCombinacao]],tbSilv[Ano],tbResumo[[#This Row],[Ano]],tbSilv[Operacao],tbResumo[[#This Row],[Operacao]],tbSilv[Recurso],tbResumo[[#This Row],[Recurso]]),0)</f>
        <v>13.066685676574707</v>
      </c>
      <c r="N479" s="1">
        <f>SUMIFS(tbSilv[qtdRecEspFaixa],tbSilv[idCombinacao],tbResumo[[#This Row],[idCombinacao]],tbSilv[Ano],tbResumo[[#This Row],[Ano]],tbSilv[Operacao],tbResumo[[#This Row],[Operacao]],tbSilv[Recurso],tbResumo[[#This Row],[Recurso]])</f>
        <v>0.5</v>
      </c>
      <c r="O479" s="9">
        <f>SUMIFS(tbSilv[ValorEspFaixa],tbSilv[idCombinacao],tbResumo[[#This Row],[idCombinacao]],tbSilv[Ano],tbResumo[[#This Row],[Ano]],tbSilv[Operacao],tbResumo[[#This Row],[Operacao]],tbSilv[Recurso],tbResumo[[#This Row],[Recurso]])</f>
        <v>6.5333428382873535</v>
      </c>
    </row>
    <row r="480" spans="1:15" x14ac:dyDescent="0.3">
      <c r="A480" t="s">
        <v>1</v>
      </c>
      <c r="B480" t="s">
        <v>2</v>
      </c>
      <c r="C480" t="s">
        <v>3</v>
      </c>
      <c r="D480" t="s">
        <v>306</v>
      </c>
      <c r="E480" t="s">
        <v>4</v>
      </c>
      <c r="F480">
        <v>11817</v>
      </c>
      <c r="G480" t="s">
        <v>57</v>
      </c>
      <c r="H480">
        <v>12</v>
      </c>
      <c r="I480" t="s">
        <v>36</v>
      </c>
      <c r="J480" t="s">
        <v>13</v>
      </c>
      <c r="K480" s="1">
        <f>SUMIFS(tbSilv[qtdRecurso],tbSilv[idCombinacao],tbResumo[[#This Row],[idCombinacao]],tbSilv[Ano],tbResumo[[#This Row],[Ano]],tbSilv[Operacao],tbResumo[[#This Row],[Operacao]],tbSilv[Recurso],tbResumo[[#This Row],[Recurso]])</f>
        <v>7</v>
      </c>
      <c r="L480" t="str">
        <f>VLOOKUP(tbResumo[[#This Row],[Recurso]],tbUnid[],2,0)</f>
        <v>H/H</v>
      </c>
      <c r="M480" s="9">
        <f>IFERROR(AVERAGEIFS(tbSilv[Preco],tbSilv[idCombinacao],tbResumo[[#This Row],[idCombinacao]],tbSilv[Ano],tbResumo[[#This Row],[Ano]],tbSilv[Operacao],tbResumo[[#This Row],[Operacao]],tbSilv[Recurso],tbResumo[[#This Row],[Recurso]]),0)</f>
        <v>13.066685676574707</v>
      </c>
      <c r="N480" s="1">
        <f>SUMIFS(tbSilv[qtdRecEspFaixa],tbSilv[idCombinacao],tbResumo[[#This Row],[idCombinacao]],tbSilv[Ano],tbResumo[[#This Row],[Ano]],tbSilv[Operacao],tbResumo[[#This Row],[Operacao]],tbSilv[Recurso],tbResumo[[#This Row],[Recurso]])</f>
        <v>0.25</v>
      </c>
      <c r="O480" s="9">
        <f>SUMIFS(tbSilv[ValorEspFaixa],tbSilv[idCombinacao],tbResumo[[#This Row],[idCombinacao]],tbSilv[Ano],tbResumo[[#This Row],[Ano]],tbSilv[Operacao],tbResumo[[#This Row],[Operacao]],tbSilv[Recurso],tbResumo[[#This Row],[Recurso]])</f>
        <v>3.2666714191436768</v>
      </c>
    </row>
    <row r="481" spans="1:15" x14ac:dyDescent="0.3">
      <c r="A481" t="s">
        <v>1</v>
      </c>
      <c r="B481" t="s">
        <v>2</v>
      </c>
      <c r="C481" t="s">
        <v>3</v>
      </c>
      <c r="D481" t="s">
        <v>306</v>
      </c>
      <c r="E481" t="s">
        <v>4</v>
      </c>
      <c r="F481">
        <v>11817</v>
      </c>
      <c r="G481" t="s">
        <v>57</v>
      </c>
      <c r="H481">
        <v>13</v>
      </c>
      <c r="I481" t="s">
        <v>33</v>
      </c>
      <c r="J481" t="s">
        <v>34</v>
      </c>
      <c r="K481" s="1">
        <f>SUMIFS(tbSilv[qtdRecurso],tbSilv[idCombinacao],tbResumo[[#This Row],[idCombinacao]],tbSilv[Ano],tbResumo[[#This Row],[Ano]],tbSilv[Operacao],tbResumo[[#This Row],[Operacao]],tbSilv[Recurso],tbResumo[[#This Row],[Recurso]])</f>
        <v>14</v>
      </c>
      <c r="L481" t="str">
        <f>VLOOKUP(tbResumo[[#This Row],[Recurso]],tbUnid[],2,0)</f>
        <v>H/H</v>
      </c>
      <c r="M481" s="9">
        <f>IFERROR(AVERAGEIFS(tbSilv[Preco],tbSilv[idCombinacao],tbResumo[[#This Row],[idCombinacao]],tbSilv[Ano],tbResumo[[#This Row],[Ano]],tbSilv[Operacao],tbResumo[[#This Row],[Operacao]],tbSilv[Recurso],tbResumo[[#This Row],[Recurso]]),0)</f>
        <v>9.8999999999999991E-2</v>
      </c>
      <c r="N481" s="1">
        <f>SUMIFS(tbSilv[qtdRecEspFaixa],tbSilv[idCombinacao],tbResumo[[#This Row],[idCombinacao]],tbSilv[Ano],tbResumo[[#This Row],[Ano]],tbSilv[Operacao],tbResumo[[#This Row],[Operacao]],tbSilv[Recurso],tbResumo[[#This Row],[Recurso]])</f>
        <v>0.5</v>
      </c>
      <c r="O481" s="9">
        <f>SUMIFS(tbSilv[ValorEspFaixa],tbSilv[idCombinacao],tbResumo[[#This Row],[idCombinacao]],tbSilv[Ano],tbResumo[[#This Row],[Ano]],tbSilv[Operacao],tbResumo[[#This Row],[Operacao]],tbSilv[Recurso],tbResumo[[#This Row],[Recurso]])</f>
        <v>4.9500000000000002E-2</v>
      </c>
    </row>
    <row r="482" spans="1:15" x14ac:dyDescent="0.3">
      <c r="A482" t="s">
        <v>1</v>
      </c>
      <c r="B482" t="s">
        <v>2</v>
      </c>
      <c r="C482" t="s">
        <v>3</v>
      </c>
      <c r="D482" t="s">
        <v>306</v>
      </c>
      <c r="E482" t="s">
        <v>4</v>
      </c>
      <c r="F482">
        <v>11817</v>
      </c>
      <c r="G482" t="s">
        <v>57</v>
      </c>
      <c r="H482">
        <v>13</v>
      </c>
      <c r="I482" t="s">
        <v>33</v>
      </c>
      <c r="J482" t="s">
        <v>35</v>
      </c>
      <c r="K482" s="1">
        <f>SUMIFS(tbSilv[qtdRecurso],tbSilv[idCombinacao],tbResumo[[#This Row],[idCombinacao]],tbSilv[Ano],tbResumo[[#This Row],[Ano]],tbSilv[Operacao],tbResumo[[#This Row],[Operacao]],tbSilv[Recurso],tbResumo[[#This Row],[Recurso]])</f>
        <v>14</v>
      </c>
      <c r="L482" t="str">
        <f>VLOOKUP(tbResumo[[#This Row],[Recurso]],tbUnid[],2,0)</f>
        <v>Kg</v>
      </c>
      <c r="M482" s="9">
        <f>IFERROR(AVERAGEIFS(tbSilv[Preco],tbSilv[idCombinacao],tbResumo[[#This Row],[idCombinacao]],tbSilv[Ano],tbResumo[[#This Row],[Ano]],tbSilv[Operacao],tbResumo[[#This Row],[Operacao]],tbSilv[Recurso],tbResumo[[#This Row],[Recurso]]),0)</f>
        <v>16.239999771118164</v>
      </c>
      <c r="N482" s="1">
        <f>SUMIFS(tbSilv[qtdRecEspFaixa],tbSilv[idCombinacao],tbResumo[[#This Row],[idCombinacao]],tbSilv[Ano],tbResumo[[#This Row],[Ano]],tbSilv[Operacao],tbResumo[[#This Row],[Operacao]],tbSilv[Recurso],tbResumo[[#This Row],[Recurso]])</f>
        <v>0.5</v>
      </c>
      <c r="O482" s="9">
        <f>SUMIFS(tbSilv[ValorEspFaixa],tbSilv[idCombinacao],tbResumo[[#This Row],[idCombinacao]],tbSilv[Ano],tbResumo[[#This Row],[Ano]],tbSilv[Operacao],tbResumo[[#This Row],[Operacao]],tbSilv[Recurso],tbResumo[[#This Row],[Recurso]])</f>
        <v>8.119999885559082</v>
      </c>
    </row>
    <row r="483" spans="1:15" x14ac:dyDescent="0.3">
      <c r="A483" t="s">
        <v>1</v>
      </c>
      <c r="B483" t="s">
        <v>2</v>
      </c>
      <c r="C483" t="s">
        <v>3</v>
      </c>
      <c r="D483" t="s">
        <v>306</v>
      </c>
      <c r="E483" t="s">
        <v>4</v>
      </c>
      <c r="F483">
        <v>11817</v>
      </c>
      <c r="G483" t="s">
        <v>57</v>
      </c>
      <c r="H483">
        <v>13</v>
      </c>
      <c r="I483" t="s">
        <v>33</v>
      </c>
      <c r="J483" t="s">
        <v>13</v>
      </c>
      <c r="K483" s="1">
        <f>SUMIFS(tbSilv[qtdRecurso],tbSilv[idCombinacao],tbResumo[[#This Row],[idCombinacao]],tbSilv[Ano],tbResumo[[#This Row],[Ano]],tbSilv[Operacao],tbResumo[[#This Row],[Operacao]],tbSilv[Recurso],tbResumo[[#This Row],[Recurso]])</f>
        <v>14</v>
      </c>
      <c r="L483" t="str">
        <f>VLOOKUP(tbResumo[[#This Row],[Recurso]],tbUnid[],2,0)</f>
        <v>H/H</v>
      </c>
      <c r="M483" s="9">
        <f>IFERROR(AVERAGEIFS(tbSilv[Preco],tbSilv[idCombinacao],tbResumo[[#This Row],[idCombinacao]],tbSilv[Ano],tbResumo[[#This Row],[Ano]],tbSilv[Operacao],tbResumo[[#This Row],[Operacao]],tbSilv[Recurso],tbResumo[[#This Row],[Recurso]]),0)</f>
        <v>13.066685676574707</v>
      </c>
      <c r="N483" s="1">
        <f>SUMIFS(tbSilv[qtdRecEspFaixa],tbSilv[idCombinacao],tbResumo[[#This Row],[idCombinacao]],tbSilv[Ano],tbResumo[[#This Row],[Ano]],tbSilv[Operacao],tbResumo[[#This Row],[Operacao]],tbSilv[Recurso],tbResumo[[#This Row],[Recurso]])</f>
        <v>0.5</v>
      </c>
      <c r="O483" s="9">
        <f>SUMIFS(tbSilv[ValorEspFaixa],tbSilv[idCombinacao],tbResumo[[#This Row],[idCombinacao]],tbSilv[Ano],tbResumo[[#This Row],[Ano]],tbSilv[Operacao],tbResumo[[#This Row],[Operacao]],tbSilv[Recurso],tbResumo[[#This Row],[Recurso]])</f>
        <v>6.5333428382873535</v>
      </c>
    </row>
    <row r="484" spans="1:15" x14ac:dyDescent="0.3">
      <c r="A484" t="s">
        <v>1</v>
      </c>
      <c r="B484" t="s">
        <v>2</v>
      </c>
      <c r="C484" t="s">
        <v>3</v>
      </c>
      <c r="D484" t="s">
        <v>306</v>
      </c>
      <c r="E484" t="s">
        <v>4</v>
      </c>
      <c r="F484">
        <v>11817</v>
      </c>
      <c r="G484" t="s">
        <v>57</v>
      </c>
      <c r="H484">
        <v>13</v>
      </c>
      <c r="I484" t="s">
        <v>36</v>
      </c>
      <c r="J484" t="s">
        <v>13</v>
      </c>
      <c r="K484" s="1">
        <f>SUMIFS(tbSilv[qtdRecurso],tbSilv[idCombinacao],tbResumo[[#This Row],[idCombinacao]],tbSilv[Ano],tbResumo[[#This Row],[Ano]],tbSilv[Operacao],tbResumo[[#This Row],[Operacao]],tbSilv[Recurso],tbResumo[[#This Row],[Recurso]])</f>
        <v>7</v>
      </c>
      <c r="L484" t="str">
        <f>VLOOKUP(tbResumo[[#This Row],[Recurso]],tbUnid[],2,0)</f>
        <v>H/H</v>
      </c>
      <c r="M484" s="9">
        <f>IFERROR(AVERAGEIFS(tbSilv[Preco],tbSilv[idCombinacao],tbResumo[[#This Row],[idCombinacao]],tbSilv[Ano],tbResumo[[#This Row],[Ano]],tbSilv[Operacao],tbResumo[[#This Row],[Operacao]],tbSilv[Recurso],tbResumo[[#This Row],[Recurso]]),0)</f>
        <v>13.066685676574707</v>
      </c>
      <c r="N484" s="1">
        <f>SUMIFS(tbSilv[qtdRecEspFaixa],tbSilv[idCombinacao],tbResumo[[#This Row],[idCombinacao]],tbSilv[Ano],tbResumo[[#This Row],[Ano]],tbSilv[Operacao],tbResumo[[#This Row],[Operacao]],tbSilv[Recurso],tbResumo[[#This Row],[Recurso]])</f>
        <v>0.25</v>
      </c>
      <c r="O484" s="9">
        <f>SUMIFS(tbSilv[ValorEspFaixa],tbSilv[idCombinacao],tbResumo[[#This Row],[idCombinacao]],tbSilv[Ano],tbResumo[[#This Row],[Ano]],tbSilv[Operacao],tbResumo[[#This Row],[Operacao]],tbSilv[Recurso],tbResumo[[#This Row],[Recurso]])</f>
        <v>3.2666714191436768</v>
      </c>
    </row>
    <row r="485" spans="1:15" x14ac:dyDescent="0.3">
      <c r="A485" t="s">
        <v>1</v>
      </c>
      <c r="B485" t="s">
        <v>2</v>
      </c>
      <c r="C485" t="s">
        <v>3</v>
      </c>
      <c r="D485" t="s">
        <v>306</v>
      </c>
      <c r="E485" t="s">
        <v>4</v>
      </c>
      <c r="F485">
        <v>11817</v>
      </c>
      <c r="G485" t="s">
        <v>57</v>
      </c>
      <c r="H485">
        <v>14</v>
      </c>
      <c r="I485" t="s">
        <v>33</v>
      </c>
      <c r="J485" t="s">
        <v>34</v>
      </c>
      <c r="K485" s="1">
        <f>SUMIFS(tbSilv[qtdRecurso],tbSilv[idCombinacao],tbResumo[[#This Row],[idCombinacao]],tbSilv[Ano],tbResumo[[#This Row],[Ano]],tbSilv[Operacao],tbResumo[[#This Row],[Operacao]],tbSilv[Recurso],tbResumo[[#This Row],[Recurso]])</f>
        <v>14</v>
      </c>
      <c r="L485" t="str">
        <f>VLOOKUP(tbResumo[[#This Row],[Recurso]],tbUnid[],2,0)</f>
        <v>H/H</v>
      </c>
      <c r="M485" s="9">
        <f>IFERROR(AVERAGEIFS(tbSilv[Preco],tbSilv[idCombinacao],tbResumo[[#This Row],[idCombinacao]],tbSilv[Ano],tbResumo[[#This Row],[Ano]],tbSilv[Operacao],tbResumo[[#This Row],[Operacao]],tbSilv[Recurso],tbResumo[[#This Row],[Recurso]]),0)</f>
        <v>9.8999999999999991E-2</v>
      </c>
      <c r="N485" s="1">
        <f>SUMIFS(tbSilv[qtdRecEspFaixa],tbSilv[idCombinacao],tbResumo[[#This Row],[idCombinacao]],tbSilv[Ano],tbResumo[[#This Row],[Ano]],tbSilv[Operacao],tbResumo[[#This Row],[Operacao]],tbSilv[Recurso],tbResumo[[#This Row],[Recurso]])</f>
        <v>0.5</v>
      </c>
      <c r="O485" s="9">
        <f>SUMIFS(tbSilv[ValorEspFaixa],tbSilv[idCombinacao],tbResumo[[#This Row],[idCombinacao]],tbSilv[Ano],tbResumo[[#This Row],[Ano]],tbSilv[Operacao],tbResumo[[#This Row],[Operacao]],tbSilv[Recurso],tbResumo[[#This Row],[Recurso]])</f>
        <v>4.9500000000000002E-2</v>
      </c>
    </row>
    <row r="486" spans="1:15" x14ac:dyDescent="0.3">
      <c r="A486" t="s">
        <v>1</v>
      </c>
      <c r="B486" t="s">
        <v>2</v>
      </c>
      <c r="C486" t="s">
        <v>3</v>
      </c>
      <c r="D486" t="s">
        <v>306</v>
      </c>
      <c r="E486" t="s">
        <v>4</v>
      </c>
      <c r="F486">
        <v>11817</v>
      </c>
      <c r="G486" t="s">
        <v>57</v>
      </c>
      <c r="H486">
        <v>14</v>
      </c>
      <c r="I486" t="s">
        <v>33</v>
      </c>
      <c r="J486" t="s">
        <v>35</v>
      </c>
      <c r="K486" s="1">
        <f>SUMIFS(tbSilv[qtdRecurso],tbSilv[idCombinacao],tbResumo[[#This Row],[idCombinacao]],tbSilv[Ano],tbResumo[[#This Row],[Ano]],tbSilv[Operacao],tbResumo[[#This Row],[Operacao]],tbSilv[Recurso],tbResumo[[#This Row],[Recurso]])</f>
        <v>14</v>
      </c>
      <c r="L486" t="str">
        <f>VLOOKUP(tbResumo[[#This Row],[Recurso]],tbUnid[],2,0)</f>
        <v>Kg</v>
      </c>
      <c r="M486" s="9">
        <f>IFERROR(AVERAGEIFS(tbSilv[Preco],tbSilv[idCombinacao],tbResumo[[#This Row],[idCombinacao]],tbSilv[Ano],tbResumo[[#This Row],[Ano]],tbSilv[Operacao],tbResumo[[#This Row],[Operacao]],tbSilv[Recurso],tbResumo[[#This Row],[Recurso]]),0)</f>
        <v>16.239999771118164</v>
      </c>
      <c r="N486" s="1">
        <f>SUMIFS(tbSilv[qtdRecEspFaixa],tbSilv[idCombinacao],tbResumo[[#This Row],[idCombinacao]],tbSilv[Ano],tbResumo[[#This Row],[Ano]],tbSilv[Operacao],tbResumo[[#This Row],[Operacao]],tbSilv[Recurso],tbResumo[[#This Row],[Recurso]])</f>
        <v>0.5</v>
      </c>
      <c r="O486" s="9">
        <f>SUMIFS(tbSilv[ValorEspFaixa],tbSilv[idCombinacao],tbResumo[[#This Row],[idCombinacao]],tbSilv[Ano],tbResumo[[#This Row],[Ano]],tbSilv[Operacao],tbResumo[[#This Row],[Operacao]],tbSilv[Recurso],tbResumo[[#This Row],[Recurso]])</f>
        <v>8.119999885559082</v>
      </c>
    </row>
    <row r="487" spans="1:15" x14ac:dyDescent="0.3">
      <c r="A487" t="s">
        <v>1</v>
      </c>
      <c r="B487" t="s">
        <v>2</v>
      </c>
      <c r="C487" t="s">
        <v>3</v>
      </c>
      <c r="D487" t="s">
        <v>306</v>
      </c>
      <c r="E487" t="s">
        <v>4</v>
      </c>
      <c r="F487">
        <v>11817</v>
      </c>
      <c r="G487" t="s">
        <v>57</v>
      </c>
      <c r="H487">
        <v>14</v>
      </c>
      <c r="I487" t="s">
        <v>33</v>
      </c>
      <c r="J487" t="s">
        <v>13</v>
      </c>
      <c r="K487" s="1">
        <f>SUMIFS(tbSilv[qtdRecurso],tbSilv[idCombinacao],tbResumo[[#This Row],[idCombinacao]],tbSilv[Ano],tbResumo[[#This Row],[Ano]],tbSilv[Operacao],tbResumo[[#This Row],[Operacao]],tbSilv[Recurso],tbResumo[[#This Row],[Recurso]])</f>
        <v>14</v>
      </c>
      <c r="L487" t="str">
        <f>VLOOKUP(tbResumo[[#This Row],[Recurso]],tbUnid[],2,0)</f>
        <v>H/H</v>
      </c>
      <c r="M487" s="9">
        <f>IFERROR(AVERAGEIFS(tbSilv[Preco],tbSilv[idCombinacao],tbResumo[[#This Row],[idCombinacao]],tbSilv[Ano],tbResumo[[#This Row],[Ano]],tbSilv[Operacao],tbResumo[[#This Row],[Operacao]],tbSilv[Recurso],tbResumo[[#This Row],[Recurso]]),0)</f>
        <v>13.066685676574707</v>
      </c>
      <c r="N487" s="1">
        <f>SUMIFS(tbSilv[qtdRecEspFaixa],tbSilv[idCombinacao],tbResumo[[#This Row],[idCombinacao]],tbSilv[Ano],tbResumo[[#This Row],[Ano]],tbSilv[Operacao],tbResumo[[#This Row],[Operacao]],tbSilv[Recurso],tbResumo[[#This Row],[Recurso]])</f>
        <v>0.5</v>
      </c>
      <c r="O487" s="9">
        <f>SUMIFS(tbSilv[ValorEspFaixa],tbSilv[idCombinacao],tbResumo[[#This Row],[idCombinacao]],tbSilv[Ano],tbResumo[[#This Row],[Ano]],tbSilv[Operacao],tbResumo[[#This Row],[Operacao]],tbSilv[Recurso],tbResumo[[#This Row],[Recurso]])</f>
        <v>6.5333428382873535</v>
      </c>
    </row>
    <row r="488" spans="1:15" x14ac:dyDescent="0.3">
      <c r="A488" t="s">
        <v>1</v>
      </c>
      <c r="B488" t="s">
        <v>2</v>
      </c>
      <c r="C488" t="s">
        <v>3</v>
      </c>
      <c r="D488" t="s">
        <v>306</v>
      </c>
      <c r="E488" t="s">
        <v>4</v>
      </c>
      <c r="F488">
        <v>11817</v>
      </c>
      <c r="G488" t="s">
        <v>57</v>
      </c>
      <c r="H488">
        <v>14</v>
      </c>
      <c r="I488" t="s">
        <v>36</v>
      </c>
      <c r="J488" t="s">
        <v>13</v>
      </c>
      <c r="K488" s="1">
        <f>SUMIFS(tbSilv[qtdRecurso],tbSilv[idCombinacao],tbResumo[[#This Row],[idCombinacao]],tbSilv[Ano],tbResumo[[#This Row],[Ano]],tbSilv[Operacao],tbResumo[[#This Row],[Operacao]],tbSilv[Recurso],tbResumo[[#This Row],[Recurso]])</f>
        <v>7</v>
      </c>
      <c r="L488" t="str">
        <f>VLOOKUP(tbResumo[[#This Row],[Recurso]],tbUnid[],2,0)</f>
        <v>H/H</v>
      </c>
      <c r="M488" s="9">
        <f>IFERROR(AVERAGEIFS(tbSilv[Preco],tbSilv[idCombinacao],tbResumo[[#This Row],[idCombinacao]],tbSilv[Ano],tbResumo[[#This Row],[Ano]],tbSilv[Operacao],tbResumo[[#This Row],[Operacao]],tbSilv[Recurso],tbResumo[[#This Row],[Recurso]]),0)</f>
        <v>13.066685676574707</v>
      </c>
      <c r="N488" s="1">
        <f>SUMIFS(tbSilv[qtdRecEspFaixa],tbSilv[idCombinacao],tbResumo[[#This Row],[idCombinacao]],tbSilv[Ano],tbResumo[[#This Row],[Ano]],tbSilv[Operacao],tbResumo[[#This Row],[Operacao]],tbSilv[Recurso],tbResumo[[#This Row],[Recurso]])</f>
        <v>0.25</v>
      </c>
      <c r="O488" s="9">
        <f>SUMIFS(tbSilv[ValorEspFaixa],tbSilv[idCombinacao],tbResumo[[#This Row],[idCombinacao]],tbSilv[Ano],tbResumo[[#This Row],[Ano]],tbSilv[Operacao],tbResumo[[#This Row],[Operacao]],tbSilv[Recurso],tbResumo[[#This Row],[Recurso]])</f>
        <v>3.2666714191436768</v>
      </c>
    </row>
    <row r="489" spans="1:15" x14ac:dyDescent="0.3">
      <c r="A489" t="s">
        <v>1</v>
      </c>
      <c r="B489" t="s">
        <v>2</v>
      </c>
      <c r="C489" t="s">
        <v>3</v>
      </c>
      <c r="D489" t="s">
        <v>306</v>
      </c>
      <c r="E489" t="s">
        <v>4</v>
      </c>
      <c r="F489">
        <v>11817</v>
      </c>
      <c r="G489" t="s">
        <v>57</v>
      </c>
      <c r="H489">
        <v>15</v>
      </c>
      <c r="I489" t="s">
        <v>33</v>
      </c>
      <c r="J489" t="s">
        <v>34</v>
      </c>
      <c r="K489" s="1">
        <f>SUMIFS(tbSilv[qtdRecurso],tbSilv[idCombinacao],tbResumo[[#This Row],[idCombinacao]],tbSilv[Ano],tbResumo[[#This Row],[Ano]],tbSilv[Operacao],tbResumo[[#This Row],[Operacao]],tbSilv[Recurso],tbResumo[[#This Row],[Recurso]])</f>
        <v>14</v>
      </c>
      <c r="L489" t="str">
        <f>VLOOKUP(tbResumo[[#This Row],[Recurso]],tbUnid[],2,0)</f>
        <v>H/H</v>
      </c>
      <c r="M489" s="9">
        <f>IFERROR(AVERAGEIFS(tbSilv[Preco],tbSilv[idCombinacao],tbResumo[[#This Row],[idCombinacao]],tbSilv[Ano],tbResumo[[#This Row],[Ano]],tbSilv[Operacao],tbResumo[[#This Row],[Operacao]],tbSilv[Recurso],tbResumo[[#This Row],[Recurso]]),0)</f>
        <v>9.8999999999999991E-2</v>
      </c>
      <c r="N489" s="1">
        <f>SUMIFS(tbSilv[qtdRecEspFaixa],tbSilv[idCombinacao],tbResumo[[#This Row],[idCombinacao]],tbSilv[Ano],tbResumo[[#This Row],[Ano]],tbSilv[Operacao],tbResumo[[#This Row],[Operacao]],tbSilv[Recurso],tbResumo[[#This Row],[Recurso]])</f>
        <v>0.5</v>
      </c>
      <c r="O489" s="9">
        <f>SUMIFS(tbSilv[ValorEspFaixa],tbSilv[idCombinacao],tbResumo[[#This Row],[idCombinacao]],tbSilv[Ano],tbResumo[[#This Row],[Ano]],tbSilv[Operacao],tbResumo[[#This Row],[Operacao]],tbSilv[Recurso],tbResumo[[#This Row],[Recurso]])</f>
        <v>4.9500000000000002E-2</v>
      </c>
    </row>
    <row r="490" spans="1:15" x14ac:dyDescent="0.3">
      <c r="A490" t="s">
        <v>1</v>
      </c>
      <c r="B490" t="s">
        <v>2</v>
      </c>
      <c r="C490" t="s">
        <v>3</v>
      </c>
      <c r="D490" t="s">
        <v>306</v>
      </c>
      <c r="E490" t="s">
        <v>4</v>
      </c>
      <c r="F490">
        <v>11817</v>
      </c>
      <c r="G490" t="s">
        <v>57</v>
      </c>
      <c r="H490">
        <v>15</v>
      </c>
      <c r="I490" t="s">
        <v>33</v>
      </c>
      <c r="J490" t="s">
        <v>35</v>
      </c>
      <c r="K490" s="1">
        <f>SUMIFS(tbSilv[qtdRecurso],tbSilv[idCombinacao],tbResumo[[#This Row],[idCombinacao]],tbSilv[Ano],tbResumo[[#This Row],[Ano]],tbSilv[Operacao],tbResumo[[#This Row],[Operacao]],tbSilv[Recurso],tbResumo[[#This Row],[Recurso]])</f>
        <v>14</v>
      </c>
      <c r="L490" t="str">
        <f>VLOOKUP(tbResumo[[#This Row],[Recurso]],tbUnid[],2,0)</f>
        <v>Kg</v>
      </c>
      <c r="M490" s="9">
        <f>IFERROR(AVERAGEIFS(tbSilv[Preco],tbSilv[idCombinacao],tbResumo[[#This Row],[idCombinacao]],tbSilv[Ano],tbResumo[[#This Row],[Ano]],tbSilv[Operacao],tbResumo[[#This Row],[Operacao]],tbSilv[Recurso],tbResumo[[#This Row],[Recurso]]),0)</f>
        <v>16.239999771118164</v>
      </c>
      <c r="N490" s="1">
        <f>SUMIFS(tbSilv[qtdRecEspFaixa],tbSilv[idCombinacao],tbResumo[[#This Row],[idCombinacao]],tbSilv[Ano],tbResumo[[#This Row],[Ano]],tbSilv[Operacao],tbResumo[[#This Row],[Operacao]],tbSilv[Recurso],tbResumo[[#This Row],[Recurso]])</f>
        <v>0.5</v>
      </c>
      <c r="O490" s="9">
        <f>SUMIFS(tbSilv[ValorEspFaixa],tbSilv[idCombinacao],tbResumo[[#This Row],[idCombinacao]],tbSilv[Ano],tbResumo[[#This Row],[Ano]],tbSilv[Operacao],tbResumo[[#This Row],[Operacao]],tbSilv[Recurso],tbResumo[[#This Row],[Recurso]])</f>
        <v>8.119999885559082</v>
      </c>
    </row>
    <row r="491" spans="1:15" x14ac:dyDescent="0.3">
      <c r="A491" t="s">
        <v>1</v>
      </c>
      <c r="B491" t="s">
        <v>2</v>
      </c>
      <c r="C491" t="s">
        <v>3</v>
      </c>
      <c r="D491" t="s">
        <v>306</v>
      </c>
      <c r="E491" t="s">
        <v>4</v>
      </c>
      <c r="F491">
        <v>11817</v>
      </c>
      <c r="G491" t="s">
        <v>57</v>
      </c>
      <c r="H491">
        <v>15</v>
      </c>
      <c r="I491" t="s">
        <v>33</v>
      </c>
      <c r="J491" t="s">
        <v>13</v>
      </c>
      <c r="K491" s="1">
        <f>SUMIFS(tbSilv[qtdRecurso],tbSilv[idCombinacao],tbResumo[[#This Row],[idCombinacao]],tbSilv[Ano],tbResumo[[#This Row],[Ano]],tbSilv[Operacao],tbResumo[[#This Row],[Operacao]],tbSilv[Recurso],tbResumo[[#This Row],[Recurso]])</f>
        <v>14</v>
      </c>
      <c r="L491" t="str">
        <f>VLOOKUP(tbResumo[[#This Row],[Recurso]],tbUnid[],2,0)</f>
        <v>H/H</v>
      </c>
      <c r="M491" s="9">
        <f>IFERROR(AVERAGEIFS(tbSilv[Preco],tbSilv[idCombinacao],tbResumo[[#This Row],[idCombinacao]],tbSilv[Ano],tbResumo[[#This Row],[Ano]],tbSilv[Operacao],tbResumo[[#This Row],[Operacao]],tbSilv[Recurso],tbResumo[[#This Row],[Recurso]]),0)</f>
        <v>13.066685676574707</v>
      </c>
      <c r="N491" s="1">
        <f>SUMIFS(tbSilv[qtdRecEspFaixa],tbSilv[idCombinacao],tbResumo[[#This Row],[idCombinacao]],tbSilv[Ano],tbResumo[[#This Row],[Ano]],tbSilv[Operacao],tbResumo[[#This Row],[Operacao]],tbSilv[Recurso],tbResumo[[#This Row],[Recurso]])</f>
        <v>0.5</v>
      </c>
      <c r="O491" s="9">
        <f>SUMIFS(tbSilv[ValorEspFaixa],tbSilv[idCombinacao],tbResumo[[#This Row],[idCombinacao]],tbSilv[Ano],tbResumo[[#This Row],[Ano]],tbSilv[Operacao],tbResumo[[#This Row],[Operacao]],tbSilv[Recurso],tbResumo[[#This Row],[Recurso]])</f>
        <v>6.5333428382873535</v>
      </c>
    </row>
    <row r="492" spans="1:15" x14ac:dyDescent="0.3">
      <c r="A492" t="s">
        <v>1</v>
      </c>
      <c r="B492" t="s">
        <v>2</v>
      </c>
      <c r="C492" t="s">
        <v>3</v>
      </c>
      <c r="D492" t="s">
        <v>306</v>
      </c>
      <c r="E492" t="s">
        <v>4</v>
      </c>
      <c r="F492">
        <v>11817</v>
      </c>
      <c r="G492" t="s">
        <v>57</v>
      </c>
      <c r="H492">
        <v>15</v>
      </c>
      <c r="I492" t="s">
        <v>40</v>
      </c>
      <c r="J492" t="s">
        <v>41</v>
      </c>
      <c r="K492" s="1">
        <f>SUMIFS(tbSilv[qtdRecurso],tbSilv[idCombinacao],tbResumo[[#This Row],[idCombinacao]],tbSilv[Ano],tbResumo[[#This Row],[Ano]],tbSilv[Operacao],tbResumo[[#This Row],[Operacao]],tbSilv[Recurso],tbResumo[[#This Row],[Recurso]])</f>
        <v>140</v>
      </c>
      <c r="L492" t="str">
        <f>VLOOKUP(tbResumo[[#This Row],[Recurso]],tbUnid[],2,0)</f>
        <v>H/H</v>
      </c>
      <c r="M492" s="9">
        <f>IFERROR(AVERAGEIFS(tbSilv[Preco],tbSilv[idCombinacao],tbResumo[[#This Row],[idCombinacao]],tbSilv[Ano],tbResumo[[#This Row],[Ano]],tbSilv[Operacao],tbResumo[[#This Row],[Operacao]],tbSilv[Recurso],tbResumo[[#This Row],[Recurso]]),0)</f>
        <v>5.920964241027832</v>
      </c>
      <c r="N492" s="1">
        <f>SUMIFS(tbSilv[qtdRecEspFaixa],tbSilv[idCombinacao],tbResumo[[#This Row],[idCombinacao]],tbSilv[Ano],tbResumo[[#This Row],[Ano]],tbSilv[Operacao],tbResumo[[#This Row],[Operacao]],tbSilv[Recurso],tbResumo[[#This Row],[Recurso]])</f>
        <v>5</v>
      </c>
      <c r="O492" s="9">
        <f>SUMIFS(tbSilv[ValorEspFaixa],tbSilv[idCombinacao],tbResumo[[#This Row],[idCombinacao]],tbSilv[Ano],tbResumo[[#This Row],[Ano]],tbSilv[Operacao],tbResumo[[#This Row],[Operacao]],tbSilv[Recurso],tbResumo[[#This Row],[Recurso]])</f>
        <v>29.604821205139167</v>
      </c>
    </row>
    <row r="493" spans="1:15" x14ac:dyDescent="0.3">
      <c r="A493" t="s">
        <v>1</v>
      </c>
      <c r="B493" t="s">
        <v>2</v>
      </c>
      <c r="C493" t="s">
        <v>3</v>
      </c>
      <c r="D493" t="s">
        <v>306</v>
      </c>
      <c r="E493" t="s">
        <v>4</v>
      </c>
      <c r="F493">
        <v>11817</v>
      </c>
      <c r="G493" t="s">
        <v>57</v>
      </c>
      <c r="H493">
        <v>15</v>
      </c>
      <c r="I493" t="s">
        <v>36</v>
      </c>
      <c r="J493" t="s">
        <v>13</v>
      </c>
      <c r="K493" s="1">
        <f>SUMIFS(tbSilv[qtdRecurso],tbSilv[idCombinacao],tbResumo[[#This Row],[idCombinacao]],tbSilv[Ano],tbResumo[[#This Row],[Ano]],tbSilv[Operacao],tbResumo[[#This Row],[Operacao]],tbSilv[Recurso],tbResumo[[#This Row],[Recurso]])</f>
        <v>7</v>
      </c>
      <c r="L493" t="str">
        <f>VLOOKUP(tbResumo[[#This Row],[Recurso]],tbUnid[],2,0)</f>
        <v>H/H</v>
      </c>
      <c r="M493" s="9">
        <f>IFERROR(AVERAGEIFS(tbSilv[Preco],tbSilv[idCombinacao],tbResumo[[#This Row],[idCombinacao]],tbSilv[Ano],tbResumo[[#This Row],[Ano]],tbSilv[Operacao],tbResumo[[#This Row],[Operacao]],tbSilv[Recurso],tbResumo[[#This Row],[Recurso]]),0)</f>
        <v>13.066685676574707</v>
      </c>
      <c r="N493" s="1">
        <f>SUMIFS(tbSilv[qtdRecEspFaixa],tbSilv[idCombinacao],tbResumo[[#This Row],[idCombinacao]],tbSilv[Ano],tbResumo[[#This Row],[Ano]],tbSilv[Operacao],tbResumo[[#This Row],[Operacao]],tbSilv[Recurso],tbResumo[[#This Row],[Recurso]])</f>
        <v>0.25</v>
      </c>
      <c r="O493" s="9">
        <f>SUMIFS(tbSilv[ValorEspFaixa],tbSilv[idCombinacao],tbResumo[[#This Row],[idCombinacao]],tbSilv[Ano],tbResumo[[#This Row],[Ano]],tbSilv[Operacao],tbResumo[[#This Row],[Operacao]],tbSilv[Recurso],tbResumo[[#This Row],[Recurso]])</f>
        <v>3.2666714191436768</v>
      </c>
    </row>
    <row r="494" spans="1:15" x14ac:dyDescent="0.3">
      <c r="A494" t="s">
        <v>1</v>
      </c>
      <c r="B494" t="s">
        <v>2</v>
      </c>
      <c r="C494" t="s">
        <v>3</v>
      </c>
      <c r="D494" t="s">
        <v>306</v>
      </c>
      <c r="E494" t="s">
        <v>4</v>
      </c>
      <c r="F494">
        <v>11817</v>
      </c>
      <c r="G494" t="s">
        <v>57</v>
      </c>
      <c r="H494">
        <v>16</v>
      </c>
      <c r="I494" t="s">
        <v>33</v>
      </c>
      <c r="J494" t="s">
        <v>34</v>
      </c>
      <c r="K494" s="1">
        <f>SUMIFS(tbSilv[qtdRecurso],tbSilv[idCombinacao],tbResumo[[#This Row],[idCombinacao]],tbSilv[Ano],tbResumo[[#This Row],[Ano]],tbSilv[Operacao],tbResumo[[#This Row],[Operacao]],tbSilv[Recurso],tbResumo[[#This Row],[Recurso]])</f>
        <v>14</v>
      </c>
      <c r="L494" t="str">
        <f>VLOOKUP(tbResumo[[#This Row],[Recurso]],tbUnid[],2,0)</f>
        <v>H/H</v>
      </c>
      <c r="M494" s="9">
        <f>IFERROR(AVERAGEIFS(tbSilv[Preco],tbSilv[idCombinacao],tbResumo[[#This Row],[idCombinacao]],tbSilv[Ano],tbResumo[[#This Row],[Ano]],tbSilv[Operacao],tbResumo[[#This Row],[Operacao]],tbSilv[Recurso],tbResumo[[#This Row],[Recurso]]),0)</f>
        <v>9.8999999999999991E-2</v>
      </c>
      <c r="N494" s="1">
        <f>SUMIFS(tbSilv[qtdRecEspFaixa],tbSilv[idCombinacao],tbResumo[[#This Row],[idCombinacao]],tbSilv[Ano],tbResumo[[#This Row],[Ano]],tbSilv[Operacao],tbResumo[[#This Row],[Operacao]],tbSilv[Recurso],tbResumo[[#This Row],[Recurso]])</f>
        <v>0.5</v>
      </c>
      <c r="O494" s="9">
        <f>SUMIFS(tbSilv[ValorEspFaixa],tbSilv[idCombinacao],tbResumo[[#This Row],[idCombinacao]],tbSilv[Ano],tbResumo[[#This Row],[Ano]],tbSilv[Operacao],tbResumo[[#This Row],[Operacao]],tbSilv[Recurso],tbResumo[[#This Row],[Recurso]])</f>
        <v>4.9500000000000002E-2</v>
      </c>
    </row>
    <row r="495" spans="1:15" x14ac:dyDescent="0.3">
      <c r="A495" t="s">
        <v>1</v>
      </c>
      <c r="B495" t="s">
        <v>2</v>
      </c>
      <c r="C495" t="s">
        <v>3</v>
      </c>
      <c r="D495" t="s">
        <v>306</v>
      </c>
      <c r="E495" t="s">
        <v>4</v>
      </c>
      <c r="F495">
        <v>11817</v>
      </c>
      <c r="G495" t="s">
        <v>57</v>
      </c>
      <c r="H495">
        <v>16</v>
      </c>
      <c r="I495" t="s">
        <v>33</v>
      </c>
      <c r="J495" t="s">
        <v>35</v>
      </c>
      <c r="K495" s="1">
        <f>SUMIFS(tbSilv[qtdRecurso],tbSilv[idCombinacao],tbResumo[[#This Row],[idCombinacao]],tbSilv[Ano],tbResumo[[#This Row],[Ano]],tbSilv[Operacao],tbResumo[[#This Row],[Operacao]],tbSilv[Recurso],tbResumo[[#This Row],[Recurso]])</f>
        <v>14</v>
      </c>
      <c r="L495" t="str">
        <f>VLOOKUP(tbResumo[[#This Row],[Recurso]],tbUnid[],2,0)</f>
        <v>Kg</v>
      </c>
      <c r="M495" s="9">
        <f>IFERROR(AVERAGEIFS(tbSilv[Preco],tbSilv[idCombinacao],tbResumo[[#This Row],[idCombinacao]],tbSilv[Ano],tbResumo[[#This Row],[Ano]],tbSilv[Operacao],tbResumo[[#This Row],[Operacao]],tbSilv[Recurso],tbResumo[[#This Row],[Recurso]]),0)</f>
        <v>16.239999771118164</v>
      </c>
      <c r="N495" s="1">
        <f>SUMIFS(tbSilv[qtdRecEspFaixa],tbSilv[idCombinacao],tbResumo[[#This Row],[idCombinacao]],tbSilv[Ano],tbResumo[[#This Row],[Ano]],tbSilv[Operacao],tbResumo[[#This Row],[Operacao]],tbSilv[Recurso],tbResumo[[#This Row],[Recurso]])</f>
        <v>0.5</v>
      </c>
      <c r="O495" s="9">
        <f>SUMIFS(tbSilv[ValorEspFaixa],tbSilv[idCombinacao],tbResumo[[#This Row],[idCombinacao]],tbSilv[Ano],tbResumo[[#This Row],[Ano]],tbSilv[Operacao],tbResumo[[#This Row],[Operacao]],tbSilv[Recurso],tbResumo[[#This Row],[Recurso]])</f>
        <v>8.119999885559082</v>
      </c>
    </row>
    <row r="496" spans="1:15" x14ac:dyDescent="0.3">
      <c r="A496" t="s">
        <v>1</v>
      </c>
      <c r="B496" t="s">
        <v>2</v>
      </c>
      <c r="C496" t="s">
        <v>3</v>
      </c>
      <c r="D496" t="s">
        <v>306</v>
      </c>
      <c r="E496" t="s">
        <v>4</v>
      </c>
      <c r="F496">
        <v>11817</v>
      </c>
      <c r="G496" t="s">
        <v>57</v>
      </c>
      <c r="H496">
        <v>16</v>
      </c>
      <c r="I496" t="s">
        <v>33</v>
      </c>
      <c r="J496" t="s">
        <v>13</v>
      </c>
      <c r="K496" s="1">
        <f>SUMIFS(tbSilv[qtdRecurso],tbSilv[idCombinacao],tbResumo[[#This Row],[idCombinacao]],tbSilv[Ano],tbResumo[[#This Row],[Ano]],tbSilv[Operacao],tbResumo[[#This Row],[Operacao]],tbSilv[Recurso],tbResumo[[#This Row],[Recurso]])</f>
        <v>14</v>
      </c>
      <c r="L496" t="str">
        <f>VLOOKUP(tbResumo[[#This Row],[Recurso]],tbUnid[],2,0)</f>
        <v>H/H</v>
      </c>
      <c r="M496" s="9">
        <f>IFERROR(AVERAGEIFS(tbSilv[Preco],tbSilv[idCombinacao],tbResumo[[#This Row],[idCombinacao]],tbSilv[Ano],tbResumo[[#This Row],[Ano]],tbSilv[Operacao],tbResumo[[#This Row],[Operacao]],tbSilv[Recurso],tbResumo[[#This Row],[Recurso]]),0)</f>
        <v>13.066685676574707</v>
      </c>
      <c r="N496" s="1">
        <f>SUMIFS(tbSilv[qtdRecEspFaixa],tbSilv[idCombinacao],tbResumo[[#This Row],[idCombinacao]],tbSilv[Ano],tbResumo[[#This Row],[Ano]],tbSilv[Operacao],tbResumo[[#This Row],[Operacao]],tbSilv[Recurso],tbResumo[[#This Row],[Recurso]])</f>
        <v>0.5</v>
      </c>
      <c r="O496" s="9">
        <f>SUMIFS(tbSilv[ValorEspFaixa],tbSilv[idCombinacao],tbResumo[[#This Row],[idCombinacao]],tbSilv[Ano],tbResumo[[#This Row],[Ano]],tbSilv[Operacao],tbResumo[[#This Row],[Operacao]],tbSilv[Recurso],tbResumo[[#This Row],[Recurso]])</f>
        <v>6.5333428382873535</v>
      </c>
    </row>
    <row r="497" spans="1:15" x14ac:dyDescent="0.3">
      <c r="A497" t="s">
        <v>1</v>
      </c>
      <c r="B497" t="s">
        <v>2</v>
      </c>
      <c r="C497" t="s">
        <v>3</v>
      </c>
      <c r="D497" t="s">
        <v>306</v>
      </c>
      <c r="E497" t="s">
        <v>4</v>
      </c>
      <c r="F497">
        <v>11817</v>
      </c>
      <c r="G497" t="s">
        <v>57</v>
      </c>
      <c r="H497">
        <v>16</v>
      </c>
      <c r="I497" t="s">
        <v>36</v>
      </c>
      <c r="J497" t="s">
        <v>13</v>
      </c>
      <c r="K497" s="1">
        <f>SUMIFS(tbSilv[qtdRecurso],tbSilv[idCombinacao],tbResumo[[#This Row],[idCombinacao]],tbSilv[Ano],tbResumo[[#This Row],[Ano]],tbSilv[Operacao],tbResumo[[#This Row],[Operacao]],tbSilv[Recurso],tbResumo[[#This Row],[Recurso]])</f>
        <v>7</v>
      </c>
      <c r="L497" t="str">
        <f>VLOOKUP(tbResumo[[#This Row],[Recurso]],tbUnid[],2,0)</f>
        <v>H/H</v>
      </c>
      <c r="M497" s="9">
        <f>IFERROR(AVERAGEIFS(tbSilv[Preco],tbSilv[idCombinacao],tbResumo[[#This Row],[idCombinacao]],tbSilv[Ano],tbResumo[[#This Row],[Ano]],tbSilv[Operacao],tbResumo[[#This Row],[Operacao]],tbSilv[Recurso],tbResumo[[#This Row],[Recurso]]),0)</f>
        <v>13.066685676574707</v>
      </c>
      <c r="N497" s="1">
        <f>SUMIFS(tbSilv[qtdRecEspFaixa],tbSilv[idCombinacao],tbResumo[[#This Row],[idCombinacao]],tbSilv[Ano],tbResumo[[#This Row],[Ano]],tbSilv[Operacao],tbResumo[[#This Row],[Operacao]],tbSilv[Recurso],tbResumo[[#This Row],[Recurso]])</f>
        <v>0.25</v>
      </c>
      <c r="O497" s="9">
        <f>SUMIFS(tbSilv[ValorEspFaixa],tbSilv[idCombinacao],tbResumo[[#This Row],[idCombinacao]],tbSilv[Ano],tbResumo[[#This Row],[Ano]],tbSilv[Operacao],tbResumo[[#This Row],[Operacao]],tbSilv[Recurso],tbResumo[[#This Row],[Recurso]])</f>
        <v>3.2666714191436768</v>
      </c>
    </row>
    <row r="498" spans="1:15" x14ac:dyDescent="0.3">
      <c r="A498" t="s">
        <v>1</v>
      </c>
      <c r="B498" t="s">
        <v>2</v>
      </c>
      <c r="C498" t="s">
        <v>3</v>
      </c>
      <c r="D498" t="s">
        <v>306</v>
      </c>
      <c r="E498" t="s">
        <v>4</v>
      </c>
      <c r="F498">
        <v>11817</v>
      </c>
      <c r="G498" t="s">
        <v>57</v>
      </c>
      <c r="H498">
        <v>17</v>
      </c>
      <c r="I498" t="s">
        <v>33</v>
      </c>
      <c r="J498" t="s">
        <v>34</v>
      </c>
      <c r="K498" s="1">
        <f>SUMIFS(tbSilv[qtdRecurso],tbSilv[idCombinacao],tbResumo[[#This Row],[idCombinacao]],tbSilv[Ano],tbResumo[[#This Row],[Ano]],tbSilv[Operacao],tbResumo[[#This Row],[Operacao]],tbSilv[Recurso],tbResumo[[#This Row],[Recurso]])</f>
        <v>14</v>
      </c>
      <c r="L498" t="str">
        <f>VLOOKUP(tbResumo[[#This Row],[Recurso]],tbUnid[],2,0)</f>
        <v>H/H</v>
      </c>
      <c r="M498" s="9">
        <f>IFERROR(AVERAGEIFS(tbSilv[Preco],tbSilv[idCombinacao],tbResumo[[#This Row],[idCombinacao]],tbSilv[Ano],tbResumo[[#This Row],[Ano]],tbSilv[Operacao],tbResumo[[#This Row],[Operacao]],tbSilv[Recurso],tbResumo[[#This Row],[Recurso]]),0)</f>
        <v>9.8999999999999991E-2</v>
      </c>
      <c r="N498" s="1">
        <f>SUMIFS(tbSilv[qtdRecEspFaixa],tbSilv[idCombinacao],tbResumo[[#This Row],[idCombinacao]],tbSilv[Ano],tbResumo[[#This Row],[Ano]],tbSilv[Operacao],tbResumo[[#This Row],[Operacao]],tbSilv[Recurso],tbResumo[[#This Row],[Recurso]])</f>
        <v>0.5</v>
      </c>
      <c r="O498" s="9">
        <f>SUMIFS(tbSilv[ValorEspFaixa],tbSilv[idCombinacao],tbResumo[[#This Row],[idCombinacao]],tbSilv[Ano],tbResumo[[#This Row],[Ano]],tbSilv[Operacao],tbResumo[[#This Row],[Operacao]],tbSilv[Recurso],tbResumo[[#This Row],[Recurso]])</f>
        <v>4.9500000000000002E-2</v>
      </c>
    </row>
    <row r="499" spans="1:15" x14ac:dyDescent="0.3">
      <c r="A499" t="s">
        <v>1</v>
      </c>
      <c r="B499" t="s">
        <v>2</v>
      </c>
      <c r="C499" t="s">
        <v>3</v>
      </c>
      <c r="D499" t="s">
        <v>306</v>
      </c>
      <c r="E499" t="s">
        <v>4</v>
      </c>
      <c r="F499">
        <v>11817</v>
      </c>
      <c r="G499" t="s">
        <v>57</v>
      </c>
      <c r="H499">
        <v>17</v>
      </c>
      <c r="I499" t="s">
        <v>33</v>
      </c>
      <c r="J499" t="s">
        <v>35</v>
      </c>
      <c r="K499" s="1">
        <f>SUMIFS(tbSilv[qtdRecurso],tbSilv[idCombinacao],tbResumo[[#This Row],[idCombinacao]],tbSilv[Ano],tbResumo[[#This Row],[Ano]],tbSilv[Operacao],tbResumo[[#This Row],[Operacao]],tbSilv[Recurso],tbResumo[[#This Row],[Recurso]])</f>
        <v>14</v>
      </c>
      <c r="L499" t="str">
        <f>VLOOKUP(tbResumo[[#This Row],[Recurso]],tbUnid[],2,0)</f>
        <v>Kg</v>
      </c>
      <c r="M499" s="9">
        <f>IFERROR(AVERAGEIFS(tbSilv[Preco],tbSilv[idCombinacao],tbResumo[[#This Row],[idCombinacao]],tbSilv[Ano],tbResumo[[#This Row],[Ano]],tbSilv[Operacao],tbResumo[[#This Row],[Operacao]],tbSilv[Recurso],tbResumo[[#This Row],[Recurso]]),0)</f>
        <v>16.239999771118164</v>
      </c>
      <c r="N499" s="1">
        <f>SUMIFS(tbSilv[qtdRecEspFaixa],tbSilv[idCombinacao],tbResumo[[#This Row],[idCombinacao]],tbSilv[Ano],tbResumo[[#This Row],[Ano]],tbSilv[Operacao],tbResumo[[#This Row],[Operacao]],tbSilv[Recurso],tbResumo[[#This Row],[Recurso]])</f>
        <v>0.5</v>
      </c>
      <c r="O499" s="9">
        <f>SUMIFS(tbSilv[ValorEspFaixa],tbSilv[idCombinacao],tbResumo[[#This Row],[idCombinacao]],tbSilv[Ano],tbResumo[[#This Row],[Ano]],tbSilv[Operacao],tbResumo[[#This Row],[Operacao]],tbSilv[Recurso],tbResumo[[#This Row],[Recurso]])</f>
        <v>8.119999885559082</v>
      </c>
    </row>
    <row r="500" spans="1:15" x14ac:dyDescent="0.3">
      <c r="A500" t="s">
        <v>1</v>
      </c>
      <c r="B500" t="s">
        <v>2</v>
      </c>
      <c r="C500" t="s">
        <v>3</v>
      </c>
      <c r="D500" t="s">
        <v>306</v>
      </c>
      <c r="E500" t="s">
        <v>4</v>
      </c>
      <c r="F500">
        <v>11817</v>
      </c>
      <c r="G500" t="s">
        <v>57</v>
      </c>
      <c r="H500">
        <v>17</v>
      </c>
      <c r="I500" t="s">
        <v>33</v>
      </c>
      <c r="J500" t="s">
        <v>13</v>
      </c>
      <c r="K500" s="1">
        <f>SUMIFS(tbSilv[qtdRecurso],tbSilv[idCombinacao],tbResumo[[#This Row],[idCombinacao]],tbSilv[Ano],tbResumo[[#This Row],[Ano]],tbSilv[Operacao],tbResumo[[#This Row],[Operacao]],tbSilv[Recurso],tbResumo[[#This Row],[Recurso]])</f>
        <v>14</v>
      </c>
      <c r="L500" t="str">
        <f>VLOOKUP(tbResumo[[#This Row],[Recurso]],tbUnid[],2,0)</f>
        <v>H/H</v>
      </c>
      <c r="M500" s="9">
        <f>IFERROR(AVERAGEIFS(tbSilv[Preco],tbSilv[idCombinacao],tbResumo[[#This Row],[idCombinacao]],tbSilv[Ano],tbResumo[[#This Row],[Ano]],tbSilv[Operacao],tbResumo[[#This Row],[Operacao]],tbSilv[Recurso],tbResumo[[#This Row],[Recurso]]),0)</f>
        <v>13.066685676574707</v>
      </c>
      <c r="N500" s="1">
        <f>SUMIFS(tbSilv[qtdRecEspFaixa],tbSilv[idCombinacao],tbResumo[[#This Row],[idCombinacao]],tbSilv[Ano],tbResumo[[#This Row],[Ano]],tbSilv[Operacao],tbResumo[[#This Row],[Operacao]],tbSilv[Recurso],tbResumo[[#This Row],[Recurso]])</f>
        <v>0.5</v>
      </c>
      <c r="O500" s="9">
        <f>SUMIFS(tbSilv[ValorEspFaixa],tbSilv[idCombinacao],tbResumo[[#This Row],[idCombinacao]],tbSilv[Ano],tbResumo[[#This Row],[Ano]],tbSilv[Operacao],tbResumo[[#This Row],[Operacao]],tbSilv[Recurso],tbResumo[[#This Row],[Recurso]])</f>
        <v>6.5333428382873535</v>
      </c>
    </row>
    <row r="501" spans="1:15" x14ac:dyDescent="0.3">
      <c r="A501" t="s">
        <v>1</v>
      </c>
      <c r="B501" t="s">
        <v>2</v>
      </c>
      <c r="C501" t="s">
        <v>3</v>
      </c>
      <c r="D501" t="s">
        <v>306</v>
      </c>
      <c r="E501" t="s">
        <v>4</v>
      </c>
      <c r="F501">
        <v>11817</v>
      </c>
      <c r="G501" t="s">
        <v>57</v>
      </c>
      <c r="H501">
        <v>17</v>
      </c>
      <c r="I501" t="s">
        <v>36</v>
      </c>
      <c r="J501" t="s">
        <v>13</v>
      </c>
      <c r="K501" s="1">
        <f>SUMIFS(tbSilv[qtdRecurso],tbSilv[idCombinacao],tbResumo[[#This Row],[idCombinacao]],tbSilv[Ano],tbResumo[[#This Row],[Ano]],tbSilv[Operacao],tbResumo[[#This Row],[Operacao]],tbSilv[Recurso],tbResumo[[#This Row],[Recurso]])</f>
        <v>7</v>
      </c>
      <c r="L501" t="str">
        <f>VLOOKUP(tbResumo[[#This Row],[Recurso]],tbUnid[],2,0)</f>
        <v>H/H</v>
      </c>
      <c r="M501" s="9">
        <f>IFERROR(AVERAGEIFS(tbSilv[Preco],tbSilv[idCombinacao],tbResumo[[#This Row],[idCombinacao]],tbSilv[Ano],tbResumo[[#This Row],[Ano]],tbSilv[Operacao],tbResumo[[#This Row],[Operacao]],tbSilv[Recurso],tbResumo[[#This Row],[Recurso]]),0)</f>
        <v>13.066685676574707</v>
      </c>
      <c r="N501" s="1">
        <f>SUMIFS(tbSilv[qtdRecEspFaixa],tbSilv[idCombinacao],tbResumo[[#This Row],[idCombinacao]],tbSilv[Ano],tbResumo[[#This Row],[Ano]],tbSilv[Operacao],tbResumo[[#This Row],[Operacao]],tbSilv[Recurso],tbResumo[[#This Row],[Recurso]])</f>
        <v>0.25</v>
      </c>
      <c r="O501" s="9">
        <f>SUMIFS(tbSilv[ValorEspFaixa],tbSilv[idCombinacao],tbResumo[[#This Row],[idCombinacao]],tbSilv[Ano],tbResumo[[#This Row],[Ano]],tbSilv[Operacao],tbResumo[[#This Row],[Operacao]],tbSilv[Recurso],tbResumo[[#This Row],[Recurso]])</f>
        <v>3.2666714191436768</v>
      </c>
    </row>
    <row r="502" spans="1:15" x14ac:dyDescent="0.3">
      <c r="A502" t="s">
        <v>1</v>
      </c>
      <c r="B502" t="s">
        <v>2</v>
      </c>
      <c r="C502" t="s">
        <v>3</v>
      </c>
      <c r="D502" t="s">
        <v>306</v>
      </c>
      <c r="E502" t="s">
        <v>4</v>
      </c>
      <c r="F502">
        <v>11817</v>
      </c>
      <c r="G502" t="s">
        <v>57</v>
      </c>
      <c r="H502">
        <v>18</v>
      </c>
      <c r="I502" t="s">
        <v>33</v>
      </c>
      <c r="J502" t="s">
        <v>34</v>
      </c>
      <c r="K502" s="1">
        <f>SUMIFS(tbSilv[qtdRecurso],tbSilv[idCombinacao],tbResumo[[#This Row],[idCombinacao]],tbSilv[Ano],tbResumo[[#This Row],[Ano]],tbSilv[Operacao],tbResumo[[#This Row],[Operacao]],tbSilv[Recurso],tbResumo[[#This Row],[Recurso]])</f>
        <v>14</v>
      </c>
      <c r="L502" t="str">
        <f>VLOOKUP(tbResumo[[#This Row],[Recurso]],tbUnid[],2,0)</f>
        <v>H/H</v>
      </c>
      <c r="M502" s="9">
        <f>IFERROR(AVERAGEIFS(tbSilv[Preco],tbSilv[idCombinacao],tbResumo[[#This Row],[idCombinacao]],tbSilv[Ano],tbResumo[[#This Row],[Ano]],tbSilv[Operacao],tbResumo[[#This Row],[Operacao]],tbSilv[Recurso],tbResumo[[#This Row],[Recurso]]),0)</f>
        <v>9.8999999999999991E-2</v>
      </c>
      <c r="N502" s="1">
        <f>SUMIFS(tbSilv[qtdRecEspFaixa],tbSilv[idCombinacao],tbResumo[[#This Row],[idCombinacao]],tbSilv[Ano],tbResumo[[#This Row],[Ano]],tbSilv[Operacao],tbResumo[[#This Row],[Operacao]],tbSilv[Recurso],tbResumo[[#This Row],[Recurso]])</f>
        <v>0.5</v>
      </c>
      <c r="O502" s="9">
        <f>SUMIFS(tbSilv[ValorEspFaixa],tbSilv[idCombinacao],tbResumo[[#This Row],[idCombinacao]],tbSilv[Ano],tbResumo[[#This Row],[Ano]],tbSilv[Operacao],tbResumo[[#This Row],[Operacao]],tbSilv[Recurso],tbResumo[[#This Row],[Recurso]])</f>
        <v>4.9500000000000002E-2</v>
      </c>
    </row>
    <row r="503" spans="1:15" x14ac:dyDescent="0.3">
      <c r="A503" t="s">
        <v>1</v>
      </c>
      <c r="B503" t="s">
        <v>2</v>
      </c>
      <c r="C503" t="s">
        <v>3</v>
      </c>
      <c r="D503" t="s">
        <v>306</v>
      </c>
      <c r="E503" t="s">
        <v>4</v>
      </c>
      <c r="F503">
        <v>11817</v>
      </c>
      <c r="G503" t="s">
        <v>57</v>
      </c>
      <c r="H503">
        <v>18</v>
      </c>
      <c r="I503" t="s">
        <v>33</v>
      </c>
      <c r="J503" t="s">
        <v>35</v>
      </c>
      <c r="K503" s="1">
        <f>SUMIFS(tbSilv[qtdRecurso],tbSilv[idCombinacao],tbResumo[[#This Row],[idCombinacao]],tbSilv[Ano],tbResumo[[#This Row],[Ano]],tbSilv[Operacao],tbResumo[[#This Row],[Operacao]],tbSilv[Recurso],tbResumo[[#This Row],[Recurso]])</f>
        <v>14</v>
      </c>
      <c r="L503" t="str">
        <f>VLOOKUP(tbResumo[[#This Row],[Recurso]],tbUnid[],2,0)</f>
        <v>Kg</v>
      </c>
      <c r="M503" s="9">
        <f>IFERROR(AVERAGEIFS(tbSilv[Preco],tbSilv[idCombinacao],tbResumo[[#This Row],[idCombinacao]],tbSilv[Ano],tbResumo[[#This Row],[Ano]],tbSilv[Operacao],tbResumo[[#This Row],[Operacao]],tbSilv[Recurso],tbResumo[[#This Row],[Recurso]]),0)</f>
        <v>16.239999771118164</v>
      </c>
      <c r="N503" s="1">
        <f>SUMIFS(tbSilv[qtdRecEspFaixa],tbSilv[idCombinacao],tbResumo[[#This Row],[idCombinacao]],tbSilv[Ano],tbResumo[[#This Row],[Ano]],tbSilv[Operacao],tbResumo[[#This Row],[Operacao]],tbSilv[Recurso],tbResumo[[#This Row],[Recurso]])</f>
        <v>0.5</v>
      </c>
      <c r="O503" s="9">
        <f>SUMIFS(tbSilv[ValorEspFaixa],tbSilv[idCombinacao],tbResumo[[#This Row],[idCombinacao]],tbSilv[Ano],tbResumo[[#This Row],[Ano]],tbSilv[Operacao],tbResumo[[#This Row],[Operacao]],tbSilv[Recurso],tbResumo[[#This Row],[Recurso]])</f>
        <v>8.119999885559082</v>
      </c>
    </row>
    <row r="504" spans="1:15" x14ac:dyDescent="0.3">
      <c r="A504" t="s">
        <v>1</v>
      </c>
      <c r="B504" t="s">
        <v>2</v>
      </c>
      <c r="C504" t="s">
        <v>3</v>
      </c>
      <c r="D504" t="s">
        <v>306</v>
      </c>
      <c r="E504" t="s">
        <v>4</v>
      </c>
      <c r="F504">
        <v>11817</v>
      </c>
      <c r="G504" t="s">
        <v>57</v>
      </c>
      <c r="H504">
        <v>18</v>
      </c>
      <c r="I504" t="s">
        <v>33</v>
      </c>
      <c r="J504" t="s">
        <v>13</v>
      </c>
      <c r="K504" s="1">
        <f>SUMIFS(tbSilv[qtdRecurso],tbSilv[idCombinacao],tbResumo[[#This Row],[idCombinacao]],tbSilv[Ano],tbResumo[[#This Row],[Ano]],tbSilv[Operacao],tbResumo[[#This Row],[Operacao]],tbSilv[Recurso],tbResumo[[#This Row],[Recurso]])</f>
        <v>14</v>
      </c>
      <c r="L504" t="str">
        <f>VLOOKUP(tbResumo[[#This Row],[Recurso]],tbUnid[],2,0)</f>
        <v>H/H</v>
      </c>
      <c r="M504" s="9">
        <f>IFERROR(AVERAGEIFS(tbSilv[Preco],tbSilv[idCombinacao],tbResumo[[#This Row],[idCombinacao]],tbSilv[Ano],tbResumo[[#This Row],[Ano]],tbSilv[Operacao],tbResumo[[#This Row],[Operacao]],tbSilv[Recurso],tbResumo[[#This Row],[Recurso]]),0)</f>
        <v>13.066685676574707</v>
      </c>
      <c r="N504" s="1">
        <f>SUMIFS(tbSilv[qtdRecEspFaixa],tbSilv[idCombinacao],tbResumo[[#This Row],[idCombinacao]],tbSilv[Ano],tbResumo[[#This Row],[Ano]],tbSilv[Operacao],tbResumo[[#This Row],[Operacao]],tbSilv[Recurso],tbResumo[[#This Row],[Recurso]])</f>
        <v>0.5</v>
      </c>
      <c r="O504" s="9">
        <f>SUMIFS(tbSilv[ValorEspFaixa],tbSilv[idCombinacao],tbResumo[[#This Row],[idCombinacao]],tbSilv[Ano],tbResumo[[#This Row],[Ano]],tbSilv[Operacao],tbResumo[[#This Row],[Operacao]],tbSilv[Recurso],tbResumo[[#This Row],[Recurso]])</f>
        <v>6.5333428382873535</v>
      </c>
    </row>
    <row r="505" spans="1:15" x14ac:dyDescent="0.3">
      <c r="A505" t="s">
        <v>1</v>
      </c>
      <c r="B505" t="s">
        <v>2</v>
      </c>
      <c r="C505" t="s">
        <v>3</v>
      </c>
      <c r="D505" t="s">
        <v>306</v>
      </c>
      <c r="E505" t="s">
        <v>4</v>
      </c>
      <c r="F505">
        <v>11817</v>
      </c>
      <c r="G505" t="s">
        <v>57</v>
      </c>
      <c r="H505">
        <v>18</v>
      </c>
      <c r="I505" t="s">
        <v>36</v>
      </c>
      <c r="J505" t="s">
        <v>13</v>
      </c>
      <c r="K505" s="1">
        <f>SUMIFS(tbSilv[qtdRecurso],tbSilv[idCombinacao],tbResumo[[#This Row],[idCombinacao]],tbSilv[Ano],tbResumo[[#This Row],[Ano]],tbSilv[Operacao],tbResumo[[#This Row],[Operacao]],tbSilv[Recurso],tbResumo[[#This Row],[Recurso]])</f>
        <v>7</v>
      </c>
      <c r="L505" t="str">
        <f>VLOOKUP(tbResumo[[#This Row],[Recurso]],tbUnid[],2,0)</f>
        <v>H/H</v>
      </c>
      <c r="M505" s="9">
        <f>IFERROR(AVERAGEIFS(tbSilv[Preco],tbSilv[idCombinacao],tbResumo[[#This Row],[idCombinacao]],tbSilv[Ano],tbResumo[[#This Row],[Ano]],tbSilv[Operacao],tbResumo[[#This Row],[Operacao]],tbSilv[Recurso],tbResumo[[#This Row],[Recurso]]),0)</f>
        <v>13.066685676574707</v>
      </c>
      <c r="N505" s="1">
        <f>SUMIFS(tbSilv[qtdRecEspFaixa],tbSilv[idCombinacao],tbResumo[[#This Row],[idCombinacao]],tbSilv[Ano],tbResumo[[#This Row],[Ano]],tbSilv[Operacao],tbResumo[[#This Row],[Operacao]],tbSilv[Recurso],tbResumo[[#This Row],[Recurso]])</f>
        <v>0.25</v>
      </c>
      <c r="O505" s="9">
        <f>SUMIFS(tbSilv[ValorEspFaixa],tbSilv[idCombinacao],tbResumo[[#This Row],[idCombinacao]],tbSilv[Ano],tbResumo[[#This Row],[Ano]],tbSilv[Operacao],tbResumo[[#This Row],[Operacao]],tbSilv[Recurso],tbResumo[[#This Row],[Recurso]])</f>
        <v>3.2666714191436768</v>
      </c>
    </row>
    <row r="506" spans="1:15" x14ac:dyDescent="0.3">
      <c r="A506" t="s">
        <v>1</v>
      </c>
      <c r="B506" t="s">
        <v>2</v>
      </c>
      <c r="C506" t="s">
        <v>3</v>
      </c>
      <c r="D506" t="s">
        <v>306</v>
      </c>
      <c r="E506" t="s">
        <v>4</v>
      </c>
      <c r="F506">
        <v>11817</v>
      </c>
      <c r="G506" t="s">
        <v>57</v>
      </c>
      <c r="H506">
        <v>19</v>
      </c>
      <c r="I506" t="s">
        <v>33</v>
      </c>
      <c r="J506" t="s">
        <v>34</v>
      </c>
      <c r="K506" s="1">
        <f>SUMIFS(tbSilv[qtdRecurso],tbSilv[idCombinacao],tbResumo[[#This Row],[idCombinacao]],tbSilv[Ano],tbResumo[[#This Row],[Ano]],tbSilv[Operacao],tbResumo[[#This Row],[Operacao]],tbSilv[Recurso],tbResumo[[#This Row],[Recurso]])</f>
        <v>14</v>
      </c>
      <c r="L506" t="str">
        <f>VLOOKUP(tbResumo[[#This Row],[Recurso]],tbUnid[],2,0)</f>
        <v>H/H</v>
      </c>
      <c r="M506" s="9">
        <f>IFERROR(AVERAGEIFS(tbSilv[Preco],tbSilv[idCombinacao],tbResumo[[#This Row],[idCombinacao]],tbSilv[Ano],tbResumo[[#This Row],[Ano]],tbSilv[Operacao],tbResumo[[#This Row],[Operacao]],tbSilv[Recurso],tbResumo[[#This Row],[Recurso]]),0)</f>
        <v>9.8999999999999991E-2</v>
      </c>
      <c r="N506" s="1">
        <f>SUMIFS(tbSilv[qtdRecEspFaixa],tbSilv[idCombinacao],tbResumo[[#This Row],[idCombinacao]],tbSilv[Ano],tbResumo[[#This Row],[Ano]],tbSilv[Operacao],tbResumo[[#This Row],[Operacao]],tbSilv[Recurso],tbResumo[[#This Row],[Recurso]])</f>
        <v>0.5</v>
      </c>
      <c r="O506" s="9">
        <f>SUMIFS(tbSilv[ValorEspFaixa],tbSilv[idCombinacao],tbResumo[[#This Row],[idCombinacao]],tbSilv[Ano],tbResumo[[#This Row],[Ano]],tbSilv[Operacao],tbResumo[[#This Row],[Operacao]],tbSilv[Recurso],tbResumo[[#This Row],[Recurso]])</f>
        <v>4.9500000000000002E-2</v>
      </c>
    </row>
    <row r="507" spans="1:15" x14ac:dyDescent="0.3">
      <c r="A507" t="s">
        <v>1</v>
      </c>
      <c r="B507" t="s">
        <v>2</v>
      </c>
      <c r="C507" t="s">
        <v>3</v>
      </c>
      <c r="D507" t="s">
        <v>306</v>
      </c>
      <c r="E507" t="s">
        <v>4</v>
      </c>
      <c r="F507">
        <v>11817</v>
      </c>
      <c r="G507" t="s">
        <v>57</v>
      </c>
      <c r="H507">
        <v>19</v>
      </c>
      <c r="I507" t="s">
        <v>33</v>
      </c>
      <c r="J507" t="s">
        <v>35</v>
      </c>
      <c r="K507" s="1">
        <f>SUMIFS(tbSilv[qtdRecurso],tbSilv[idCombinacao],tbResumo[[#This Row],[idCombinacao]],tbSilv[Ano],tbResumo[[#This Row],[Ano]],tbSilv[Operacao],tbResumo[[#This Row],[Operacao]],tbSilv[Recurso],tbResumo[[#This Row],[Recurso]])</f>
        <v>14</v>
      </c>
      <c r="L507" t="str">
        <f>VLOOKUP(tbResumo[[#This Row],[Recurso]],tbUnid[],2,0)</f>
        <v>Kg</v>
      </c>
      <c r="M507" s="9">
        <f>IFERROR(AVERAGEIFS(tbSilv[Preco],tbSilv[idCombinacao],tbResumo[[#This Row],[idCombinacao]],tbSilv[Ano],tbResumo[[#This Row],[Ano]],tbSilv[Operacao],tbResumo[[#This Row],[Operacao]],tbSilv[Recurso],tbResumo[[#This Row],[Recurso]]),0)</f>
        <v>16.239999771118164</v>
      </c>
      <c r="N507" s="1">
        <f>SUMIFS(tbSilv[qtdRecEspFaixa],tbSilv[idCombinacao],tbResumo[[#This Row],[idCombinacao]],tbSilv[Ano],tbResumo[[#This Row],[Ano]],tbSilv[Operacao],tbResumo[[#This Row],[Operacao]],tbSilv[Recurso],tbResumo[[#This Row],[Recurso]])</f>
        <v>0.5</v>
      </c>
      <c r="O507" s="9">
        <f>SUMIFS(tbSilv[ValorEspFaixa],tbSilv[idCombinacao],tbResumo[[#This Row],[idCombinacao]],tbSilv[Ano],tbResumo[[#This Row],[Ano]],tbSilv[Operacao],tbResumo[[#This Row],[Operacao]],tbSilv[Recurso],tbResumo[[#This Row],[Recurso]])</f>
        <v>8.119999885559082</v>
      </c>
    </row>
    <row r="508" spans="1:15" x14ac:dyDescent="0.3">
      <c r="A508" t="s">
        <v>1</v>
      </c>
      <c r="B508" t="s">
        <v>2</v>
      </c>
      <c r="C508" t="s">
        <v>3</v>
      </c>
      <c r="D508" t="s">
        <v>306</v>
      </c>
      <c r="E508" t="s">
        <v>4</v>
      </c>
      <c r="F508">
        <v>11817</v>
      </c>
      <c r="G508" t="s">
        <v>57</v>
      </c>
      <c r="H508">
        <v>19</v>
      </c>
      <c r="I508" t="s">
        <v>33</v>
      </c>
      <c r="J508" t="s">
        <v>13</v>
      </c>
      <c r="K508" s="1">
        <f>SUMIFS(tbSilv[qtdRecurso],tbSilv[idCombinacao],tbResumo[[#This Row],[idCombinacao]],tbSilv[Ano],tbResumo[[#This Row],[Ano]],tbSilv[Operacao],tbResumo[[#This Row],[Operacao]],tbSilv[Recurso],tbResumo[[#This Row],[Recurso]])</f>
        <v>14</v>
      </c>
      <c r="L508" t="str">
        <f>VLOOKUP(tbResumo[[#This Row],[Recurso]],tbUnid[],2,0)</f>
        <v>H/H</v>
      </c>
      <c r="M508" s="9">
        <f>IFERROR(AVERAGEIFS(tbSilv[Preco],tbSilv[idCombinacao],tbResumo[[#This Row],[idCombinacao]],tbSilv[Ano],tbResumo[[#This Row],[Ano]],tbSilv[Operacao],tbResumo[[#This Row],[Operacao]],tbSilv[Recurso],tbResumo[[#This Row],[Recurso]]),0)</f>
        <v>13.066685676574707</v>
      </c>
      <c r="N508" s="1">
        <f>SUMIFS(tbSilv[qtdRecEspFaixa],tbSilv[idCombinacao],tbResumo[[#This Row],[idCombinacao]],tbSilv[Ano],tbResumo[[#This Row],[Ano]],tbSilv[Operacao],tbResumo[[#This Row],[Operacao]],tbSilv[Recurso],tbResumo[[#This Row],[Recurso]])</f>
        <v>0.5</v>
      </c>
      <c r="O508" s="9">
        <f>SUMIFS(tbSilv[ValorEspFaixa],tbSilv[idCombinacao],tbResumo[[#This Row],[idCombinacao]],tbSilv[Ano],tbResumo[[#This Row],[Ano]],tbSilv[Operacao],tbResumo[[#This Row],[Operacao]],tbSilv[Recurso],tbResumo[[#This Row],[Recurso]])</f>
        <v>6.5333428382873535</v>
      </c>
    </row>
    <row r="509" spans="1:15" x14ac:dyDescent="0.3">
      <c r="A509" t="s">
        <v>1</v>
      </c>
      <c r="B509" t="s">
        <v>2</v>
      </c>
      <c r="C509" t="s">
        <v>3</v>
      </c>
      <c r="D509" t="s">
        <v>306</v>
      </c>
      <c r="E509" t="s">
        <v>4</v>
      </c>
      <c r="F509">
        <v>11817</v>
      </c>
      <c r="G509" t="s">
        <v>57</v>
      </c>
      <c r="H509">
        <v>19</v>
      </c>
      <c r="I509" t="s">
        <v>36</v>
      </c>
      <c r="J509" t="s">
        <v>13</v>
      </c>
      <c r="K509" s="1">
        <f>SUMIFS(tbSilv[qtdRecurso],tbSilv[idCombinacao],tbResumo[[#This Row],[idCombinacao]],tbSilv[Ano],tbResumo[[#This Row],[Ano]],tbSilv[Operacao],tbResumo[[#This Row],[Operacao]],tbSilv[Recurso],tbResumo[[#This Row],[Recurso]])</f>
        <v>7</v>
      </c>
      <c r="L509" t="str">
        <f>VLOOKUP(tbResumo[[#This Row],[Recurso]],tbUnid[],2,0)</f>
        <v>H/H</v>
      </c>
      <c r="M509" s="9">
        <f>IFERROR(AVERAGEIFS(tbSilv[Preco],tbSilv[idCombinacao],tbResumo[[#This Row],[idCombinacao]],tbSilv[Ano],tbResumo[[#This Row],[Ano]],tbSilv[Operacao],tbResumo[[#This Row],[Operacao]],tbSilv[Recurso],tbResumo[[#This Row],[Recurso]]),0)</f>
        <v>13.066685676574707</v>
      </c>
      <c r="N509" s="1">
        <f>SUMIFS(tbSilv[qtdRecEspFaixa],tbSilv[idCombinacao],tbResumo[[#This Row],[idCombinacao]],tbSilv[Ano],tbResumo[[#This Row],[Ano]],tbSilv[Operacao],tbResumo[[#This Row],[Operacao]],tbSilv[Recurso],tbResumo[[#This Row],[Recurso]])</f>
        <v>0.25</v>
      </c>
      <c r="O509" s="9">
        <f>SUMIFS(tbSilv[ValorEspFaixa],tbSilv[idCombinacao],tbResumo[[#This Row],[idCombinacao]],tbSilv[Ano],tbResumo[[#This Row],[Ano]],tbSilv[Operacao],tbResumo[[#This Row],[Operacao]],tbSilv[Recurso],tbResumo[[#This Row],[Recurso]])</f>
        <v>3.2666714191436768</v>
      </c>
    </row>
    <row r="510" spans="1:15" x14ac:dyDescent="0.3">
      <c r="A510" t="s">
        <v>1</v>
      </c>
      <c r="B510" t="s">
        <v>2</v>
      </c>
      <c r="C510" t="s">
        <v>3</v>
      </c>
      <c r="D510" t="s">
        <v>306</v>
      </c>
      <c r="E510" t="s">
        <v>4</v>
      </c>
      <c r="F510">
        <v>11817</v>
      </c>
      <c r="G510" t="s">
        <v>57</v>
      </c>
      <c r="H510">
        <v>20</v>
      </c>
      <c r="I510" t="s">
        <v>33</v>
      </c>
      <c r="J510" t="s">
        <v>34</v>
      </c>
      <c r="K510" s="1">
        <f>SUMIFS(tbSilv[qtdRecurso],tbSilv[idCombinacao],tbResumo[[#This Row],[idCombinacao]],tbSilv[Ano],tbResumo[[#This Row],[Ano]],tbSilv[Operacao],tbResumo[[#This Row],[Operacao]],tbSilv[Recurso],tbResumo[[#This Row],[Recurso]])</f>
        <v>14</v>
      </c>
      <c r="L510" t="str">
        <f>VLOOKUP(tbResumo[[#This Row],[Recurso]],tbUnid[],2,0)</f>
        <v>H/H</v>
      </c>
      <c r="M510" s="9">
        <f>IFERROR(AVERAGEIFS(tbSilv[Preco],tbSilv[idCombinacao],tbResumo[[#This Row],[idCombinacao]],tbSilv[Ano],tbResumo[[#This Row],[Ano]],tbSilv[Operacao],tbResumo[[#This Row],[Operacao]],tbSilv[Recurso],tbResumo[[#This Row],[Recurso]]),0)</f>
        <v>9.8999999999999991E-2</v>
      </c>
      <c r="N510" s="1">
        <f>SUMIFS(tbSilv[qtdRecEspFaixa],tbSilv[idCombinacao],tbResumo[[#This Row],[idCombinacao]],tbSilv[Ano],tbResumo[[#This Row],[Ano]],tbSilv[Operacao],tbResumo[[#This Row],[Operacao]],tbSilv[Recurso],tbResumo[[#This Row],[Recurso]])</f>
        <v>0.5</v>
      </c>
      <c r="O510" s="9">
        <f>SUMIFS(tbSilv[ValorEspFaixa],tbSilv[idCombinacao],tbResumo[[#This Row],[idCombinacao]],tbSilv[Ano],tbResumo[[#This Row],[Ano]],tbSilv[Operacao],tbResumo[[#This Row],[Operacao]],tbSilv[Recurso],tbResumo[[#This Row],[Recurso]])</f>
        <v>4.9500000000000002E-2</v>
      </c>
    </row>
    <row r="511" spans="1:15" x14ac:dyDescent="0.3">
      <c r="A511" t="s">
        <v>1</v>
      </c>
      <c r="B511" t="s">
        <v>2</v>
      </c>
      <c r="C511" t="s">
        <v>3</v>
      </c>
      <c r="D511" t="s">
        <v>306</v>
      </c>
      <c r="E511" t="s">
        <v>4</v>
      </c>
      <c r="F511">
        <v>11817</v>
      </c>
      <c r="G511" t="s">
        <v>57</v>
      </c>
      <c r="H511">
        <v>20</v>
      </c>
      <c r="I511" t="s">
        <v>33</v>
      </c>
      <c r="J511" t="s">
        <v>35</v>
      </c>
      <c r="K511" s="1">
        <f>SUMIFS(tbSilv[qtdRecurso],tbSilv[idCombinacao],tbResumo[[#This Row],[idCombinacao]],tbSilv[Ano],tbResumo[[#This Row],[Ano]],tbSilv[Operacao],tbResumo[[#This Row],[Operacao]],tbSilv[Recurso],tbResumo[[#This Row],[Recurso]])</f>
        <v>14</v>
      </c>
      <c r="L511" t="str">
        <f>VLOOKUP(tbResumo[[#This Row],[Recurso]],tbUnid[],2,0)</f>
        <v>Kg</v>
      </c>
      <c r="M511" s="9">
        <f>IFERROR(AVERAGEIFS(tbSilv[Preco],tbSilv[idCombinacao],tbResumo[[#This Row],[idCombinacao]],tbSilv[Ano],tbResumo[[#This Row],[Ano]],tbSilv[Operacao],tbResumo[[#This Row],[Operacao]],tbSilv[Recurso],tbResumo[[#This Row],[Recurso]]),0)</f>
        <v>16.239999771118164</v>
      </c>
      <c r="N511" s="1">
        <f>SUMIFS(tbSilv[qtdRecEspFaixa],tbSilv[idCombinacao],tbResumo[[#This Row],[idCombinacao]],tbSilv[Ano],tbResumo[[#This Row],[Ano]],tbSilv[Operacao],tbResumo[[#This Row],[Operacao]],tbSilv[Recurso],tbResumo[[#This Row],[Recurso]])</f>
        <v>0.5</v>
      </c>
      <c r="O511" s="9">
        <f>SUMIFS(tbSilv[ValorEspFaixa],tbSilv[idCombinacao],tbResumo[[#This Row],[idCombinacao]],tbSilv[Ano],tbResumo[[#This Row],[Ano]],tbSilv[Operacao],tbResumo[[#This Row],[Operacao]],tbSilv[Recurso],tbResumo[[#This Row],[Recurso]])</f>
        <v>8.119999885559082</v>
      </c>
    </row>
    <row r="512" spans="1:15" x14ac:dyDescent="0.3">
      <c r="A512" t="s">
        <v>1</v>
      </c>
      <c r="B512" t="s">
        <v>2</v>
      </c>
      <c r="C512" t="s">
        <v>3</v>
      </c>
      <c r="D512" t="s">
        <v>306</v>
      </c>
      <c r="E512" t="s">
        <v>4</v>
      </c>
      <c r="F512">
        <v>11817</v>
      </c>
      <c r="G512" t="s">
        <v>57</v>
      </c>
      <c r="H512">
        <v>20</v>
      </c>
      <c r="I512" t="s">
        <v>33</v>
      </c>
      <c r="J512" t="s">
        <v>13</v>
      </c>
      <c r="K512" s="1">
        <f>SUMIFS(tbSilv[qtdRecurso],tbSilv[idCombinacao],tbResumo[[#This Row],[idCombinacao]],tbSilv[Ano],tbResumo[[#This Row],[Ano]],tbSilv[Operacao],tbResumo[[#This Row],[Operacao]],tbSilv[Recurso],tbResumo[[#This Row],[Recurso]])</f>
        <v>14</v>
      </c>
      <c r="L512" t="str">
        <f>VLOOKUP(tbResumo[[#This Row],[Recurso]],tbUnid[],2,0)</f>
        <v>H/H</v>
      </c>
      <c r="M512" s="9">
        <f>IFERROR(AVERAGEIFS(tbSilv[Preco],tbSilv[idCombinacao],tbResumo[[#This Row],[idCombinacao]],tbSilv[Ano],tbResumo[[#This Row],[Ano]],tbSilv[Operacao],tbResumo[[#This Row],[Operacao]],tbSilv[Recurso],tbResumo[[#This Row],[Recurso]]),0)</f>
        <v>13.066685676574707</v>
      </c>
      <c r="N512" s="1">
        <f>SUMIFS(tbSilv[qtdRecEspFaixa],tbSilv[idCombinacao],tbResumo[[#This Row],[idCombinacao]],tbSilv[Ano],tbResumo[[#This Row],[Ano]],tbSilv[Operacao],tbResumo[[#This Row],[Operacao]],tbSilv[Recurso],tbResumo[[#This Row],[Recurso]])</f>
        <v>0.5</v>
      </c>
      <c r="O512" s="9">
        <f>SUMIFS(tbSilv[ValorEspFaixa],tbSilv[idCombinacao],tbResumo[[#This Row],[idCombinacao]],tbSilv[Ano],tbResumo[[#This Row],[Ano]],tbSilv[Operacao],tbResumo[[#This Row],[Operacao]],tbSilv[Recurso],tbResumo[[#This Row],[Recurso]])</f>
        <v>6.5333428382873535</v>
      </c>
    </row>
    <row r="513" spans="1:15" x14ac:dyDescent="0.3">
      <c r="A513" t="s">
        <v>1</v>
      </c>
      <c r="B513" t="s">
        <v>2</v>
      </c>
      <c r="C513" t="s">
        <v>3</v>
      </c>
      <c r="D513" t="s">
        <v>306</v>
      </c>
      <c r="E513" t="s">
        <v>4</v>
      </c>
      <c r="F513">
        <v>11817</v>
      </c>
      <c r="G513" t="s">
        <v>57</v>
      </c>
      <c r="H513">
        <v>20</v>
      </c>
      <c r="I513" t="s">
        <v>40</v>
      </c>
      <c r="J513" t="s">
        <v>41</v>
      </c>
      <c r="K513" s="1">
        <f>SUMIFS(tbSilv[qtdRecurso],tbSilv[idCombinacao],tbResumo[[#This Row],[idCombinacao]],tbSilv[Ano],tbResumo[[#This Row],[Ano]],tbSilv[Operacao],tbResumo[[#This Row],[Operacao]],tbSilv[Recurso],tbResumo[[#This Row],[Recurso]])</f>
        <v>140</v>
      </c>
      <c r="L513" t="str">
        <f>VLOOKUP(tbResumo[[#This Row],[Recurso]],tbUnid[],2,0)</f>
        <v>H/H</v>
      </c>
      <c r="M513" s="9">
        <f>IFERROR(AVERAGEIFS(tbSilv[Preco],tbSilv[idCombinacao],tbResumo[[#This Row],[idCombinacao]],tbSilv[Ano],tbResumo[[#This Row],[Ano]],tbSilv[Operacao],tbResumo[[#This Row],[Operacao]],tbSilv[Recurso],tbResumo[[#This Row],[Recurso]]),0)</f>
        <v>5.920964241027832</v>
      </c>
      <c r="N513" s="1">
        <f>SUMIFS(tbSilv[qtdRecEspFaixa],tbSilv[idCombinacao],tbResumo[[#This Row],[idCombinacao]],tbSilv[Ano],tbResumo[[#This Row],[Ano]],tbSilv[Operacao],tbResumo[[#This Row],[Operacao]],tbSilv[Recurso],tbResumo[[#This Row],[Recurso]])</f>
        <v>5</v>
      </c>
      <c r="O513" s="9">
        <f>SUMIFS(tbSilv[ValorEspFaixa],tbSilv[idCombinacao],tbResumo[[#This Row],[idCombinacao]],tbSilv[Ano],tbResumo[[#This Row],[Ano]],tbSilv[Operacao],tbResumo[[#This Row],[Operacao]],tbSilv[Recurso],tbResumo[[#This Row],[Recurso]])</f>
        <v>29.604821205139167</v>
      </c>
    </row>
    <row r="514" spans="1:15" x14ac:dyDescent="0.3">
      <c r="A514" t="s">
        <v>1</v>
      </c>
      <c r="B514" t="s">
        <v>2</v>
      </c>
      <c r="C514" t="s">
        <v>3</v>
      </c>
      <c r="D514" t="s">
        <v>306</v>
      </c>
      <c r="E514" t="s">
        <v>4</v>
      </c>
      <c r="F514">
        <v>11817</v>
      </c>
      <c r="G514" t="s">
        <v>57</v>
      </c>
      <c r="H514">
        <v>20</v>
      </c>
      <c r="I514" t="s">
        <v>36</v>
      </c>
      <c r="J514" t="s">
        <v>13</v>
      </c>
      <c r="K514" s="1">
        <f>SUMIFS(tbSilv[qtdRecurso],tbSilv[idCombinacao],tbResumo[[#This Row],[idCombinacao]],tbSilv[Ano],tbResumo[[#This Row],[Ano]],tbSilv[Operacao],tbResumo[[#This Row],[Operacao]],tbSilv[Recurso],tbResumo[[#This Row],[Recurso]])</f>
        <v>7</v>
      </c>
      <c r="L514" t="str">
        <f>VLOOKUP(tbResumo[[#This Row],[Recurso]],tbUnid[],2,0)</f>
        <v>H/H</v>
      </c>
      <c r="M514" s="9">
        <f>IFERROR(AVERAGEIFS(tbSilv[Preco],tbSilv[idCombinacao],tbResumo[[#This Row],[idCombinacao]],tbSilv[Ano],tbResumo[[#This Row],[Ano]],tbSilv[Operacao],tbResumo[[#This Row],[Operacao]],tbSilv[Recurso],tbResumo[[#This Row],[Recurso]]),0)</f>
        <v>13.066685676574707</v>
      </c>
      <c r="N514" s="1">
        <f>SUMIFS(tbSilv[qtdRecEspFaixa],tbSilv[idCombinacao],tbResumo[[#This Row],[idCombinacao]],tbSilv[Ano],tbResumo[[#This Row],[Ano]],tbSilv[Operacao],tbResumo[[#This Row],[Operacao]],tbSilv[Recurso],tbResumo[[#This Row],[Recurso]])</f>
        <v>0.25</v>
      </c>
      <c r="O514" s="9">
        <f>SUMIFS(tbSilv[ValorEspFaixa],tbSilv[idCombinacao],tbResumo[[#This Row],[idCombinacao]],tbSilv[Ano],tbResumo[[#This Row],[Ano]],tbSilv[Operacao],tbResumo[[#This Row],[Operacao]],tbSilv[Recurso],tbResumo[[#This Row],[Recurso]])</f>
        <v>3.2666714191436768</v>
      </c>
    </row>
    <row r="515" spans="1:15" x14ac:dyDescent="0.3">
      <c r="A515" t="s">
        <v>1</v>
      </c>
      <c r="B515" t="s">
        <v>2</v>
      </c>
      <c r="C515" t="s">
        <v>3</v>
      </c>
      <c r="D515" t="s">
        <v>306</v>
      </c>
      <c r="E515" t="s">
        <v>4</v>
      </c>
      <c r="F515">
        <v>11817</v>
      </c>
      <c r="G515" t="s">
        <v>57</v>
      </c>
      <c r="H515">
        <v>21</v>
      </c>
      <c r="I515" t="s">
        <v>33</v>
      </c>
      <c r="J515" t="s">
        <v>34</v>
      </c>
      <c r="K515" s="1">
        <f>SUMIFS(tbSilv[qtdRecurso],tbSilv[idCombinacao],tbResumo[[#This Row],[idCombinacao]],tbSilv[Ano],tbResumo[[#This Row],[Ano]],tbSilv[Operacao],tbResumo[[#This Row],[Operacao]],tbSilv[Recurso],tbResumo[[#This Row],[Recurso]])</f>
        <v>14</v>
      </c>
      <c r="L515" t="str">
        <f>VLOOKUP(tbResumo[[#This Row],[Recurso]],tbUnid[],2,0)</f>
        <v>H/H</v>
      </c>
      <c r="M515" s="9">
        <f>IFERROR(AVERAGEIFS(tbSilv[Preco],tbSilv[idCombinacao],tbResumo[[#This Row],[idCombinacao]],tbSilv[Ano],tbResumo[[#This Row],[Ano]],tbSilv[Operacao],tbResumo[[#This Row],[Operacao]],tbSilv[Recurso],tbResumo[[#This Row],[Recurso]]),0)</f>
        <v>9.8999999999999991E-2</v>
      </c>
      <c r="N515" s="1">
        <f>SUMIFS(tbSilv[qtdRecEspFaixa],tbSilv[idCombinacao],tbResumo[[#This Row],[idCombinacao]],tbSilv[Ano],tbResumo[[#This Row],[Ano]],tbSilv[Operacao],tbResumo[[#This Row],[Operacao]],tbSilv[Recurso],tbResumo[[#This Row],[Recurso]])</f>
        <v>0.5</v>
      </c>
      <c r="O515" s="9">
        <f>SUMIFS(tbSilv[ValorEspFaixa],tbSilv[idCombinacao],tbResumo[[#This Row],[idCombinacao]],tbSilv[Ano],tbResumo[[#This Row],[Ano]],tbSilv[Operacao],tbResumo[[#This Row],[Operacao]],tbSilv[Recurso],tbResumo[[#This Row],[Recurso]])</f>
        <v>4.9500000000000002E-2</v>
      </c>
    </row>
    <row r="516" spans="1:15" x14ac:dyDescent="0.3">
      <c r="A516" t="s">
        <v>1</v>
      </c>
      <c r="B516" t="s">
        <v>2</v>
      </c>
      <c r="C516" t="s">
        <v>3</v>
      </c>
      <c r="D516" t="s">
        <v>306</v>
      </c>
      <c r="E516" t="s">
        <v>4</v>
      </c>
      <c r="F516">
        <v>11817</v>
      </c>
      <c r="G516" t="s">
        <v>57</v>
      </c>
      <c r="H516">
        <v>21</v>
      </c>
      <c r="I516" t="s">
        <v>33</v>
      </c>
      <c r="J516" t="s">
        <v>35</v>
      </c>
      <c r="K516" s="1">
        <f>SUMIFS(tbSilv[qtdRecurso],tbSilv[idCombinacao],tbResumo[[#This Row],[idCombinacao]],tbSilv[Ano],tbResumo[[#This Row],[Ano]],tbSilv[Operacao],tbResumo[[#This Row],[Operacao]],tbSilv[Recurso],tbResumo[[#This Row],[Recurso]])</f>
        <v>14</v>
      </c>
      <c r="L516" t="str">
        <f>VLOOKUP(tbResumo[[#This Row],[Recurso]],tbUnid[],2,0)</f>
        <v>Kg</v>
      </c>
      <c r="M516" s="9">
        <f>IFERROR(AVERAGEIFS(tbSilv[Preco],tbSilv[idCombinacao],tbResumo[[#This Row],[idCombinacao]],tbSilv[Ano],tbResumo[[#This Row],[Ano]],tbSilv[Operacao],tbResumo[[#This Row],[Operacao]],tbSilv[Recurso],tbResumo[[#This Row],[Recurso]]),0)</f>
        <v>16.239999771118164</v>
      </c>
      <c r="N516" s="1">
        <f>SUMIFS(tbSilv[qtdRecEspFaixa],tbSilv[idCombinacao],tbResumo[[#This Row],[idCombinacao]],tbSilv[Ano],tbResumo[[#This Row],[Ano]],tbSilv[Operacao],tbResumo[[#This Row],[Operacao]],tbSilv[Recurso],tbResumo[[#This Row],[Recurso]])</f>
        <v>0.5</v>
      </c>
      <c r="O516" s="9">
        <f>SUMIFS(tbSilv[ValorEspFaixa],tbSilv[idCombinacao],tbResumo[[#This Row],[idCombinacao]],tbSilv[Ano],tbResumo[[#This Row],[Ano]],tbSilv[Operacao],tbResumo[[#This Row],[Operacao]],tbSilv[Recurso],tbResumo[[#This Row],[Recurso]])</f>
        <v>8.119999885559082</v>
      </c>
    </row>
    <row r="517" spans="1:15" x14ac:dyDescent="0.3">
      <c r="A517" t="s">
        <v>1</v>
      </c>
      <c r="B517" t="s">
        <v>2</v>
      </c>
      <c r="C517" t="s">
        <v>3</v>
      </c>
      <c r="D517" t="s">
        <v>306</v>
      </c>
      <c r="E517" t="s">
        <v>4</v>
      </c>
      <c r="F517">
        <v>11817</v>
      </c>
      <c r="G517" t="s">
        <v>57</v>
      </c>
      <c r="H517">
        <v>21</v>
      </c>
      <c r="I517" t="s">
        <v>33</v>
      </c>
      <c r="J517" t="s">
        <v>13</v>
      </c>
      <c r="K517" s="1">
        <f>SUMIFS(tbSilv[qtdRecurso],tbSilv[idCombinacao],tbResumo[[#This Row],[idCombinacao]],tbSilv[Ano],tbResumo[[#This Row],[Ano]],tbSilv[Operacao],tbResumo[[#This Row],[Operacao]],tbSilv[Recurso],tbResumo[[#This Row],[Recurso]])</f>
        <v>14</v>
      </c>
      <c r="L517" t="str">
        <f>VLOOKUP(tbResumo[[#This Row],[Recurso]],tbUnid[],2,0)</f>
        <v>H/H</v>
      </c>
      <c r="M517" s="9">
        <f>IFERROR(AVERAGEIFS(tbSilv[Preco],tbSilv[idCombinacao],tbResumo[[#This Row],[idCombinacao]],tbSilv[Ano],tbResumo[[#This Row],[Ano]],tbSilv[Operacao],tbResumo[[#This Row],[Operacao]],tbSilv[Recurso],tbResumo[[#This Row],[Recurso]]),0)</f>
        <v>13.066685676574707</v>
      </c>
      <c r="N517" s="1">
        <f>SUMIFS(tbSilv[qtdRecEspFaixa],tbSilv[idCombinacao],tbResumo[[#This Row],[idCombinacao]],tbSilv[Ano],tbResumo[[#This Row],[Ano]],tbSilv[Operacao],tbResumo[[#This Row],[Operacao]],tbSilv[Recurso],tbResumo[[#This Row],[Recurso]])</f>
        <v>0.5</v>
      </c>
      <c r="O517" s="9">
        <f>SUMIFS(tbSilv[ValorEspFaixa],tbSilv[idCombinacao],tbResumo[[#This Row],[idCombinacao]],tbSilv[Ano],tbResumo[[#This Row],[Ano]],tbSilv[Operacao],tbResumo[[#This Row],[Operacao]],tbSilv[Recurso],tbResumo[[#This Row],[Recurso]])</f>
        <v>6.5333428382873535</v>
      </c>
    </row>
    <row r="518" spans="1:15" x14ac:dyDescent="0.3">
      <c r="A518" t="s">
        <v>1</v>
      </c>
      <c r="B518" t="s">
        <v>2</v>
      </c>
      <c r="C518" t="s">
        <v>3</v>
      </c>
      <c r="D518" t="s">
        <v>306</v>
      </c>
      <c r="E518" t="s">
        <v>4</v>
      </c>
      <c r="F518">
        <v>11817</v>
      </c>
      <c r="G518" t="s">
        <v>57</v>
      </c>
      <c r="H518">
        <v>21</v>
      </c>
      <c r="I518" t="s">
        <v>36</v>
      </c>
      <c r="J518" t="s">
        <v>13</v>
      </c>
      <c r="K518" s="1">
        <f>SUMIFS(tbSilv[qtdRecurso],tbSilv[idCombinacao],tbResumo[[#This Row],[idCombinacao]],tbSilv[Ano],tbResumo[[#This Row],[Ano]],tbSilv[Operacao],tbResumo[[#This Row],[Operacao]],tbSilv[Recurso],tbResumo[[#This Row],[Recurso]])</f>
        <v>7</v>
      </c>
      <c r="L518" t="str">
        <f>VLOOKUP(tbResumo[[#This Row],[Recurso]],tbUnid[],2,0)</f>
        <v>H/H</v>
      </c>
      <c r="M518" s="9">
        <f>IFERROR(AVERAGEIFS(tbSilv[Preco],tbSilv[idCombinacao],tbResumo[[#This Row],[idCombinacao]],tbSilv[Ano],tbResumo[[#This Row],[Ano]],tbSilv[Operacao],tbResumo[[#This Row],[Operacao]],tbSilv[Recurso],tbResumo[[#This Row],[Recurso]]),0)</f>
        <v>13.066685676574707</v>
      </c>
      <c r="N518" s="1">
        <f>SUMIFS(tbSilv[qtdRecEspFaixa],tbSilv[idCombinacao],tbResumo[[#This Row],[idCombinacao]],tbSilv[Ano],tbResumo[[#This Row],[Ano]],tbSilv[Operacao],tbResumo[[#This Row],[Operacao]],tbSilv[Recurso],tbResumo[[#This Row],[Recurso]])</f>
        <v>0.25</v>
      </c>
      <c r="O518" s="9">
        <f>SUMIFS(tbSilv[ValorEspFaixa],tbSilv[idCombinacao],tbResumo[[#This Row],[idCombinacao]],tbSilv[Ano],tbResumo[[#This Row],[Ano]],tbSilv[Operacao],tbResumo[[#This Row],[Operacao]],tbSilv[Recurso],tbResumo[[#This Row],[Recurso]])</f>
        <v>3.2666714191436768</v>
      </c>
    </row>
    <row r="519" spans="1:15" x14ac:dyDescent="0.3">
      <c r="A519" t="s">
        <v>1</v>
      </c>
      <c r="B519" t="s">
        <v>2</v>
      </c>
      <c r="C519" t="s">
        <v>3</v>
      </c>
      <c r="D519" t="s">
        <v>306</v>
      </c>
      <c r="E519" t="s">
        <v>4</v>
      </c>
      <c r="F519">
        <v>11817</v>
      </c>
      <c r="G519" t="s">
        <v>57</v>
      </c>
      <c r="H519">
        <v>22</v>
      </c>
      <c r="I519" t="s">
        <v>33</v>
      </c>
      <c r="J519" t="s">
        <v>34</v>
      </c>
      <c r="K519" s="1">
        <f>SUMIFS(tbSilv[qtdRecurso],tbSilv[idCombinacao],tbResumo[[#This Row],[idCombinacao]],tbSilv[Ano],tbResumo[[#This Row],[Ano]],tbSilv[Operacao],tbResumo[[#This Row],[Operacao]],tbSilv[Recurso],tbResumo[[#This Row],[Recurso]])</f>
        <v>14</v>
      </c>
      <c r="L519" t="str">
        <f>VLOOKUP(tbResumo[[#This Row],[Recurso]],tbUnid[],2,0)</f>
        <v>H/H</v>
      </c>
      <c r="M519" s="9">
        <f>IFERROR(AVERAGEIFS(tbSilv[Preco],tbSilv[idCombinacao],tbResumo[[#This Row],[idCombinacao]],tbSilv[Ano],tbResumo[[#This Row],[Ano]],tbSilv[Operacao],tbResumo[[#This Row],[Operacao]],tbSilv[Recurso],tbResumo[[#This Row],[Recurso]]),0)</f>
        <v>9.8999999999999991E-2</v>
      </c>
      <c r="N519" s="1">
        <f>SUMIFS(tbSilv[qtdRecEspFaixa],tbSilv[idCombinacao],tbResumo[[#This Row],[idCombinacao]],tbSilv[Ano],tbResumo[[#This Row],[Ano]],tbSilv[Operacao],tbResumo[[#This Row],[Operacao]],tbSilv[Recurso],tbResumo[[#This Row],[Recurso]])</f>
        <v>0.5</v>
      </c>
      <c r="O519" s="9">
        <f>SUMIFS(tbSilv[ValorEspFaixa],tbSilv[idCombinacao],tbResumo[[#This Row],[idCombinacao]],tbSilv[Ano],tbResumo[[#This Row],[Ano]],tbSilv[Operacao],tbResumo[[#This Row],[Operacao]],tbSilv[Recurso],tbResumo[[#This Row],[Recurso]])</f>
        <v>4.9500000000000002E-2</v>
      </c>
    </row>
    <row r="520" spans="1:15" x14ac:dyDescent="0.3">
      <c r="A520" t="s">
        <v>1</v>
      </c>
      <c r="B520" t="s">
        <v>2</v>
      </c>
      <c r="C520" t="s">
        <v>3</v>
      </c>
      <c r="D520" t="s">
        <v>306</v>
      </c>
      <c r="E520" t="s">
        <v>4</v>
      </c>
      <c r="F520">
        <v>11817</v>
      </c>
      <c r="G520" t="s">
        <v>57</v>
      </c>
      <c r="H520">
        <v>22</v>
      </c>
      <c r="I520" t="s">
        <v>33</v>
      </c>
      <c r="J520" t="s">
        <v>35</v>
      </c>
      <c r="K520" s="1">
        <f>SUMIFS(tbSilv[qtdRecurso],tbSilv[idCombinacao],tbResumo[[#This Row],[idCombinacao]],tbSilv[Ano],tbResumo[[#This Row],[Ano]],tbSilv[Operacao],tbResumo[[#This Row],[Operacao]],tbSilv[Recurso],tbResumo[[#This Row],[Recurso]])</f>
        <v>14</v>
      </c>
      <c r="L520" t="str">
        <f>VLOOKUP(tbResumo[[#This Row],[Recurso]],tbUnid[],2,0)</f>
        <v>Kg</v>
      </c>
      <c r="M520" s="9">
        <f>IFERROR(AVERAGEIFS(tbSilv[Preco],tbSilv[idCombinacao],tbResumo[[#This Row],[idCombinacao]],tbSilv[Ano],tbResumo[[#This Row],[Ano]],tbSilv[Operacao],tbResumo[[#This Row],[Operacao]],tbSilv[Recurso],tbResumo[[#This Row],[Recurso]]),0)</f>
        <v>16.239999771118164</v>
      </c>
      <c r="N520" s="1">
        <f>SUMIFS(tbSilv[qtdRecEspFaixa],tbSilv[idCombinacao],tbResumo[[#This Row],[idCombinacao]],tbSilv[Ano],tbResumo[[#This Row],[Ano]],tbSilv[Operacao],tbResumo[[#This Row],[Operacao]],tbSilv[Recurso],tbResumo[[#This Row],[Recurso]])</f>
        <v>0.5</v>
      </c>
      <c r="O520" s="9">
        <f>SUMIFS(tbSilv[ValorEspFaixa],tbSilv[idCombinacao],tbResumo[[#This Row],[idCombinacao]],tbSilv[Ano],tbResumo[[#This Row],[Ano]],tbSilv[Operacao],tbResumo[[#This Row],[Operacao]],tbSilv[Recurso],tbResumo[[#This Row],[Recurso]])</f>
        <v>8.119999885559082</v>
      </c>
    </row>
    <row r="521" spans="1:15" x14ac:dyDescent="0.3">
      <c r="A521" t="s">
        <v>1</v>
      </c>
      <c r="B521" t="s">
        <v>2</v>
      </c>
      <c r="C521" t="s">
        <v>3</v>
      </c>
      <c r="D521" t="s">
        <v>306</v>
      </c>
      <c r="E521" t="s">
        <v>4</v>
      </c>
      <c r="F521">
        <v>11817</v>
      </c>
      <c r="G521" t="s">
        <v>57</v>
      </c>
      <c r="H521">
        <v>22</v>
      </c>
      <c r="I521" t="s">
        <v>33</v>
      </c>
      <c r="J521" t="s">
        <v>13</v>
      </c>
      <c r="K521" s="1">
        <f>SUMIFS(tbSilv[qtdRecurso],tbSilv[idCombinacao],tbResumo[[#This Row],[idCombinacao]],tbSilv[Ano],tbResumo[[#This Row],[Ano]],tbSilv[Operacao],tbResumo[[#This Row],[Operacao]],tbSilv[Recurso],tbResumo[[#This Row],[Recurso]])</f>
        <v>14</v>
      </c>
      <c r="L521" t="str">
        <f>VLOOKUP(tbResumo[[#This Row],[Recurso]],tbUnid[],2,0)</f>
        <v>H/H</v>
      </c>
      <c r="M521" s="9">
        <f>IFERROR(AVERAGEIFS(tbSilv[Preco],tbSilv[idCombinacao],tbResumo[[#This Row],[idCombinacao]],tbSilv[Ano],tbResumo[[#This Row],[Ano]],tbSilv[Operacao],tbResumo[[#This Row],[Operacao]],tbSilv[Recurso],tbResumo[[#This Row],[Recurso]]),0)</f>
        <v>13.066685676574707</v>
      </c>
      <c r="N521" s="1">
        <f>SUMIFS(tbSilv[qtdRecEspFaixa],tbSilv[idCombinacao],tbResumo[[#This Row],[idCombinacao]],tbSilv[Ano],tbResumo[[#This Row],[Ano]],tbSilv[Operacao],tbResumo[[#This Row],[Operacao]],tbSilv[Recurso],tbResumo[[#This Row],[Recurso]])</f>
        <v>0.5</v>
      </c>
      <c r="O521" s="9">
        <f>SUMIFS(tbSilv[ValorEspFaixa],tbSilv[idCombinacao],tbResumo[[#This Row],[idCombinacao]],tbSilv[Ano],tbResumo[[#This Row],[Ano]],tbSilv[Operacao],tbResumo[[#This Row],[Operacao]],tbSilv[Recurso],tbResumo[[#This Row],[Recurso]])</f>
        <v>6.5333428382873535</v>
      </c>
    </row>
    <row r="522" spans="1:15" x14ac:dyDescent="0.3">
      <c r="A522" t="s">
        <v>1</v>
      </c>
      <c r="B522" t="s">
        <v>2</v>
      </c>
      <c r="C522" t="s">
        <v>3</v>
      </c>
      <c r="D522" t="s">
        <v>306</v>
      </c>
      <c r="E522" t="s">
        <v>4</v>
      </c>
      <c r="F522">
        <v>11817</v>
      </c>
      <c r="G522" t="s">
        <v>57</v>
      </c>
      <c r="H522">
        <v>22</v>
      </c>
      <c r="I522" t="s">
        <v>36</v>
      </c>
      <c r="J522" t="s">
        <v>13</v>
      </c>
      <c r="K522" s="1">
        <f>SUMIFS(tbSilv[qtdRecurso],tbSilv[idCombinacao],tbResumo[[#This Row],[idCombinacao]],tbSilv[Ano],tbResumo[[#This Row],[Ano]],tbSilv[Operacao],tbResumo[[#This Row],[Operacao]],tbSilv[Recurso],tbResumo[[#This Row],[Recurso]])</f>
        <v>7</v>
      </c>
      <c r="L522" t="str">
        <f>VLOOKUP(tbResumo[[#This Row],[Recurso]],tbUnid[],2,0)</f>
        <v>H/H</v>
      </c>
      <c r="M522" s="9">
        <f>IFERROR(AVERAGEIFS(tbSilv[Preco],tbSilv[idCombinacao],tbResumo[[#This Row],[idCombinacao]],tbSilv[Ano],tbResumo[[#This Row],[Ano]],tbSilv[Operacao],tbResumo[[#This Row],[Operacao]],tbSilv[Recurso],tbResumo[[#This Row],[Recurso]]),0)</f>
        <v>13.066685676574707</v>
      </c>
      <c r="N522" s="1">
        <f>SUMIFS(tbSilv[qtdRecEspFaixa],tbSilv[idCombinacao],tbResumo[[#This Row],[idCombinacao]],tbSilv[Ano],tbResumo[[#This Row],[Ano]],tbSilv[Operacao],tbResumo[[#This Row],[Operacao]],tbSilv[Recurso],tbResumo[[#This Row],[Recurso]])</f>
        <v>0.25</v>
      </c>
      <c r="O522" s="9">
        <f>SUMIFS(tbSilv[ValorEspFaixa],tbSilv[idCombinacao],tbResumo[[#This Row],[idCombinacao]],tbSilv[Ano],tbResumo[[#This Row],[Ano]],tbSilv[Operacao],tbResumo[[#This Row],[Operacao]],tbSilv[Recurso],tbResumo[[#This Row],[Recurso]])</f>
        <v>3.2666714191436768</v>
      </c>
    </row>
    <row r="523" spans="1:15" x14ac:dyDescent="0.3">
      <c r="A523" t="s">
        <v>1</v>
      </c>
      <c r="B523" t="s">
        <v>2</v>
      </c>
      <c r="C523" t="s">
        <v>3</v>
      </c>
      <c r="D523" t="s">
        <v>306</v>
      </c>
      <c r="E523" t="s">
        <v>4</v>
      </c>
      <c r="F523">
        <v>11817</v>
      </c>
      <c r="G523" t="s">
        <v>57</v>
      </c>
      <c r="H523">
        <v>23</v>
      </c>
      <c r="I523" t="s">
        <v>33</v>
      </c>
      <c r="J523" t="s">
        <v>34</v>
      </c>
      <c r="K523" s="1">
        <f>SUMIFS(tbSilv[qtdRecurso],tbSilv[idCombinacao],tbResumo[[#This Row],[idCombinacao]],tbSilv[Ano],tbResumo[[#This Row],[Ano]],tbSilv[Operacao],tbResumo[[#This Row],[Operacao]],tbSilv[Recurso],tbResumo[[#This Row],[Recurso]])</f>
        <v>14</v>
      </c>
      <c r="L523" t="str">
        <f>VLOOKUP(tbResumo[[#This Row],[Recurso]],tbUnid[],2,0)</f>
        <v>H/H</v>
      </c>
      <c r="M523" s="9">
        <f>IFERROR(AVERAGEIFS(tbSilv[Preco],tbSilv[idCombinacao],tbResumo[[#This Row],[idCombinacao]],tbSilv[Ano],tbResumo[[#This Row],[Ano]],tbSilv[Operacao],tbResumo[[#This Row],[Operacao]],tbSilv[Recurso],tbResumo[[#This Row],[Recurso]]),0)</f>
        <v>9.8999999999999991E-2</v>
      </c>
      <c r="N523" s="1">
        <f>SUMIFS(tbSilv[qtdRecEspFaixa],tbSilv[idCombinacao],tbResumo[[#This Row],[idCombinacao]],tbSilv[Ano],tbResumo[[#This Row],[Ano]],tbSilv[Operacao],tbResumo[[#This Row],[Operacao]],tbSilv[Recurso],tbResumo[[#This Row],[Recurso]])</f>
        <v>0.5</v>
      </c>
      <c r="O523" s="9">
        <f>SUMIFS(tbSilv[ValorEspFaixa],tbSilv[idCombinacao],tbResumo[[#This Row],[idCombinacao]],tbSilv[Ano],tbResumo[[#This Row],[Ano]],tbSilv[Operacao],tbResumo[[#This Row],[Operacao]],tbSilv[Recurso],tbResumo[[#This Row],[Recurso]])</f>
        <v>4.9500000000000002E-2</v>
      </c>
    </row>
    <row r="524" spans="1:15" x14ac:dyDescent="0.3">
      <c r="A524" t="s">
        <v>1</v>
      </c>
      <c r="B524" t="s">
        <v>2</v>
      </c>
      <c r="C524" t="s">
        <v>3</v>
      </c>
      <c r="D524" t="s">
        <v>306</v>
      </c>
      <c r="E524" t="s">
        <v>4</v>
      </c>
      <c r="F524">
        <v>11817</v>
      </c>
      <c r="G524" t="s">
        <v>57</v>
      </c>
      <c r="H524">
        <v>23</v>
      </c>
      <c r="I524" t="s">
        <v>33</v>
      </c>
      <c r="J524" t="s">
        <v>35</v>
      </c>
      <c r="K524" s="1">
        <f>SUMIFS(tbSilv[qtdRecurso],tbSilv[idCombinacao],tbResumo[[#This Row],[idCombinacao]],tbSilv[Ano],tbResumo[[#This Row],[Ano]],tbSilv[Operacao],tbResumo[[#This Row],[Operacao]],tbSilv[Recurso],tbResumo[[#This Row],[Recurso]])</f>
        <v>14</v>
      </c>
      <c r="L524" t="str">
        <f>VLOOKUP(tbResumo[[#This Row],[Recurso]],tbUnid[],2,0)</f>
        <v>Kg</v>
      </c>
      <c r="M524" s="9">
        <f>IFERROR(AVERAGEIFS(tbSilv[Preco],tbSilv[idCombinacao],tbResumo[[#This Row],[idCombinacao]],tbSilv[Ano],tbResumo[[#This Row],[Ano]],tbSilv[Operacao],tbResumo[[#This Row],[Operacao]],tbSilv[Recurso],tbResumo[[#This Row],[Recurso]]),0)</f>
        <v>16.239999771118164</v>
      </c>
      <c r="N524" s="1">
        <f>SUMIFS(tbSilv[qtdRecEspFaixa],tbSilv[idCombinacao],tbResumo[[#This Row],[idCombinacao]],tbSilv[Ano],tbResumo[[#This Row],[Ano]],tbSilv[Operacao],tbResumo[[#This Row],[Operacao]],tbSilv[Recurso],tbResumo[[#This Row],[Recurso]])</f>
        <v>0.5</v>
      </c>
      <c r="O524" s="9">
        <f>SUMIFS(tbSilv[ValorEspFaixa],tbSilv[idCombinacao],tbResumo[[#This Row],[idCombinacao]],tbSilv[Ano],tbResumo[[#This Row],[Ano]],tbSilv[Operacao],tbResumo[[#This Row],[Operacao]],tbSilv[Recurso],tbResumo[[#This Row],[Recurso]])</f>
        <v>8.119999885559082</v>
      </c>
    </row>
    <row r="525" spans="1:15" x14ac:dyDescent="0.3">
      <c r="A525" t="s">
        <v>1</v>
      </c>
      <c r="B525" t="s">
        <v>2</v>
      </c>
      <c r="C525" t="s">
        <v>3</v>
      </c>
      <c r="D525" t="s">
        <v>306</v>
      </c>
      <c r="E525" t="s">
        <v>4</v>
      </c>
      <c r="F525">
        <v>11817</v>
      </c>
      <c r="G525" t="s">
        <v>57</v>
      </c>
      <c r="H525">
        <v>23</v>
      </c>
      <c r="I525" t="s">
        <v>33</v>
      </c>
      <c r="J525" t="s">
        <v>13</v>
      </c>
      <c r="K525" s="1">
        <f>SUMIFS(tbSilv[qtdRecurso],tbSilv[idCombinacao],tbResumo[[#This Row],[idCombinacao]],tbSilv[Ano],tbResumo[[#This Row],[Ano]],tbSilv[Operacao],tbResumo[[#This Row],[Operacao]],tbSilv[Recurso],tbResumo[[#This Row],[Recurso]])</f>
        <v>14</v>
      </c>
      <c r="L525" t="str">
        <f>VLOOKUP(tbResumo[[#This Row],[Recurso]],tbUnid[],2,0)</f>
        <v>H/H</v>
      </c>
      <c r="M525" s="9">
        <f>IFERROR(AVERAGEIFS(tbSilv[Preco],tbSilv[idCombinacao],tbResumo[[#This Row],[idCombinacao]],tbSilv[Ano],tbResumo[[#This Row],[Ano]],tbSilv[Operacao],tbResumo[[#This Row],[Operacao]],tbSilv[Recurso],tbResumo[[#This Row],[Recurso]]),0)</f>
        <v>13.066685676574707</v>
      </c>
      <c r="N525" s="1">
        <f>SUMIFS(tbSilv[qtdRecEspFaixa],tbSilv[idCombinacao],tbResumo[[#This Row],[idCombinacao]],tbSilv[Ano],tbResumo[[#This Row],[Ano]],tbSilv[Operacao],tbResumo[[#This Row],[Operacao]],tbSilv[Recurso],tbResumo[[#This Row],[Recurso]])</f>
        <v>0.5</v>
      </c>
      <c r="O525" s="9">
        <f>SUMIFS(tbSilv[ValorEspFaixa],tbSilv[idCombinacao],tbResumo[[#This Row],[idCombinacao]],tbSilv[Ano],tbResumo[[#This Row],[Ano]],tbSilv[Operacao],tbResumo[[#This Row],[Operacao]],tbSilv[Recurso],tbResumo[[#This Row],[Recurso]])</f>
        <v>6.5333428382873535</v>
      </c>
    </row>
    <row r="526" spans="1:15" x14ac:dyDescent="0.3">
      <c r="A526" t="s">
        <v>1</v>
      </c>
      <c r="B526" t="s">
        <v>2</v>
      </c>
      <c r="C526" t="s">
        <v>3</v>
      </c>
      <c r="D526" t="s">
        <v>306</v>
      </c>
      <c r="E526" t="s">
        <v>4</v>
      </c>
      <c r="F526">
        <v>11817</v>
      </c>
      <c r="G526" t="s">
        <v>57</v>
      </c>
      <c r="H526">
        <v>23</v>
      </c>
      <c r="I526" t="s">
        <v>36</v>
      </c>
      <c r="J526" t="s">
        <v>13</v>
      </c>
      <c r="K526" s="1">
        <f>SUMIFS(tbSilv[qtdRecurso],tbSilv[idCombinacao],tbResumo[[#This Row],[idCombinacao]],tbSilv[Ano],tbResumo[[#This Row],[Ano]],tbSilv[Operacao],tbResumo[[#This Row],[Operacao]],tbSilv[Recurso],tbResumo[[#This Row],[Recurso]])</f>
        <v>7</v>
      </c>
      <c r="L526" t="str">
        <f>VLOOKUP(tbResumo[[#This Row],[Recurso]],tbUnid[],2,0)</f>
        <v>H/H</v>
      </c>
      <c r="M526" s="9">
        <f>IFERROR(AVERAGEIFS(tbSilv[Preco],tbSilv[idCombinacao],tbResumo[[#This Row],[idCombinacao]],tbSilv[Ano],tbResumo[[#This Row],[Ano]],tbSilv[Operacao],tbResumo[[#This Row],[Operacao]],tbSilv[Recurso],tbResumo[[#This Row],[Recurso]]),0)</f>
        <v>13.066685676574707</v>
      </c>
      <c r="N526" s="1">
        <f>SUMIFS(tbSilv[qtdRecEspFaixa],tbSilv[idCombinacao],tbResumo[[#This Row],[idCombinacao]],tbSilv[Ano],tbResumo[[#This Row],[Ano]],tbSilv[Operacao],tbResumo[[#This Row],[Operacao]],tbSilv[Recurso],tbResumo[[#This Row],[Recurso]])</f>
        <v>0.25</v>
      </c>
      <c r="O526" s="9">
        <f>SUMIFS(tbSilv[ValorEspFaixa],tbSilv[idCombinacao],tbResumo[[#This Row],[idCombinacao]],tbSilv[Ano],tbResumo[[#This Row],[Ano]],tbSilv[Operacao],tbResumo[[#This Row],[Operacao]],tbSilv[Recurso],tbResumo[[#This Row],[Recurso]])</f>
        <v>3.2666714191436768</v>
      </c>
    </row>
    <row r="527" spans="1:15" x14ac:dyDescent="0.3">
      <c r="A527" t="s">
        <v>1</v>
      </c>
      <c r="B527" t="s">
        <v>2</v>
      </c>
      <c r="C527" t="s">
        <v>3</v>
      </c>
      <c r="D527" t="s">
        <v>306</v>
      </c>
      <c r="E527" t="s">
        <v>4</v>
      </c>
      <c r="F527">
        <v>11817</v>
      </c>
      <c r="G527" t="s">
        <v>57</v>
      </c>
      <c r="H527">
        <v>24</v>
      </c>
      <c r="I527" t="s">
        <v>33</v>
      </c>
      <c r="J527" t="s">
        <v>34</v>
      </c>
      <c r="K527" s="1">
        <f>SUMIFS(tbSilv[qtdRecurso],tbSilv[idCombinacao],tbResumo[[#This Row],[idCombinacao]],tbSilv[Ano],tbResumo[[#This Row],[Ano]],tbSilv[Operacao],tbResumo[[#This Row],[Operacao]],tbSilv[Recurso],tbResumo[[#This Row],[Recurso]])</f>
        <v>14</v>
      </c>
      <c r="L527" t="str">
        <f>VLOOKUP(tbResumo[[#This Row],[Recurso]],tbUnid[],2,0)</f>
        <v>H/H</v>
      </c>
      <c r="M527" s="9">
        <f>IFERROR(AVERAGEIFS(tbSilv[Preco],tbSilv[idCombinacao],tbResumo[[#This Row],[idCombinacao]],tbSilv[Ano],tbResumo[[#This Row],[Ano]],tbSilv[Operacao],tbResumo[[#This Row],[Operacao]],tbSilv[Recurso],tbResumo[[#This Row],[Recurso]]),0)</f>
        <v>9.8999999999999991E-2</v>
      </c>
      <c r="N527" s="1">
        <f>SUMIFS(tbSilv[qtdRecEspFaixa],tbSilv[idCombinacao],tbResumo[[#This Row],[idCombinacao]],tbSilv[Ano],tbResumo[[#This Row],[Ano]],tbSilv[Operacao],tbResumo[[#This Row],[Operacao]],tbSilv[Recurso],tbResumo[[#This Row],[Recurso]])</f>
        <v>0.5</v>
      </c>
      <c r="O527" s="9">
        <f>SUMIFS(tbSilv[ValorEspFaixa],tbSilv[idCombinacao],tbResumo[[#This Row],[idCombinacao]],tbSilv[Ano],tbResumo[[#This Row],[Ano]],tbSilv[Operacao],tbResumo[[#This Row],[Operacao]],tbSilv[Recurso],tbResumo[[#This Row],[Recurso]])</f>
        <v>4.9500000000000002E-2</v>
      </c>
    </row>
    <row r="528" spans="1:15" x14ac:dyDescent="0.3">
      <c r="A528" t="s">
        <v>1</v>
      </c>
      <c r="B528" t="s">
        <v>2</v>
      </c>
      <c r="C528" t="s">
        <v>3</v>
      </c>
      <c r="D528" t="s">
        <v>306</v>
      </c>
      <c r="E528" t="s">
        <v>4</v>
      </c>
      <c r="F528">
        <v>11817</v>
      </c>
      <c r="G528" t="s">
        <v>57</v>
      </c>
      <c r="H528">
        <v>24</v>
      </c>
      <c r="I528" t="s">
        <v>33</v>
      </c>
      <c r="J528" t="s">
        <v>35</v>
      </c>
      <c r="K528" s="1">
        <f>SUMIFS(tbSilv[qtdRecurso],tbSilv[idCombinacao],tbResumo[[#This Row],[idCombinacao]],tbSilv[Ano],tbResumo[[#This Row],[Ano]],tbSilv[Operacao],tbResumo[[#This Row],[Operacao]],tbSilv[Recurso],tbResumo[[#This Row],[Recurso]])</f>
        <v>14</v>
      </c>
      <c r="L528" t="str">
        <f>VLOOKUP(tbResumo[[#This Row],[Recurso]],tbUnid[],2,0)</f>
        <v>Kg</v>
      </c>
      <c r="M528" s="9">
        <f>IFERROR(AVERAGEIFS(tbSilv[Preco],tbSilv[idCombinacao],tbResumo[[#This Row],[idCombinacao]],tbSilv[Ano],tbResumo[[#This Row],[Ano]],tbSilv[Operacao],tbResumo[[#This Row],[Operacao]],tbSilv[Recurso],tbResumo[[#This Row],[Recurso]]),0)</f>
        <v>16.239999771118164</v>
      </c>
      <c r="N528" s="1">
        <f>SUMIFS(tbSilv[qtdRecEspFaixa],tbSilv[idCombinacao],tbResumo[[#This Row],[idCombinacao]],tbSilv[Ano],tbResumo[[#This Row],[Ano]],tbSilv[Operacao],tbResumo[[#This Row],[Operacao]],tbSilv[Recurso],tbResumo[[#This Row],[Recurso]])</f>
        <v>0.5</v>
      </c>
      <c r="O528" s="9">
        <f>SUMIFS(tbSilv[ValorEspFaixa],tbSilv[idCombinacao],tbResumo[[#This Row],[idCombinacao]],tbSilv[Ano],tbResumo[[#This Row],[Ano]],tbSilv[Operacao],tbResumo[[#This Row],[Operacao]],tbSilv[Recurso],tbResumo[[#This Row],[Recurso]])</f>
        <v>8.119999885559082</v>
      </c>
    </row>
    <row r="529" spans="1:15" x14ac:dyDescent="0.3">
      <c r="A529" t="s">
        <v>1</v>
      </c>
      <c r="B529" t="s">
        <v>2</v>
      </c>
      <c r="C529" t="s">
        <v>3</v>
      </c>
      <c r="D529" t="s">
        <v>306</v>
      </c>
      <c r="E529" t="s">
        <v>4</v>
      </c>
      <c r="F529">
        <v>11817</v>
      </c>
      <c r="G529" t="s">
        <v>57</v>
      </c>
      <c r="H529">
        <v>24</v>
      </c>
      <c r="I529" t="s">
        <v>33</v>
      </c>
      <c r="J529" t="s">
        <v>13</v>
      </c>
      <c r="K529" s="1">
        <f>SUMIFS(tbSilv[qtdRecurso],tbSilv[idCombinacao],tbResumo[[#This Row],[idCombinacao]],tbSilv[Ano],tbResumo[[#This Row],[Ano]],tbSilv[Operacao],tbResumo[[#This Row],[Operacao]],tbSilv[Recurso],tbResumo[[#This Row],[Recurso]])</f>
        <v>14</v>
      </c>
      <c r="L529" t="str">
        <f>VLOOKUP(tbResumo[[#This Row],[Recurso]],tbUnid[],2,0)</f>
        <v>H/H</v>
      </c>
      <c r="M529" s="9">
        <f>IFERROR(AVERAGEIFS(tbSilv[Preco],tbSilv[idCombinacao],tbResumo[[#This Row],[idCombinacao]],tbSilv[Ano],tbResumo[[#This Row],[Ano]],tbSilv[Operacao],tbResumo[[#This Row],[Operacao]],tbSilv[Recurso],tbResumo[[#This Row],[Recurso]]),0)</f>
        <v>13.066685676574707</v>
      </c>
      <c r="N529" s="1">
        <f>SUMIFS(tbSilv[qtdRecEspFaixa],tbSilv[idCombinacao],tbResumo[[#This Row],[idCombinacao]],tbSilv[Ano],tbResumo[[#This Row],[Ano]],tbSilv[Operacao],tbResumo[[#This Row],[Operacao]],tbSilv[Recurso],tbResumo[[#This Row],[Recurso]])</f>
        <v>0.5</v>
      </c>
      <c r="O529" s="9">
        <f>SUMIFS(tbSilv[ValorEspFaixa],tbSilv[idCombinacao],tbResumo[[#This Row],[idCombinacao]],tbSilv[Ano],tbResumo[[#This Row],[Ano]],tbSilv[Operacao],tbResumo[[#This Row],[Operacao]],tbSilv[Recurso],tbResumo[[#This Row],[Recurso]])</f>
        <v>6.5333428382873535</v>
      </c>
    </row>
    <row r="530" spans="1:15" x14ac:dyDescent="0.3">
      <c r="A530" t="s">
        <v>1</v>
      </c>
      <c r="B530" t="s">
        <v>2</v>
      </c>
      <c r="C530" t="s">
        <v>3</v>
      </c>
      <c r="D530" t="s">
        <v>306</v>
      </c>
      <c r="E530" t="s">
        <v>4</v>
      </c>
      <c r="F530">
        <v>11817</v>
      </c>
      <c r="G530" t="s">
        <v>57</v>
      </c>
      <c r="H530">
        <v>24</v>
      </c>
      <c r="I530" t="s">
        <v>36</v>
      </c>
      <c r="J530" t="s">
        <v>13</v>
      </c>
      <c r="K530" s="1">
        <f>SUMIFS(tbSilv[qtdRecurso],tbSilv[idCombinacao],tbResumo[[#This Row],[idCombinacao]],tbSilv[Ano],tbResumo[[#This Row],[Ano]],tbSilv[Operacao],tbResumo[[#This Row],[Operacao]],tbSilv[Recurso],tbResumo[[#This Row],[Recurso]])</f>
        <v>7</v>
      </c>
      <c r="L530" t="str">
        <f>VLOOKUP(tbResumo[[#This Row],[Recurso]],tbUnid[],2,0)</f>
        <v>H/H</v>
      </c>
      <c r="M530" s="9">
        <f>IFERROR(AVERAGEIFS(tbSilv[Preco],tbSilv[idCombinacao],tbResumo[[#This Row],[idCombinacao]],tbSilv[Ano],tbResumo[[#This Row],[Ano]],tbSilv[Operacao],tbResumo[[#This Row],[Operacao]],tbSilv[Recurso],tbResumo[[#This Row],[Recurso]]),0)</f>
        <v>13.066685676574707</v>
      </c>
      <c r="N530" s="1">
        <f>SUMIFS(tbSilv[qtdRecEspFaixa],tbSilv[idCombinacao],tbResumo[[#This Row],[idCombinacao]],tbSilv[Ano],tbResumo[[#This Row],[Ano]],tbSilv[Operacao],tbResumo[[#This Row],[Operacao]],tbSilv[Recurso],tbResumo[[#This Row],[Recurso]])</f>
        <v>0.25</v>
      </c>
      <c r="O530" s="9">
        <f>SUMIFS(tbSilv[ValorEspFaixa],tbSilv[idCombinacao],tbResumo[[#This Row],[idCombinacao]],tbSilv[Ano],tbResumo[[#This Row],[Ano]],tbSilv[Operacao],tbResumo[[#This Row],[Operacao]],tbSilv[Recurso],tbResumo[[#This Row],[Recurso]])</f>
        <v>3.2666714191436768</v>
      </c>
    </row>
    <row r="531" spans="1:15" x14ac:dyDescent="0.3">
      <c r="A531" t="s">
        <v>1</v>
      </c>
      <c r="B531" t="s">
        <v>2</v>
      </c>
      <c r="C531" t="s">
        <v>3</v>
      </c>
      <c r="D531" t="s">
        <v>306</v>
      </c>
      <c r="E531" t="s">
        <v>4</v>
      </c>
      <c r="F531">
        <v>11817</v>
      </c>
      <c r="G531" t="s">
        <v>57</v>
      </c>
      <c r="H531">
        <v>25</v>
      </c>
      <c r="I531" t="s">
        <v>33</v>
      </c>
      <c r="J531" t="s">
        <v>34</v>
      </c>
      <c r="K531" s="1">
        <f>SUMIFS(tbSilv[qtdRecurso],tbSilv[idCombinacao],tbResumo[[#This Row],[idCombinacao]],tbSilv[Ano],tbResumo[[#This Row],[Ano]],tbSilv[Operacao],tbResumo[[#This Row],[Operacao]],tbSilv[Recurso],tbResumo[[#This Row],[Recurso]])</f>
        <v>14</v>
      </c>
      <c r="L531" t="str">
        <f>VLOOKUP(tbResumo[[#This Row],[Recurso]],tbUnid[],2,0)</f>
        <v>H/H</v>
      </c>
      <c r="M531" s="9">
        <f>IFERROR(AVERAGEIFS(tbSilv[Preco],tbSilv[idCombinacao],tbResumo[[#This Row],[idCombinacao]],tbSilv[Ano],tbResumo[[#This Row],[Ano]],tbSilv[Operacao],tbResumo[[#This Row],[Operacao]],tbSilv[Recurso],tbResumo[[#This Row],[Recurso]]),0)</f>
        <v>9.8999999999999991E-2</v>
      </c>
      <c r="N531" s="1">
        <f>SUMIFS(tbSilv[qtdRecEspFaixa],tbSilv[idCombinacao],tbResumo[[#This Row],[idCombinacao]],tbSilv[Ano],tbResumo[[#This Row],[Ano]],tbSilv[Operacao],tbResumo[[#This Row],[Operacao]],tbSilv[Recurso],tbResumo[[#This Row],[Recurso]])</f>
        <v>0.5</v>
      </c>
      <c r="O531" s="9">
        <f>SUMIFS(tbSilv[ValorEspFaixa],tbSilv[idCombinacao],tbResumo[[#This Row],[idCombinacao]],tbSilv[Ano],tbResumo[[#This Row],[Ano]],tbSilv[Operacao],tbResumo[[#This Row],[Operacao]],tbSilv[Recurso],tbResumo[[#This Row],[Recurso]])</f>
        <v>4.9500000000000002E-2</v>
      </c>
    </row>
    <row r="532" spans="1:15" x14ac:dyDescent="0.3">
      <c r="A532" t="s">
        <v>1</v>
      </c>
      <c r="B532" t="s">
        <v>2</v>
      </c>
      <c r="C532" t="s">
        <v>3</v>
      </c>
      <c r="D532" t="s">
        <v>306</v>
      </c>
      <c r="E532" t="s">
        <v>4</v>
      </c>
      <c r="F532">
        <v>11817</v>
      </c>
      <c r="G532" t="s">
        <v>57</v>
      </c>
      <c r="H532">
        <v>25</v>
      </c>
      <c r="I532" t="s">
        <v>33</v>
      </c>
      <c r="J532" t="s">
        <v>35</v>
      </c>
      <c r="K532" s="1">
        <f>SUMIFS(tbSilv[qtdRecurso],tbSilv[idCombinacao],tbResumo[[#This Row],[idCombinacao]],tbSilv[Ano],tbResumo[[#This Row],[Ano]],tbSilv[Operacao],tbResumo[[#This Row],[Operacao]],tbSilv[Recurso],tbResumo[[#This Row],[Recurso]])</f>
        <v>14</v>
      </c>
      <c r="L532" t="str">
        <f>VLOOKUP(tbResumo[[#This Row],[Recurso]],tbUnid[],2,0)</f>
        <v>Kg</v>
      </c>
      <c r="M532" s="9">
        <f>IFERROR(AVERAGEIFS(tbSilv[Preco],tbSilv[idCombinacao],tbResumo[[#This Row],[idCombinacao]],tbSilv[Ano],tbResumo[[#This Row],[Ano]],tbSilv[Operacao],tbResumo[[#This Row],[Operacao]],tbSilv[Recurso],tbResumo[[#This Row],[Recurso]]),0)</f>
        <v>16.239999771118164</v>
      </c>
      <c r="N532" s="1">
        <f>SUMIFS(tbSilv[qtdRecEspFaixa],tbSilv[idCombinacao],tbResumo[[#This Row],[idCombinacao]],tbSilv[Ano],tbResumo[[#This Row],[Ano]],tbSilv[Operacao],tbResumo[[#This Row],[Operacao]],tbSilv[Recurso],tbResumo[[#This Row],[Recurso]])</f>
        <v>0.5</v>
      </c>
      <c r="O532" s="9">
        <f>SUMIFS(tbSilv[ValorEspFaixa],tbSilv[idCombinacao],tbResumo[[#This Row],[idCombinacao]],tbSilv[Ano],tbResumo[[#This Row],[Ano]],tbSilv[Operacao],tbResumo[[#This Row],[Operacao]],tbSilv[Recurso],tbResumo[[#This Row],[Recurso]])</f>
        <v>8.119999885559082</v>
      </c>
    </row>
    <row r="533" spans="1:15" x14ac:dyDescent="0.3">
      <c r="A533" t="s">
        <v>1</v>
      </c>
      <c r="B533" t="s">
        <v>2</v>
      </c>
      <c r="C533" t="s">
        <v>3</v>
      </c>
      <c r="D533" t="s">
        <v>306</v>
      </c>
      <c r="E533" t="s">
        <v>4</v>
      </c>
      <c r="F533">
        <v>11817</v>
      </c>
      <c r="G533" t="s">
        <v>57</v>
      </c>
      <c r="H533">
        <v>25</v>
      </c>
      <c r="I533" t="s">
        <v>33</v>
      </c>
      <c r="J533" t="s">
        <v>13</v>
      </c>
      <c r="K533" s="1">
        <f>SUMIFS(tbSilv[qtdRecurso],tbSilv[idCombinacao],tbResumo[[#This Row],[idCombinacao]],tbSilv[Ano],tbResumo[[#This Row],[Ano]],tbSilv[Operacao],tbResumo[[#This Row],[Operacao]],tbSilv[Recurso],tbResumo[[#This Row],[Recurso]])</f>
        <v>14</v>
      </c>
      <c r="L533" t="str">
        <f>VLOOKUP(tbResumo[[#This Row],[Recurso]],tbUnid[],2,0)</f>
        <v>H/H</v>
      </c>
      <c r="M533" s="9">
        <f>IFERROR(AVERAGEIFS(tbSilv[Preco],tbSilv[idCombinacao],tbResumo[[#This Row],[idCombinacao]],tbSilv[Ano],tbResumo[[#This Row],[Ano]],tbSilv[Operacao],tbResumo[[#This Row],[Operacao]],tbSilv[Recurso],tbResumo[[#This Row],[Recurso]]),0)</f>
        <v>13.066685676574707</v>
      </c>
      <c r="N533" s="1">
        <f>SUMIFS(tbSilv[qtdRecEspFaixa],tbSilv[idCombinacao],tbResumo[[#This Row],[idCombinacao]],tbSilv[Ano],tbResumo[[#This Row],[Ano]],tbSilv[Operacao],tbResumo[[#This Row],[Operacao]],tbSilv[Recurso],tbResumo[[#This Row],[Recurso]])</f>
        <v>0.5</v>
      </c>
      <c r="O533" s="9">
        <f>SUMIFS(tbSilv[ValorEspFaixa],tbSilv[idCombinacao],tbResumo[[#This Row],[idCombinacao]],tbSilv[Ano],tbResumo[[#This Row],[Ano]],tbSilv[Operacao],tbResumo[[#This Row],[Operacao]],tbSilv[Recurso],tbResumo[[#This Row],[Recurso]])</f>
        <v>6.5333428382873535</v>
      </c>
    </row>
    <row r="534" spans="1:15" x14ac:dyDescent="0.3">
      <c r="A534" t="s">
        <v>1</v>
      </c>
      <c r="B534" t="s">
        <v>2</v>
      </c>
      <c r="C534" t="s">
        <v>3</v>
      </c>
      <c r="D534" t="s">
        <v>306</v>
      </c>
      <c r="E534" t="s">
        <v>4</v>
      </c>
      <c r="F534">
        <v>11817</v>
      </c>
      <c r="G534" t="s">
        <v>57</v>
      </c>
      <c r="H534">
        <v>25</v>
      </c>
      <c r="I534" t="s">
        <v>36</v>
      </c>
      <c r="J534" t="s">
        <v>13</v>
      </c>
      <c r="K534" s="1">
        <f>SUMIFS(tbSilv[qtdRecurso],tbSilv[idCombinacao],tbResumo[[#This Row],[idCombinacao]],tbSilv[Ano],tbResumo[[#This Row],[Ano]],tbSilv[Operacao],tbResumo[[#This Row],[Operacao]],tbSilv[Recurso],tbResumo[[#This Row],[Recurso]])</f>
        <v>7</v>
      </c>
      <c r="L534" t="str">
        <f>VLOOKUP(tbResumo[[#This Row],[Recurso]],tbUnid[],2,0)</f>
        <v>H/H</v>
      </c>
      <c r="M534" s="9">
        <f>IFERROR(AVERAGEIFS(tbSilv[Preco],tbSilv[idCombinacao],tbResumo[[#This Row],[idCombinacao]],tbSilv[Ano],tbResumo[[#This Row],[Ano]],tbSilv[Operacao],tbResumo[[#This Row],[Operacao]],tbSilv[Recurso],tbResumo[[#This Row],[Recurso]]),0)</f>
        <v>13.066685676574707</v>
      </c>
      <c r="N534" s="1">
        <f>SUMIFS(tbSilv[qtdRecEspFaixa],tbSilv[idCombinacao],tbResumo[[#This Row],[idCombinacao]],tbSilv[Ano],tbResumo[[#This Row],[Ano]],tbSilv[Operacao],tbResumo[[#This Row],[Operacao]],tbSilv[Recurso],tbResumo[[#This Row],[Recurso]])</f>
        <v>0.25</v>
      </c>
      <c r="O534" s="9">
        <f>SUMIFS(tbSilv[ValorEspFaixa],tbSilv[idCombinacao],tbResumo[[#This Row],[idCombinacao]],tbSilv[Ano],tbResumo[[#This Row],[Ano]],tbSilv[Operacao],tbResumo[[#This Row],[Operacao]],tbSilv[Recurso],tbResumo[[#This Row],[Recurso]])</f>
        <v>3.2666714191436768</v>
      </c>
    </row>
    <row r="535" spans="1:15" x14ac:dyDescent="0.3">
      <c r="A535" t="s">
        <v>1</v>
      </c>
      <c r="B535" t="s">
        <v>2</v>
      </c>
      <c r="C535" t="s">
        <v>3</v>
      </c>
      <c r="D535" t="s">
        <v>306</v>
      </c>
      <c r="E535" t="s">
        <v>4</v>
      </c>
      <c r="F535">
        <v>11817</v>
      </c>
      <c r="G535" t="s">
        <v>57</v>
      </c>
      <c r="H535">
        <v>26</v>
      </c>
      <c r="I535" t="s">
        <v>33</v>
      </c>
      <c r="J535" t="s">
        <v>34</v>
      </c>
      <c r="K535" s="1">
        <f>SUMIFS(tbSilv[qtdRecurso],tbSilv[idCombinacao],tbResumo[[#This Row],[idCombinacao]],tbSilv[Ano],tbResumo[[#This Row],[Ano]],tbSilv[Operacao],tbResumo[[#This Row],[Operacao]],tbSilv[Recurso],tbResumo[[#This Row],[Recurso]])</f>
        <v>14</v>
      </c>
      <c r="L535" t="str">
        <f>VLOOKUP(tbResumo[[#This Row],[Recurso]],tbUnid[],2,0)</f>
        <v>H/H</v>
      </c>
      <c r="M535" s="9">
        <f>IFERROR(AVERAGEIFS(tbSilv[Preco],tbSilv[idCombinacao],tbResumo[[#This Row],[idCombinacao]],tbSilv[Ano],tbResumo[[#This Row],[Ano]],tbSilv[Operacao],tbResumo[[#This Row],[Operacao]],tbSilv[Recurso],tbResumo[[#This Row],[Recurso]]),0)</f>
        <v>9.8999999999999991E-2</v>
      </c>
      <c r="N535" s="1">
        <f>SUMIFS(tbSilv[qtdRecEspFaixa],tbSilv[idCombinacao],tbResumo[[#This Row],[idCombinacao]],tbSilv[Ano],tbResumo[[#This Row],[Ano]],tbSilv[Operacao],tbResumo[[#This Row],[Operacao]],tbSilv[Recurso],tbResumo[[#This Row],[Recurso]])</f>
        <v>0.5</v>
      </c>
      <c r="O535" s="9">
        <f>SUMIFS(tbSilv[ValorEspFaixa],tbSilv[idCombinacao],tbResumo[[#This Row],[idCombinacao]],tbSilv[Ano],tbResumo[[#This Row],[Ano]],tbSilv[Operacao],tbResumo[[#This Row],[Operacao]],tbSilv[Recurso],tbResumo[[#This Row],[Recurso]])</f>
        <v>4.9500000000000002E-2</v>
      </c>
    </row>
    <row r="536" spans="1:15" x14ac:dyDescent="0.3">
      <c r="A536" t="s">
        <v>1</v>
      </c>
      <c r="B536" t="s">
        <v>2</v>
      </c>
      <c r="C536" t="s">
        <v>3</v>
      </c>
      <c r="D536" t="s">
        <v>306</v>
      </c>
      <c r="E536" t="s">
        <v>4</v>
      </c>
      <c r="F536">
        <v>11817</v>
      </c>
      <c r="G536" t="s">
        <v>57</v>
      </c>
      <c r="H536">
        <v>26</v>
      </c>
      <c r="I536" t="s">
        <v>33</v>
      </c>
      <c r="J536" t="s">
        <v>35</v>
      </c>
      <c r="K536" s="1">
        <f>SUMIFS(tbSilv[qtdRecurso],tbSilv[idCombinacao],tbResumo[[#This Row],[idCombinacao]],tbSilv[Ano],tbResumo[[#This Row],[Ano]],tbSilv[Operacao],tbResumo[[#This Row],[Operacao]],tbSilv[Recurso],tbResumo[[#This Row],[Recurso]])</f>
        <v>14</v>
      </c>
      <c r="L536" t="str">
        <f>VLOOKUP(tbResumo[[#This Row],[Recurso]],tbUnid[],2,0)</f>
        <v>Kg</v>
      </c>
      <c r="M536" s="9">
        <f>IFERROR(AVERAGEIFS(tbSilv[Preco],tbSilv[idCombinacao],tbResumo[[#This Row],[idCombinacao]],tbSilv[Ano],tbResumo[[#This Row],[Ano]],tbSilv[Operacao],tbResumo[[#This Row],[Operacao]],tbSilv[Recurso],tbResumo[[#This Row],[Recurso]]),0)</f>
        <v>16.239999771118164</v>
      </c>
      <c r="N536" s="1">
        <f>SUMIFS(tbSilv[qtdRecEspFaixa],tbSilv[idCombinacao],tbResumo[[#This Row],[idCombinacao]],tbSilv[Ano],tbResumo[[#This Row],[Ano]],tbSilv[Operacao],tbResumo[[#This Row],[Operacao]],tbSilv[Recurso],tbResumo[[#This Row],[Recurso]])</f>
        <v>0.5</v>
      </c>
      <c r="O536" s="9">
        <f>SUMIFS(tbSilv[ValorEspFaixa],tbSilv[idCombinacao],tbResumo[[#This Row],[idCombinacao]],tbSilv[Ano],tbResumo[[#This Row],[Ano]],tbSilv[Operacao],tbResumo[[#This Row],[Operacao]],tbSilv[Recurso],tbResumo[[#This Row],[Recurso]])</f>
        <v>8.119999885559082</v>
      </c>
    </row>
    <row r="537" spans="1:15" x14ac:dyDescent="0.3">
      <c r="A537" t="s">
        <v>1</v>
      </c>
      <c r="B537" t="s">
        <v>2</v>
      </c>
      <c r="C537" t="s">
        <v>3</v>
      </c>
      <c r="D537" t="s">
        <v>306</v>
      </c>
      <c r="E537" t="s">
        <v>4</v>
      </c>
      <c r="F537">
        <v>11817</v>
      </c>
      <c r="G537" t="s">
        <v>57</v>
      </c>
      <c r="H537">
        <v>26</v>
      </c>
      <c r="I537" t="s">
        <v>33</v>
      </c>
      <c r="J537" t="s">
        <v>13</v>
      </c>
      <c r="K537" s="1">
        <f>SUMIFS(tbSilv[qtdRecurso],tbSilv[idCombinacao],tbResumo[[#This Row],[idCombinacao]],tbSilv[Ano],tbResumo[[#This Row],[Ano]],tbSilv[Operacao],tbResumo[[#This Row],[Operacao]],tbSilv[Recurso],tbResumo[[#This Row],[Recurso]])</f>
        <v>14</v>
      </c>
      <c r="L537" t="str">
        <f>VLOOKUP(tbResumo[[#This Row],[Recurso]],tbUnid[],2,0)</f>
        <v>H/H</v>
      </c>
      <c r="M537" s="9">
        <f>IFERROR(AVERAGEIFS(tbSilv[Preco],tbSilv[idCombinacao],tbResumo[[#This Row],[idCombinacao]],tbSilv[Ano],tbResumo[[#This Row],[Ano]],tbSilv[Operacao],tbResumo[[#This Row],[Operacao]],tbSilv[Recurso],tbResumo[[#This Row],[Recurso]]),0)</f>
        <v>13.066685676574707</v>
      </c>
      <c r="N537" s="1">
        <f>SUMIFS(tbSilv[qtdRecEspFaixa],tbSilv[idCombinacao],tbResumo[[#This Row],[idCombinacao]],tbSilv[Ano],tbResumo[[#This Row],[Ano]],tbSilv[Operacao],tbResumo[[#This Row],[Operacao]],tbSilv[Recurso],tbResumo[[#This Row],[Recurso]])</f>
        <v>0.5</v>
      </c>
      <c r="O537" s="9">
        <f>SUMIFS(tbSilv[ValorEspFaixa],tbSilv[idCombinacao],tbResumo[[#This Row],[idCombinacao]],tbSilv[Ano],tbResumo[[#This Row],[Ano]],tbSilv[Operacao],tbResumo[[#This Row],[Operacao]],tbSilv[Recurso],tbResumo[[#This Row],[Recurso]])</f>
        <v>6.5333428382873535</v>
      </c>
    </row>
    <row r="538" spans="1:15" x14ac:dyDescent="0.3">
      <c r="A538" t="s">
        <v>1</v>
      </c>
      <c r="B538" t="s">
        <v>2</v>
      </c>
      <c r="C538" t="s">
        <v>3</v>
      </c>
      <c r="D538" t="s">
        <v>306</v>
      </c>
      <c r="E538" t="s">
        <v>4</v>
      </c>
      <c r="F538">
        <v>11817</v>
      </c>
      <c r="G538" t="s">
        <v>57</v>
      </c>
      <c r="H538">
        <v>26</v>
      </c>
      <c r="I538" t="s">
        <v>36</v>
      </c>
      <c r="J538" t="s">
        <v>13</v>
      </c>
      <c r="K538" s="1">
        <f>SUMIFS(tbSilv[qtdRecurso],tbSilv[idCombinacao],tbResumo[[#This Row],[idCombinacao]],tbSilv[Ano],tbResumo[[#This Row],[Ano]],tbSilv[Operacao],tbResumo[[#This Row],[Operacao]],tbSilv[Recurso],tbResumo[[#This Row],[Recurso]])</f>
        <v>7</v>
      </c>
      <c r="L538" t="str">
        <f>VLOOKUP(tbResumo[[#This Row],[Recurso]],tbUnid[],2,0)</f>
        <v>H/H</v>
      </c>
      <c r="M538" s="9">
        <f>IFERROR(AVERAGEIFS(tbSilv[Preco],tbSilv[idCombinacao],tbResumo[[#This Row],[idCombinacao]],tbSilv[Ano],tbResumo[[#This Row],[Ano]],tbSilv[Operacao],tbResumo[[#This Row],[Operacao]],tbSilv[Recurso],tbResumo[[#This Row],[Recurso]]),0)</f>
        <v>13.066685676574707</v>
      </c>
      <c r="N538" s="1">
        <f>SUMIFS(tbSilv[qtdRecEspFaixa],tbSilv[idCombinacao],tbResumo[[#This Row],[idCombinacao]],tbSilv[Ano],tbResumo[[#This Row],[Ano]],tbSilv[Operacao],tbResumo[[#This Row],[Operacao]],tbSilv[Recurso],tbResumo[[#This Row],[Recurso]])</f>
        <v>0.25</v>
      </c>
      <c r="O538" s="9">
        <f>SUMIFS(tbSilv[ValorEspFaixa],tbSilv[idCombinacao],tbResumo[[#This Row],[idCombinacao]],tbSilv[Ano],tbResumo[[#This Row],[Ano]],tbSilv[Operacao],tbResumo[[#This Row],[Operacao]],tbSilv[Recurso],tbResumo[[#This Row],[Recurso]])</f>
        <v>3.2666714191436768</v>
      </c>
    </row>
    <row r="539" spans="1:15" x14ac:dyDescent="0.3">
      <c r="A539" t="s">
        <v>1</v>
      </c>
      <c r="B539" t="s">
        <v>2</v>
      </c>
      <c r="C539" t="s">
        <v>3</v>
      </c>
      <c r="D539" t="s">
        <v>306</v>
      </c>
      <c r="E539" t="s">
        <v>4</v>
      </c>
      <c r="F539">
        <v>11817</v>
      </c>
      <c r="G539" t="s">
        <v>57</v>
      </c>
      <c r="H539">
        <v>27</v>
      </c>
      <c r="I539" t="s">
        <v>33</v>
      </c>
      <c r="J539" t="s">
        <v>34</v>
      </c>
      <c r="K539" s="1">
        <f>SUMIFS(tbSilv[qtdRecurso],tbSilv[idCombinacao],tbResumo[[#This Row],[idCombinacao]],tbSilv[Ano],tbResumo[[#This Row],[Ano]],tbSilv[Operacao],tbResumo[[#This Row],[Operacao]],tbSilv[Recurso],tbResumo[[#This Row],[Recurso]])</f>
        <v>14</v>
      </c>
      <c r="L539" t="str">
        <f>VLOOKUP(tbResumo[[#This Row],[Recurso]],tbUnid[],2,0)</f>
        <v>H/H</v>
      </c>
      <c r="M539" s="9">
        <f>IFERROR(AVERAGEIFS(tbSilv[Preco],tbSilv[idCombinacao],tbResumo[[#This Row],[idCombinacao]],tbSilv[Ano],tbResumo[[#This Row],[Ano]],tbSilv[Operacao],tbResumo[[#This Row],[Operacao]],tbSilv[Recurso],tbResumo[[#This Row],[Recurso]]),0)</f>
        <v>9.8999999999999991E-2</v>
      </c>
      <c r="N539" s="1">
        <f>SUMIFS(tbSilv[qtdRecEspFaixa],tbSilv[idCombinacao],tbResumo[[#This Row],[idCombinacao]],tbSilv[Ano],tbResumo[[#This Row],[Ano]],tbSilv[Operacao],tbResumo[[#This Row],[Operacao]],tbSilv[Recurso],tbResumo[[#This Row],[Recurso]])</f>
        <v>0.5</v>
      </c>
      <c r="O539" s="9">
        <f>SUMIFS(tbSilv[ValorEspFaixa],tbSilv[idCombinacao],tbResumo[[#This Row],[idCombinacao]],tbSilv[Ano],tbResumo[[#This Row],[Ano]],tbSilv[Operacao],tbResumo[[#This Row],[Operacao]],tbSilv[Recurso],tbResumo[[#This Row],[Recurso]])</f>
        <v>4.9500000000000002E-2</v>
      </c>
    </row>
    <row r="540" spans="1:15" x14ac:dyDescent="0.3">
      <c r="A540" t="s">
        <v>1</v>
      </c>
      <c r="B540" t="s">
        <v>2</v>
      </c>
      <c r="C540" t="s">
        <v>3</v>
      </c>
      <c r="D540" t="s">
        <v>306</v>
      </c>
      <c r="E540" t="s">
        <v>4</v>
      </c>
      <c r="F540">
        <v>11817</v>
      </c>
      <c r="G540" t="s">
        <v>57</v>
      </c>
      <c r="H540">
        <v>27</v>
      </c>
      <c r="I540" t="s">
        <v>33</v>
      </c>
      <c r="J540" t="s">
        <v>35</v>
      </c>
      <c r="K540" s="1">
        <f>SUMIFS(tbSilv[qtdRecurso],tbSilv[idCombinacao],tbResumo[[#This Row],[idCombinacao]],tbSilv[Ano],tbResumo[[#This Row],[Ano]],tbSilv[Operacao],tbResumo[[#This Row],[Operacao]],tbSilv[Recurso],tbResumo[[#This Row],[Recurso]])</f>
        <v>14</v>
      </c>
      <c r="L540" t="str">
        <f>VLOOKUP(tbResumo[[#This Row],[Recurso]],tbUnid[],2,0)</f>
        <v>Kg</v>
      </c>
      <c r="M540" s="9">
        <f>IFERROR(AVERAGEIFS(tbSilv[Preco],tbSilv[idCombinacao],tbResumo[[#This Row],[idCombinacao]],tbSilv[Ano],tbResumo[[#This Row],[Ano]],tbSilv[Operacao],tbResumo[[#This Row],[Operacao]],tbSilv[Recurso],tbResumo[[#This Row],[Recurso]]),0)</f>
        <v>16.239999771118164</v>
      </c>
      <c r="N540" s="1">
        <f>SUMIFS(tbSilv[qtdRecEspFaixa],tbSilv[idCombinacao],tbResumo[[#This Row],[idCombinacao]],tbSilv[Ano],tbResumo[[#This Row],[Ano]],tbSilv[Operacao],tbResumo[[#This Row],[Operacao]],tbSilv[Recurso],tbResumo[[#This Row],[Recurso]])</f>
        <v>0.5</v>
      </c>
      <c r="O540" s="9">
        <f>SUMIFS(tbSilv[ValorEspFaixa],tbSilv[idCombinacao],tbResumo[[#This Row],[idCombinacao]],tbSilv[Ano],tbResumo[[#This Row],[Ano]],tbSilv[Operacao],tbResumo[[#This Row],[Operacao]],tbSilv[Recurso],tbResumo[[#This Row],[Recurso]])</f>
        <v>8.119999885559082</v>
      </c>
    </row>
    <row r="541" spans="1:15" x14ac:dyDescent="0.3">
      <c r="A541" t="s">
        <v>1</v>
      </c>
      <c r="B541" t="s">
        <v>2</v>
      </c>
      <c r="C541" t="s">
        <v>3</v>
      </c>
      <c r="D541" t="s">
        <v>306</v>
      </c>
      <c r="E541" t="s">
        <v>4</v>
      </c>
      <c r="F541">
        <v>11817</v>
      </c>
      <c r="G541" t="s">
        <v>57</v>
      </c>
      <c r="H541">
        <v>27</v>
      </c>
      <c r="I541" t="s">
        <v>33</v>
      </c>
      <c r="J541" t="s">
        <v>13</v>
      </c>
      <c r="K541" s="1">
        <f>SUMIFS(tbSilv[qtdRecurso],tbSilv[idCombinacao],tbResumo[[#This Row],[idCombinacao]],tbSilv[Ano],tbResumo[[#This Row],[Ano]],tbSilv[Operacao],tbResumo[[#This Row],[Operacao]],tbSilv[Recurso],tbResumo[[#This Row],[Recurso]])</f>
        <v>14</v>
      </c>
      <c r="L541" t="str">
        <f>VLOOKUP(tbResumo[[#This Row],[Recurso]],tbUnid[],2,0)</f>
        <v>H/H</v>
      </c>
      <c r="M541" s="9">
        <f>IFERROR(AVERAGEIFS(tbSilv[Preco],tbSilv[idCombinacao],tbResumo[[#This Row],[idCombinacao]],tbSilv[Ano],tbResumo[[#This Row],[Ano]],tbSilv[Operacao],tbResumo[[#This Row],[Operacao]],tbSilv[Recurso],tbResumo[[#This Row],[Recurso]]),0)</f>
        <v>13.066685676574707</v>
      </c>
      <c r="N541" s="1">
        <f>SUMIFS(tbSilv[qtdRecEspFaixa],tbSilv[idCombinacao],tbResumo[[#This Row],[idCombinacao]],tbSilv[Ano],tbResumo[[#This Row],[Ano]],tbSilv[Operacao],tbResumo[[#This Row],[Operacao]],tbSilv[Recurso],tbResumo[[#This Row],[Recurso]])</f>
        <v>0.5</v>
      </c>
      <c r="O541" s="9">
        <f>SUMIFS(tbSilv[ValorEspFaixa],tbSilv[idCombinacao],tbResumo[[#This Row],[idCombinacao]],tbSilv[Ano],tbResumo[[#This Row],[Ano]],tbSilv[Operacao],tbResumo[[#This Row],[Operacao]],tbSilv[Recurso],tbResumo[[#This Row],[Recurso]])</f>
        <v>6.5333428382873535</v>
      </c>
    </row>
    <row r="542" spans="1:15" x14ac:dyDescent="0.3">
      <c r="A542" t="s">
        <v>1</v>
      </c>
      <c r="B542" t="s">
        <v>2</v>
      </c>
      <c r="C542" t="s">
        <v>3</v>
      </c>
      <c r="D542" t="s">
        <v>306</v>
      </c>
      <c r="E542" t="s">
        <v>4</v>
      </c>
      <c r="F542">
        <v>11817</v>
      </c>
      <c r="G542" t="s">
        <v>57</v>
      </c>
      <c r="H542">
        <v>27</v>
      </c>
      <c r="I542" t="s">
        <v>36</v>
      </c>
      <c r="J542" t="s">
        <v>13</v>
      </c>
      <c r="K542" s="1">
        <f>SUMIFS(tbSilv[qtdRecurso],tbSilv[idCombinacao],tbResumo[[#This Row],[idCombinacao]],tbSilv[Ano],tbResumo[[#This Row],[Ano]],tbSilv[Operacao],tbResumo[[#This Row],[Operacao]],tbSilv[Recurso],tbResumo[[#This Row],[Recurso]])</f>
        <v>7</v>
      </c>
      <c r="L542" t="str">
        <f>VLOOKUP(tbResumo[[#This Row],[Recurso]],tbUnid[],2,0)</f>
        <v>H/H</v>
      </c>
      <c r="M542" s="9">
        <f>IFERROR(AVERAGEIFS(tbSilv[Preco],tbSilv[idCombinacao],tbResumo[[#This Row],[idCombinacao]],tbSilv[Ano],tbResumo[[#This Row],[Ano]],tbSilv[Operacao],tbResumo[[#This Row],[Operacao]],tbSilv[Recurso],tbResumo[[#This Row],[Recurso]]),0)</f>
        <v>13.066685676574707</v>
      </c>
      <c r="N542" s="1">
        <f>SUMIFS(tbSilv[qtdRecEspFaixa],tbSilv[idCombinacao],tbResumo[[#This Row],[idCombinacao]],tbSilv[Ano],tbResumo[[#This Row],[Ano]],tbSilv[Operacao],tbResumo[[#This Row],[Operacao]],tbSilv[Recurso],tbResumo[[#This Row],[Recurso]])</f>
        <v>0.25</v>
      </c>
      <c r="O542" s="9">
        <f>SUMIFS(tbSilv[ValorEspFaixa],tbSilv[idCombinacao],tbResumo[[#This Row],[idCombinacao]],tbSilv[Ano],tbResumo[[#This Row],[Ano]],tbSilv[Operacao],tbResumo[[#This Row],[Operacao]],tbSilv[Recurso],tbResumo[[#This Row],[Recurso]])</f>
        <v>3.2666714191436768</v>
      </c>
    </row>
    <row r="543" spans="1:15" x14ac:dyDescent="0.3">
      <c r="A543" t="s">
        <v>1</v>
      </c>
      <c r="B543" t="s">
        <v>2</v>
      </c>
      <c r="C543" t="s">
        <v>3</v>
      </c>
      <c r="D543" t="s">
        <v>306</v>
      </c>
      <c r="E543" t="s">
        <v>4</v>
      </c>
      <c r="F543">
        <v>11817</v>
      </c>
      <c r="G543" t="s">
        <v>57</v>
      </c>
      <c r="H543">
        <v>28</v>
      </c>
      <c r="I543" t="s">
        <v>33</v>
      </c>
      <c r="J543" t="s">
        <v>34</v>
      </c>
      <c r="K543" s="1">
        <f>SUMIFS(tbSilv[qtdRecurso],tbSilv[idCombinacao],tbResumo[[#This Row],[idCombinacao]],tbSilv[Ano],tbResumo[[#This Row],[Ano]],tbSilv[Operacao],tbResumo[[#This Row],[Operacao]],tbSilv[Recurso],tbResumo[[#This Row],[Recurso]])</f>
        <v>14</v>
      </c>
      <c r="L543" t="str">
        <f>VLOOKUP(tbResumo[[#This Row],[Recurso]],tbUnid[],2,0)</f>
        <v>H/H</v>
      </c>
      <c r="M543" s="9">
        <f>IFERROR(AVERAGEIFS(tbSilv[Preco],tbSilv[idCombinacao],tbResumo[[#This Row],[idCombinacao]],tbSilv[Ano],tbResumo[[#This Row],[Ano]],tbSilv[Operacao],tbResumo[[#This Row],[Operacao]],tbSilv[Recurso],tbResumo[[#This Row],[Recurso]]),0)</f>
        <v>9.8999999999999991E-2</v>
      </c>
      <c r="N543" s="1">
        <f>SUMIFS(tbSilv[qtdRecEspFaixa],tbSilv[idCombinacao],tbResumo[[#This Row],[idCombinacao]],tbSilv[Ano],tbResumo[[#This Row],[Ano]],tbSilv[Operacao],tbResumo[[#This Row],[Operacao]],tbSilv[Recurso],tbResumo[[#This Row],[Recurso]])</f>
        <v>0.5</v>
      </c>
      <c r="O543" s="9">
        <f>SUMIFS(tbSilv[ValorEspFaixa],tbSilv[idCombinacao],tbResumo[[#This Row],[idCombinacao]],tbSilv[Ano],tbResumo[[#This Row],[Ano]],tbSilv[Operacao],tbResumo[[#This Row],[Operacao]],tbSilv[Recurso],tbResumo[[#This Row],[Recurso]])</f>
        <v>4.9500000000000002E-2</v>
      </c>
    </row>
    <row r="544" spans="1:15" x14ac:dyDescent="0.3">
      <c r="A544" t="s">
        <v>1</v>
      </c>
      <c r="B544" t="s">
        <v>2</v>
      </c>
      <c r="C544" t="s">
        <v>3</v>
      </c>
      <c r="D544" t="s">
        <v>306</v>
      </c>
      <c r="E544" t="s">
        <v>4</v>
      </c>
      <c r="F544">
        <v>11817</v>
      </c>
      <c r="G544" t="s">
        <v>57</v>
      </c>
      <c r="H544">
        <v>28</v>
      </c>
      <c r="I544" t="s">
        <v>33</v>
      </c>
      <c r="J544" t="s">
        <v>35</v>
      </c>
      <c r="K544" s="1">
        <f>SUMIFS(tbSilv[qtdRecurso],tbSilv[idCombinacao],tbResumo[[#This Row],[idCombinacao]],tbSilv[Ano],tbResumo[[#This Row],[Ano]],tbSilv[Operacao],tbResumo[[#This Row],[Operacao]],tbSilv[Recurso],tbResumo[[#This Row],[Recurso]])</f>
        <v>14</v>
      </c>
      <c r="L544" t="str">
        <f>VLOOKUP(tbResumo[[#This Row],[Recurso]],tbUnid[],2,0)</f>
        <v>Kg</v>
      </c>
      <c r="M544" s="9">
        <f>IFERROR(AVERAGEIFS(tbSilv[Preco],tbSilv[idCombinacao],tbResumo[[#This Row],[idCombinacao]],tbSilv[Ano],tbResumo[[#This Row],[Ano]],tbSilv[Operacao],tbResumo[[#This Row],[Operacao]],tbSilv[Recurso],tbResumo[[#This Row],[Recurso]]),0)</f>
        <v>16.239999771118164</v>
      </c>
      <c r="N544" s="1">
        <f>SUMIFS(tbSilv[qtdRecEspFaixa],tbSilv[idCombinacao],tbResumo[[#This Row],[idCombinacao]],tbSilv[Ano],tbResumo[[#This Row],[Ano]],tbSilv[Operacao],tbResumo[[#This Row],[Operacao]],tbSilv[Recurso],tbResumo[[#This Row],[Recurso]])</f>
        <v>0.5</v>
      </c>
      <c r="O544" s="9">
        <f>SUMIFS(tbSilv[ValorEspFaixa],tbSilv[idCombinacao],tbResumo[[#This Row],[idCombinacao]],tbSilv[Ano],tbResumo[[#This Row],[Ano]],tbSilv[Operacao],tbResumo[[#This Row],[Operacao]],tbSilv[Recurso],tbResumo[[#This Row],[Recurso]])</f>
        <v>8.119999885559082</v>
      </c>
    </row>
    <row r="545" spans="1:15" x14ac:dyDescent="0.3">
      <c r="A545" t="s">
        <v>1</v>
      </c>
      <c r="B545" t="s">
        <v>2</v>
      </c>
      <c r="C545" t="s">
        <v>3</v>
      </c>
      <c r="D545" t="s">
        <v>306</v>
      </c>
      <c r="E545" t="s">
        <v>4</v>
      </c>
      <c r="F545">
        <v>11817</v>
      </c>
      <c r="G545" t="s">
        <v>57</v>
      </c>
      <c r="H545">
        <v>28</v>
      </c>
      <c r="I545" t="s">
        <v>33</v>
      </c>
      <c r="J545" t="s">
        <v>13</v>
      </c>
      <c r="K545" s="1">
        <f>SUMIFS(tbSilv[qtdRecurso],tbSilv[idCombinacao],tbResumo[[#This Row],[idCombinacao]],tbSilv[Ano],tbResumo[[#This Row],[Ano]],tbSilv[Operacao],tbResumo[[#This Row],[Operacao]],tbSilv[Recurso],tbResumo[[#This Row],[Recurso]])</f>
        <v>14</v>
      </c>
      <c r="L545" t="str">
        <f>VLOOKUP(tbResumo[[#This Row],[Recurso]],tbUnid[],2,0)</f>
        <v>H/H</v>
      </c>
      <c r="M545" s="9">
        <f>IFERROR(AVERAGEIFS(tbSilv[Preco],tbSilv[idCombinacao],tbResumo[[#This Row],[idCombinacao]],tbSilv[Ano],tbResumo[[#This Row],[Ano]],tbSilv[Operacao],tbResumo[[#This Row],[Operacao]],tbSilv[Recurso],tbResumo[[#This Row],[Recurso]]),0)</f>
        <v>13.066685676574707</v>
      </c>
      <c r="N545" s="1">
        <f>SUMIFS(tbSilv[qtdRecEspFaixa],tbSilv[idCombinacao],tbResumo[[#This Row],[idCombinacao]],tbSilv[Ano],tbResumo[[#This Row],[Ano]],tbSilv[Operacao],tbResumo[[#This Row],[Operacao]],tbSilv[Recurso],tbResumo[[#This Row],[Recurso]])</f>
        <v>0.5</v>
      </c>
      <c r="O545" s="9">
        <f>SUMIFS(tbSilv[ValorEspFaixa],tbSilv[idCombinacao],tbResumo[[#This Row],[idCombinacao]],tbSilv[Ano],tbResumo[[#This Row],[Ano]],tbSilv[Operacao],tbResumo[[#This Row],[Operacao]],tbSilv[Recurso],tbResumo[[#This Row],[Recurso]])</f>
        <v>6.5333428382873535</v>
      </c>
    </row>
    <row r="546" spans="1:15" x14ac:dyDescent="0.3">
      <c r="A546" t="s">
        <v>1</v>
      </c>
      <c r="B546" t="s">
        <v>2</v>
      </c>
      <c r="C546" t="s">
        <v>3</v>
      </c>
      <c r="D546" t="s">
        <v>306</v>
      </c>
      <c r="E546" t="s">
        <v>4</v>
      </c>
      <c r="F546">
        <v>11817</v>
      </c>
      <c r="G546" t="s">
        <v>57</v>
      </c>
      <c r="H546">
        <v>28</v>
      </c>
      <c r="I546" t="s">
        <v>36</v>
      </c>
      <c r="J546" t="s">
        <v>13</v>
      </c>
      <c r="K546" s="1">
        <f>SUMIFS(tbSilv[qtdRecurso],tbSilv[idCombinacao],tbResumo[[#This Row],[idCombinacao]],tbSilv[Ano],tbResumo[[#This Row],[Ano]],tbSilv[Operacao],tbResumo[[#This Row],[Operacao]],tbSilv[Recurso],tbResumo[[#This Row],[Recurso]])</f>
        <v>7</v>
      </c>
      <c r="L546" t="str">
        <f>VLOOKUP(tbResumo[[#This Row],[Recurso]],tbUnid[],2,0)</f>
        <v>H/H</v>
      </c>
      <c r="M546" s="9">
        <f>IFERROR(AVERAGEIFS(tbSilv[Preco],tbSilv[idCombinacao],tbResumo[[#This Row],[idCombinacao]],tbSilv[Ano],tbResumo[[#This Row],[Ano]],tbSilv[Operacao],tbResumo[[#This Row],[Operacao]],tbSilv[Recurso],tbResumo[[#This Row],[Recurso]]),0)</f>
        <v>13.066685676574707</v>
      </c>
      <c r="N546" s="1">
        <f>SUMIFS(tbSilv[qtdRecEspFaixa],tbSilv[idCombinacao],tbResumo[[#This Row],[idCombinacao]],tbSilv[Ano],tbResumo[[#This Row],[Ano]],tbSilv[Operacao],tbResumo[[#This Row],[Operacao]],tbSilv[Recurso],tbResumo[[#This Row],[Recurso]])</f>
        <v>0.25</v>
      </c>
      <c r="O546" s="9">
        <f>SUMIFS(tbSilv[ValorEspFaixa],tbSilv[idCombinacao],tbResumo[[#This Row],[idCombinacao]],tbSilv[Ano],tbResumo[[#This Row],[Ano]],tbSilv[Operacao],tbResumo[[#This Row],[Operacao]],tbSilv[Recurso],tbResumo[[#This Row],[Recurso]])</f>
        <v>3.2666714191436768</v>
      </c>
    </row>
    <row r="547" spans="1:15" x14ac:dyDescent="0.3">
      <c r="A547" t="s">
        <v>1</v>
      </c>
      <c r="B547" t="s">
        <v>2</v>
      </c>
      <c r="C547" t="s">
        <v>3</v>
      </c>
      <c r="D547" t="s">
        <v>306</v>
      </c>
      <c r="E547" t="s">
        <v>4</v>
      </c>
      <c r="F547">
        <v>11817</v>
      </c>
      <c r="G547" t="s">
        <v>57</v>
      </c>
      <c r="H547">
        <v>29</v>
      </c>
      <c r="I547" t="s">
        <v>33</v>
      </c>
      <c r="J547" t="s">
        <v>34</v>
      </c>
      <c r="K547" s="1">
        <f>SUMIFS(tbSilv[qtdRecurso],tbSilv[idCombinacao],tbResumo[[#This Row],[idCombinacao]],tbSilv[Ano],tbResumo[[#This Row],[Ano]],tbSilv[Operacao],tbResumo[[#This Row],[Operacao]],tbSilv[Recurso],tbResumo[[#This Row],[Recurso]])</f>
        <v>14</v>
      </c>
      <c r="L547" t="str">
        <f>VLOOKUP(tbResumo[[#This Row],[Recurso]],tbUnid[],2,0)</f>
        <v>H/H</v>
      </c>
      <c r="M547" s="9">
        <f>IFERROR(AVERAGEIFS(tbSilv[Preco],tbSilv[idCombinacao],tbResumo[[#This Row],[idCombinacao]],tbSilv[Ano],tbResumo[[#This Row],[Ano]],tbSilv[Operacao],tbResumo[[#This Row],[Operacao]],tbSilv[Recurso],tbResumo[[#This Row],[Recurso]]),0)</f>
        <v>9.8999999999999991E-2</v>
      </c>
      <c r="N547" s="1">
        <f>SUMIFS(tbSilv[qtdRecEspFaixa],tbSilv[idCombinacao],tbResumo[[#This Row],[idCombinacao]],tbSilv[Ano],tbResumo[[#This Row],[Ano]],tbSilv[Operacao],tbResumo[[#This Row],[Operacao]],tbSilv[Recurso],tbResumo[[#This Row],[Recurso]])</f>
        <v>0.5</v>
      </c>
      <c r="O547" s="9">
        <f>SUMIFS(tbSilv[ValorEspFaixa],tbSilv[idCombinacao],tbResumo[[#This Row],[idCombinacao]],tbSilv[Ano],tbResumo[[#This Row],[Ano]],tbSilv[Operacao],tbResumo[[#This Row],[Operacao]],tbSilv[Recurso],tbResumo[[#This Row],[Recurso]])</f>
        <v>4.9500000000000002E-2</v>
      </c>
    </row>
    <row r="548" spans="1:15" x14ac:dyDescent="0.3">
      <c r="A548" t="s">
        <v>1</v>
      </c>
      <c r="B548" t="s">
        <v>2</v>
      </c>
      <c r="C548" t="s">
        <v>3</v>
      </c>
      <c r="D548" t="s">
        <v>306</v>
      </c>
      <c r="E548" t="s">
        <v>4</v>
      </c>
      <c r="F548">
        <v>11817</v>
      </c>
      <c r="G548" t="s">
        <v>57</v>
      </c>
      <c r="H548">
        <v>29</v>
      </c>
      <c r="I548" t="s">
        <v>33</v>
      </c>
      <c r="J548" t="s">
        <v>35</v>
      </c>
      <c r="K548" s="1">
        <f>SUMIFS(tbSilv[qtdRecurso],tbSilv[idCombinacao],tbResumo[[#This Row],[idCombinacao]],tbSilv[Ano],tbResumo[[#This Row],[Ano]],tbSilv[Operacao],tbResumo[[#This Row],[Operacao]],tbSilv[Recurso],tbResumo[[#This Row],[Recurso]])</f>
        <v>14</v>
      </c>
      <c r="L548" t="str">
        <f>VLOOKUP(tbResumo[[#This Row],[Recurso]],tbUnid[],2,0)</f>
        <v>Kg</v>
      </c>
      <c r="M548" s="9">
        <f>IFERROR(AVERAGEIFS(tbSilv[Preco],tbSilv[idCombinacao],tbResumo[[#This Row],[idCombinacao]],tbSilv[Ano],tbResumo[[#This Row],[Ano]],tbSilv[Operacao],tbResumo[[#This Row],[Operacao]],tbSilv[Recurso],tbResumo[[#This Row],[Recurso]]),0)</f>
        <v>16.239999771118164</v>
      </c>
      <c r="N548" s="1">
        <f>SUMIFS(tbSilv[qtdRecEspFaixa],tbSilv[idCombinacao],tbResumo[[#This Row],[idCombinacao]],tbSilv[Ano],tbResumo[[#This Row],[Ano]],tbSilv[Operacao],tbResumo[[#This Row],[Operacao]],tbSilv[Recurso],tbResumo[[#This Row],[Recurso]])</f>
        <v>0.5</v>
      </c>
      <c r="O548" s="9">
        <f>SUMIFS(tbSilv[ValorEspFaixa],tbSilv[idCombinacao],tbResumo[[#This Row],[idCombinacao]],tbSilv[Ano],tbResumo[[#This Row],[Ano]],tbSilv[Operacao],tbResumo[[#This Row],[Operacao]],tbSilv[Recurso],tbResumo[[#This Row],[Recurso]])</f>
        <v>8.119999885559082</v>
      </c>
    </row>
    <row r="549" spans="1:15" x14ac:dyDescent="0.3">
      <c r="A549" t="s">
        <v>1</v>
      </c>
      <c r="B549" t="s">
        <v>2</v>
      </c>
      <c r="C549" t="s">
        <v>3</v>
      </c>
      <c r="D549" t="s">
        <v>306</v>
      </c>
      <c r="E549" t="s">
        <v>4</v>
      </c>
      <c r="F549">
        <v>11817</v>
      </c>
      <c r="G549" t="s">
        <v>57</v>
      </c>
      <c r="H549">
        <v>29</v>
      </c>
      <c r="I549" t="s">
        <v>33</v>
      </c>
      <c r="J549" t="s">
        <v>13</v>
      </c>
      <c r="K549" s="1">
        <f>SUMIFS(tbSilv[qtdRecurso],tbSilv[idCombinacao],tbResumo[[#This Row],[idCombinacao]],tbSilv[Ano],tbResumo[[#This Row],[Ano]],tbSilv[Operacao],tbResumo[[#This Row],[Operacao]],tbSilv[Recurso],tbResumo[[#This Row],[Recurso]])</f>
        <v>14</v>
      </c>
      <c r="L549" t="str">
        <f>VLOOKUP(tbResumo[[#This Row],[Recurso]],tbUnid[],2,0)</f>
        <v>H/H</v>
      </c>
      <c r="M549" s="9">
        <f>IFERROR(AVERAGEIFS(tbSilv[Preco],tbSilv[idCombinacao],tbResumo[[#This Row],[idCombinacao]],tbSilv[Ano],tbResumo[[#This Row],[Ano]],tbSilv[Operacao],tbResumo[[#This Row],[Operacao]],tbSilv[Recurso],tbResumo[[#This Row],[Recurso]]),0)</f>
        <v>13.066685676574707</v>
      </c>
      <c r="N549" s="1">
        <f>SUMIFS(tbSilv[qtdRecEspFaixa],tbSilv[idCombinacao],tbResumo[[#This Row],[idCombinacao]],tbSilv[Ano],tbResumo[[#This Row],[Ano]],tbSilv[Operacao],tbResumo[[#This Row],[Operacao]],tbSilv[Recurso],tbResumo[[#This Row],[Recurso]])</f>
        <v>0.5</v>
      </c>
      <c r="O549" s="9">
        <f>SUMIFS(tbSilv[ValorEspFaixa],tbSilv[idCombinacao],tbResumo[[#This Row],[idCombinacao]],tbSilv[Ano],tbResumo[[#This Row],[Ano]],tbSilv[Operacao],tbResumo[[#This Row],[Operacao]],tbSilv[Recurso],tbResumo[[#This Row],[Recurso]])</f>
        <v>6.5333428382873535</v>
      </c>
    </row>
    <row r="550" spans="1:15" x14ac:dyDescent="0.3">
      <c r="A550" t="s">
        <v>1</v>
      </c>
      <c r="B550" t="s">
        <v>2</v>
      </c>
      <c r="C550" t="s">
        <v>3</v>
      </c>
      <c r="D550" t="s">
        <v>306</v>
      </c>
      <c r="E550" t="s">
        <v>4</v>
      </c>
      <c r="F550">
        <v>11817</v>
      </c>
      <c r="G550" t="s">
        <v>57</v>
      </c>
      <c r="H550">
        <v>29</v>
      </c>
      <c r="I550" t="s">
        <v>36</v>
      </c>
      <c r="J550" t="s">
        <v>13</v>
      </c>
      <c r="K550" s="1">
        <f>SUMIFS(tbSilv[qtdRecurso],tbSilv[idCombinacao],tbResumo[[#This Row],[idCombinacao]],tbSilv[Ano],tbResumo[[#This Row],[Ano]],tbSilv[Operacao],tbResumo[[#This Row],[Operacao]],tbSilv[Recurso],tbResumo[[#This Row],[Recurso]])</f>
        <v>7</v>
      </c>
      <c r="L550" t="str">
        <f>VLOOKUP(tbResumo[[#This Row],[Recurso]],tbUnid[],2,0)</f>
        <v>H/H</v>
      </c>
      <c r="M550" s="9">
        <f>IFERROR(AVERAGEIFS(tbSilv[Preco],tbSilv[idCombinacao],tbResumo[[#This Row],[idCombinacao]],tbSilv[Ano],tbResumo[[#This Row],[Ano]],tbSilv[Operacao],tbResumo[[#This Row],[Operacao]],tbSilv[Recurso],tbResumo[[#This Row],[Recurso]]),0)</f>
        <v>13.066685676574707</v>
      </c>
      <c r="N550" s="1">
        <f>SUMIFS(tbSilv[qtdRecEspFaixa],tbSilv[idCombinacao],tbResumo[[#This Row],[idCombinacao]],tbSilv[Ano],tbResumo[[#This Row],[Ano]],tbSilv[Operacao],tbResumo[[#This Row],[Operacao]],tbSilv[Recurso],tbResumo[[#This Row],[Recurso]])</f>
        <v>0.25</v>
      </c>
      <c r="O550" s="9">
        <f>SUMIFS(tbSilv[ValorEspFaixa],tbSilv[idCombinacao],tbResumo[[#This Row],[idCombinacao]],tbSilv[Ano],tbResumo[[#This Row],[Ano]],tbSilv[Operacao],tbResumo[[#This Row],[Operacao]],tbSilv[Recurso],tbResumo[[#This Row],[Recurso]])</f>
        <v>3.2666714191436768</v>
      </c>
    </row>
    <row r="551" spans="1:15" x14ac:dyDescent="0.3">
      <c r="A551" t="s">
        <v>1</v>
      </c>
      <c r="B551" t="s">
        <v>2</v>
      </c>
      <c r="C551" t="s">
        <v>3</v>
      </c>
      <c r="D551" t="s">
        <v>306</v>
      </c>
      <c r="E551" t="s">
        <v>4</v>
      </c>
      <c r="F551">
        <v>11817</v>
      </c>
      <c r="G551" t="s">
        <v>57</v>
      </c>
      <c r="H551">
        <v>30</v>
      </c>
      <c r="I551" t="s">
        <v>33</v>
      </c>
      <c r="J551" t="s">
        <v>34</v>
      </c>
      <c r="K551" s="1">
        <f>SUMIFS(tbSilv[qtdRecurso],tbSilv[idCombinacao],tbResumo[[#This Row],[idCombinacao]],tbSilv[Ano],tbResumo[[#This Row],[Ano]],tbSilv[Operacao],tbResumo[[#This Row],[Operacao]],tbSilv[Recurso],tbResumo[[#This Row],[Recurso]])</f>
        <v>14</v>
      </c>
      <c r="L551" t="str">
        <f>VLOOKUP(tbResumo[[#This Row],[Recurso]],tbUnid[],2,0)</f>
        <v>H/H</v>
      </c>
      <c r="M551" s="9">
        <f>IFERROR(AVERAGEIFS(tbSilv[Preco],tbSilv[idCombinacao],tbResumo[[#This Row],[idCombinacao]],tbSilv[Ano],tbResumo[[#This Row],[Ano]],tbSilv[Operacao],tbResumo[[#This Row],[Operacao]],tbSilv[Recurso],tbResumo[[#This Row],[Recurso]]),0)</f>
        <v>9.8999999999999991E-2</v>
      </c>
      <c r="N551" s="1">
        <f>SUMIFS(tbSilv[qtdRecEspFaixa],tbSilv[idCombinacao],tbResumo[[#This Row],[idCombinacao]],tbSilv[Ano],tbResumo[[#This Row],[Ano]],tbSilv[Operacao],tbResumo[[#This Row],[Operacao]],tbSilv[Recurso],tbResumo[[#This Row],[Recurso]])</f>
        <v>0.5</v>
      </c>
      <c r="O551" s="9">
        <f>SUMIFS(tbSilv[ValorEspFaixa],tbSilv[idCombinacao],tbResumo[[#This Row],[idCombinacao]],tbSilv[Ano],tbResumo[[#This Row],[Ano]],tbSilv[Operacao],tbResumo[[#This Row],[Operacao]],tbSilv[Recurso],tbResumo[[#This Row],[Recurso]])</f>
        <v>4.9500000000000002E-2</v>
      </c>
    </row>
    <row r="552" spans="1:15" x14ac:dyDescent="0.3">
      <c r="A552" t="s">
        <v>1</v>
      </c>
      <c r="B552" t="s">
        <v>2</v>
      </c>
      <c r="C552" t="s">
        <v>3</v>
      </c>
      <c r="D552" t="s">
        <v>306</v>
      </c>
      <c r="E552" t="s">
        <v>4</v>
      </c>
      <c r="F552">
        <v>11817</v>
      </c>
      <c r="G552" t="s">
        <v>57</v>
      </c>
      <c r="H552">
        <v>30</v>
      </c>
      <c r="I552" t="s">
        <v>33</v>
      </c>
      <c r="J552" t="s">
        <v>35</v>
      </c>
      <c r="K552" s="1">
        <f>SUMIFS(tbSilv[qtdRecurso],tbSilv[idCombinacao],tbResumo[[#This Row],[idCombinacao]],tbSilv[Ano],tbResumo[[#This Row],[Ano]],tbSilv[Operacao],tbResumo[[#This Row],[Operacao]],tbSilv[Recurso],tbResumo[[#This Row],[Recurso]])</f>
        <v>14</v>
      </c>
      <c r="L552" t="str">
        <f>VLOOKUP(tbResumo[[#This Row],[Recurso]],tbUnid[],2,0)</f>
        <v>Kg</v>
      </c>
      <c r="M552" s="9">
        <f>IFERROR(AVERAGEIFS(tbSilv[Preco],tbSilv[idCombinacao],tbResumo[[#This Row],[idCombinacao]],tbSilv[Ano],tbResumo[[#This Row],[Ano]],tbSilv[Operacao],tbResumo[[#This Row],[Operacao]],tbSilv[Recurso],tbResumo[[#This Row],[Recurso]]),0)</f>
        <v>16.239999771118164</v>
      </c>
      <c r="N552" s="1">
        <f>SUMIFS(tbSilv[qtdRecEspFaixa],tbSilv[idCombinacao],tbResumo[[#This Row],[idCombinacao]],tbSilv[Ano],tbResumo[[#This Row],[Ano]],tbSilv[Operacao],tbResumo[[#This Row],[Operacao]],tbSilv[Recurso],tbResumo[[#This Row],[Recurso]])</f>
        <v>0.5</v>
      </c>
      <c r="O552" s="9">
        <f>SUMIFS(tbSilv[ValorEspFaixa],tbSilv[idCombinacao],tbResumo[[#This Row],[idCombinacao]],tbSilv[Ano],tbResumo[[#This Row],[Ano]],tbSilv[Operacao],tbResumo[[#This Row],[Operacao]],tbSilv[Recurso],tbResumo[[#This Row],[Recurso]])</f>
        <v>8.119999885559082</v>
      </c>
    </row>
    <row r="553" spans="1:15" x14ac:dyDescent="0.3">
      <c r="A553" t="s">
        <v>1</v>
      </c>
      <c r="B553" t="s">
        <v>2</v>
      </c>
      <c r="C553" t="s">
        <v>3</v>
      </c>
      <c r="D553" t="s">
        <v>306</v>
      </c>
      <c r="E553" t="s">
        <v>4</v>
      </c>
      <c r="F553">
        <v>11817</v>
      </c>
      <c r="G553" t="s">
        <v>57</v>
      </c>
      <c r="H553">
        <v>30</v>
      </c>
      <c r="I553" t="s">
        <v>33</v>
      </c>
      <c r="J553" t="s">
        <v>13</v>
      </c>
      <c r="K553" s="1">
        <f>SUMIFS(tbSilv[qtdRecurso],tbSilv[idCombinacao],tbResumo[[#This Row],[idCombinacao]],tbSilv[Ano],tbResumo[[#This Row],[Ano]],tbSilv[Operacao],tbResumo[[#This Row],[Operacao]],tbSilv[Recurso],tbResumo[[#This Row],[Recurso]])</f>
        <v>14</v>
      </c>
      <c r="L553" t="str">
        <f>VLOOKUP(tbResumo[[#This Row],[Recurso]],tbUnid[],2,0)</f>
        <v>H/H</v>
      </c>
      <c r="M553" s="9">
        <f>IFERROR(AVERAGEIFS(tbSilv[Preco],tbSilv[idCombinacao],tbResumo[[#This Row],[idCombinacao]],tbSilv[Ano],tbResumo[[#This Row],[Ano]],tbSilv[Operacao],tbResumo[[#This Row],[Operacao]],tbSilv[Recurso],tbResumo[[#This Row],[Recurso]]),0)</f>
        <v>13.066685676574707</v>
      </c>
      <c r="N553" s="1">
        <f>SUMIFS(tbSilv[qtdRecEspFaixa],tbSilv[idCombinacao],tbResumo[[#This Row],[idCombinacao]],tbSilv[Ano],tbResumo[[#This Row],[Ano]],tbSilv[Operacao],tbResumo[[#This Row],[Operacao]],tbSilv[Recurso],tbResumo[[#This Row],[Recurso]])</f>
        <v>0.5</v>
      </c>
      <c r="O553" s="9">
        <f>SUMIFS(tbSilv[ValorEspFaixa],tbSilv[idCombinacao],tbResumo[[#This Row],[idCombinacao]],tbSilv[Ano],tbResumo[[#This Row],[Ano]],tbSilv[Operacao],tbResumo[[#This Row],[Operacao]],tbSilv[Recurso],tbResumo[[#This Row],[Recurso]])</f>
        <v>6.5333428382873535</v>
      </c>
    </row>
    <row r="554" spans="1:15" x14ac:dyDescent="0.3">
      <c r="A554" t="s">
        <v>1</v>
      </c>
      <c r="B554" t="s">
        <v>2</v>
      </c>
      <c r="C554" t="s">
        <v>3</v>
      </c>
      <c r="D554" t="s">
        <v>306</v>
      </c>
      <c r="E554" t="s">
        <v>4</v>
      </c>
      <c r="F554">
        <v>11817</v>
      </c>
      <c r="G554" t="s">
        <v>57</v>
      </c>
      <c r="H554">
        <v>30</v>
      </c>
      <c r="I554" t="s">
        <v>36</v>
      </c>
      <c r="J554" t="s">
        <v>13</v>
      </c>
      <c r="K554" s="1">
        <f>SUMIFS(tbSilv[qtdRecurso],tbSilv[idCombinacao],tbResumo[[#This Row],[idCombinacao]],tbSilv[Ano],tbResumo[[#This Row],[Ano]],tbSilv[Operacao],tbResumo[[#This Row],[Operacao]],tbSilv[Recurso],tbResumo[[#This Row],[Recurso]])</f>
        <v>7</v>
      </c>
      <c r="L554" t="str">
        <f>VLOOKUP(tbResumo[[#This Row],[Recurso]],tbUnid[],2,0)</f>
        <v>H/H</v>
      </c>
      <c r="M554" s="9">
        <f>IFERROR(AVERAGEIFS(tbSilv[Preco],tbSilv[idCombinacao],tbResumo[[#This Row],[idCombinacao]],tbSilv[Ano],tbResumo[[#This Row],[Ano]],tbSilv[Operacao],tbResumo[[#This Row],[Operacao]],tbSilv[Recurso],tbResumo[[#This Row],[Recurso]]),0)</f>
        <v>13.066685676574707</v>
      </c>
      <c r="N554" s="1">
        <f>SUMIFS(tbSilv[qtdRecEspFaixa],tbSilv[idCombinacao],tbResumo[[#This Row],[idCombinacao]],tbSilv[Ano],tbResumo[[#This Row],[Ano]],tbSilv[Operacao],tbResumo[[#This Row],[Operacao]],tbSilv[Recurso],tbResumo[[#This Row],[Recurso]])</f>
        <v>0.25</v>
      </c>
      <c r="O554" s="9">
        <f>SUMIFS(tbSilv[ValorEspFaixa],tbSilv[idCombinacao],tbResumo[[#This Row],[idCombinacao]],tbSilv[Ano],tbResumo[[#This Row],[Ano]],tbSilv[Operacao],tbResumo[[#This Row],[Operacao]],tbSilv[Recurso],tbResumo[[#This Row],[Recurso]])</f>
        <v>3.2666714191436768</v>
      </c>
    </row>
    <row r="555" spans="1:15" x14ac:dyDescent="0.3">
      <c r="A555" t="s">
        <v>1</v>
      </c>
      <c r="B555" t="s">
        <v>2</v>
      </c>
      <c r="C555" t="s">
        <v>3</v>
      </c>
      <c r="D555" t="s">
        <v>306</v>
      </c>
      <c r="E555" t="s">
        <v>4</v>
      </c>
      <c r="F555">
        <v>11817</v>
      </c>
      <c r="G555" t="s">
        <v>57</v>
      </c>
      <c r="H555">
        <v>1</v>
      </c>
      <c r="I555" t="s">
        <v>31</v>
      </c>
      <c r="J555" t="s">
        <v>32</v>
      </c>
      <c r="K555" s="1">
        <f>SUMIFS(tbSilv[qtdRecurso],tbSilv[idCombinacao],tbResumo[[#This Row],[idCombinacao]],tbSilv[Ano],tbResumo[[#This Row],[Ano]],tbSilv[Operacao],tbResumo[[#This Row],[Operacao]],tbSilv[Recurso],tbResumo[[#This Row],[Recurso]])</f>
        <v>228.89999999999998</v>
      </c>
      <c r="L555" t="str">
        <f>VLOOKUP(tbResumo[[#This Row],[Recurso]],tbUnid[],2,0)</f>
        <v>H/H</v>
      </c>
      <c r="M555" s="9">
        <f>IFERROR(AVERAGEIFS(tbSilv[Preco],tbSilv[idCombinacao],tbResumo[[#This Row],[idCombinacao]],tbSilv[Ano],tbResumo[[#This Row],[Ano]],tbSilv[Operacao],tbResumo[[#This Row],[Operacao]],tbSilv[Recurso],tbResumo[[#This Row],[Recurso]]),0)</f>
        <v>1.6E-2</v>
      </c>
      <c r="N555" s="1">
        <f>SUMIFS(tbSilv[qtdRecEspFaixa],tbSilv[idCombinacao],tbResumo[[#This Row],[idCombinacao]],tbSilv[Ano],tbResumo[[#This Row],[Ano]],tbSilv[Operacao],tbResumo[[#This Row],[Operacao]],tbSilv[Recurso],tbResumo[[#This Row],[Recurso]])</f>
        <v>8.1750000000000007</v>
      </c>
      <c r="O555" s="9">
        <f>SUMIFS(tbSilv[ValorEspFaixa],tbSilv[idCombinacao],tbResumo[[#This Row],[idCombinacao]],tbSilv[Ano],tbResumo[[#This Row],[Ano]],tbSilv[Operacao],tbResumo[[#This Row],[Operacao]],tbSilv[Recurso],tbResumo[[#This Row],[Recurso]])</f>
        <v>0.13080000000000003</v>
      </c>
    </row>
    <row r="556" spans="1:15" x14ac:dyDescent="0.3">
      <c r="A556" t="s">
        <v>1</v>
      </c>
      <c r="B556" t="s">
        <v>2</v>
      </c>
      <c r="C556" t="s">
        <v>3</v>
      </c>
      <c r="D556" t="s">
        <v>306</v>
      </c>
      <c r="E556" t="s">
        <v>4</v>
      </c>
      <c r="F556">
        <v>11817</v>
      </c>
      <c r="G556" t="s">
        <v>57</v>
      </c>
      <c r="H556">
        <v>1</v>
      </c>
      <c r="I556" t="s">
        <v>31</v>
      </c>
      <c r="J556" t="s">
        <v>13</v>
      </c>
      <c r="K556" s="1">
        <f>SUMIFS(tbSilv[qtdRecurso],tbSilv[idCombinacao],tbResumo[[#This Row],[idCombinacao]],tbSilv[Ano],tbResumo[[#This Row],[Ano]],tbSilv[Operacao],tbResumo[[#This Row],[Operacao]],tbSilv[Recurso],tbResumo[[#This Row],[Recurso]])</f>
        <v>228.89999999999998</v>
      </c>
      <c r="L556" t="str">
        <f>VLOOKUP(tbResumo[[#This Row],[Recurso]],tbUnid[],2,0)</f>
        <v>H/H</v>
      </c>
      <c r="M556" s="9">
        <f>IFERROR(AVERAGEIFS(tbSilv[Preco],tbSilv[idCombinacao],tbResumo[[#This Row],[idCombinacao]],tbSilv[Ano],tbResumo[[#This Row],[Ano]],tbSilv[Operacao],tbResumo[[#This Row],[Operacao]],tbSilv[Recurso],tbResumo[[#This Row],[Recurso]]),0)</f>
        <v>13.066685676574707</v>
      </c>
      <c r="N556" s="1">
        <f>SUMIFS(tbSilv[qtdRecEspFaixa],tbSilv[idCombinacao],tbResumo[[#This Row],[idCombinacao]],tbSilv[Ano],tbResumo[[#This Row],[Ano]],tbSilv[Operacao],tbResumo[[#This Row],[Operacao]],tbSilv[Recurso],tbResumo[[#This Row],[Recurso]])</f>
        <v>8.1750000000000007</v>
      </c>
      <c r="O556" s="9">
        <f>SUMIFS(tbSilv[ValorEspFaixa],tbSilv[idCombinacao],tbResumo[[#This Row],[idCombinacao]],tbSilv[Ano],tbResumo[[#This Row],[Ano]],tbSilv[Operacao],tbResumo[[#This Row],[Operacao]],tbSilv[Recurso],tbResumo[[#This Row],[Recurso]])</f>
        <v>106.82015540599824</v>
      </c>
    </row>
    <row r="557" spans="1:15" x14ac:dyDescent="0.3">
      <c r="A557" t="s">
        <v>1</v>
      </c>
      <c r="B557" t="s">
        <v>2</v>
      </c>
      <c r="C557" t="s">
        <v>3</v>
      </c>
      <c r="D557" t="s">
        <v>306</v>
      </c>
      <c r="E557" t="s">
        <v>4</v>
      </c>
      <c r="F557">
        <v>11817</v>
      </c>
      <c r="G557" t="s">
        <v>57</v>
      </c>
      <c r="H557">
        <v>1</v>
      </c>
      <c r="I557" t="s">
        <v>33</v>
      </c>
      <c r="J557" t="s">
        <v>34</v>
      </c>
      <c r="K557" s="1">
        <f>SUMIFS(tbSilv[qtdRecurso],tbSilv[idCombinacao],tbResumo[[#This Row],[idCombinacao]],tbSilv[Ano],tbResumo[[#This Row],[Ano]],tbSilv[Operacao],tbResumo[[#This Row],[Operacao]],tbSilv[Recurso],tbResumo[[#This Row],[Recurso]])</f>
        <v>42</v>
      </c>
      <c r="L557" t="str">
        <f>VLOOKUP(tbResumo[[#This Row],[Recurso]],tbUnid[],2,0)</f>
        <v>H/H</v>
      </c>
      <c r="M557" s="9">
        <f>IFERROR(AVERAGEIFS(tbSilv[Preco],tbSilv[idCombinacao],tbResumo[[#This Row],[idCombinacao]],tbSilv[Ano],tbResumo[[#This Row],[Ano]],tbSilv[Operacao],tbResumo[[#This Row],[Operacao]],tbSilv[Recurso],tbResumo[[#This Row],[Recurso]]),0)</f>
        <v>9.8999999999999991E-2</v>
      </c>
      <c r="N557" s="1">
        <f>SUMIFS(tbSilv[qtdRecEspFaixa],tbSilv[idCombinacao],tbResumo[[#This Row],[idCombinacao]],tbSilv[Ano],tbResumo[[#This Row],[Ano]],tbSilv[Operacao],tbResumo[[#This Row],[Operacao]],tbSilv[Recurso],tbResumo[[#This Row],[Recurso]])</f>
        <v>1.5</v>
      </c>
      <c r="O557" s="9">
        <f>SUMIFS(tbSilv[ValorEspFaixa],tbSilv[idCombinacao],tbResumo[[#This Row],[idCombinacao]],tbSilv[Ano],tbResumo[[#This Row],[Ano]],tbSilv[Operacao],tbResumo[[#This Row],[Operacao]],tbSilv[Recurso],tbResumo[[#This Row],[Recurso]])</f>
        <v>0.14850000000000002</v>
      </c>
    </row>
    <row r="558" spans="1:15" x14ac:dyDescent="0.3">
      <c r="A558" t="s">
        <v>1</v>
      </c>
      <c r="B558" t="s">
        <v>2</v>
      </c>
      <c r="C558" t="s">
        <v>3</v>
      </c>
      <c r="D558" t="s">
        <v>306</v>
      </c>
      <c r="E558" t="s">
        <v>4</v>
      </c>
      <c r="F558">
        <v>11817</v>
      </c>
      <c r="G558" t="s">
        <v>57</v>
      </c>
      <c r="H558">
        <v>1</v>
      </c>
      <c r="I558" t="s">
        <v>33</v>
      </c>
      <c r="J558" t="s">
        <v>35</v>
      </c>
      <c r="K558" s="1">
        <f>SUMIFS(tbSilv[qtdRecurso],tbSilv[idCombinacao],tbResumo[[#This Row],[idCombinacao]],tbSilv[Ano],tbResumo[[#This Row],[Ano]],tbSilv[Operacao],tbResumo[[#This Row],[Operacao]],tbSilv[Recurso],tbResumo[[#This Row],[Recurso]])</f>
        <v>38.5</v>
      </c>
      <c r="L558" t="str">
        <f>VLOOKUP(tbResumo[[#This Row],[Recurso]],tbUnid[],2,0)</f>
        <v>Kg</v>
      </c>
      <c r="M558" s="9">
        <f>IFERROR(AVERAGEIFS(tbSilv[Preco],tbSilv[idCombinacao],tbResumo[[#This Row],[idCombinacao]],tbSilv[Ano],tbResumo[[#This Row],[Ano]],tbSilv[Operacao],tbResumo[[#This Row],[Operacao]],tbSilv[Recurso],tbResumo[[#This Row],[Recurso]]),0)</f>
        <v>16.239999771118164</v>
      </c>
      <c r="N558" s="1">
        <f>SUMIFS(tbSilv[qtdRecEspFaixa],tbSilv[idCombinacao],tbResumo[[#This Row],[idCombinacao]],tbSilv[Ano],tbResumo[[#This Row],[Ano]],tbSilv[Operacao],tbResumo[[#This Row],[Operacao]],tbSilv[Recurso],tbResumo[[#This Row],[Recurso]])</f>
        <v>1.375</v>
      </c>
      <c r="O558" s="9">
        <f>SUMIFS(tbSilv[ValorEspFaixa],tbSilv[idCombinacao],tbResumo[[#This Row],[idCombinacao]],tbSilv[Ano],tbResumo[[#This Row],[Ano]],tbSilv[Operacao],tbResumo[[#This Row],[Operacao]],tbSilv[Recurso],tbResumo[[#This Row],[Recurso]])</f>
        <v>22.329999685287476</v>
      </c>
    </row>
    <row r="559" spans="1:15" x14ac:dyDescent="0.3">
      <c r="A559" t="s">
        <v>1</v>
      </c>
      <c r="B559" t="s">
        <v>2</v>
      </c>
      <c r="C559" t="s">
        <v>3</v>
      </c>
      <c r="D559" t="s">
        <v>306</v>
      </c>
      <c r="E559" t="s">
        <v>4</v>
      </c>
      <c r="F559">
        <v>11817</v>
      </c>
      <c r="G559" t="s">
        <v>57</v>
      </c>
      <c r="H559">
        <v>1</v>
      </c>
      <c r="I559" t="s">
        <v>33</v>
      </c>
      <c r="J559" t="s">
        <v>13</v>
      </c>
      <c r="K559" s="1">
        <f>SUMIFS(tbSilv[qtdRecurso],tbSilv[idCombinacao],tbResumo[[#This Row],[idCombinacao]],tbSilv[Ano],tbResumo[[#This Row],[Ano]],tbSilv[Operacao],tbResumo[[#This Row],[Operacao]],tbSilv[Recurso],tbResumo[[#This Row],[Recurso]])</f>
        <v>42</v>
      </c>
      <c r="L559" t="str">
        <f>VLOOKUP(tbResumo[[#This Row],[Recurso]],tbUnid[],2,0)</f>
        <v>H/H</v>
      </c>
      <c r="M559" s="9">
        <f>IFERROR(AVERAGEIFS(tbSilv[Preco],tbSilv[idCombinacao],tbResumo[[#This Row],[idCombinacao]],tbSilv[Ano],tbResumo[[#This Row],[Ano]],tbSilv[Operacao],tbResumo[[#This Row],[Operacao]],tbSilv[Recurso],tbResumo[[#This Row],[Recurso]]),0)</f>
        <v>13.066685676574707</v>
      </c>
      <c r="N559" s="1">
        <f>SUMIFS(tbSilv[qtdRecEspFaixa],tbSilv[idCombinacao],tbResumo[[#This Row],[idCombinacao]],tbSilv[Ano],tbResumo[[#This Row],[Ano]],tbSilv[Operacao],tbResumo[[#This Row],[Operacao]],tbSilv[Recurso],tbResumo[[#This Row],[Recurso]])</f>
        <v>1.5</v>
      </c>
      <c r="O559" s="9">
        <f>SUMIFS(tbSilv[ValorEspFaixa],tbSilv[idCombinacao],tbResumo[[#This Row],[idCombinacao]],tbSilv[Ano],tbResumo[[#This Row],[Ano]],tbSilv[Operacao],tbResumo[[#This Row],[Operacao]],tbSilv[Recurso],tbResumo[[#This Row],[Recurso]])</f>
        <v>19.600028514862064</v>
      </c>
    </row>
    <row r="560" spans="1:15" x14ac:dyDescent="0.3">
      <c r="A560" t="s">
        <v>1</v>
      </c>
      <c r="B560" t="s">
        <v>2</v>
      </c>
      <c r="C560" t="s">
        <v>3</v>
      </c>
      <c r="D560" t="s">
        <v>306</v>
      </c>
      <c r="E560" t="s">
        <v>4</v>
      </c>
      <c r="F560">
        <v>11817</v>
      </c>
      <c r="G560" t="s">
        <v>57</v>
      </c>
      <c r="H560">
        <v>1</v>
      </c>
      <c r="I560" t="s">
        <v>36</v>
      </c>
      <c r="J560" t="s">
        <v>13</v>
      </c>
      <c r="K560" s="1">
        <f>SUMIFS(tbSilv[qtdRecurso],tbSilv[idCombinacao],tbResumo[[#This Row],[idCombinacao]],tbSilv[Ano],tbResumo[[#This Row],[Ano]],tbSilv[Operacao],tbResumo[[#This Row],[Operacao]],tbSilv[Recurso],tbResumo[[#This Row],[Recurso]])</f>
        <v>7</v>
      </c>
      <c r="L560" t="str">
        <f>VLOOKUP(tbResumo[[#This Row],[Recurso]],tbUnid[],2,0)</f>
        <v>H/H</v>
      </c>
      <c r="M560" s="9">
        <f>IFERROR(AVERAGEIFS(tbSilv[Preco],tbSilv[idCombinacao],tbResumo[[#This Row],[idCombinacao]],tbSilv[Ano],tbResumo[[#This Row],[Ano]],tbSilv[Operacao],tbResumo[[#This Row],[Operacao]],tbSilv[Recurso],tbResumo[[#This Row],[Recurso]]),0)</f>
        <v>13.066685676574707</v>
      </c>
      <c r="N560" s="1">
        <f>SUMIFS(tbSilv[qtdRecEspFaixa],tbSilv[idCombinacao],tbResumo[[#This Row],[idCombinacao]],tbSilv[Ano],tbResumo[[#This Row],[Ano]],tbSilv[Operacao],tbResumo[[#This Row],[Operacao]],tbSilv[Recurso],tbResumo[[#This Row],[Recurso]])</f>
        <v>0.25</v>
      </c>
      <c r="O560" s="9">
        <f>SUMIFS(tbSilv[ValorEspFaixa],tbSilv[idCombinacao],tbResumo[[#This Row],[idCombinacao]],tbSilv[Ano],tbResumo[[#This Row],[Ano]],tbSilv[Operacao],tbResumo[[#This Row],[Operacao]],tbSilv[Recurso],tbResumo[[#This Row],[Recurso]])</f>
        <v>3.2666714191436768</v>
      </c>
    </row>
    <row r="561" spans="1:15" x14ac:dyDescent="0.3">
      <c r="A561" t="s">
        <v>1</v>
      </c>
      <c r="B561" t="s">
        <v>2</v>
      </c>
      <c r="C561" t="s">
        <v>3</v>
      </c>
      <c r="D561" t="s">
        <v>306</v>
      </c>
      <c r="E561" t="s">
        <v>4</v>
      </c>
      <c r="F561">
        <v>11817</v>
      </c>
      <c r="G561" t="s">
        <v>57</v>
      </c>
      <c r="H561">
        <v>1</v>
      </c>
      <c r="I561" t="s">
        <v>9</v>
      </c>
      <c r="J561" t="s">
        <v>16</v>
      </c>
      <c r="K561" s="1">
        <f>SUMIFS(tbSilv[qtdRecurso],tbSilv[idCombinacao],tbResumo[[#This Row],[idCombinacao]],tbSilv[Ano],tbResumo[[#This Row],[Ano]],tbSilv[Operacao],tbResumo[[#This Row],[Operacao]],tbSilv[Recurso],tbResumo[[#This Row],[Recurso]])</f>
        <v>12.25</v>
      </c>
      <c r="L561" t="str">
        <f>VLOOKUP(tbResumo[[#This Row],[Recurso]],tbUnid[],2,0)</f>
        <v>H/M</v>
      </c>
      <c r="M561" s="9">
        <f>IFERROR(AVERAGEIFS(tbSilv[Preco],tbSilv[idCombinacao],tbResumo[[#This Row],[idCombinacao]],tbSilv[Ano],tbResumo[[#This Row],[Ano]],tbSilv[Operacao],tbResumo[[#This Row],[Operacao]],tbSilv[Recurso],tbResumo[[#This Row],[Recurso]]),0)</f>
        <v>149.07000732421875</v>
      </c>
      <c r="N561" s="1">
        <f>SUMIFS(tbSilv[qtdRecEspFaixa],tbSilv[idCombinacao],tbResumo[[#This Row],[idCombinacao]],tbSilv[Ano],tbResumo[[#This Row],[Ano]],tbSilv[Operacao],tbResumo[[#This Row],[Operacao]],tbSilv[Recurso],tbResumo[[#This Row],[Recurso]])</f>
        <v>0.4375</v>
      </c>
      <c r="O561" s="9">
        <f>SUMIFS(tbSilv[ValorEspFaixa],tbSilv[idCombinacao],tbResumo[[#This Row],[idCombinacao]],tbSilv[Ano],tbResumo[[#This Row],[Ano]],tbSilv[Operacao],tbResumo[[#This Row],[Operacao]],tbSilv[Recurso],tbResumo[[#This Row],[Recurso]])</f>
        <v>65.218128204345703</v>
      </c>
    </row>
    <row r="562" spans="1:15" x14ac:dyDescent="0.3">
      <c r="A562" t="s">
        <v>1</v>
      </c>
      <c r="B562" t="s">
        <v>2</v>
      </c>
      <c r="C562" t="s">
        <v>3</v>
      </c>
      <c r="D562" t="s">
        <v>306</v>
      </c>
      <c r="E562" t="s">
        <v>4</v>
      </c>
      <c r="F562">
        <v>11817</v>
      </c>
      <c r="G562" t="s">
        <v>57</v>
      </c>
      <c r="H562">
        <v>1</v>
      </c>
      <c r="I562" t="s">
        <v>44</v>
      </c>
      <c r="J562" t="s">
        <v>45</v>
      </c>
      <c r="K562" s="1">
        <f>SUMIFS(tbSilv[qtdRecurso],tbSilv[idCombinacao],tbResumo[[#This Row],[idCombinacao]],tbSilv[Ano],tbResumo[[#This Row],[Ano]],tbSilv[Operacao],tbResumo[[#This Row],[Operacao]],tbSilv[Recurso],tbResumo[[#This Row],[Recurso]])</f>
        <v>168</v>
      </c>
      <c r="L562" t="str">
        <f>VLOOKUP(tbResumo[[#This Row],[Recurso]],tbUnid[],2,0)</f>
        <v>H/H</v>
      </c>
      <c r="M562" s="9">
        <f>IFERROR(AVERAGEIFS(tbSilv[Preco],tbSilv[idCombinacao],tbResumo[[#This Row],[idCombinacao]],tbSilv[Ano],tbResumo[[#This Row],[Ano]],tbSilv[Operacao],tbResumo[[#This Row],[Operacao]],tbSilv[Recurso],tbResumo[[#This Row],[Recurso]]),0)</f>
        <v>1.0999999999999998E-2</v>
      </c>
      <c r="N562" s="1">
        <f>SUMIFS(tbSilv[qtdRecEspFaixa],tbSilv[idCombinacao],tbResumo[[#This Row],[idCombinacao]],tbSilv[Ano],tbResumo[[#This Row],[Ano]],tbSilv[Operacao],tbResumo[[#This Row],[Operacao]],tbSilv[Recurso],tbResumo[[#This Row],[Recurso]])</f>
        <v>6</v>
      </c>
      <c r="O562" s="9">
        <f>SUMIFS(tbSilv[ValorEspFaixa],tbSilv[idCombinacao],tbResumo[[#This Row],[idCombinacao]],tbSilv[Ano],tbResumo[[#This Row],[Ano]],tbSilv[Operacao],tbResumo[[#This Row],[Operacao]],tbSilv[Recurso],tbResumo[[#This Row],[Recurso]])</f>
        <v>6.6000000000000003E-2</v>
      </c>
    </row>
    <row r="563" spans="1:15" x14ac:dyDescent="0.3">
      <c r="A563" t="s">
        <v>1</v>
      </c>
      <c r="B563" t="s">
        <v>2</v>
      </c>
      <c r="C563" t="s">
        <v>3</v>
      </c>
      <c r="D563" t="s">
        <v>306</v>
      </c>
      <c r="E563" t="s">
        <v>4</v>
      </c>
      <c r="F563">
        <v>11817</v>
      </c>
      <c r="G563" t="s">
        <v>57</v>
      </c>
      <c r="H563">
        <v>1</v>
      </c>
      <c r="I563" t="s">
        <v>44</v>
      </c>
      <c r="J563" t="s">
        <v>13</v>
      </c>
      <c r="K563" s="1">
        <f>SUMIFS(tbSilv[qtdRecurso],tbSilv[idCombinacao],tbResumo[[#This Row],[idCombinacao]],tbSilv[Ano],tbResumo[[#This Row],[Ano]],tbSilv[Operacao],tbResumo[[#This Row],[Operacao]],tbSilv[Recurso],tbResumo[[#This Row],[Recurso]])</f>
        <v>168</v>
      </c>
      <c r="L563" t="str">
        <f>VLOOKUP(tbResumo[[#This Row],[Recurso]],tbUnid[],2,0)</f>
        <v>H/H</v>
      </c>
      <c r="M563" s="9">
        <f>IFERROR(AVERAGEIFS(tbSilv[Preco],tbSilv[idCombinacao],tbResumo[[#This Row],[idCombinacao]],tbSilv[Ano],tbResumo[[#This Row],[Ano]],tbSilv[Operacao],tbResumo[[#This Row],[Operacao]],tbSilv[Recurso],tbResumo[[#This Row],[Recurso]]),0)</f>
        <v>13.066685676574707</v>
      </c>
      <c r="N563" s="1">
        <f>SUMIFS(tbSilv[qtdRecEspFaixa],tbSilv[idCombinacao],tbResumo[[#This Row],[idCombinacao]],tbSilv[Ano],tbResumo[[#This Row],[Ano]],tbSilv[Operacao],tbResumo[[#This Row],[Operacao]],tbSilv[Recurso],tbResumo[[#This Row],[Recurso]])</f>
        <v>6</v>
      </c>
      <c r="O563" s="9">
        <f>SUMIFS(tbSilv[ValorEspFaixa],tbSilv[idCombinacao],tbResumo[[#This Row],[idCombinacao]],tbSilv[Ano],tbResumo[[#This Row],[Ano]],tbSilv[Operacao],tbResumo[[#This Row],[Operacao]],tbSilv[Recurso],tbResumo[[#This Row],[Recurso]])</f>
        <v>78.400114059448242</v>
      </c>
    </row>
    <row r="564" spans="1:15" x14ac:dyDescent="0.3">
      <c r="A564" t="s">
        <v>1</v>
      </c>
      <c r="B564" t="s">
        <v>2</v>
      </c>
      <c r="C564" t="s">
        <v>3</v>
      </c>
      <c r="D564" t="s">
        <v>306</v>
      </c>
      <c r="E564" t="s">
        <v>4</v>
      </c>
      <c r="F564">
        <v>11817</v>
      </c>
      <c r="G564" t="s">
        <v>57</v>
      </c>
      <c r="H564">
        <v>1</v>
      </c>
      <c r="I564" t="s">
        <v>46</v>
      </c>
      <c r="J564" t="s">
        <v>47</v>
      </c>
      <c r="K564" s="1">
        <f>SUMIFS(tbSilv[qtdRecurso],tbSilv[idCombinacao],tbResumo[[#This Row],[idCombinacao]],tbSilv[Ano],tbResumo[[#This Row],[Ano]],tbSilv[Operacao],tbResumo[[#This Row],[Operacao]],tbSilv[Recurso],tbResumo[[#This Row],[Recurso]])</f>
        <v>3.5</v>
      </c>
      <c r="L564" t="str">
        <f>VLOOKUP(tbResumo[[#This Row],[Recurso]],tbUnid[],2,0)</f>
        <v>t</v>
      </c>
      <c r="M564" s="9">
        <f>IFERROR(AVERAGEIFS(tbSilv[Preco],tbSilv[idCombinacao],tbResumo[[#This Row],[idCombinacao]],tbSilv[Ano],tbResumo[[#This Row],[Ano]],tbSilv[Operacao],tbResumo[[#This Row],[Operacao]],tbSilv[Recurso],tbResumo[[#This Row],[Recurso]]),0)</f>
        <v>206.16999816894531</v>
      </c>
      <c r="N564" s="1">
        <f>SUMIFS(tbSilv[qtdRecEspFaixa],tbSilv[idCombinacao],tbResumo[[#This Row],[idCombinacao]],tbSilv[Ano],tbResumo[[#This Row],[Ano]],tbSilv[Operacao],tbResumo[[#This Row],[Operacao]],tbSilv[Recurso],tbResumo[[#This Row],[Recurso]])</f>
        <v>0.125</v>
      </c>
      <c r="O564" s="9">
        <f>SUMIFS(tbSilv[ValorEspFaixa],tbSilv[idCombinacao],tbResumo[[#This Row],[idCombinacao]],tbSilv[Ano],tbResumo[[#This Row],[Ano]],tbSilv[Operacao],tbResumo[[#This Row],[Operacao]],tbSilv[Recurso],tbResumo[[#This Row],[Recurso]])</f>
        <v>25.771249771118164</v>
      </c>
    </row>
    <row r="565" spans="1:15" x14ac:dyDescent="0.3">
      <c r="A565" t="s">
        <v>1</v>
      </c>
      <c r="B565" t="s">
        <v>2</v>
      </c>
      <c r="C565" t="s">
        <v>3</v>
      </c>
      <c r="D565" t="s">
        <v>306</v>
      </c>
      <c r="E565" t="s">
        <v>4</v>
      </c>
      <c r="F565">
        <v>11817</v>
      </c>
      <c r="G565" t="s">
        <v>57</v>
      </c>
      <c r="H565">
        <v>1</v>
      </c>
      <c r="I565" t="s">
        <v>46</v>
      </c>
      <c r="J565" t="s">
        <v>13</v>
      </c>
      <c r="K565" s="1">
        <f>SUMIFS(tbSilv[qtdRecurso],tbSilv[idCombinacao],tbResumo[[#This Row],[idCombinacao]],tbSilv[Ano],tbResumo[[#This Row],[Ano]],tbSilv[Operacao],tbResumo[[#This Row],[Operacao]],tbSilv[Recurso],tbResumo[[#This Row],[Recurso]])</f>
        <v>70</v>
      </c>
      <c r="L565" t="str">
        <f>VLOOKUP(tbResumo[[#This Row],[Recurso]],tbUnid[],2,0)</f>
        <v>H/H</v>
      </c>
      <c r="M565" s="9">
        <f>IFERROR(AVERAGEIFS(tbSilv[Preco],tbSilv[idCombinacao],tbResumo[[#This Row],[idCombinacao]],tbSilv[Ano],tbResumo[[#This Row],[Ano]],tbSilv[Operacao],tbResumo[[#This Row],[Operacao]],tbSilv[Recurso],tbResumo[[#This Row],[Recurso]]),0)</f>
        <v>13.066685676574707</v>
      </c>
      <c r="N565" s="1">
        <f>SUMIFS(tbSilv[qtdRecEspFaixa],tbSilv[idCombinacao],tbResumo[[#This Row],[idCombinacao]],tbSilv[Ano],tbResumo[[#This Row],[Ano]],tbSilv[Operacao],tbResumo[[#This Row],[Operacao]],tbSilv[Recurso],tbResumo[[#This Row],[Recurso]])</f>
        <v>2.5</v>
      </c>
      <c r="O565" s="9">
        <f>SUMIFS(tbSilv[ValorEspFaixa],tbSilv[idCombinacao],tbResumo[[#This Row],[idCombinacao]],tbSilv[Ano],tbResumo[[#This Row],[Ano]],tbSilv[Operacao],tbResumo[[#This Row],[Operacao]],tbSilv[Recurso],tbResumo[[#This Row],[Recurso]])</f>
        <v>32.66671419143676</v>
      </c>
    </row>
    <row r="566" spans="1:15" x14ac:dyDescent="0.3">
      <c r="A566" t="s">
        <v>1</v>
      </c>
      <c r="B566" t="s">
        <v>2</v>
      </c>
      <c r="C566" t="s">
        <v>3</v>
      </c>
      <c r="D566" t="s">
        <v>306</v>
      </c>
      <c r="E566" t="s">
        <v>4</v>
      </c>
      <c r="F566">
        <v>11817</v>
      </c>
      <c r="G566" t="s">
        <v>57</v>
      </c>
      <c r="H566">
        <v>1</v>
      </c>
      <c r="I566" t="s">
        <v>46</v>
      </c>
      <c r="J566" t="s">
        <v>16</v>
      </c>
      <c r="K566" s="1">
        <f>SUMIFS(tbSilv[qtdRecurso],tbSilv[idCombinacao],tbResumo[[#This Row],[idCombinacao]],tbSilv[Ano],tbResumo[[#This Row],[Ano]],tbSilv[Operacao],tbResumo[[#This Row],[Operacao]],tbSilv[Recurso],tbResumo[[#This Row],[Recurso]])</f>
        <v>11.55</v>
      </c>
      <c r="L566" t="str">
        <f>VLOOKUP(tbResumo[[#This Row],[Recurso]],tbUnid[],2,0)</f>
        <v>H/M</v>
      </c>
      <c r="M566" s="9">
        <f>IFERROR(AVERAGEIFS(tbSilv[Preco],tbSilv[idCombinacao],tbResumo[[#This Row],[idCombinacao]],tbSilv[Ano],tbResumo[[#This Row],[Ano]],tbSilv[Operacao],tbResumo[[#This Row],[Operacao]],tbSilv[Recurso],tbResumo[[#This Row],[Recurso]]),0)</f>
        <v>149.07000732421875</v>
      </c>
      <c r="N566" s="1">
        <f>SUMIFS(tbSilv[qtdRecEspFaixa],tbSilv[idCombinacao],tbResumo[[#This Row],[idCombinacao]],tbSilv[Ano],tbResumo[[#This Row],[Ano]],tbSilv[Operacao],tbResumo[[#This Row],[Operacao]],tbSilv[Recurso],tbResumo[[#This Row],[Recurso]])</f>
        <v>0.41249999999999998</v>
      </c>
      <c r="O566" s="9">
        <f>SUMIFS(tbSilv[ValorEspFaixa],tbSilv[idCombinacao],tbResumo[[#This Row],[idCombinacao]],tbSilv[Ano],tbResumo[[#This Row],[Ano]],tbSilv[Operacao],tbResumo[[#This Row],[Operacao]],tbSilv[Recurso],tbResumo[[#This Row],[Recurso]])</f>
        <v>61.491378021240237</v>
      </c>
    </row>
    <row r="567" spans="1:15" x14ac:dyDescent="0.3">
      <c r="A567" t="s">
        <v>1</v>
      </c>
      <c r="B567" t="s">
        <v>2</v>
      </c>
      <c r="C567" t="s">
        <v>3</v>
      </c>
      <c r="D567" t="s">
        <v>306</v>
      </c>
      <c r="E567" t="s">
        <v>4</v>
      </c>
      <c r="F567">
        <v>11817</v>
      </c>
      <c r="G567" t="s">
        <v>57</v>
      </c>
      <c r="H567">
        <v>1</v>
      </c>
      <c r="I567" t="s">
        <v>49</v>
      </c>
      <c r="J567" t="s">
        <v>50</v>
      </c>
      <c r="K567" s="1">
        <f>SUMIFS(tbSilv[qtdRecurso],tbSilv[idCombinacao],tbResumo[[#This Row],[idCombinacao]],tbSilv[Ano],tbResumo[[#This Row],[Ano]],tbSilv[Operacao],tbResumo[[#This Row],[Operacao]],tbSilv[Recurso],tbResumo[[#This Row],[Recurso]])</f>
        <v>168</v>
      </c>
      <c r="L567" t="str">
        <f>VLOOKUP(tbResumo[[#This Row],[Recurso]],tbUnid[],2,0)</f>
        <v>H/H</v>
      </c>
      <c r="M567" s="9">
        <f>IFERROR(AVERAGEIFS(tbSilv[Preco],tbSilv[idCombinacao],tbResumo[[#This Row],[idCombinacao]],tbSilv[Ano],tbResumo[[#This Row],[Ano]],tbSilv[Operacao],tbResumo[[#This Row],[Operacao]],tbSilv[Recurso],tbResumo[[#This Row],[Recurso]]),0)</f>
        <v>6.0519999999999996</v>
      </c>
      <c r="N567" s="1">
        <f>SUMIFS(tbSilv[qtdRecEspFaixa],tbSilv[idCombinacao],tbResumo[[#This Row],[idCombinacao]],tbSilv[Ano],tbResumo[[#This Row],[Ano]],tbSilv[Operacao],tbResumo[[#This Row],[Operacao]],tbSilv[Recurso],tbResumo[[#This Row],[Recurso]])</f>
        <v>6</v>
      </c>
      <c r="O567" s="9">
        <f>SUMIFS(tbSilv[ValorEspFaixa],tbSilv[idCombinacao],tbResumo[[#This Row],[idCombinacao]],tbSilv[Ano],tbResumo[[#This Row],[Ano]],tbSilv[Operacao],tbResumo[[#This Row],[Operacao]],tbSilv[Recurso],tbResumo[[#This Row],[Recurso]])</f>
        <v>36.311999999999998</v>
      </c>
    </row>
    <row r="568" spans="1:15" x14ac:dyDescent="0.3">
      <c r="A568" t="s">
        <v>1</v>
      </c>
      <c r="B568" t="s">
        <v>2</v>
      </c>
      <c r="C568" t="s">
        <v>3</v>
      </c>
      <c r="D568" t="s">
        <v>306</v>
      </c>
      <c r="E568" t="s">
        <v>4</v>
      </c>
      <c r="F568">
        <v>11817</v>
      </c>
      <c r="G568" t="s">
        <v>57</v>
      </c>
      <c r="H568">
        <v>1</v>
      </c>
      <c r="I568" t="s">
        <v>49</v>
      </c>
      <c r="J568" t="s">
        <v>13</v>
      </c>
      <c r="K568" s="1">
        <f>SUMIFS(tbSilv[qtdRecurso],tbSilv[idCombinacao],tbResumo[[#This Row],[idCombinacao]],tbSilv[Ano],tbResumo[[#This Row],[Ano]],tbSilv[Operacao],tbResumo[[#This Row],[Operacao]],tbSilv[Recurso],tbResumo[[#This Row],[Recurso]])</f>
        <v>168</v>
      </c>
      <c r="L568" t="str">
        <f>VLOOKUP(tbResumo[[#This Row],[Recurso]],tbUnid[],2,0)</f>
        <v>H/H</v>
      </c>
      <c r="M568" s="9">
        <f>IFERROR(AVERAGEIFS(tbSilv[Preco],tbSilv[idCombinacao],tbResumo[[#This Row],[idCombinacao]],tbSilv[Ano],tbResumo[[#This Row],[Ano]],tbSilv[Operacao],tbResumo[[#This Row],[Operacao]],tbSilv[Recurso],tbResumo[[#This Row],[Recurso]]),0)</f>
        <v>13.066685676574707</v>
      </c>
      <c r="N568" s="1">
        <f>SUMIFS(tbSilv[qtdRecEspFaixa],tbSilv[idCombinacao],tbResumo[[#This Row],[idCombinacao]],tbSilv[Ano],tbResumo[[#This Row],[Ano]],tbSilv[Operacao],tbResumo[[#This Row],[Operacao]],tbSilv[Recurso],tbResumo[[#This Row],[Recurso]])</f>
        <v>6</v>
      </c>
      <c r="O568" s="9">
        <f>SUMIFS(tbSilv[ValorEspFaixa],tbSilv[idCombinacao],tbResumo[[#This Row],[idCombinacao]],tbSilv[Ano],tbResumo[[#This Row],[Ano]],tbSilv[Operacao],tbResumo[[#This Row],[Operacao]],tbSilv[Recurso],tbResumo[[#This Row],[Recurso]])</f>
        <v>78.400114059448242</v>
      </c>
    </row>
    <row r="569" spans="1:15" x14ac:dyDescent="0.3">
      <c r="A569" t="s">
        <v>1</v>
      </c>
      <c r="B569" t="s">
        <v>2</v>
      </c>
      <c r="C569" t="s">
        <v>3</v>
      </c>
      <c r="D569" t="s">
        <v>306</v>
      </c>
      <c r="E569" t="s">
        <v>4</v>
      </c>
      <c r="F569">
        <v>11817</v>
      </c>
      <c r="G569" t="s">
        <v>57</v>
      </c>
      <c r="H569">
        <v>1</v>
      </c>
      <c r="I569" t="s">
        <v>51</v>
      </c>
      <c r="J569" t="s">
        <v>38</v>
      </c>
      <c r="K569" s="1">
        <f>SUMIFS(tbSilv[qtdRecurso],tbSilv[idCombinacao],tbResumo[[#This Row],[idCombinacao]],tbSilv[Ano],tbResumo[[#This Row],[Ano]],tbSilv[Operacao],tbResumo[[#This Row],[Operacao]],tbSilv[Recurso],tbResumo[[#This Row],[Recurso]])</f>
        <v>140</v>
      </c>
      <c r="L569" t="str">
        <f>VLOOKUP(tbResumo[[#This Row],[Recurso]],tbUnid[],2,0)</f>
        <v>H/H</v>
      </c>
      <c r="M569" s="9">
        <f>IFERROR(AVERAGEIFS(tbSilv[Preco],tbSilv[idCombinacao],tbResumo[[#This Row],[idCombinacao]],tbSilv[Ano],tbResumo[[#This Row],[Ano]],tbSilv[Operacao],tbResumo[[#This Row],[Operacao]],tbSilv[Recurso],tbResumo[[#This Row],[Recurso]]),0)</f>
        <v>6.4110000000000005</v>
      </c>
      <c r="N569" s="1">
        <f>SUMIFS(tbSilv[qtdRecEspFaixa],tbSilv[idCombinacao],tbResumo[[#This Row],[idCombinacao]],tbSilv[Ano],tbResumo[[#This Row],[Ano]],tbSilv[Operacao],tbResumo[[#This Row],[Operacao]],tbSilv[Recurso],tbResumo[[#This Row],[Recurso]])</f>
        <v>5</v>
      </c>
      <c r="O569" s="9">
        <f>SUMIFS(tbSilv[ValorEspFaixa],tbSilv[idCombinacao],tbResumo[[#This Row],[idCombinacao]],tbSilv[Ano],tbResumo[[#This Row],[Ano]],tbSilv[Operacao],tbResumo[[#This Row],[Operacao]],tbSilv[Recurso],tbResumo[[#This Row],[Recurso]])</f>
        <v>32.055000000000007</v>
      </c>
    </row>
    <row r="570" spans="1:15" x14ac:dyDescent="0.3">
      <c r="A570" t="s">
        <v>1</v>
      </c>
      <c r="B570" t="s">
        <v>2</v>
      </c>
      <c r="C570" t="s">
        <v>3</v>
      </c>
      <c r="D570" t="s">
        <v>306</v>
      </c>
      <c r="E570" t="s">
        <v>4</v>
      </c>
      <c r="F570">
        <v>11817</v>
      </c>
      <c r="G570" t="s">
        <v>57</v>
      </c>
      <c r="H570">
        <v>1</v>
      </c>
      <c r="I570" t="s">
        <v>51</v>
      </c>
      <c r="J570" t="s">
        <v>13</v>
      </c>
      <c r="K570" s="1">
        <f>SUMIFS(tbSilv[qtdRecurso],tbSilv[idCombinacao],tbResumo[[#This Row],[idCombinacao]],tbSilv[Ano],tbResumo[[#This Row],[Ano]],tbSilv[Operacao],tbResumo[[#This Row],[Operacao]],tbSilv[Recurso],tbResumo[[#This Row],[Recurso]])</f>
        <v>140</v>
      </c>
      <c r="L570" t="str">
        <f>VLOOKUP(tbResumo[[#This Row],[Recurso]],tbUnid[],2,0)</f>
        <v>H/H</v>
      </c>
      <c r="M570" s="9">
        <f>IFERROR(AVERAGEIFS(tbSilv[Preco],tbSilv[idCombinacao],tbResumo[[#This Row],[idCombinacao]],tbSilv[Ano],tbResumo[[#This Row],[Ano]],tbSilv[Operacao],tbResumo[[#This Row],[Operacao]],tbSilv[Recurso],tbResumo[[#This Row],[Recurso]]),0)</f>
        <v>13.066685676574707</v>
      </c>
      <c r="N570" s="1">
        <f>SUMIFS(tbSilv[qtdRecEspFaixa],tbSilv[idCombinacao],tbResumo[[#This Row],[idCombinacao]],tbSilv[Ano],tbResumo[[#This Row],[Ano]],tbSilv[Operacao],tbResumo[[#This Row],[Operacao]],tbSilv[Recurso],tbResumo[[#This Row],[Recurso]])</f>
        <v>5</v>
      </c>
      <c r="O570" s="9">
        <f>SUMIFS(tbSilv[ValorEspFaixa],tbSilv[idCombinacao],tbResumo[[#This Row],[idCombinacao]],tbSilv[Ano],tbResumo[[#This Row],[Ano]],tbSilv[Operacao],tbResumo[[#This Row],[Operacao]],tbSilv[Recurso],tbResumo[[#This Row],[Recurso]])</f>
        <v>65.333428382873521</v>
      </c>
    </row>
    <row r="571" spans="1:15" x14ac:dyDescent="0.3">
      <c r="A571" t="s">
        <v>1</v>
      </c>
      <c r="B571" t="s">
        <v>2</v>
      </c>
      <c r="C571" t="s">
        <v>3</v>
      </c>
      <c r="D571" t="s">
        <v>306</v>
      </c>
      <c r="E571" t="s">
        <v>4</v>
      </c>
      <c r="F571">
        <v>11817</v>
      </c>
      <c r="G571" t="s">
        <v>57</v>
      </c>
      <c r="H571">
        <v>2</v>
      </c>
      <c r="I571" t="s">
        <v>320</v>
      </c>
      <c r="J571" t="s">
        <v>321</v>
      </c>
      <c r="K571" s="1">
        <f>SUMIFS(tbSilv[qtdRecurso],tbSilv[idCombinacao],tbResumo[[#This Row],[idCombinacao]],tbSilv[Ano],tbResumo[[#This Row],[Ano]],tbSilv[Operacao],tbResumo[[#This Row],[Operacao]],tbSilv[Recurso],tbResumo[[#This Row],[Recurso]])</f>
        <v>18.149999999999999</v>
      </c>
      <c r="L571" t="str">
        <f>VLOOKUP(tbResumo[[#This Row],[Recurso]],tbUnid[],2,0)</f>
        <v>H/H</v>
      </c>
      <c r="M571" s="9">
        <f>IFERROR(AVERAGEIFS(tbSilv[Preco],tbSilv[idCombinacao],tbResumo[[#This Row],[idCombinacao]],tbSilv[Ano],tbResumo[[#This Row],[Ano]],tbSilv[Operacao],tbResumo[[#This Row],[Operacao]],tbSilv[Recurso],tbResumo[[#This Row],[Recurso]]),0)</f>
        <v>5.7000000000000002E-2</v>
      </c>
      <c r="N571" s="1">
        <f>SUMIFS(tbSilv[qtdRecEspFaixa],tbSilv[idCombinacao],tbResumo[[#This Row],[idCombinacao]],tbSilv[Ano],tbResumo[[#This Row],[Ano]],tbSilv[Operacao],tbResumo[[#This Row],[Operacao]],tbSilv[Recurso],tbResumo[[#This Row],[Recurso]])</f>
        <v>0.60439500000000002</v>
      </c>
      <c r="O571" s="9">
        <f>SUMIFS(tbSilv[ValorEspFaixa],tbSilv[idCombinacao],tbResumo[[#This Row],[idCombinacao]],tbSilv[Ano],tbResumo[[#This Row],[Ano]],tbSilv[Operacao],tbResumo[[#This Row],[Operacao]],tbSilv[Recurso],tbResumo[[#This Row],[Recurso]])</f>
        <v>3.4450515000000001E-2</v>
      </c>
    </row>
    <row r="572" spans="1:15" x14ac:dyDescent="0.3">
      <c r="A572" t="s">
        <v>1</v>
      </c>
      <c r="B572" t="s">
        <v>2</v>
      </c>
      <c r="C572" t="s">
        <v>3</v>
      </c>
      <c r="D572" t="s">
        <v>306</v>
      </c>
      <c r="E572" t="s">
        <v>4</v>
      </c>
      <c r="F572">
        <v>11817</v>
      </c>
      <c r="G572" t="s">
        <v>57</v>
      </c>
      <c r="H572">
        <v>2</v>
      </c>
      <c r="I572" t="s">
        <v>320</v>
      </c>
      <c r="J572" t="s">
        <v>13</v>
      </c>
      <c r="K572" s="1">
        <f>SUMIFS(tbSilv[qtdRecurso],tbSilv[idCombinacao],tbResumo[[#This Row],[idCombinacao]],tbSilv[Ano],tbResumo[[#This Row],[Ano]],tbSilv[Operacao],tbResumo[[#This Row],[Operacao]],tbSilv[Recurso],tbResumo[[#This Row],[Recurso]])</f>
        <v>18.149999999999999</v>
      </c>
      <c r="L572" t="str">
        <f>VLOOKUP(tbResumo[[#This Row],[Recurso]],tbUnid[],2,0)</f>
        <v>H/H</v>
      </c>
      <c r="M572" s="9">
        <f>IFERROR(AVERAGEIFS(tbSilv[Preco],tbSilv[idCombinacao],tbResumo[[#This Row],[idCombinacao]],tbSilv[Ano],tbResumo[[#This Row],[Ano]],tbSilv[Operacao],tbResumo[[#This Row],[Operacao]],tbSilv[Recurso],tbResumo[[#This Row],[Recurso]]),0)</f>
        <v>13.066685676574707</v>
      </c>
      <c r="N572" s="1">
        <f>SUMIFS(tbSilv[qtdRecEspFaixa],tbSilv[idCombinacao],tbResumo[[#This Row],[idCombinacao]],tbSilv[Ano],tbResumo[[#This Row],[Ano]],tbSilv[Operacao],tbResumo[[#This Row],[Operacao]],tbSilv[Recurso],tbResumo[[#This Row],[Recurso]])</f>
        <v>0.60439500000000002</v>
      </c>
      <c r="O572" s="9">
        <f>SUMIFS(tbSilv[ValorEspFaixa],tbSilv[idCombinacao],tbResumo[[#This Row],[idCombinacao]],tbSilv[Ano],tbResumo[[#This Row],[Ano]],tbSilv[Operacao],tbResumo[[#This Row],[Operacao]],tbSilv[Recurso],tbResumo[[#This Row],[Recurso]])</f>
        <v>7.8974394894933706</v>
      </c>
    </row>
    <row r="573" spans="1:15" x14ac:dyDescent="0.3">
      <c r="A573" t="s">
        <v>1</v>
      </c>
      <c r="B573" t="s">
        <v>2</v>
      </c>
      <c r="C573" t="s">
        <v>3</v>
      </c>
      <c r="D573" t="s">
        <v>306</v>
      </c>
      <c r="E573" t="s">
        <v>4</v>
      </c>
      <c r="F573">
        <v>11817</v>
      </c>
      <c r="G573" t="s">
        <v>57</v>
      </c>
      <c r="H573">
        <v>3</v>
      </c>
      <c r="I573" t="s">
        <v>320</v>
      </c>
      <c r="J573" t="s">
        <v>321</v>
      </c>
      <c r="K573" s="1">
        <f>SUMIFS(tbSilv[qtdRecurso],tbSilv[idCombinacao],tbResumo[[#This Row],[idCombinacao]],tbSilv[Ano],tbResumo[[#This Row],[Ano]],tbSilv[Operacao],tbResumo[[#This Row],[Operacao]],tbSilv[Recurso],tbResumo[[#This Row],[Recurso]])</f>
        <v>18.149999999999999</v>
      </c>
      <c r="L573" t="str">
        <f>VLOOKUP(tbResumo[[#This Row],[Recurso]],tbUnid[],2,0)</f>
        <v>H/H</v>
      </c>
      <c r="M573" s="9">
        <f>IFERROR(AVERAGEIFS(tbSilv[Preco],tbSilv[idCombinacao],tbResumo[[#This Row],[idCombinacao]],tbSilv[Ano],tbResumo[[#This Row],[Ano]],tbSilv[Operacao],tbResumo[[#This Row],[Operacao]],tbSilv[Recurso],tbResumo[[#This Row],[Recurso]]),0)</f>
        <v>5.7000000000000002E-2</v>
      </c>
      <c r="N573" s="1">
        <f>SUMIFS(tbSilv[qtdRecEspFaixa],tbSilv[idCombinacao],tbResumo[[#This Row],[idCombinacao]],tbSilv[Ano],tbResumo[[#This Row],[Ano]],tbSilv[Operacao],tbResumo[[#This Row],[Operacao]],tbSilv[Recurso],tbResumo[[#This Row],[Recurso]])</f>
        <v>0.60439500000000002</v>
      </c>
      <c r="O573" s="9">
        <f>SUMIFS(tbSilv[ValorEspFaixa],tbSilv[idCombinacao],tbResumo[[#This Row],[idCombinacao]],tbSilv[Ano],tbResumo[[#This Row],[Ano]],tbSilv[Operacao],tbResumo[[#This Row],[Operacao]],tbSilv[Recurso],tbResumo[[#This Row],[Recurso]])</f>
        <v>3.4450515000000001E-2</v>
      </c>
    </row>
    <row r="574" spans="1:15" x14ac:dyDescent="0.3">
      <c r="A574" t="s">
        <v>1</v>
      </c>
      <c r="B574" t="s">
        <v>2</v>
      </c>
      <c r="C574" t="s">
        <v>3</v>
      </c>
      <c r="D574" t="s">
        <v>306</v>
      </c>
      <c r="E574" t="s">
        <v>4</v>
      </c>
      <c r="F574">
        <v>11817</v>
      </c>
      <c r="G574" t="s">
        <v>57</v>
      </c>
      <c r="H574">
        <v>3</v>
      </c>
      <c r="I574" t="s">
        <v>320</v>
      </c>
      <c r="J574" t="s">
        <v>13</v>
      </c>
      <c r="K574" s="1">
        <f>SUMIFS(tbSilv[qtdRecurso],tbSilv[idCombinacao],tbResumo[[#This Row],[idCombinacao]],tbSilv[Ano],tbResumo[[#This Row],[Ano]],tbSilv[Operacao],tbResumo[[#This Row],[Operacao]],tbSilv[Recurso],tbResumo[[#This Row],[Recurso]])</f>
        <v>18.149999999999999</v>
      </c>
      <c r="L574" t="str">
        <f>VLOOKUP(tbResumo[[#This Row],[Recurso]],tbUnid[],2,0)</f>
        <v>H/H</v>
      </c>
      <c r="M574" s="9">
        <f>IFERROR(AVERAGEIFS(tbSilv[Preco],tbSilv[idCombinacao],tbResumo[[#This Row],[idCombinacao]],tbSilv[Ano],tbResumo[[#This Row],[Ano]],tbSilv[Operacao],tbResumo[[#This Row],[Operacao]],tbSilv[Recurso],tbResumo[[#This Row],[Recurso]]),0)</f>
        <v>13.066685676574707</v>
      </c>
      <c r="N574" s="1">
        <f>SUMIFS(tbSilv[qtdRecEspFaixa],tbSilv[idCombinacao],tbResumo[[#This Row],[idCombinacao]],tbSilv[Ano],tbResumo[[#This Row],[Ano]],tbSilv[Operacao],tbResumo[[#This Row],[Operacao]],tbSilv[Recurso],tbResumo[[#This Row],[Recurso]])</f>
        <v>0.60439500000000002</v>
      </c>
      <c r="O574" s="9">
        <f>SUMIFS(tbSilv[ValorEspFaixa],tbSilv[idCombinacao],tbResumo[[#This Row],[idCombinacao]],tbSilv[Ano],tbResumo[[#This Row],[Ano]],tbSilv[Operacao],tbResumo[[#This Row],[Operacao]],tbSilv[Recurso],tbResumo[[#This Row],[Recurso]])</f>
        <v>7.8974394894933706</v>
      </c>
    </row>
    <row r="575" spans="1:15" x14ac:dyDescent="0.3">
      <c r="A575" t="s">
        <v>1</v>
      </c>
      <c r="B575" t="s">
        <v>2</v>
      </c>
      <c r="C575" t="s">
        <v>3</v>
      </c>
      <c r="D575" t="s">
        <v>306</v>
      </c>
      <c r="E575" t="s">
        <v>4</v>
      </c>
      <c r="F575">
        <v>11817</v>
      </c>
      <c r="G575" t="s">
        <v>57</v>
      </c>
      <c r="H575">
        <v>4</v>
      </c>
      <c r="I575" t="s">
        <v>320</v>
      </c>
      <c r="J575" t="s">
        <v>321</v>
      </c>
      <c r="K575" s="1">
        <f>SUMIFS(tbSilv[qtdRecurso],tbSilv[idCombinacao],tbResumo[[#This Row],[idCombinacao]],tbSilv[Ano],tbResumo[[#This Row],[Ano]],tbSilv[Operacao],tbResumo[[#This Row],[Operacao]],tbSilv[Recurso],tbResumo[[#This Row],[Recurso]])</f>
        <v>18.149999999999999</v>
      </c>
      <c r="L575" t="str">
        <f>VLOOKUP(tbResumo[[#This Row],[Recurso]],tbUnid[],2,0)</f>
        <v>H/H</v>
      </c>
      <c r="M575" s="9">
        <f>IFERROR(AVERAGEIFS(tbSilv[Preco],tbSilv[idCombinacao],tbResumo[[#This Row],[idCombinacao]],tbSilv[Ano],tbResumo[[#This Row],[Ano]],tbSilv[Operacao],tbResumo[[#This Row],[Operacao]],tbSilv[Recurso],tbResumo[[#This Row],[Recurso]]),0)</f>
        <v>5.7000000000000002E-2</v>
      </c>
      <c r="N575" s="1">
        <f>SUMIFS(tbSilv[qtdRecEspFaixa],tbSilv[idCombinacao],tbResumo[[#This Row],[idCombinacao]],tbSilv[Ano],tbResumo[[#This Row],[Ano]],tbSilv[Operacao],tbResumo[[#This Row],[Operacao]],tbSilv[Recurso],tbResumo[[#This Row],[Recurso]])</f>
        <v>0.60439500000000002</v>
      </c>
      <c r="O575" s="9">
        <f>SUMIFS(tbSilv[ValorEspFaixa],tbSilv[idCombinacao],tbResumo[[#This Row],[idCombinacao]],tbSilv[Ano],tbResumo[[#This Row],[Ano]],tbSilv[Operacao],tbResumo[[#This Row],[Operacao]],tbSilv[Recurso],tbResumo[[#This Row],[Recurso]])</f>
        <v>3.4450515000000001E-2</v>
      </c>
    </row>
    <row r="576" spans="1:15" x14ac:dyDescent="0.3">
      <c r="A576" t="s">
        <v>1</v>
      </c>
      <c r="B576" t="s">
        <v>2</v>
      </c>
      <c r="C576" t="s">
        <v>3</v>
      </c>
      <c r="D576" t="s">
        <v>306</v>
      </c>
      <c r="E576" t="s">
        <v>4</v>
      </c>
      <c r="F576">
        <v>11817</v>
      </c>
      <c r="G576" t="s">
        <v>57</v>
      </c>
      <c r="H576">
        <v>4</v>
      </c>
      <c r="I576" t="s">
        <v>320</v>
      </c>
      <c r="J576" t="s">
        <v>13</v>
      </c>
      <c r="K576" s="1">
        <f>SUMIFS(tbSilv[qtdRecurso],tbSilv[idCombinacao],tbResumo[[#This Row],[idCombinacao]],tbSilv[Ano],tbResumo[[#This Row],[Ano]],tbSilv[Operacao],tbResumo[[#This Row],[Operacao]],tbSilv[Recurso],tbResumo[[#This Row],[Recurso]])</f>
        <v>18.149999999999999</v>
      </c>
      <c r="L576" t="str">
        <f>VLOOKUP(tbResumo[[#This Row],[Recurso]],tbUnid[],2,0)</f>
        <v>H/H</v>
      </c>
      <c r="M576" s="9">
        <f>IFERROR(AVERAGEIFS(tbSilv[Preco],tbSilv[idCombinacao],tbResumo[[#This Row],[idCombinacao]],tbSilv[Ano],tbResumo[[#This Row],[Ano]],tbSilv[Operacao],tbResumo[[#This Row],[Operacao]],tbSilv[Recurso],tbResumo[[#This Row],[Recurso]]),0)</f>
        <v>13.066685676574707</v>
      </c>
      <c r="N576" s="1">
        <f>SUMIFS(tbSilv[qtdRecEspFaixa],tbSilv[idCombinacao],tbResumo[[#This Row],[idCombinacao]],tbSilv[Ano],tbResumo[[#This Row],[Ano]],tbSilv[Operacao],tbResumo[[#This Row],[Operacao]],tbSilv[Recurso],tbResumo[[#This Row],[Recurso]])</f>
        <v>0.60439500000000002</v>
      </c>
      <c r="O576" s="9">
        <f>SUMIFS(tbSilv[ValorEspFaixa],tbSilv[idCombinacao],tbResumo[[#This Row],[idCombinacao]],tbSilv[Ano],tbResumo[[#This Row],[Ano]],tbSilv[Operacao],tbResumo[[#This Row],[Operacao]],tbSilv[Recurso],tbResumo[[#This Row],[Recurso]])</f>
        <v>7.8974394894933706</v>
      </c>
    </row>
    <row r="577" spans="1:15" x14ac:dyDescent="0.3">
      <c r="A577" t="s">
        <v>1</v>
      </c>
      <c r="B577" t="s">
        <v>2</v>
      </c>
      <c r="C577" t="s">
        <v>3</v>
      </c>
      <c r="D577" t="s">
        <v>306</v>
      </c>
      <c r="E577" t="s">
        <v>4</v>
      </c>
      <c r="F577">
        <v>11817</v>
      </c>
      <c r="G577" t="s">
        <v>57</v>
      </c>
      <c r="H577">
        <v>5</v>
      </c>
      <c r="I577" t="s">
        <v>320</v>
      </c>
      <c r="J577" t="s">
        <v>321</v>
      </c>
      <c r="K577" s="1">
        <f>SUMIFS(tbSilv[qtdRecurso],tbSilv[idCombinacao],tbResumo[[#This Row],[idCombinacao]],tbSilv[Ano],tbResumo[[#This Row],[Ano]],tbSilv[Operacao],tbResumo[[#This Row],[Operacao]],tbSilv[Recurso],tbResumo[[#This Row],[Recurso]])</f>
        <v>18.149999999999999</v>
      </c>
      <c r="L577" t="str">
        <f>VLOOKUP(tbResumo[[#This Row],[Recurso]],tbUnid[],2,0)</f>
        <v>H/H</v>
      </c>
      <c r="M577" s="9">
        <f>IFERROR(AVERAGEIFS(tbSilv[Preco],tbSilv[idCombinacao],tbResumo[[#This Row],[idCombinacao]],tbSilv[Ano],tbResumo[[#This Row],[Ano]],tbSilv[Operacao],tbResumo[[#This Row],[Operacao]],tbSilv[Recurso],tbResumo[[#This Row],[Recurso]]),0)</f>
        <v>5.7000000000000002E-2</v>
      </c>
      <c r="N577" s="1">
        <f>SUMIFS(tbSilv[qtdRecEspFaixa],tbSilv[idCombinacao],tbResumo[[#This Row],[idCombinacao]],tbSilv[Ano],tbResumo[[#This Row],[Ano]],tbSilv[Operacao],tbResumo[[#This Row],[Operacao]],tbSilv[Recurso],tbResumo[[#This Row],[Recurso]])</f>
        <v>0.60439500000000002</v>
      </c>
      <c r="O577" s="9">
        <f>SUMIFS(tbSilv[ValorEspFaixa],tbSilv[idCombinacao],tbResumo[[#This Row],[idCombinacao]],tbSilv[Ano],tbResumo[[#This Row],[Ano]],tbSilv[Operacao],tbResumo[[#This Row],[Operacao]],tbSilv[Recurso],tbResumo[[#This Row],[Recurso]])</f>
        <v>3.4450515000000001E-2</v>
      </c>
    </row>
    <row r="578" spans="1:15" x14ac:dyDescent="0.3">
      <c r="A578" t="s">
        <v>1</v>
      </c>
      <c r="B578" t="s">
        <v>2</v>
      </c>
      <c r="C578" t="s">
        <v>3</v>
      </c>
      <c r="D578" t="s">
        <v>306</v>
      </c>
      <c r="E578" t="s">
        <v>4</v>
      </c>
      <c r="F578">
        <v>11817</v>
      </c>
      <c r="G578" t="s">
        <v>57</v>
      </c>
      <c r="H578">
        <v>5</v>
      </c>
      <c r="I578" t="s">
        <v>320</v>
      </c>
      <c r="J578" t="s">
        <v>13</v>
      </c>
      <c r="K578" s="1">
        <f>SUMIFS(tbSilv[qtdRecurso],tbSilv[idCombinacao],tbResumo[[#This Row],[idCombinacao]],tbSilv[Ano],tbResumo[[#This Row],[Ano]],tbSilv[Operacao],tbResumo[[#This Row],[Operacao]],tbSilv[Recurso],tbResumo[[#This Row],[Recurso]])</f>
        <v>18.149999999999999</v>
      </c>
      <c r="L578" t="str">
        <f>VLOOKUP(tbResumo[[#This Row],[Recurso]],tbUnid[],2,0)</f>
        <v>H/H</v>
      </c>
      <c r="M578" s="9">
        <f>IFERROR(AVERAGEIFS(tbSilv[Preco],tbSilv[idCombinacao],tbResumo[[#This Row],[idCombinacao]],tbSilv[Ano],tbResumo[[#This Row],[Ano]],tbSilv[Operacao],tbResumo[[#This Row],[Operacao]],tbSilv[Recurso],tbResumo[[#This Row],[Recurso]]),0)</f>
        <v>13.066685676574707</v>
      </c>
      <c r="N578" s="1">
        <f>SUMIFS(tbSilv[qtdRecEspFaixa],tbSilv[idCombinacao],tbResumo[[#This Row],[idCombinacao]],tbSilv[Ano],tbResumo[[#This Row],[Ano]],tbSilv[Operacao],tbResumo[[#This Row],[Operacao]],tbSilv[Recurso],tbResumo[[#This Row],[Recurso]])</f>
        <v>0.60439500000000002</v>
      </c>
      <c r="O578" s="9">
        <f>SUMIFS(tbSilv[ValorEspFaixa],tbSilv[idCombinacao],tbResumo[[#This Row],[idCombinacao]],tbSilv[Ano],tbResumo[[#This Row],[Ano]],tbSilv[Operacao],tbResumo[[#This Row],[Operacao]],tbSilv[Recurso],tbResumo[[#This Row],[Recurso]])</f>
        <v>7.8974394894933706</v>
      </c>
    </row>
    <row r="579" spans="1:15" x14ac:dyDescent="0.3">
      <c r="A579" t="s">
        <v>1</v>
      </c>
      <c r="B579" t="s">
        <v>2</v>
      </c>
      <c r="C579" t="s">
        <v>3</v>
      </c>
      <c r="D579" t="s">
        <v>306</v>
      </c>
      <c r="E579" t="s">
        <v>4</v>
      </c>
      <c r="F579">
        <v>11817</v>
      </c>
      <c r="G579" t="s">
        <v>57</v>
      </c>
      <c r="H579">
        <v>6</v>
      </c>
      <c r="I579" t="s">
        <v>320</v>
      </c>
      <c r="J579" t="s">
        <v>321</v>
      </c>
      <c r="K579" s="1">
        <f>SUMIFS(tbSilv[qtdRecurso],tbSilv[idCombinacao],tbResumo[[#This Row],[idCombinacao]],tbSilv[Ano],tbResumo[[#This Row],[Ano]],tbSilv[Operacao],tbResumo[[#This Row],[Operacao]],tbSilv[Recurso],tbResumo[[#This Row],[Recurso]])</f>
        <v>18.149999999999999</v>
      </c>
      <c r="L579" t="str">
        <f>VLOOKUP(tbResumo[[#This Row],[Recurso]],tbUnid[],2,0)</f>
        <v>H/H</v>
      </c>
      <c r="M579" s="9">
        <f>IFERROR(AVERAGEIFS(tbSilv[Preco],tbSilv[idCombinacao],tbResumo[[#This Row],[idCombinacao]],tbSilv[Ano],tbResumo[[#This Row],[Ano]],tbSilv[Operacao],tbResumo[[#This Row],[Operacao]],tbSilv[Recurso],tbResumo[[#This Row],[Recurso]]),0)</f>
        <v>5.7000000000000002E-2</v>
      </c>
      <c r="N579" s="1">
        <f>SUMIFS(tbSilv[qtdRecEspFaixa],tbSilv[idCombinacao],tbResumo[[#This Row],[idCombinacao]],tbSilv[Ano],tbResumo[[#This Row],[Ano]],tbSilv[Operacao],tbResumo[[#This Row],[Operacao]],tbSilv[Recurso],tbResumo[[#This Row],[Recurso]])</f>
        <v>0.60439500000000002</v>
      </c>
      <c r="O579" s="9">
        <f>SUMIFS(tbSilv[ValorEspFaixa],tbSilv[idCombinacao],tbResumo[[#This Row],[idCombinacao]],tbSilv[Ano],tbResumo[[#This Row],[Ano]],tbSilv[Operacao],tbResumo[[#This Row],[Operacao]],tbSilv[Recurso],tbResumo[[#This Row],[Recurso]])</f>
        <v>3.4450515000000001E-2</v>
      </c>
    </row>
    <row r="580" spans="1:15" x14ac:dyDescent="0.3">
      <c r="A580" t="s">
        <v>1</v>
      </c>
      <c r="B580" t="s">
        <v>2</v>
      </c>
      <c r="C580" t="s">
        <v>3</v>
      </c>
      <c r="D580" t="s">
        <v>306</v>
      </c>
      <c r="E580" t="s">
        <v>4</v>
      </c>
      <c r="F580">
        <v>11817</v>
      </c>
      <c r="G580" t="s">
        <v>57</v>
      </c>
      <c r="H580">
        <v>6</v>
      </c>
      <c r="I580" t="s">
        <v>320</v>
      </c>
      <c r="J580" t="s">
        <v>13</v>
      </c>
      <c r="K580" s="1">
        <f>SUMIFS(tbSilv[qtdRecurso],tbSilv[idCombinacao],tbResumo[[#This Row],[idCombinacao]],tbSilv[Ano],tbResumo[[#This Row],[Ano]],tbSilv[Operacao],tbResumo[[#This Row],[Operacao]],tbSilv[Recurso],tbResumo[[#This Row],[Recurso]])</f>
        <v>18.149999999999999</v>
      </c>
      <c r="L580" t="str">
        <f>VLOOKUP(tbResumo[[#This Row],[Recurso]],tbUnid[],2,0)</f>
        <v>H/H</v>
      </c>
      <c r="M580" s="9">
        <f>IFERROR(AVERAGEIFS(tbSilv[Preco],tbSilv[idCombinacao],tbResumo[[#This Row],[idCombinacao]],tbSilv[Ano],tbResumo[[#This Row],[Ano]],tbSilv[Operacao],tbResumo[[#This Row],[Operacao]],tbSilv[Recurso],tbResumo[[#This Row],[Recurso]]),0)</f>
        <v>13.066685676574707</v>
      </c>
      <c r="N580" s="1">
        <f>SUMIFS(tbSilv[qtdRecEspFaixa],tbSilv[idCombinacao],tbResumo[[#This Row],[idCombinacao]],tbSilv[Ano],tbResumo[[#This Row],[Ano]],tbSilv[Operacao],tbResumo[[#This Row],[Operacao]],tbSilv[Recurso],tbResumo[[#This Row],[Recurso]])</f>
        <v>0.60439500000000002</v>
      </c>
      <c r="O580" s="9">
        <f>SUMIFS(tbSilv[ValorEspFaixa],tbSilv[idCombinacao],tbResumo[[#This Row],[idCombinacao]],tbSilv[Ano],tbResumo[[#This Row],[Ano]],tbSilv[Operacao],tbResumo[[#This Row],[Operacao]],tbSilv[Recurso],tbResumo[[#This Row],[Recurso]])</f>
        <v>7.8974394894933706</v>
      </c>
    </row>
    <row r="581" spans="1:15" x14ac:dyDescent="0.3">
      <c r="A581" t="s">
        <v>1</v>
      </c>
      <c r="B581" t="s">
        <v>2</v>
      </c>
      <c r="C581" t="s">
        <v>3</v>
      </c>
      <c r="D581" t="s">
        <v>306</v>
      </c>
      <c r="E581" t="s">
        <v>4</v>
      </c>
      <c r="F581">
        <v>11817</v>
      </c>
      <c r="G581" t="s">
        <v>57</v>
      </c>
      <c r="H581">
        <v>7</v>
      </c>
      <c r="I581" t="s">
        <v>320</v>
      </c>
      <c r="J581" t="s">
        <v>321</v>
      </c>
      <c r="K581" s="1">
        <f>SUMIFS(tbSilv[qtdRecurso],tbSilv[idCombinacao],tbResumo[[#This Row],[idCombinacao]],tbSilv[Ano],tbResumo[[#This Row],[Ano]],tbSilv[Operacao],tbResumo[[#This Row],[Operacao]],tbSilv[Recurso],tbResumo[[#This Row],[Recurso]])</f>
        <v>18.149999999999999</v>
      </c>
      <c r="L581" t="str">
        <f>VLOOKUP(tbResumo[[#This Row],[Recurso]],tbUnid[],2,0)</f>
        <v>H/H</v>
      </c>
      <c r="M581" s="9">
        <f>IFERROR(AVERAGEIFS(tbSilv[Preco],tbSilv[idCombinacao],tbResumo[[#This Row],[idCombinacao]],tbSilv[Ano],tbResumo[[#This Row],[Ano]],tbSilv[Operacao],tbResumo[[#This Row],[Operacao]],tbSilv[Recurso],tbResumo[[#This Row],[Recurso]]),0)</f>
        <v>5.7000000000000002E-2</v>
      </c>
      <c r="N581" s="1">
        <f>SUMIFS(tbSilv[qtdRecEspFaixa],tbSilv[idCombinacao],tbResumo[[#This Row],[idCombinacao]],tbSilv[Ano],tbResumo[[#This Row],[Ano]],tbSilv[Operacao],tbResumo[[#This Row],[Operacao]],tbSilv[Recurso],tbResumo[[#This Row],[Recurso]])</f>
        <v>0.60439500000000002</v>
      </c>
      <c r="O581" s="9">
        <f>SUMIFS(tbSilv[ValorEspFaixa],tbSilv[idCombinacao],tbResumo[[#This Row],[idCombinacao]],tbSilv[Ano],tbResumo[[#This Row],[Ano]],tbSilv[Operacao],tbResumo[[#This Row],[Operacao]],tbSilv[Recurso],tbResumo[[#This Row],[Recurso]])</f>
        <v>3.4450515000000001E-2</v>
      </c>
    </row>
    <row r="582" spans="1:15" x14ac:dyDescent="0.3">
      <c r="A582" t="s">
        <v>1</v>
      </c>
      <c r="B582" t="s">
        <v>2</v>
      </c>
      <c r="C582" t="s">
        <v>3</v>
      </c>
      <c r="D582" t="s">
        <v>306</v>
      </c>
      <c r="E582" t="s">
        <v>4</v>
      </c>
      <c r="F582">
        <v>11817</v>
      </c>
      <c r="G582" t="s">
        <v>57</v>
      </c>
      <c r="H582">
        <v>7</v>
      </c>
      <c r="I582" t="s">
        <v>320</v>
      </c>
      <c r="J582" t="s">
        <v>13</v>
      </c>
      <c r="K582" s="1">
        <f>SUMIFS(tbSilv[qtdRecurso],tbSilv[idCombinacao],tbResumo[[#This Row],[idCombinacao]],tbSilv[Ano],tbResumo[[#This Row],[Ano]],tbSilv[Operacao],tbResumo[[#This Row],[Operacao]],tbSilv[Recurso],tbResumo[[#This Row],[Recurso]])</f>
        <v>18.149999999999999</v>
      </c>
      <c r="L582" t="str">
        <f>VLOOKUP(tbResumo[[#This Row],[Recurso]],tbUnid[],2,0)</f>
        <v>H/H</v>
      </c>
      <c r="M582" s="9">
        <f>IFERROR(AVERAGEIFS(tbSilv[Preco],tbSilv[idCombinacao],tbResumo[[#This Row],[idCombinacao]],tbSilv[Ano],tbResumo[[#This Row],[Ano]],tbSilv[Operacao],tbResumo[[#This Row],[Operacao]],tbSilv[Recurso],tbResumo[[#This Row],[Recurso]]),0)</f>
        <v>13.066685676574707</v>
      </c>
      <c r="N582" s="1">
        <f>SUMIFS(tbSilv[qtdRecEspFaixa],tbSilv[idCombinacao],tbResumo[[#This Row],[idCombinacao]],tbSilv[Ano],tbResumo[[#This Row],[Ano]],tbSilv[Operacao],tbResumo[[#This Row],[Operacao]],tbSilv[Recurso],tbResumo[[#This Row],[Recurso]])</f>
        <v>0.60439500000000002</v>
      </c>
      <c r="O582" s="9">
        <f>SUMIFS(tbSilv[ValorEspFaixa],tbSilv[idCombinacao],tbResumo[[#This Row],[idCombinacao]],tbSilv[Ano],tbResumo[[#This Row],[Ano]],tbSilv[Operacao],tbResumo[[#This Row],[Operacao]],tbSilv[Recurso],tbResumo[[#This Row],[Recurso]])</f>
        <v>7.8974394894933706</v>
      </c>
    </row>
    <row r="583" spans="1:15" x14ac:dyDescent="0.3">
      <c r="A583" t="s">
        <v>1</v>
      </c>
      <c r="B583" t="s">
        <v>2</v>
      </c>
      <c r="C583" t="s">
        <v>3</v>
      </c>
      <c r="D583" t="s">
        <v>306</v>
      </c>
      <c r="E583" t="s">
        <v>4</v>
      </c>
      <c r="F583">
        <v>11817</v>
      </c>
      <c r="G583" t="s">
        <v>57</v>
      </c>
      <c r="H583">
        <v>8</v>
      </c>
      <c r="I583" t="s">
        <v>320</v>
      </c>
      <c r="J583" t="s">
        <v>321</v>
      </c>
      <c r="K583" s="1">
        <f>SUMIFS(tbSilv[qtdRecurso],tbSilv[idCombinacao],tbResumo[[#This Row],[idCombinacao]],tbSilv[Ano],tbResumo[[#This Row],[Ano]],tbSilv[Operacao],tbResumo[[#This Row],[Operacao]],tbSilv[Recurso],tbResumo[[#This Row],[Recurso]])</f>
        <v>18.149999999999999</v>
      </c>
      <c r="L583" t="str">
        <f>VLOOKUP(tbResumo[[#This Row],[Recurso]],tbUnid[],2,0)</f>
        <v>H/H</v>
      </c>
      <c r="M583" s="9">
        <f>IFERROR(AVERAGEIFS(tbSilv[Preco],tbSilv[idCombinacao],tbResumo[[#This Row],[idCombinacao]],tbSilv[Ano],tbResumo[[#This Row],[Ano]],tbSilv[Operacao],tbResumo[[#This Row],[Operacao]],tbSilv[Recurso],tbResumo[[#This Row],[Recurso]]),0)</f>
        <v>5.7000000000000002E-2</v>
      </c>
      <c r="N583" s="1">
        <f>SUMIFS(tbSilv[qtdRecEspFaixa],tbSilv[idCombinacao],tbResumo[[#This Row],[idCombinacao]],tbSilv[Ano],tbResumo[[#This Row],[Ano]],tbSilv[Operacao],tbResumo[[#This Row],[Operacao]],tbSilv[Recurso],tbResumo[[#This Row],[Recurso]])</f>
        <v>0.60439500000000002</v>
      </c>
      <c r="O583" s="9">
        <f>SUMIFS(tbSilv[ValorEspFaixa],tbSilv[idCombinacao],tbResumo[[#This Row],[idCombinacao]],tbSilv[Ano],tbResumo[[#This Row],[Ano]],tbSilv[Operacao],tbResumo[[#This Row],[Operacao]],tbSilv[Recurso],tbResumo[[#This Row],[Recurso]])</f>
        <v>3.4450515000000001E-2</v>
      </c>
    </row>
    <row r="584" spans="1:15" x14ac:dyDescent="0.3">
      <c r="A584" t="s">
        <v>1</v>
      </c>
      <c r="B584" t="s">
        <v>2</v>
      </c>
      <c r="C584" t="s">
        <v>3</v>
      </c>
      <c r="D584" t="s">
        <v>306</v>
      </c>
      <c r="E584" t="s">
        <v>4</v>
      </c>
      <c r="F584">
        <v>11817</v>
      </c>
      <c r="G584" t="s">
        <v>57</v>
      </c>
      <c r="H584">
        <v>8</v>
      </c>
      <c r="I584" t="s">
        <v>320</v>
      </c>
      <c r="J584" t="s">
        <v>13</v>
      </c>
      <c r="K584" s="1">
        <f>SUMIFS(tbSilv[qtdRecurso],tbSilv[idCombinacao],tbResumo[[#This Row],[idCombinacao]],tbSilv[Ano],tbResumo[[#This Row],[Ano]],tbSilv[Operacao],tbResumo[[#This Row],[Operacao]],tbSilv[Recurso],tbResumo[[#This Row],[Recurso]])</f>
        <v>18.149999999999999</v>
      </c>
      <c r="L584" t="str">
        <f>VLOOKUP(tbResumo[[#This Row],[Recurso]],tbUnid[],2,0)</f>
        <v>H/H</v>
      </c>
      <c r="M584" s="9">
        <f>IFERROR(AVERAGEIFS(tbSilv[Preco],tbSilv[idCombinacao],tbResumo[[#This Row],[idCombinacao]],tbSilv[Ano],tbResumo[[#This Row],[Ano]],tbSilv[Operacao],tbResumo[[#This Row],[Operacao]],tbSilv[Recurso],tbResumo[[#This Row],[Recurso]]),0)</f>
        <v>13.066685676574707</v>
      </c>
      <c r="N584" s="1">
        <f>SUMIFS(tbSilv[qtdRecEspFaixa],tbSilv[idCombinacao],tbResumo[[#This Row],[idCombinacao]],tbSilv[Ano],tbResumo[[#This Row],[Ano]],tbSilv[Operacao],tbResumo[[#This Row],[Operacao]],tbSilv[Recurso],tbResumo[[#This Row],[Recurso]])</f>
        <v>0.60439500000000002</v>
      </c>
      <c r="O584" s="9">
        <f>SUMIFS(tbSilv[ValorEspFaixa],tbSilv[idCombinacao],tbResumo[[#This Row],[idCombinacao]],tbSilv[Ano],tbResumo[[#This Row],[Ano]],tbSilv[Operacao],tbResumo[[#This Row],[Operacao]],tbSilv[Recurso],tbResumo[[#This Row],[Recurso]])</f>
        <v>7.8974394894933706</v>
      </c>
    </row>
    <row r="585" spans="1:15" x14ac:dyDescent="0.3">
      <c r="A585" t="s">
        <v>1</v>
      </c>
      <c r="B585" t="s">
        <v>2</v>
      </c>
      <c r="C585" t="s">
        <v>3</v>
      </c>
      <c r="D585" t="s">
        <v>306</v>
      </c>
      <c r="E585" t="s">
        <v>4</v>
      </c>
      <c r="F585">
        <v>11817</v>
      </c>
      <c r="G585" t="s">
        <v>57</v>
      </c>
      <c r="H585">
        <v>9</v>
      </c>
      <c r="I585" t="s">
        <v>320</v>
      </c>
      <c r="J585" t="s">
        <v>321</v>
      </c>
      <c r="K585" s="1">
        <f>SUMIFS(tbSilv[qtdRecurso],tbSilv[idCombinacao],tbResumo[[#This Row],[idCombinacao]],tbSilv[Ano],tbResumo[[#This Row],[Ano]],tbSilv[Operacao],tbResumo[[#This Row],[Operacao]],tbSilv[Recurso],tbResumo[[#This Row],[Recurso]])</f>
        <v>18.149999999999999</v>
      </c>
      <c r="L585" t="str">
        <f>VLOOKUP(tbResumo[[#This Row],[Recurso]],tbUnid[],2,0)</f>
        <v>H/H</v>
      </c>
      <c r="M585" s="9">
        <f>IFERROR(AVERAGEIFS(tbSilv[Preco],tbSilv[idCombinacao],tbResumo[[#This Row],[idCombinacao]],tbSilv[Ano],tbResumo[[#This Row],[Ano]],tbSilv[Operacao],tbResumo[[#This Row],[Operacao]],tbSilv[Recurso],tbResumo[[#This Row],[Recurso]]),0)</f>
        <v>5.7000000000000002E-2</v>
      </c>
      <c r="N585" s="1">
        <f>SUMIFS(tbSilv[qtdRecEspFaixa],tbSilv[idCombinacao],tbResumo[[#This Row],[idCombinacao]],tbSilv[Ano],tbResumo[[#This Row],[Ano]],tbSilv[Operacao],tbResumo[[#This Row],[Operacao]],tbSilv[Recurso],tbResumo[[#This Row],[Recurso]])</f>
        <v>0.60439500000000002</v>
      </c>
      <c r="O585" s="9">
        <f>SUMIFS(tbSilv[ValorEspFaixa],tbSilv[idCombinacao],tbResumo[[#This Row],[idCombinacao]],tbSilv[Ano],tbResumo[[#This Row],[Ano]],tbSilv[Operacao],tbResumo[[#This Row],[Operacao]],tbSilv[Recurso],tbResumo[[#This Row],[Recurso]])</f>
        <v>3.4450515000000001E-2</v>
      </c>
    </row>
    <row r="586" spans="1:15" x14ac:dyDescent="0.3">
      <c r="A586" t="s">
        <v>1</v>
      </c>
      <c r="B586" t="s">
        <v>2</v>
      </c>
      <c r="C586" t="s">
        <v>3</v>
      </c>
      <c r="D586" t="s">
        <v>306</v>
      </c>
      <c r="E586" t="s">
        <v>4</v>
      </c>
      <c r="F586">
        <v>11817</v>
      </c>
      <c r="G586" t="s">
        <v>57</v>
      </c>
      <c r="H586">
        <v>9</v>
      </c>
      <c r="I586" t="s">
        <v>320</v>
      </c>
      <c r="J586" t="s">
        <v>13</v>
      </c>
      <c r="K586" s="1">
        <f>SUMIFS(tbSilv[qtdRecurso],tbSilv[idCombinacao],tbResumo[[#This Row],[idCombinacao]],tbSilv[Ano],tbResumo[[#This Row],[Ano]],tbSilv[Operacao],tbResumo[[#This Row],[Operacao]],tbSilv[Recurso],tbResumo[[#This Row],[Recurso]])</f>
        <v>18.149999999999999</v>
      </c>
      <c r="L586" t="str">
        <f>VLOOKUP(tbResumo[[#This Row],[Recurso]],tbUnid[],2,0)</f>
        <v>H/H</v>
      </c>
      <c r="M586" s="9">
        <f>IFERROR(AVERAGEIFS(tbSilv[Preco],tbSilv[idCombinacao],tbResumo[[#This Row],[idCombinacao]],tbSilv[Ano],tbResumo[[#This Row],[Ano]],tbSilv[Operacao],tbResumo[[#This Row],[Operacao]],tbSilv[Recurso],tbResumo[[#This Row],[Recurso]]),0)</f>
        <v>13.066685676574707</v>
      </c>
      <c r="N586" s="1">
        <f>SUMIFS(tbSilv[qtdRecEspFaixa],tbSilv[idCombinacao],tbResumo[[#This Row],[idCombinacao]],tbSilv[Ano],tbResumo[[#This Row],[Ano]],tbSilv[Operacao],tbResumo[[#This Row],[Operacao]],tbSilv[Recurso],tbResumo[[#This Row],[Recurso]])</f>
        <v>0.60439500000000002</v>
      </c>
      <c r="O586" s="9">
        <f>SUMIFS(tbSilv[ValorEspFaixa],tbSilv[idCombinacao],tbResumo[[#This Row],[idCombinacao]],tbSilv[Ano],tbResumo[[#This Row],[Ano]],tbSilv[Operacao],tbResumo[[#This Row],[Operacao]],tbSilv[Recurso],tbResumo[[#This Row],[Recurso]])</f>
        <v>7.8974394894933706</v>
      </c>
    </row>
    <row r="587" spans="1:15" x14ac:dyDescent="0.3">
      <c r="A587" t="s">
        <v>1</v>
      </c>
      <c r="B587" t="s">
        <v>2</v>
      </c>
      <c r="C587" t="s">
        <v>3</v>
      </c>
      <c r="D587" t="s">
        <v>306</v>
      </c>
      <c r="E587" t="s">
        <v>4</v>
      </c>
      <c r="F587">
        <v>11817</v>
      </c>
      <c r="G587" t="s">
        <v>57</v>
      </c>
      <c r="H587">
        <v>10</v>
      </c>
      <c r="I587" t="s">
        <v>320</v>
      </c>
      <c r="J587" t="s">
        <v>321</v>
      </c>
      <c r="K587" s="1">
        <f>SUMIFS(tbSilv[qtdRecurso],tbSilv[idCombinacao],tbResumo[[#This Row],[idCombinacao]],tbSilv[Ano],tbResumo[[#This Row],[Ano]],tbSilv[Operacao],tbResumo[[#This Row],[Operacao]],tbSilv[Recurso],tbResumo[[#This Row],[Recurso]])</f>
        <v>18.149999999999999</v>
      </c>
      <c r="L587" t="str">
        <f>VLOOKUP(tbResumo[[#This Row],[Recurso]],tbUnid[],2,0)</f>
        <v>H/H</v>
      </c>
      <c r="M587" s="9">
        <f>IFERROR(AVERAGEIFS(tbSilv[Preco],tbSilv[idCombinacao],tbResumo[[#This Row],[idCombinacao]],tbSilv[Ano],tbResumo[[#This Row],[Ano]],tbSilv[Operacao],tbResumo[[#This Row],[Operacao]],tbSilv[Recurso],tbResumo[[#This Row],[Recurso]]),0)</f>
        <v>5.7000000000000002E-2</v>
      </c>
      <c r="N587" s="1">
        <f>SUMIFS(tbSilv[qtdRecEspFaixa],tbSilv[idCombinacao],tbResumo[[#This Row],[idCombinacao]],tbSilv[Ano],tbResumo[[#This Row],[Ano]],tbSilv[Operacao],tbResumo[[#This Row],[Operacao]],tbSilv[Recurso],tbResumo[[#This Row],[Recurso]])</f>
        <v>0.60439500000000002</v>
      </c>
      <c r="O587" s="9">
        <f>SUMIFS(tbSilv[ValorEspFaixa],tbSilv[idCombinacao],tbResumo[[#This Row],[idCombinacao]],tbSilv[Ano],tbResumo[[#This Row],[Ano]],tbSilv[Operacao],tbResumo[[#This Row],[Operacao]],tbSilv[Recurso],tbResumo[[#This Row],[Recurso]])</f>
        <v>3.4450515000000001E-2</v>
      </c>
    </row>
    <row r="588" spans="1:15" x14ac:dyDescent="0.3">
      <c r="A588" t="s">
        <v>1</v>
      </c>
      <c r="B588" t="s">
        <v>2</v>
      </c>
      <c r="C588" t="s">
        <v>3</v>
      </c>
      <c r="D588" t="s">
        <v>306</v>
      </c>
      <c r="E588" t="s">
        <v>4</v>
      </c>
      <c r="F588">
        <v>11817</v>
      </c>
      <c r="G588" t="s">
        <v>57</v>
      </c>
      <c r="H588">
        <v>10</v>
      </c>
      <c r="I588" t="s">
        <v>320</v>
      </c>
      <c r="J588" t="s">
        <v>13</v>
      </c>
      <c r="K588" s="1">
        <f>SUMIFS(tbSilv[qtdRecurso],tbSilv[idCombinacao],tbResumo[[#This Row],[idCombinacao]],tbSilv[Ano],tbResumo[[#This Row],[Ano]],tbSilv[Operacao],tbResumo[[#This Row],[Operacao]],tbSilv[Recurso],tbResumo[[#This Row],[Recurso]])</f>
        <v>18.149999999999999</v>
      </c>
      <c r="L588" t="str">
        <f>VLOOKUP(tbResumo[[#This Row],[Recurso]],tbUnid[],2,0)</f>
        <v>H/H</v>
      </c>
      <c r="M588" s="9">
        <f>IFERROR(AVERAGEIFS(tbSilv[Preco],tbSilv[idCombinacao],tbResumo[[#This Row],[idCombinacao]],tbSilv[Ano],tbResumo[[#This Row],[Ano]],tbSilv[Operacao],tbResumo[[#This Row],[Operacao]],tbSilv[Recurso],tbResumo[[#This Row],[Recurso]]),0)</f>
        <v>13.066685676574707</v>
      </c>
      <c r="N588" s="1">
        <f>SUMIFS(tbSilv[qtdRecEspFaixa],tbSilv[idCombinacao],tbResumo[[#This Row],[idCombinacao]],tbSilv[Ano],tbResumo[[#This Row],[Ano]],tbSilv[Operacao],tbResumo[[#This Row],[Operacao]],tbSilv[Recurso],tbResumo[[#This Row],[Recurso]])</f>
        <v>0.60439500000000002</v>
      </c>
      <c r="O588" s="9">
        <f>SUMIFS(tbSilv[ValorEspFaixa],tbSilv[idCombinacao],tbResumo[[#This Row],[idCombinacao]],tbSilv[Ano],tbResumo[[#This Row],[Ano]],tbSilv[Operacao],tbResumo[[#This Row],[Operacao]],tbSilv[Recurso],tbResumo[[#This Row],[Recurso]])</f>
        <v>7.8974394894933706</v>
      </c>
    </row>
    <row r="589" spans="1:15" x14ac:dyDescent="0.3">
      <c r="A589" t="s">
        <v>1</v>
      </c>
      <c r="B589" t="s">
        <v>2</v>
      </c>
      <c r="C589" t="s">
        <v>3</v>
      </c>
      <c r="D589" t="s">
        <v>306</v>
      </c>
      <c r="E589" t="s">
        <v>4</v>
      </c>
      <c r="F589">
        <v>11817</v>
      </c>
      <c r="G589" t="s">
        <v>57</v>
      </c>
      <c r="H589">
        <v>11</v>
      </c>
      <c r="I589" t="s">
        <v>320</v>
      </c>
      <c r="J589" t="s">
        <v>321</v>
      </c>
      <c r="K589" s="1">
        <f>SUMIFS(tbSilv[qtdRecurso],tbSilv[idCombinacao],tbResumo[[#This Row],[idCombinacao]],tbSilv[Ano],tbResumo[[#This Row],[Ano]],tbSilv[Operacao],tbResumo[[#This Row],[Operacao]],tbSilv[Recurso],tbResumo[[#This Row],[Recurso]])</f>
        <v>18.149999999999999</v>
      </c>
      <c r="L589" t="str">
        <f>VLOOKUP(tbResumo[[#This Row],[Recurso]],tbUnid[],2,0)</f>
        <v>H/H</v>
      </c>
      <c r="M589" s="9">
        <f>IFERROR(AVERAGEIFS(tbSilv[Preco],tbSilv[idCombinacao],tbResumo[[#This Row],[idCombinacao]],tbSilv[Ano],tbResumo[[#This Row],[Ano]],tbSilv[Operacao],tbResumo[[#This Row],[Operacao]],tbSilv[Recurso],tbResumo[[#This Row],[Recurso]]),0)</f>
        <v>5.7000000000000002E-2</v>
      </c>
      <c r="N589" s="1">
        <f>SUMIFS(tbSilv[qtdRecEspFaixa],tbSilv[idCombinacao],tbResumo[[#This Row],[idCombinacao]],tbSilv[Ano],tbResumo[[#This Row],[Ano]],tbSilv[Operacao],tbResumo[[#This Row],[Operacao]],tbSilv[Recurso],tbResumo[[#This Row],[Recurso]])</f>
        <v>0.60439500000000002</v>
      </c>
      <c r="O589" s="9">
        <f>SUMIFS(tbSilv[ValorEspFaixa],tbSilv[idCombinacao],tbResumo[[#This Row],[idCombinacao]],tbSilv[Ano],tbResumo[[#This Row],[Ano]],tbSilv[Operacao],tbResumo[[#This Row],[Operacao]],tbSilv[Recurso],tbResumo[[#This Row],[Recurso]])</f>
        <v>3.4450515000000001E-2</v>
      </c>
    </row>
    <row r="590" spans="1:15" x14ac:dyDescent="0.3">
      <c r="A590" t="s">
        <v>1</v>
      </c>
      <c r="B590" t="s">
        <v>2</v>
      </c>
      <c r="C590" t="s">
        <v>3</v>
      </c>
      <c r="D590" t="s">
        <v>306</v>
      </c>
      <c r="E590" t="s">
        <v>4</v>
      </c>
      <c r="F590">
        <v>11817</v>
      </c>
      <c r="G590" t="s">
        <v>57</v>
      </c>
      <c r="H590">
        <v>11</v>
      </c>
      <c r="I590" t="s">
        <v>320</v>
      </c>
      <c r="J590" t="s">
        <v>13</v>
      </c>
      <c r="K590" s="1">
        <f>SUMIFS(tbSilv[qtdRecurso],tbSilv[idCombinacao],tbResumo[[#This Row],[idCombinacao]],tbSilv[Ano],tbResumo[[#This Row],[Ano]],tbSilv[Operacao],tbResumo[[#This Row],[Operacao]],tbSilv[Recurso],tbResumo[[#This Row],[Recurso]])</f>
        <v>18.149999999999999</v>
      </c>
      <c r="L590" t="str">
        <f>VLOOKUP(tbResumo[[#This Row],[Recurso]],tbUnid[],2,0)</f>
        <v>H/H</v>
      </c>
      <c r="M590" s="9">
        <f>IFERROR(AVERAGEIFS(tbSilv[Preco],tbSilv[idCombinacao],tbResumo[[#This Row],[idCombinacao]],tbSilv[Ano],tbResumo[[#This Row],[Ano]],tbSilv[Operacao],tbResumo[[#This Row],[Operacao]],tbSilv[Recurso],tbResumo[[#This Row],[Recurso]]),0)</f>
        <v>13.066685676574707</v>
      </c>
      <c r="N590" s="1">
        <f>SUMIFS(tbSilv[qtdRecEspFaixa],tbSilv[idCombinacao],tbResumo[[#This Row],[idCombinacao]],tbSilv[Ano],tbResumo[[#This Row],[Ano]],tbSilv[Operacao],tbResumo[[#This Row],[Operacao]],tbSilv[Recurso],tbResumo[[#This Row],[Recurso]])</f>
        <v>0.60439500000000002</v>
      </c>
      <c r="O590" s="9">
        <f>SUMIFS(tbSilv[ValorEspFaixa],tbSilv[idCombinacao],tbResumo[[#This Row],[idCombinacao]],tbSilv[Ano],tbResumo[[#This Row],[Ano]],tbSilv[Operacao],tbResumo[[#This Row],[Operacao]],tbSilv[Recurso],tbResumo[[#This Row],[Recurso]])</f>
        <v>7.8974394894933706</v>
      </c>
    </row>
    <row r="591" spans="1:15" x14ac:dyDescent="0.3">
      <c r="A591" t="s">
        <v>1</v>
      </c>
      <c r="B591" t="s">
        <v>2</v>
      </c>
      <c r="C591" t="s">
        <v>3</v>
      </c>
      <c r="D591" t="s">
        <v>306</v>
      </c>
      <c r="E591" t="s">
        <v>4</v>
      </c>
      <c r="F591">
        <v>11817</v>
      </c>
      <c r="G591" t="s">
        <v>57</v>
      </c>
      <c r="H591">
        <v>12</v>
      </c>
      <c r="I591" t="s">
        <v>320</v>
      </c>
      <c r="J591" t="s">
        <v>321</v>
      </c>
      <c r="K591" s="1">
        <f>SUMIFS(tbSilv[qtdRecurso],tbSilv[idCombinacao],tbResumo[[#This Row],[idCombinacao]],tbSilv[Ano],tbResumo[[#This Row],[Ano]],tbSilv[Operacao],tbResumo[[#This Row],[Operacao]],tbSilv[Recurso],tbResumo[[#This Row],[Recurso]])</f>
        <v>18.149999999999999</v>
      </c>
      <c r="L591" t="str">
        <f>VLOOKUP(tbResumo[[#This Row],[Recurso]],tbUnid[],2,0)</f>
        <v>H/H</v>
      </c>
      <c r="M591" s="9">
        <f>IFERROR(AVERAGEIFS(tbSilv[Preco],tbSilv[idCombinacao],tbResumo[[#This Row],[idCombinacao]],tbSilv[Ano],tbResumo[[#This Row],[Ano]],tbSilv[Operacao],tbResumo[[#This Row],[Operacao]],tbSilv[Recurso],tbResumo[[#This Row],[Recurso]]),0)</f>
        <v>5.7000000000000002E-2</v>
      </c>
      <c r="N591" s="1">
        <f>SUMIFS(tbSilv[qtdRecEspFaixa],tbSilv[idCombinacao],tbResumo[[#This Row],[idCombinacao]],tbSilv[Ano],tbResumo[[#This Row],[Ano]],tbSilv[Operacao],tbResumo[[#This Row],[Operacao]],tbSilv[Recurso],tbResumo[[#This Row],[Recurso]])</f>
        <v>0.60439500000000002</v>
      </c>
      <c r="O591" s="9">
        <f>SUMIFS(tbSilv[ValorEspFaixa],tbSilv[idCombinacao],tbResumo[[#This Row],[idCombinacao]],tbSilv[Ano],tbResumo[[#This Row],[Ano]],tbSilv[Operacao],tbResumo[[#This Row],[Operacao]],tbSilv[Recurso],tbResumo[[#This Row],[Recurso]])</f>
        <v>3.4450515000000001E-2</v>
      </c>
    </row>
    <row r="592" spans="1:15" x14ac:dyDescent="0.3">
      <c r="A592" t="s">
        <v>1</v>
      </c>
      <c r="B592" t="s">
        <v>2</v>
      </c>
      <c r="C592" t="s">
        <v>3</v>
      </c>
      <c r="D592" t="s">
        <v>306</v>
      </c>
      <c r="E592" t="s">
        <v>4</v>
      </c>
      <c r="F592">
        <v>11817</v>
      </c>
      <c r="G592" t="s">
        <v>57</v>
      </c>
      <c r="H592">
        <v>12</v>
      </c>
      <c r="I592" t="s">
        <v>320</v>
      </c>
      <c r="J592" t="s">
        <v>13</v>
      </c>
      <c r="K592" s="1">
        <f>SUMIFS(tbSilv[qtdRecurso],tbSilv[idCombinacao],tbResumo[[#This Row],[idCombinacao]],tbSilv[Ano],tbResumo[[#This Row],[Ano]],tbSilv[Operacao],tbResumo[[#This Row],[Operacao]],tbSilv[Recurso],tbResumo[[#This Row],[Recurso]])</f>
        <v>18.149999999999999</v>
      </c>
      <c r="L592" t="str">
        <f>VLOOKUP(tbResumo[[#This Row],[Recurso]],tbUnid[],2,0)</f>
        <v>H/H</v>
      </c>
      <c r="M592" s="9">
        <f>IFERROR(AVERAGEIFS(tbSilv[Preco],tbSilv[idCombinacao],tbResumo[[#This Row],[idCombinacao]],tbSilv[Ano],tbResumo[[#This Row],[Ano]],tbSilv[Operacao],tbResumo[[#This Row],[Operacao]],tbSilv[Recurso],tbResumo[[#This Row],[Recurso]]),0)</f>
        <v>13.066685676574707</v>
      </c>
      <c r="N592" s="1">
        <f>SUMIFS(tbSilv[qtdRecEspFaixa],tbSilv[idCombinacao],tbResumo[[#This Row],[idCombinacao]],tbSilv[Ano],tbResumo[[#This Row],[Ano]],tbSilv[Operacao],tbResumo[[#This Row],[Operacao]],tbSilv[Recurso],tbResumo[[#This Row],[Recurso]])</f>
        <v>0.60439500000000002</v>
      </c>
      <c r="O592" s="9">
        <f>SUMIFS(tbSilv[ValorEspFaixa],tbSilv[idCombinacao],tbResumo[[#This Row],[idCombinacao]],tbSilv[Ano],tbResumo[[#This Row],[Ano]],tbSilv[Operacao],tbResumo[[#This Row],[Operacao]],tbSilv[Recurso],tbResumo[[#This Row],[Recurso]])</f>
        <v>7.8974394894933706</v>
      </c>
    </row>
    <row r="593" spans="1:15" x14ac:dyDescent="0.3">
      <c r="A593" t="s">
        <v>1</v>
      </c>
      <c r="B593" t="s">
        <v>2</v>
      </c>
      <c r="C593" t="s">
        <v>3</v>
      </c>
      <c r="D593" t="s">
        <v>306</v>
      </c>
      <c r="E593" t="s">
        <v>4</v>
      </c>
      <c r="F593">
        <v>11817</v>
      </c>
      <c r="G593" t="s">
        <v>57</v>
      </c>
      <c r="H593">
        <v>13</v>
      </c>
      <c r="I593" t="s">
        <v>320</v>
      </c>
      <c r="J593" t="s">
        <v>321</v>
      </c>
      <c r="K593" s="1">
        <f>SUMIFS(tbSilv[qtdRecurso],tbSilv[idCombinacao],tbResumo[[#This Row],[idCombinacao]],tbSilv[Ano],tbResumo[[#This Row],[Ano]],tbSilv[Operacao],tbResumo[[#This Row],[Operacao]],tbSilv[Recurso],tbResumo[[#This Row],[Recurso]])</f>
        <v>18.149999999999999</v>
      </c>
      <c r="L593" t="str">
        <f>VLOOKUP(tbResumo[[#This Row],[Recurso]],tbUnid[],2,0)</f>
        <v>H/H</v>
      </c>
      <c r="M593" s="9">
        <f>IFERROR(AVERAGEIFS(tbSilv[Preco],tbSilv[idCombinacao],tbResumo[[#This Row],[idCombinacao]],tbSilv[Ano],tbResumo[[#This Row],[Ano]],tbSilv[Operacao],tbResumo[[#This Row],[Operacao]],tbSilv[Recurso],tbResumo[[#This Row],[Recurso]]),0)</f>
        <v>5.7000000000000002E-2</v>
      </c>
      <c r="N593" s="1">
        <f>SUMIFS(tbSilv[qtdRecEspFaixa],tbSilv[idCombinacao],tbResumo[[#This Row],[idCombinacao]],tbSilv[Ano],tbResumo[[#This Row],[Ano]],tbSilv[Operacao],tbResumo[[#This Row],[Operacao]],tbSilv[Recurso],tbResumo[[#This Row],[Recurso]])</f>
        <v>0.60439500000000002</v>
      </c>
      <c r="O593" s="9">
        <f>SUMIFS(tbSilv[ValorEspFaixa],tbSilv[idCombinacao],tbResumo[[#This Row],[idCombinacao]],tbSilv[Ano],tbResumo[[#This Row],[Ano]],tbSilv[Operacao],tbResumo[[#This Row],[Operacao]],tbSilv[Recurso],tbResumo[[#This Row],[Recurso]])</f>
        <v>3.4450515000000001E-2</v>
      </c>
    </row>
    <row r="594" spans="1:15" x14ac:dyDescent="0.3">
      <c r="A594" t="s">
        <v>1</v>
      </c>
      <c r="B594" t="s">
        <v>2</v>
      </c>
      <c r="C594" t="s">
        <v>3</v>
      </c>
      <c r="D594" t="s">
        <v>306</v>
      </c>
      <c r="E594" t="s">
        <v>4</v>
      </c>
      <c r="F594">
        <v>11817</v>
      </c>
      <c r="G594" t="s">
        <v>57</v>
      </c>
      <c r="H594">
        <v>13</v>
      </c>
      <c r="I594" t="s">
        <v>320</v>
      </c>
      <c r="J594" t="s">
        <v>13</v>
      </c>
      <c r="K594" s="1">
        <f>SUMIFS(tbSilv[qtdRecurso],tbSilv[idCombinacao],tbResumo[[#This Row],[idCombinacao]],tbSilv[Ano],tbResumo[[#This Row],[Ano]],tbSilv[Operacao],tbResumo[[#This Row],[Operacao]],tbSilv[Recurso],tbResumo[[#This Row],[Recurso]])</f>
        <v>18.149999999999999</v>
      </c>
      <c r="L594" t="str">
        <f>VLOOKUP(tbResumo[[#This Row],[Recurso]],tbUnid[],2,0)</f>
        <v>H/H</v>
      </c>
      <c r="M594" s="9">
        <f>IFERROR(AVERAGEIFS(tbSilv[Preco],tbSilv[idCombinacao],tbResumo[[#This Row],[idCombinacao]],tbSilv[Ano],tbResumo[[#This Row],[Ano]],tbSilv[Operacao],tbResumo[[#This Row],[Operacao]],tbSilv[Recurso],tbResumo[[#This Row],[Recurso]]),0)</f>
        <v>13.066685676574707</v>
      </c>
      <c r="N594" s="1">
        <f>SUMIFS(tbSilv[qtdRecEspFaixa],tbSilv[idCombinacao],tbResumo[[#This Row],[idCombinacao]],tbSilv[Ano],tbResumo[[#This Row],[Ano]],tbSilv[Operacao],tbResumo[[#This Row],[Operacao]],tbSilv[Recurso],tbResumo[[#This Row],[Recurso]])</f>
        <v>0.60439500000000002</v>
      </c>
      <c r="O594" s="9">
        <f>SUMIFS(tbSilv[ValorEspFaixa],tbSilv[idCombinacao],tbResumo[[#This Row],[idCombinacao]],tbSilv[Ano],tbResumo[[#This Row],[Ano]],tbSilv[Operacao],tbResumo[[#This Row],[Operacao]],tbSilv[Recurso],tbResumo[[#This Row],[Recurso]])</f>
        <v>7.8974394894933706</v>
      </c>
    </row>
    <row r="595" spans="1:15" x14ac:dyDescent="0.3">
      <c r="A595" t="s">
        <v>1</v>
      </c>
      <c r="B595" t="s">
        <v>2</v>
      </c>
      <c r="C595" t="s">
        <v>3</v>
      </c>
      <c r="D595" t="s">
        <v>306</v>
      </c>
      <c r="E595" t="s">
        <v>4</v>
      </c>
      <c r="F595">
        <v>11817</v>
      </c>
      <c r="G595" t="s">
        <v>57</v>
      </c>
      <c r="H595">
        <v>14</v>
      </c>
      <c r="I595" t="s">
        <v>320</v>
      </c>
      <c r="J595" t="s">
        <v>321</v>
      </c>
      <c r="K595" s="1">
        <f>SUMIFS(tbSilv[qtdRecurso],tbSilv[idCombinacao],tbResumo[[#This Row],[idCombinacao]],tbSilv[Ano],tbResumo[[#This Row],[Ano]],tbSilv[Operacao],tbResumo[[#This Row],[Operacao]],tbSilv[Recurso],tbResumo[[#This Row],[Recurso]])</f>
        <v>18.149999999999999</v>
      </c>
      <c r="L595" t="str">
        <f>VLOOKUP(tbResumo[[#This Row],[Recurso]],tbUnid[],2,0)</f>
        <v>H/H</v>
      </c>
      <c r="M595" s="9">
        <f>IFERROR(AVERAGEIFS(tbSilv[Preco],tbSilv[idCombinacao],tbResumo[[#This Row],[idCombinacao]],tbSilv[Ano],tbResumo[[#This Row],[Ano]],tbSilv[Operacao],tbResumo[[#This Row],[Operacao]],tbSilv[Recurso],tbResumo[[#This Row],[Recurso]]),0)</f>
        <v>5.7000000000000002E-2</v>
      </c>
      <c r="N595" s="1">
        <f>SUMIFS(tbSilv[qtdRecEspFaixa],tbSilv[idCombinacao],tbResumo[[#This Row],[idCombinacao]],tbSilv[Ano],tbResumo[[#This Row],[Ano]],tbSilv[Operacao],tbResumo[[#This Row],[Operacao]],tbSilv[Recurso],tbResumo[[#This Row],[Recurso]])</f>
        <v>0.60439500000000002</v>
      </c>
      <c r="O595" s="9">
        <f>SUMIFS(tbSilv[ValorEspFaixa],tbSilv[idCombinacao],tbResumo[[#This Row],[idCombinacao]],tbSilv[Ano],tbResumo[[#This Row],[Ano]],tbSilv[Operacao],tbResumo[[#This Row],[Operacao]],tbSilv[Recurso],tbResumo[[#This Row],[Recurso]])</f>
        <v>3.4450515000000001E-2</v>
      </c>
    </row>
    <row r="596" spans="1:15" x14ac:dyDescent="0.3">
      <c r="A596" t="s">
        <v>1</v>
      </c>
      <c r="B596" t="s">
        <v>2</v>
      </c>
      <c r="C596" t="s">
        <v>3</v>
      </c>
      <c r="D596" t="s">
        <v>306</v>
      </c>
      <c r="E596" t="s">
        <v>4</v>
      </c>
      <c r="F596">
        <v>11817</v>
      </c>
      <c r="G596" t="s">
        <v>57</v>
      </c>
      <c r="H596">
        <v>14</v>
      </c>
      <c r="I596" t="s">
        <v>320</v>
      </c>
      <c r="J596" t="s">
        <v>13</v>
      </c>
      <c r="K596" s="1">
        <f>SUMIFS(tbSilv[qtdRecurso],tbSilv[idCombinacao],tbResumo[[#This Row],[idCombinacao]],tbSilv[Ano],tbResumo[[#This Row],[Ano]],tbSilv[Operacao],tbResumo[[#This Row],[Operacao]],tbSilv[Recurso],tbResumo[[#This Row],[Recurso]])</f>
        <v>18.149999999999999</v>
      </c>
      <c r="L596" t="str">
        <f>VLOOKUP(tbResumo[[#This Row],[Recurso]],tbUnid[],2,0)</f>
        <v>H/H</v>
      </c>
      <c r="M596" s="9">
        <f>IFERROR(AVERAGEIFS(tbSilv[Preco],tbSilv[idCombinacao],tbResumo[[#This Row],[idCombinacao]],tbSilv[Ano],tbResumo[[#This Row],[Ano]],tbSilv[Operacao],tbResumo[[#This Row],[Operacao]],tbSilv[Recurso],tbResumo[[#This Row],[Recurso]]),0)</f>
        <v>13.066685676574707</v>
      </c>
      <c r="N596" s="1">
        <f>SUMIFS(tbSilv[qtdRecEspFaixa],tbSilv[idCombinacao],tbResumo[[#This Row],[idCombinacao]],tbSilv[Ano],tbResumo[[#This Row],[Ano]],tbSilv[Operacao],tbResumo[[#This Row],[Operacao]],tbSilv[Recurso],tbResumo[[#This Row],[Recurso]])</f>
        <v>0.60439500000000002</v>
      </c>
      <c r="O596" s="9">
        <f>SUMIFS(tbSilv[ValorEspFaixa],tbSilv[idCombinacao],tbResumo[[#This Row],[idCombinacao]],tbSilv[Ano],tbResumo[[#This Row],[Ano]],tbSilv[Operacao],tbResumo[[#This Row],[Operacao]],tbSilv[Recurso],tbResumo[[#This Row],[Recurso]])</f>
        <v>7.8974394894933706</v>
      </c>
    </row>
    <row r="597" spans="1:15" x14ac:dyDescent="0.3">
      <c r="A597" t="s">
        <v>1</v>
      </c>
      <c r="B597" t="s">
        <v>2</v>
      </c>
      <c r="C597" t="s">
        <v>3</v>
      </c>
      <c r="D597" t="s">
        <v>306</v>
      </c>
      <c r="E597" t="s">
        <v>4</v>
      </c>
      <c r="F597">
        <v>11817</v>
      </c>
      <c r="G597" t="s">
        <v>57</v>
      </c>
      <c r="H597">
        <v>15</v>
      </c>
      <c r="I597" t="s">
        <v>320</v>
      </c>
      <c r="J597" t="s">
        <v>321</v>
      </c>
      <c r="K597" s="1">
        <f>SUMIFS(tbSilv[qtdRecurso],tbSilv[idCombinacao],tbResumo[[#This Row],[idCombinacao]],tbSilv[Ano],tbResumo[[#This Row],[Ano]],tbSilv[Operacao],tbResumo[[#This Row],[Operacao]],tbSilv[Recurso],tbResumo[[#This Row],[Recurso]])</f>
        <v>18.149999999999999</v>
      </c>
      <c r="L597" t="str">
        <f>VLOOKUP(tbResumo[[#This Row],[Recurso]],tbUnid[],2,0)</f>
        <v>H/H</v>
      </c>
      <c r="M597" s="9">
        <f>IFERROR(AVERAGEIFS(tbSilv[Preco],tbSilv[idCombinacao],tbResumo[[#This Row],[idCombinacao]],tbSilv[Ano],tbResumo[[#This Row],[Ano]],tbSilv[Operacao],tbResumo[[#This Row],[Operacao]],tbSilv[Recurso],tbResumo[[#This Row],[Recurso]]),0)</f>
        <v>5.7000000000000002E-2</v>
      </c>
      <c r="N597" s="1">
        <f>SUMIFS(tbSilv[qtdRecEspFaixa],tbSilv[idCombinacao],tbResumo[[#This Row],[idCombinacao]],tbSilv[Ano],tbResumo[[#This Row],[Ano]],tbSilv[Operacao],tbResumo[[#This Row],[Operacao]],tbSilv[Recurso],tbResumo[[#This Row],[Recurso]])</f>
        <v>0.60439500000000002</v>
      </c>
      <c r="O597" s="9">
        <f>SUMIFS(tbSilv[ValorEspFaixa],tbSilv[idCombinacao],tbResumo[[#This Row],[idCombinacao]],tbSilv[Ano],tbResumo[[#This Row],[Ano]],tbSilv[Operacao],tbResumo[[#This Row],[Operacao]],tbSilv[Recurso],tbResumo[[#This Row],[Recurso]])</f>
        <v>3.4450515000000001E-2</v>
      </c>
    </row>
    <row r="598" spans="1:15" x14ac:dyDescent="0.3">
      <c r="A598" t="s">
        <v>1</v>
      </c>
      <c r="B598" t="s">
        <v>2</v>
      </c>
      <c r="C598" t="s">
        <v>3</v>
      </c>
      <c r="D598" t="s">
        <v>306</v>
      </c>
      <c r="E598" t="s">
        <v>4</v>
      </c>
      <c r="F598">
        <v>11817</v>
      </c>
      <c r="G598" t="s">
        <v>57</v>
      </c>
      <c r="H598">
        <v>15</v>
      </c>
      <c r="I598" t="s">
        <v>320</v>
      </c>
      <c r="J598" t="s">
        <v>13</v>
      </c>
      <c r="K598" s="1">
        <f>SUMIFS(tbSilv[qtdRecurso],tbSilv[idCombinacao],tbResumo[[#This Row],[idCombinacao]],tbSilv[Ano],tbResumo[[#This Row],[Ano]],tbSilv[Operacao],tbResumo[[#This Row],[Operacao]],tbSilv[Recurso],tbResumo[[#This Row],[Recurso]])</f>
        <v>18.149999999999999</v>
      </c>
      <c r="L598" t="str">
        <f>VLOOKUP(tbResumo[[#This Row],[Recurso]],tbUnid[],2,0)</f>
        <v>H/H</v>
      </c>
      <c r="M598" s="9">
        <f>IFERROR(AVERAGEIFS(tbSilv[Preco],tbSilv[idCombinacao],tbResumo[[#This Row],[idCombinacao]],tbSilv[Ano],tbResumo[[#This Row],[Ano]],tbSilv[Operacao],tbResumo[[#This Row],[Operacao]],tbSilv[Recurso],tbResumo[[#This Row],[Recurso]]),0)</f>
        <v>13.066685676574707</v>
      </c>
      <c r="N598" s="1">
        <f>SUMIFS(tbSilv[qtdRecEspFaixa],tbSilv[idCombinacao],tbResumo[[#This Row],[idCombinacao]],tbSilv[Ano],tbResumo[[#This Row],[Ano]],tbSilv[Operacao],tbResumo[[#This Row],[Operacao]],tbSilv[Recurso],tbResumo[[#This Row],[Recurso]])</f>
        <v>0.60439500000000002</v>
      </c>
      <c r="O598" s="9">
        <f>SUMIFS(tbSilv[ValorEspFaixa],tbSilv[idCombinacao],tbResumo[[#This Row],[idCombinacao]],tbSilv[Ano],tbResumo[[#This Row],[Ano]],tbSilv[Operacao],tbResumo[[#This Row],[Operacao]],tbSilv[Recurso],tbResumo[[#This Row],[Recurso]])</f>
        <v>7.8974394894933706</v>
      </c>
    </row>
    <row r="599" spans="1:15" x14ac:dyDescent="0.3">
      <c r="A599" t="s">
        <v>1</v>
      </c>
      <c r="B599" t="s">
        <v>2</v>
      </c>
      <c r="C599" t="s">
        <v>3</v>
      </c>
      <c r="D599" t="s">
        <v>306</v>
      </c>
      <c r="E599" t="s">
        <v>4</v>
      </c>
      <c r="F599">
        <v>11817</v>
      </c>
      <c r="G599" t="s">
        <v>57</v>
      </c>
      <c r="H599">
        <v>16</v>
      </c>
      <c r="I599" t="s">
        <v>320</v>
      </c>
      <c r="J599" t="s">
        <v>321</v>
      </c>
      <c r="K599" s="1">
        <f>SUMIFS(tbSilv[qtdRecurso],tbSilv[idCombinacao],tbResumo[[#This Row],[idCombinacao]],tbSilv[Ano],tbResumo[[#This Row],[Ano]],tbSilv[Operacao],tbResumo[[#This Row],[Operacao]],tbSilv[Recurso],tbResumo[[#This Row],[Recurso]])</f>
        <v>18.149999999999999</v>
      </c>
      <c r="L599" t="str">
        <f>VLOOKUP(tbResumo[[#This Row],[Recurso]],tbUnid[],2,0)</f>
        <v>H/H</v>
      </c>
      <c r="M599" s="9">
        <f>IFERROR(AVERAGEIFS(tbSilv[Preco],tbSilv[idCombinacao],tbResumo[[#This Row],[idCombinacao]],tbSilv[Ano],tbResumo[[#This Row],[Ano]],tbSilv[Operacao],tbResumo[[#This Row],[Operacao]],tbSilv[Recurso],tbResumo[[#This Row],[Recurso]]),0)</f>
        <v>5.7000000000000002E-2</v>
      </c>
      <c r="N599" s="1">
        <f>SUMIFS(tbSilv[qtdRecEspFaixa],tbSilv[idCombinacao],tbResumo[[#This Row],[idCombinacao]],tbSilv[Ano],tbResumo[[#This Row],[Ano]],tbSilv[Operacao],tbResumo[[#This Row],[Operacao]],tbSilv[Recurso],tbResumo[[#This Row],[Recurso]])</f>
        <v>0.60439500000000002</v>
      </c>
      <c r="O599" s="9">
        <f>SUMIFS(tbSilv[ValorEspFaixa],tbSilv[idCombinacao],tbResumo[[#This Row],[idCombinacao]],tbSilv[Ano],tbResumo[[#This Row],[Ano]],tbSilv[Operacao],tbResumo[[#This Row],[Operacao]],tbSilv[Recurso],tbResumo[[#This Row],[Recurso]])</f>
        <v>3.4450515000000001E-2</v>
      </c>
    </row>
    <row r="600" spans="1:15" x14ac:dyDescent="0.3">
      <c r="A600" t="s">
        <v>1</v>
      </c>
      <c r="B600" t="s">
        <v>2</v>
      </c>
      <c r="C600" t="s">
        <v>3</v>
      </c>
      <c r="D600" t="s">
        <v>306</v>
      </c>
      <c r="E600" t="s">
        <v>4</v>
      </c>
      <c r="F600">
        <v>11817</v>
      </c>
      <c r="G600" t="s">
        <v>57</v>
      </c>
      <c r="H600">
        <v>16</v>
      </c>
      <c r="I600" t="s">
        <v>320</v>
      </c>
      <c r="J600" t="s">
        <v>13</v>
      </c>
      <c r="K600" s="1">
        <f>SUMIFS(tbSilv[qtdRecurso],tbSilv[idCombinacao],tbResumo[[#This Row],[idCombinacao]],tbSilv[Ano],tbResumo[[#This Row],[Ano]],tbSilv[Operacao],tbResumo[[#This Row],[Operacao]],tbSilv[Recurso],tbResumo[[#This Row],[Recurso]])</f>
        <v>18.149999999999999</v>
      </c>
      <c r="L600" t="str">
        <f>VLOOKUP(tbResumo[[#This Row],[Recurso]],tbUnid[],2,0)</f>
        <v>H/H</v>
      </c>
      <c r="M600" s="9">
        <f>IFERROR(AVERAGEIFS(tbSilv[Preco],tbSilv[idCombinacao],tbResumo[[#This Row],[idCombinacao]],tbSilv[Ano],tbResumo[[#This Row],[Ano]],tbSilv[Operacao],tbResumo[[#This Row],[Operacao]],tbSilv[Recurso],tbResumo[[#This Row],[Recurso]]),0)</f>
        <v>13.066685676574707</v>
      </c>
      <c r="N600" s="1">
        <f>SUMIFS(tbSilv[qtdRecEspFaixa],tbSilv[idCombinacao],tbResumo[[#This Row],[idCombinacao]],tbSilv[Ano],tbResumo[[#This Row],[Ano]],tbSilv[Operacao],tbResumo[[#This Row],[Operacao]],tbSilv[Recurso],tbResumo[[#This Row],[Recurso]])</f>
        <v>0.60439500000000002</v>
      </c>
      <c r="O600" s="9">
        <f>SUMIFS(tbSilv[ValorEspFaixa],tbSilv[idCombinacao],tbResumo[[#This Row],[idCombinacao]],tbSilv[Ano],tbResumo[[#This Row],[Ano]],tbSilv[Operacao],tbResumo[[#This Row],[Operacao]],tbSilv[Recurso],tbResumo[[#This Row],[Recurso]])</f>
        <v>7.8974394894933706</v>
      </c>
    </row>
    <row r="601" spans="1:15" x14ac:dyDescent="0.3">
      <c r="A601" t="s">
        <v>1</v>
      </c>
      <c r="B601" t="s">
        <v>2</v>
      </c>
      <c r="C601" t="s">
        <v>3</v>
      </c>
      <c r="D601" t="s">
        <v>306</v>
      </c>
      <c r="E601" t="s">
        <v>4</v>
      </c>
      <c r="F601">
        <v>11817</v>
      </c>
      <c r="G601" t="s">
        <v>57</v>
      </c>
      <c r="H601">
        <v>17</v>
      </c>
      <c r="I601" t="s">
        <v>320</v>
      </c>
      <c r="J601" t="s">
        <v>321</v>
      </c>
      <c r="K601" s="1">
        <f>SUMIFS(tbSilv[qtdRecurso],tbSilv[idCombinacao],tbResumo[[#This Row],[idCombinacao]],tbSilv[Ano],tbResumo[[#This Row],[Ano]],tbSilv[Operacao],tbResumo[[#This Row],[Operacao]],tbSilv[Recurso],tbResumo[[#This Row],[Recurso]])</f>
        <v>18.149999999999999</v>
      </c>
      <c r="L601" t="str">
        <f>VLOOKUP(tbResumo[[#This Row],[Recurso]],tbUnid[],2,0)</f>
        <v>H/H</v>
      </c>
      <c r="M601" s="9">
        <f>IFERROR(AVERAGEIFS(tbSilv[Preco],tbSilv[idCombinacao],tbResumo[[#This Row],[idCombinacao]],tbSilv[Ano],tbResumo[[#This Row],[Ano]],tbSilv[Operacao],tbResumo[[#This Row],[Operacao]],tbSilv[Recurso],tbResumo[[#This Row],[Recurso]]),0)</f>
        <v>5.7000000000000002E-2</v>
      </c>
      <c r="N601" s="1">
        <f>SUMIFS(tbSilv[qtdRecEspFaixa],tbSilv[idCombinacao],tbResumo[[#This Row],[idCombinacao]],tbSilv[Ano],tbResumo[[#This Row],[Ano]],tbSilv[Operacao],tbResumo[[#This Row],[Operacao]],tbSilv[Recurso],tbResumo[[#This Row],[Recurso]])</f>
        <v>0.60439500000000002</v>
      </c>
      <c r="O601" s="9">
        <f>SUMIFS(tbSilv[ValorEspFaixa],tbSilv[idCombinacao],tbResumo[[#This Row],[idCombinacao]],tbSilv[Ano],tbResumo[[#This Row],[Ano]],tbSilv[Operacao],tbResumo[[#This Row],[Operacao]],tbSilv[Recurso],tbResumo[[#This Row],[Recurso]])</f>
        <v>3.4450515000000001E-2</v>
      </c>
    </row>
    <row r="602" spans="1:15" x14ac:dyDescent="0.3">
      <c r="A602" t="s">
        <v>1</v>
      </c>
      <c r="B602" t="s">
        <v>2</v>
      </c>
      <c r="C602" t="s">
        <v>3</v>
      </c>
      <c r="D602" t="s">
        <v>306</v>
      </c>
      <c r="E602" t="s">
        <v>4</v>
      </c>
      <c r="F602">
        <v>11817</v>
      </c>
      <c r="G602" t="s">
        <v>57</v>
      </c>
      <c r="H602">
        <v>17</v>
      </c>
      <c r="I602" t="s">
        <v>320</v>
      </c>
      <c r="J602" t="s">
        <v>13</v>
      </c>
      <c r="K602" s="1">
        <f>SUMIFS(tbSilv[qtdRecurso],tbSilv[idCombinacao],tbResumo[[#This Row],[idCombinacao]],tbSilv[Ano],tbResumo[[#This Row],[Ano]],tbSilv[Operacao],tbResumo[[#This Row],[Operacao]],tbSilv[Recurso],tbResumo[[#This Row],[Recurso]])</f>
        <v>18.149999999999999</v>
      </c>
      <c r="L602" t="str">
        <f>VLOOKUP(tbResumo[[#This Row],[Recurso]],tbUnid[],2,0)</f>
        <v>H/H</v>
      </c>
      <c r="M602" s="9">
        <f>IFERROR(AVERAGEIFS(tbSilv[Preco],tbSilv[idCombinacao],tbResumo[[#This Row],[idCombinacao]],tbSilv[Ano],tbResumo[[#This Row],[Ano]],tbSilv[Operacao],tbResumo[[#This Row],[Operacao]],tbSilv[Recurso],tbResumo[[#This Row],[Recurso]]),0)</f>
        <v>13.066685676574707</v>
      </c>
      <c r="N602" s="1">
        <f>SUMIFS(tbSilv[qtdRecEspFaixa],tbSilv[idCombinacao],tbResumo[[#This Row],[idCombinacao]],tbSilv[Ano],tbResumo[[#This Row],[Ano]],tbSilv[Operacao],tbResumo[[#This Row],[Operacao]],tbSilv[Recurso],tbResumo[[#This Row],[Recurso]])</f>
        <v>0.60439500000000002</v>
      </c>
      <c r="O602" s="9">
        <f>SUMIFS(tbSilv[ValorEspFaixa],tbSilv[idCombinacao],tbResumo[[#This Row],[idCombinacao]],tbSilv[Ano],tbResumo[[#This Row],[Ano]],tbSilv[Operacao],tbResumo[[#This Row],[Operacao]],tbSilv[Recurso],tbResumo[[#This Row],[Recurso]])</f>
        <v>7.8974394894933706</v>
      </c>
    </row>
    <row r="603" spans="1:15" x14ac:dyDescent="0.3">
      <c r="A603" t="s">
        <v>1</v>
      </c>
      <c r="B603" t="s">
        <v>2</v>
      </c>
      <c r="C603" t="s">
        <v>3</v>
      </c>
      <c r="D603" t="s">
        <v>306</v>
      </c>
      <c r="E603" t="s">
        <v>4</v>
      </c>
      <c r="F603">
        <v>11817</v>
      </c>
      <c r="G603" t="s">
        <v>57</v>
      </c>
      <c r="H603">
        <v>18</v>
      </c>
      <c r="I603" t="s">
        <v>320</v>
      </c>
      <c r="J603" t="s">
        <v>321</v>
      </c>
      <c r="K603" s="1">
        <f>SUMIFS(tbSilv[qtdRecurso],tbSilv[idCombinacao],tbResumo[[#This Row],[idCombinacao]],tbSilv[Ano],tbResumo[[#This Row],[Ano]],tbSilv[Operacao],tbResumo[[#This Row],[Operacao]],tbSilv[Recurso],tbResumo[[#This Row],[Recurso]])</f>
        <v>18.149999999999999</v>
      </c>
      <c r="L603" t="str">
        <f>VLOOKUP(tbResumo[[#This Row],[Recurso]],tbUnid[],2,0)</f>
        <v>H/H</v>
      </c>
      <c r="M603" s="9">
        <f>IFERROR(AVERAGEIFS(tbSilv[Preco],tbSilv[idCombinacao],tbResumo[[#This Row],[idCombinacao]],tbSilv[Ano],tbResumo[[#This Row],[Ano]],tbSilv[Operacao],tbResumo[[#This Row],[Operacao]],tbSilv[Recurso],tbResumo[[#This Row],[Recurso]]),0)</f>
        <v>5.7000000000000002E-2</v>
      </c>
      <c r="N603" s="1">
        <f>SUMIFS(tbSilv[qtdRecEspFaixa],tbSilv[idCombinacao],tbResumo[[#This Row],[idCombinacao]],tbSilv[Ano],tbResumo[[#This Row],[Ano]],tbSilv[Operacao],tbResumo[[#This Row],[Operacao]],tbSilv[Recurso],tbResumo[[#This Row],[Recurso]])</f>
        <v>0.60439500000000002</v>
      </c>
      <c r="O603" s="9">
        <f>SUMIFS(tbSilv[ValorEspFaixa],tbSilv[idCombinacao],tbResumo[[#This Row],[idCombinacao]],tbSilv[Ano],tbResumo[[#This Row],[Ano]],tbSilv[Operacao],tbResumo[[#This Row],[Operacao]],tbSilv[Recurso],tbResumo[[#This Row],[Recurso]])</f>
        <v>3.4450515000000001E-2</v>
      </c>
    </row>
    <row r="604" spans="1:15" x14ac:dyDescent="0.3">
      <c r="A604" t="s">
        <v>1</v>
      </c>
      <c r="B604" t="s">
        <v>2</v>
      </c>
      <c r="C604" t="s">
        <v>3</v>
      </c>
      <c r="D604" t="s">
        <v>306</v>
      </c>
      <c r="E604" t="s">
        <v>4</v>
      </c>
      <c r="F604">
        <v>11817</v>
      </c>
      <c r="G604" t="s">
        <v>57</v>
      </c>
      <c r="H604">
        <v>18</v>
      </c>
      <c r="I604" t="s">
        <v>320</v>
      </c>
      <c r="J604" t="s">
        <v>13</v>
      </c>
      <c r="K604" s="1">
        <f>SUMIFS(tbSilv[qtdRecurso],tbSilv[idCombinacao],tbResumo[[#This Row],[idCombinacao]],tbSilv[Ano],tbResumo[[#This Row],[Ano]],tbSilv[Operacao],tbResumo[[#This Row],[Operacao]],tbSilv[Recurso],tbResumo[[#This Row],[Recurso]])</f>
        <v>18.149999999999999</v>
      </c>
      <c r="L604" t="str">
        <f>VLOOKUP(tbResumo[[#This Row],[Recurso]],tbUnid[],2,0)</f>
        <v>H/H</v>
      </c>
      <c r="M604" s="9">
        <f>IFERROR(AVERAGEIFS(tbSilv[Preco],tbSilv[idCombinacao],tbResumo[[#This Row],[idCombinacao]],tbSilv[Ano],tbResumo[[#This Row],[Ano]],tbSilv[Operacao],tbResumo[[#This Row],[Operacao]],tbSilv[Recurso],tbResumo[[#This Row],[Recurso]]),0)</f>
        <v>13.066685676574707</v>
      </c>
      <c r="N604" s="1">
        <f>SUMIFS(tbSilv[qtdRecEspFaixa],tbSilv[idCombinacao],tbResumo[[#This Row],[idCombinacao]],tbSilv[Ano],tbResumo[[#This Row],[Ano]],tbSilv[Operacao],tbResumo[[#This Row],[Operacao]],tbSilv[Recurso],tbResumo[[#This Row],[Recurso]])</f>
        <v>0.60439500000000002</v>
      </c>
      <c r="O604" s="9">
        <f>SUMIFS(tbSilv[ValorEspFaixa],tbSilv[idCombinacao],tbResumo[[#This Row],[idCombinacao]],tbSilv[Ano],tbResumo[[#This Row],[Ano]],tbSilv[Operacao],tbResumo[[#This Row],[Operacao]],tbSilv[Recurso],tbResumo[[#This Row],[Recurso]])</f>
        <v>7.8974394894933706</v>
      </c>
    </row>
    <row r="605" spans="1:15" x14ac:dyDescent="0.3">
      <c r="A605" t="s">
        <v>1</v>
      </c>
      <c r="B605" t="s">
        <v>2</v>
      </c>
      <c r="C605" t="s">
        <v>3</v>
      </c>
      <c r="D605" t="s">
        <v>306</v>
      </c>
      <c r="E605" t="s">
        <v>4</v>
      </c>
      <c r="F605">
        <v>11817</v>
      </c>
      <c r="G605" t="s">
        <v>57</v>
      </c>
      <c r="H605">
        <v>19</v>
      </c>
      <c r="I605" t="s">
        <v>320</v>
      </c>
      <c r="J605" t="s">
        <v>321</v>
      </c>
      <c r="K605" s="1">
        <f>SUMIFS(tbSilv[qtdRecurso],tbSilv[idCombinacao],tbResumo[[#This Row],[idCombinacao]],tbSilv[Ano],tbResumo[[#This Row],[Ano]],tbSilv[Operacao],tbResumo[[#This Row],[Operacao]],tbSilv[Recurso],tbResumo[[#This Row],[Recurso]])</f>
        <v>18.149999999999999</v>
      </c>
      <c r="L605" t="str">
        <f>VLOOKUP(tbResumo[[#This Row],[Recurso]],tbUnid[],2,0)</f>
        <v>H/H</v>
      </c>
      <c r="M605" s="9">
        <f>IFERROR(AVERAGEIFS(tbSilv[Preco],tbSilv[idCombinacao],tbResumo[[#This Row],[idCombinacao]],tbSilv[Ano],tbResumo[[#This Row],[Ano]],tbSilv[Operacao],tbResumo[[#This Row],[Operacao]],tbSilv[Recurso],tbResumo[[#This Row],[Recurso]]),0)</f>
        <v>5.7000000000000002E-2</v>
      </c>
      <c r="N605" s="1">
        <f>SUMIFS(tbSilv[qtdRecEspFaixa],tbSilv[idCombinacao],tbResumo[[#This Row],[idCombinacao]],tbSilv[Ano],tbResumo[[#This Row],[Ano]],tbSilv[Operacao],tbResumo[[#This Row],[Operacao]],tbSilv[Recurso],tbResumo[[#This Row],[Recurso]])</f>
        <v>0.60439500000000002</v>
      </c>
      <c r="O605" s="9">
        <f>SUMIFS(tbSilv[ValorEspFaixa],tbSilv[idCombinacao],tbResumo[[#This Row],[idCombinacao]],tbSilv[Ano],tbResumo[[#This Row],[Ano]],tbSilv[Operacao],tbResumo[[#This Row],[Operacao]],tbSilv[Recurso],tbResumo[[#This Row],[Recurso]])</f>
        <v>3.4450515000000001E-2</v>
      </c>
    </row>
    <row r="606" spans="1:15" x14ac:dyDescent="0.3">
      <c r="A606" t="s">
        <v>1</v>
      </c>
      <c r="B606" t="s">
        <v>2</v>
      </c>
      <c r="C606" t="s">
        <v>3</v>
      </c>
      <c r="D606" t="s">
        <v>306</v>
      </c>
      <c r="E606" t="s">
        <v>4</v>
      </c>
      <c r="F606">
        <v>11817</v>
      </c>
      <c r="G606" t="s">
        <v>57</v>
      </c>
      <c r="H606">
        <v>19</v>
      </c>
      <c r="I606" t="s">
        <v>320</v>
      </c>
      <c r="J606" t="s">
        <v>13</v>
      </c>
      <c r="K606" s="1">
        <f>SUMIFS(tbSilv[qtdRecurso],tbSilv[idCombinacao],tbResumo[[#This Row],[idCombinacao]],tbSilv[Ano],tbResumo[[#This Row],[Ano]],tbSilv[Operacao],tbResumo[[#This Row],[Operacao]],tbSilv[Recurso],tbResumo[[#This Row],[Recurso]])</f>
        <v>18.149999999999999</v>
      </c>
      <c r="L606" t="str">
        <f>VLOOKUP(tbResumo[[#This Row],[Recurso]],tbUnid[],2,0)</f>
        <v>H/H</v>
      </c>
      <c r="M606" s="9">
        <f>IFERROR(AVERAGEIFS(tbSilv[Preco],tbSilv[idCombinacao],tbResumo[[#This Row],[idCombinacao]],tbSilv[Ano],tbResumo[[#This Row],[Ano]],tbSilv[Operacao],tbResumo[[#This Row],[Operacao]],tbSilv[Recurso],tbResumo[[#This Row],[Recurso]]),0)</f>
        <v>13.066685676574707</v>
      </c>
      <c r="N606" s="1">
        <f>SUMIFS(tbSilv[qtdRecEspFaixa],tbSilv[idCombinacao],tbResumo[[#This Row],[idCombinacao]],tbSilv[Ano],tbResumo[[#This Row],[Ano]],tbSilv[Operacao],tbResumo[[#This Row],[Operacao]],tbSilv[Recurso],tbResumo[[#This Row],[Recurso]])</f>
        <v>0.60439500000000002</v>
      </c>
      <c r="O606" s="9">
        <f>SUMIFS(tbSilv[ValorEspFaixa],tbSilv[idCombinacao],tbResumo[[#This Row],[idCombinacao]],tbSilv[Ano],tbResumo[[#This Row],[Ano]],tbSilv[Operacao],tbResumo[[#This Row],[Operacao]],tbSilv[Recurso],tbResumo[[#This Row],[Recurso]])</f>
        <v>7.8974394894933706</v>
      </c>
    </row>
    <row r="607" spans="1:15" x14ac:dyDescent="0.3">
      <c r="A607" t="s">
        <v>1</v>
      </c>
      <c r="B607" t="s">
        <v>2</v>
      </c>
      <c r="C607" t="s">
        <v>3</v>
      </c>
      <c r="D607" t="s">
        <v>306</v>
      </c>
      <c r="E607" t="s">
        <v>4</v>
      </c>
      <c r="F607">
        <v>11817</v>
      </c>
      <c r="G607" t="s">
        <v>57</v>
      </c>
      <c r="H607">
        <v>20</v>
      </c>
      <c r="I607" t="s">
        <v>320</v>
      </c>
      <c r="J607" t="s">
        <v>321</v>
      </c>
      <c r="K607" s="1">
        <f>SUMIFS(tbSilv[qtdRecurso],tbSilv[idCombinacao],tbResumo[[#This Row],[idCombinacao]],tbSilv[Ano],tbResumo[[#This Row],[Ano]],tbSilv[Operacao],tbResumo[[#This Row],[Operacao]],tbSilv[Recurso],tbResumo[[#This Row],[Recurso]])</f>
        <v>18.149999999999999</v>
      </c>
      <c r="L607" t="str">
        <f>VLOOKUP(tbResumo[[#This Row],[Recurso]],tbUnid[],2,0)</f>
        <v>H/H</v>
      </c>
      <c r="M607" s="9">
        <f>IFERROR(AVERAGEIFS(tbSilv[Preco],tbSilv[idCombinacao],tbResumo[[#This Row],[idCombinacao]],tbSilv[Ano],tbResumo[[#This Row],[Ano]],tbSilv[Operacao],tbResumo[[#This Row],[Operacao]],tbSilv[Recurso],tbResumo[[#This Row],[Recurso]]),0)</f>
        <v>5.7000000000000002E-2</v>
      </c>
      <c r="N607" s="1">
        <f>SUMIFS(tbSilv[qtdRecEspFaixa],tbSilv[idCombinacao],tbResumo[[#This Row],[idCombinacao]],tbSilv[Ano],tbResumo[[#This Row],[Ano]],tbSilv[Operacao],tbResumo[[#This Row],[Operacao]],tbSilv[Recurso],tbResumo[[#This Row],[Recurso]])</f>
        <v>0.60439500000000002</v>
      </c>
      <c r="O607" s="9">
        <f>SUMIFS(tbSilv[ValorEspFaixa],tbSilv[idCombinacao],tbResumo[[#This Row],[idCombinacao]],tbSilv[Ano],tbResumo[[#This Row],[Ano]],tbSilv[Operacao],tbResumo[[#This Row],[Operacao]],tbSilv[Recurso],tbResumo[[#This Row],[Recurso]])</f>
        <v>3.4450515000000001E-2</v>
      </c>
    </row>
    <row r="608" spans="1:15" x14ac:dyDescent="0.3">
      <c r="A608" t="s">
        <v>1</v>
      </c>
      <c r="B608" t="s">
        <v>2</v>
      </c>
      <c r="C608" t="s">
        <v>3</v>
      </c>
      <c r="D608" t="s">
        <v>306</v>
      </c>
      <c r="E608" t="s">
        <v>4</v>
      </c>
      <c r="F608">
        <v>11817</v>
      </c>
      <c r="G608" t="s">
        <v>57</v>
      </c>
      <c r="H608">
        <v>20</v>
      </c>
      <c r="I608" t="s">
        <v>320</v>
      </c>
      <c r="J608" t="s">
        <v>13</v>
      </c>
      <c r="K608" s="1">
        <f>SUMIFS(tbSilv[qtdRecurso],tbSilv[idCombinacao],tbResumo[[#This Row],[idCombinacao]],tbSilv[Ano],tbResumo[[#This Row],[Ano]],tbSilv[Operacao],tbResumo[[#This Row],[Operacao]],tbSilv[Recurso],tbResumo[[#This Row],[Recurso]])</f>
        <v>18.149999999999999</v>
      </c>
      <c r="L608" t="str">
        <f>VLOOKUP(tbResumo[[#This Row],[Recurso]],tbUnid[],2,0)</f>
        <v>H/H</v>
      </c>
      <c r="M608" s="9">
        <f>IFERROR(AVERAGEIFS(tbSilv[Preco],tbSilv[idCombinacao],tbResumo[[#This Row],[idCombinacao]],tbSilv[Ano],tbResumo[[#This Row],[Ano]],tbSilv[Operacao],tbResumo[[#This Row],[Operacao]],tbSilv[Recurso],tbResumo[[#This Row],[Recurso]]),0)</f>
        <v>13.066685676574707</v>
      </c>
      <c r="N608" s="1">
        <f>SUMIFS(tbSilv[qtdRecEspFaixa],tbSilv[idCombinacao],tbResumo[[#This Row],[idCombinacao]],tbSilv[Ano],tbResumo[[#This Row],[Ano]],tbSilv[Operacao],tbResumo[[#This Row],[Operacao]],tbSilv[Recurso],tbResumo[[#This Row],[Recurso]])</f>
        <v>0.60439500000000002</v>
      </c>
      <c r="O608" s="9">
        <f>SUMIFS(tbSilv[ValorEspFaixa],tbSilv[idCombinacao],tbResumo[[#This Row],[idCombinacao]],tbSilv[Ano],tbResumo[[#This Row],[Ano]],tbSilv[Operacao],tbResumo[[#This Row],[Operacao]],tbSilv[Recurso],tbResumo[[#This Row],[Recurso]])</f>
        <v>7.8974394894933706</v>
      </c>
    </row>
    <row r="609" spans="1:15" x14ac:dyDescent="0.3">
      <c r="A609" t="s">
        <v>1</v>
      </c>
      <c r="B609" t="s">
        <v>2</v>
      </c>
      <c r="C609" t="s">
        <v>3</v>
      </c>
      <c r="D609" t="s">
        <v>306</v>
      </c>
      <c r="E609" t="s">
        <v>4</v>
      </c>
      <c r="F609">
        <v>11817</v>
      </c>
      <c r="G609" t="s">
        <v>57</v>
      </c>
      <c r="H609">
        <v>21</v>
      </c>
      <c r="I609" t="s">
        <v>320</v>
      </c>
      <c r="J609" t="s">
        <v>321</v>
      </c>
      <c r="K609" s="1">
        <f>SUMIFS(tbSilv[qtdRecurso],tbSilv[idCombinacao],tbResumo[[#This Row],[idCombinacao]],tbSilv[Ano],tbResumo[[#This Row],[Ano]],tbSilv[Operacao],tbResumo[[#This Row],[Operacao]],tbSilv[Recurso],tbResumo[[#This Row],[Recurso]])</f>
        <v>18.149999999999999</v>
      </c>
      <c r="L609" t="str">
        <f>VLOOKUP(tbResumo[[#This Row],[Recurso]],tbUnid[],2,0)</f>
        <v>H/H</v>
      </c>
      <c r="M609" s="9">
        <f>IFERROR(AVERAGEIFS(tbSilv[Preco],tbSilv[idCombinacao],tbResumo[[#This Row],[idCombinacao]],tbSilv[Ano],tbResumo[[#This Row],[Ano]],tbSilv[Operacao],tbResumo[[#This Row],[Operacao]],tbSilv[Recurso],tbResumo[[#This Row],[Recurso]]),0)</f>
        <v>5.7000000000000002E-2</v>
      </c>
      <c r="N609" s="1">
        <f>SUMIFS(tbSilv[qtdRecEspFaixa],tbSilv[idCombinacao],tbResumo[[#This Row],[idCombinacao]],tbSilv[Ano],tbResumo[[#This Row],[Ano]],tbSilv[Operacao],tbResumo[[#This Row],[Operacao]],tbSilv[Recurso],tbResumo[[#This Row],[Recurso]])</f>
        <v>0.60439500000000002</v>
      </c>
      <c r="O609" s="9">
        <f>SUMIFS(tbSilv[ValorEspFaixa],tbSilv[idCombinacao],tbResumo[[#This Row],[idCombinacao]],tbSilv[Ano],tbResumo[[#This Row],[Ano]],tbSilv[Operacao],tbResumo[[#This Row],[Operacao]],tbSilv[Recurso],tbResumo[[#This Row],[Recurso]])</f>
        <v>3.4450515000000001E-2</v>
      </c>
    </row>
    <row r="610" spans="1:15" x14ac:dyDescent="0.3">
      <c r="A610" t="s">
        <v>1</v>
      </c>
      <c r="B610" t="s">
        <v>2</v>
      </c>
      <c r="C610" t="s">
        <v>3</v>
      </c>
      <c r="D610" t="s">
        <v>306</v>
      </c>
      <c r="E610" t="s">
        <v>4</v>
      </c>
      <c r="F610">
        <v>11817</v>
      </c>
      <c r="G610" t="s">
        <v>57</v>
      </c>
      <c r="H610">
        <v>21</v>
      </c>
      <c r="I610" t="s">
        <v>320</v>
      </c>
      <c r="J610" t="s">
        <v>13</v>
      </c>
      <c r="K610" s="1">
        <f>SUMIFS(tbSilv[qtdRecurso],tbSilv[idCombinacao],tbResumo[[#This Row],[idCombinacao]],tbSilv[Ano],tbResumo[[#This Row],[Ano]],tbSilv[Operacao],tbResumo[[#This Row],[Operacao]],tbSilv[Recurso],tbResumo[[#This Row],[Recurso]])</f>
        <v>18.149999999999999</v>
      </c>
      <c r="L610" t="str">
        <f>VLOOKUP(tbResumo[[#This Row],[Recurso]],tbUnid[],2,0)</f>
        <v>H/H</v>
      </c>
      <c r="M610" s="9">
        <f>IFERROR(AVERAGEIFS(tbSilv[Preco],tbSilv[idCombinacao],tbResumo[[#This Row],[idCombinacao]],tbSilv[Ano],tbResumo[[#This Row],[Ano]],tbSilv[Operacao],tbResumo[[#This Row],[Operacao]],tbSilv[Recurso],tbResumo[[#This Row],[Recurso]]),0)</f>
        <v>13.066685676574707</v>
      </c>
      <c r="N610" s="1">
        <f>SUMIFS(tbSilv[qtdRecEspFaixa],tbSilv[idCombinacao],tbResumo[[#This Row],[idCombinacao]],tbSilv[Ano],tbResumo[[#This Row],[Ano]],tbSilv[Operacao],tbResumo[[#This Row],[Operacao]],tbSilv[Recurso],tbResumo[[#This Row],[Recurso]])</f>
        <v>0.60439500000000002</v>
      </c>
      <c r="O610" s="9">
        <f>SUMIFS(tbSilv[ValorEspFaixa],tbSilv[idCombinacao],tbResumo[[#This Row],[idCombinacao]],tbSilv[Ano],tbResumo[[#This Row],[Ano]],tbSilv[Operacao],tbResumo[[#This Row],[Operacao]],tbSilv[Recurso],tbResumo[[#This Row],[Recurso]])</f>
        <v>7.8974394894933706</v>
      </c>
    </row>
    <row r="611" spans="1:15" x14ac:dyDescent="0.3">
      <c r="A611" t="s">
        <v>1</v>
      </c>
      <c r="B611" t="s">
        <v>2</v>
      </c>
      <c r="C611" t="s">
        <v>3</v>
      </c>
      <c r="D611" t="s">
        <v>306</v>
      </c>
      <c r="E611" t="s">
        <v>4</v>
      </c>
      <c r="F611">
        <v>11817</v>
      </c>
      <c r="G611" t="s">
        <v>57</v>
      </c>
      <c r="H611">
        <v>22</v>
      </c>
      <c r="I611" t="s">
        <v>320</v>
      </c>
      <c r="J611" t="s">
        <v>321</v>
      </c>
      <c r="K611" s="1">
        <f>SUMIFS(tbSilv[qtdRecurso],tbSilv[idCombinacao],tbResumo[[#This Row],[idCombinacao]],tbSilv[Ano],tbResumo[[#This Row],[Ano]],tbSilv[Operacao],tbResumo[[#This Row],[Operacao]],tbSilv[Recurso],tbResumo[[#This Row],[Recurso]])</f>
        <v>18.149999999999999</v>
      </c>
      <c r="L611" t="str">
        <f>VLOOKUP(tbResumo[[#This Row],[Recurso]],tbUnid[],2,0)</f>
        <v>H/H</v>
      </c>
      <c r="M611" s="9">
        <f>IFERROR(AVERAGEIFS(tbSilv[Preco],tbSilv[idCombinacao],tbResumo[[#This Row],[idCombinacao]],tbSilv[Ano],tbResumo[[#This Row],[Ano]],tbSilv[Operacao],tbResumo[[#This Row],[Operacao]],tbSilv[Recurso],tbResumo[[#This Row],[Recurso]]),0)</f>
        <v>5.7000000000000002E-2</v>
      </c>
      <c r="N611" s="1">
        <f>SUMIFS(tbSilv[qtdRecEspFaixa],tbSilv[idCombinacao],tbResumo[[#This Row],[idCombinacao]],tbSilv[Ano],tbResumo[[#This Row],[Ano]],tbSilv[Operacao],tbResumo[[#This Row],[Operacao]],tbSilv[Recurso],tbResumo[[#This Row],[Recurso]])</f>
        <v>0.60439500000000002</v>
      </c>
      <c r="O611" s="9">
        <f>SUMIFS(tbSilv[ValorEspFaixa],tbSilv[idCombinacao],tbResumo[[#This Row],[idCombinacao]],tbSilv[Ano],tbResumo[[#This Row],[Ano]],tbSilv[Operacao],tbResumo[[#This Row],[Operacao]],tbSilv[Recurso],tbResumo[[#This Row],[Recurso]])</f>
        <v>3.4450515000000001E-2</v>
      </c>
    </row>
    <row r="612" spans="1:15" x14ac:dyDescent="0.3">
      <c r="A612" t="s">
        <v>1</v>
      </c>
      <c r="B612" t="s">
        <v>2</v>
      </c>
      <c r="C612" t="s">
        <v>3</v>
      </c>
      <c r="D612" t="s">
        <v>306</v>
      </c>
      <c r="E612" t="s">
        <v>4</v>
      </c>
      <c r="F612">
        <v>11817</v>
      </c>
      <c r="G612" t="s">
        <v>57</v>
      </c>
      <c r="H612">
        <v>22</v>
      </c>
      <c r="I612" t="s">
        <v>320</v>
      </c>
      <c r="J612" t="s">
        <v>13</v>
      </c>
      <c r="K612" s="1">
        <f>SUMIFS(tbSilv[qtdRecurso],tbSilv[idCombinacao],tbResumo[[#This Row],[idCombinacao]],tbSilv[Ano],tbResumo[[#This Row],[Ano]],tbSilv[Operacao],tbResumo[[#This Row],[Operacao]],tbSilv[Recurso],tbResumo[[#This Row],[Recurso]])</f>
        <v>18.149999999999999</v>
      </c>
      <c r="L612" t="str">
        <f>VLOOKUP(tbResumo[[#This Row],[Recurso]],tbUnid[],2,0)</f>
        <v>H/H</v>
      </c>
      <c r="M612" s="9">
        <f>IFERROR(AVERAGEIFS(tbSilv[Preco],tbSilv[idCombinacao],tbResumo[[#This Row],[idCombinacao]],tbSilv[Ano],tbResumo[[#This Row],[Ano]],tbSilv[Operacao],tbResumo[[#This Row],[Operacao]],tbSilv[Recurso],tbResumo[[#This Row],[Recurso]]),0)</f>
        <v>13.066685676574707</v>
      </c>
      <c r="N612" s="1">
        <f>SUMIFS(tbSilv[qtdRecEspFaixa],tbSilv[idCombinacao],tbResumo[[#This Row],[idCombinacao]],tbSilv[Ano],tbResumo[[#This Row],[Ano]],tbSilv[Operacao],tbResumo[[#This Row],[Operacao]],tbSilv[Recurso],tbResumo[[#This Row],[Recurso]])</f>
        <v>0.60439500000000002</v>
      </c>
      <c r="O612" s="9">
        <f>SUMIFS(tbSilv[ValorEspFaixa],tbSilv[idCombinacao],tbResumo[[#This Row],[idCombinacao]],tbSilv[Ano],tbResumo[[#This Row],[Ano]],tbSilv[Operacao],tbResumo[[#This Row],[Operacao]],tbSilv[Recurso],tbResumo[[#This Row],[Recurso]])</f>
        <v>7.8974394894933706</v>
      </c>
    </row>
    <row r="613" spans="1:15" x14ac:dyDescent="0.3">
      <c r="A613" t="s">
        <v>1</v>
      </c>
      <c r="B613" t="s">
        <v>2</v>
      </c>
      <c r="C613" t="s">
        <v>3</v>
      </c>
      <c r="D613" t="s">
        <v>306</v>
      </c>
      <c r="E613" t="s">
        <v>4</v>
      </c>
      <c r="F613">
        <v>11817</v>
      </c>
      <c r="G613" t="s">
        <v>57</v>
      </c>
      <c r="H613">
        <v>23</v>
      </c>
      <c r="I613" t="s">
        <v>320</v>
      </c>
      <c r="J613" t="s">
        <v>321</v>
      </c>
      <c r="K613" s="1">
        <f>SUMIFS(tbSilv[qtdRecurso],tbSilv[idCombinacao],tbResumo[[#This Row],[idCombinacao]],tbSilv[Ano],tbResumo[[#This Row],[Ano]],tbSilv[Operacao],tbResumo[[#This Row],[Operacao]],tbSilv[Recurso],tbResumo[[#This Row],[Recurso]])</f>
        <v>18.149999999999999</v>
      </c>
      <c r="L613" t="str">
        <f>VLOOKUP(tbResumo[[#This Row],[Recurso]],tbUnid[],2,0)</f>
        <v>H/H</v>
      </c>
      <c r="M613" s="9">
        <f>IFERROR(AVERAGEIFS(tbSilv[Preco],tbSilv[idCombinacao],tbResumo[[#This Row],[idCombinacao]],tbSilv[Ano],tbResumo[[#This Row],[Ano]],tbSilv[Operacao],tbResumo[[#This Row],[Operacao]],tbSilv[Recurso],tbResumo[[#This Row],[Recurso]]),0)</f>
        <v>5.7000000000000002E-2</v>
      </c>
      <c r="N613" s="1">
        <f>SUMIFS(tbSilv[qtdRecEspFaixa],tbSilv[idCombinacao],tbResumo[[#This Row],[idCombinacao]],tbSilv[Ano],tbResumo[[#This Row],[Ano]],tbSilv[Operacao],tbResumo[[#This Row],[Operacao]],tbSilv[Recurso],tbResumo[[#This Row],[Recurso]])</f>
        <v>0.60439500000000002</v>
      </c>
      <c r="O613" s="9">
        <f>SUMIFS(tbSilv[ValorEspFaixa],tbSilv[idCombinacao],tbResumo[[#This Row],[idCombinacao]],tbSilv[Ano],tbResumo[[#This Row],[Ano]],tbSilv[Operacao],tbResumo[[#This Row],[Operacao]],tbSilv[Recurso],tbResumo[[#This Row],[Recurso]])</f>
        <v>3.4450515000000001E-2</v>
      </c>
    </row>
    <row r="614" spans="1:15" x14ac:dyDescent="0.3">
      <c r="A614" t="s">
        <v>1</v>
      </c>
      <c r="B614" t="s">
        <v>2</v>
      </c>
      <c r="C614" t="s">
        <v>3</v>
      </c>
      <c r="D614" t="s">
        <v>306</v>
      </c>
      <c r="E614" t="s">
        <v>4</v>
      </c>
      <c r="F614">
        <v>11817</v>
      </c>
      <c r="G614" t="s">
        <v>57</v>
      </c>
      <c r="H614">
        <v>23</v>
      </c>
      <c r="I614" t="s">
        <v>320</v>
      </c>
      <c r="J614" t="s">
        <v>13</v>
      </c>
      <c r="K614" s="1">
        <f>SUMIFS(tbSilv[qtdRecurso],tbSilv[idCombinacao],tbResumo[[#This Row],[idCombinacao]],tbSilv[Ano],tbResumo[[#This Row],[Ano]],tbSilv[Operacao],tbResumo[[#This Row],[Operacao]],tbSilv[Recurso],tbResumo[[#This Row],[Recurso]])</f>
        <v>18.149999999999999</v>
      </c>
      <c r="L614" t="str">
        <f>VLOOKUP(tbResumo[[#This Row],[Recurso]],tbUnid[],2,0)</f>
        <v>H/H</v>
      </c>
      <c r="M614" s="9">
        <f>IFERROR(AVERAGEIFS(tbSilv[Preco],tbSilv[idCombinacao],tbResumo[[#This Row],[idCombinacao]],tbSilv[Ano],tbResumo[[#This Row],[Ano]],tbSilv[Operacao],tbResumo[[#This Row],[Operacao]],tbSilv[Recurso],tbResumo[[#This Row],[Recurso]]),0)</f>
        <v>13.066685676574707</v>
      </c>
      <c r="N614" s="1">
        <f>SUMIFS(tbSilv[qtdRecEspFaixa],tbSilv[idCombinacao],tbResumo[[#This Row],[idCombinacao]],tbSilv[Ano],tbResumo[[#This Row],[Ano]],tbSilv[Operacao],tbResumo[[#This Row],[Operacao]],tbSilv[Recurso],tbResumo[[#This Row],[Recurso]])</f>
        <v>0.60439500000000002</v>
      </c>
      <c r="O614" s="9">
        <f>SUMIFS(tbSilv[ValorEspFaixa],tbSilv[idCombinacao],tbResumo[[#This Row],[idCombinacao]],tbSilv[Ano],tbResumo[[#This Row],[Ano]],tbSilv[Operacao],tbResumo[[#This Row],[Operacao]],tbSilv[Recurso],tbResumo[[#This Row],[Recurso]])</f>
        <v>7.8974394894933706</v>
      </c>
    </row>
    <row r="615" spans="1:15" x14ac:dyDescent="0.3">
      <c r="A615" t="s">
        <v>1</v>
      </c>
      <c r="B615" t="s">
        <v>2</v>
      </c>
      <c r="C615" t="s">
        <v>3</v>
      </c>
      <c r="D615" t="s">
        <v>306</v>
      </c>
      <c r="E615" t="s">
        <v>4</v>
      </c>
      <c r="F615">
        <v>11817</v>
      </c>
      <c r="G615" t="s">
        <v>57</v>
      </c>
      <c r="H615">
        <v>24</v>
      </c>
      <c r="I615" t="s">
        <v>320</v>
      </c>
      <c r="J615" t="s">
        <v>321</v>
      </c>
      <c r="K615" s="1">
        <f>SUMIFS(tbSilv[qtdRecurso],tbSilv[idCombinacao],tbResumo[[#This Row],[idCombinacao]],tbSilv[Ano],tbResumo[[#This Row],[Ano]],tbSilv[Operacao],tbResumo[[#This Row],[Operacao]],tbSilv[Recurso],tbResumo[[#This Row],[Recurso]])</f>
        <v>18.149999999999999</v>
      </c>
      <c r="L615" t="str">
        <f>VLOOKUP(tbResumo[[#This Row],[Recurso]],tbUnid[],2,0)</f>
        <v>H/H</v>
      </c>
      <c r="M615" s="9">
        <f>IFERROR(AVERAGEIFS(tbSilv[Preco],tbSilv[idCombinacao],tbResumo[[#This Row],[idCombinacao]],tbSilv[Ano],tbResumo[[#This Row],[Ano]],tbSilv[Operacao],tbResumo[[#This Row],[Operacao]],tbSilv[Recurso],tbResumo[[#This Row],[Recurso]]),0)</f>
        <v>5.7000000000000002E-2</v>
      </c>
      <c r="N615" s="1">
        <f>SUMIFS(tbSilv[qtdRecEspFaixa],tbSilv[idCombinacao],tbResumo[[#This Row],[idCombinacao]],tbSilv[Ano],tbResumo[[#This Row],[Ano]],tbSilv[Operacao],tbResumo[[#This Row],[Operacao]],tbSilv[Recurso],tbResumo[[#This Row],[Recurso]])</f>
        <v>0.60439500000000002</v>
      </c>
      <c r="O615" s="9">
        <f>SUMIFS(tbSilv[ValorEspFaixa],tbSilv[idCombinacao],tbResumo[[#This Row],[idCombinacao]],tbSilv[Ano],tbResumo[[#This Row],[Ano]],tbSilv[Operacao],tbResumo[[#This Row],[Operacao]],tbSilv[Recurso],tbResumo[[#This Row],[Recurso]])</f>
        <v>3.4450515000000001E-2</v>
      </c>
    </row>
    <row r="616" spans="1:15" x14ac:dyDescent="0.3">
      <c r="A616" t="s">
        <v>1</v>
      </c>
      <c r="B616" t="s">
        <v>2</v>
      </c>
      <c r="C616" t="s">
        <v>3</v>
      </c>
      <c r="D616" t="s">
        <v>306</v>
      </c>
      <c r="E616" t="s">
        <v>4</v>
      </c>
      <c r="F616">
        <v>11817</v>
      </c>
      <c r="G616" t="s">
        <v>57</v>
      </c>
      <c r="H616">
        <v>24</v>
      </c>
      <c r="I616" t="s">
        <v>320</v>
      </c>
      <c r="J616" t="s">
        <v>13</v>
      </c>
      <c r="K616" s="1">
        <f>SUMIFS(tbSilv[qtdRecurso],tbSilv[idCombinacao],tbResumo[[#This Row],[idCombinacao]],tbSilv[Ano],tbResumo[[#This Row],[Ano]],tbSilv[Operacao],tbResumo[[#This Row],[Operacao]],tbSilv[Recurso],tbResumo[[#This Row],[Recurso]])</f>
        <v>18.149999999999999</v>
      </c>
      <c r="L616" t="str">
        <f>VLOOKUP(tbResumo[[#This Row],[Recurso]],tbUnid[],2,0)</f>
        <v>H/H</v>
      </c>
      <c r="M616" s="9">
        <f>IFERROR(AVERAGEIFS(tbSilv[Preco],tbSilv[idCombinacao],tbResumo[[#This Row],[idCombinacao]],tbSilv[Ano],tbResumo[[#This Row],[Ano]],tbSilv[Operacao],tbResumo[[#This Row],[Operacao]],tbSilv[Recurso],tbResumo[[#This Row],[Recurso]]),0)</f>
        <v>13.066685676574707</v>
      </c>
      <c r="N616" s="1">
        <f>SUMIFS(tbSilv[qtdRecEspFaixa],tbSilv[idCombinacao],tbResumo[[#This Row],[idCombinacao]],tbSilv[Ano],tbResumo[[#This Row],[Ano]],tbSilv[Operacao],tbResumo[[#This Row],[Operacao]],tbSilv[Recurso],tbResumo[[#This Row],[Recurso]])</f>
        <v>0.60439500000000002</v>
      </c>
      <c r="O616" s="9">
        <f>SUMIFS(tbSilv[ValorEspFaixa],tbSilv[idCombinacao],tbResumo[[#This Row],[idCombinacao]],tbSilv[Ano],tbResumo[[#This Row],[Ano]],tbSilv[Operacao],tbResumo[[#This Row],[Operacao]],tbSilv[Recurso],tbResumo[[#This Row],[Recurso]])</f>
        <v>7.8974394894933706</v>
      </c>
    </row>
    <row r="617" spans="1:15" x14ac:dyDescent="0.3">
      <c r="A617" t="s">
        <v>1</v>
      </c>
      <c r="B617" t="s">
        <v>2</v>
      </c>
      <c r="C617" t="s">
        <v>3</v>
      </c>
      <c r="D617" t="s">
        <v>306</v>
      </c>
      <c r="E617" t="s">
        <v>4</v>
      </c>
      <c r="F617">
        <v>11817</v>
      </c>
      <c r="G617" t="s">
        <v>57</v>
      </c>
      <c r="H617">
        <v>25</v>
      </c>
      <c r="I617" t="s">
        <v>320</v>
      </c>
      <c r="J617" t="s">
        <v>321</v>
      </c>
      <c r="K617" s="1">
        <f>SUMIFS(tbSilv[qtdRecurso],tbSilv[idCombinacao],tbResumo[[#This Row],[idCombinacao]],tbSilv[Ano],tbResumo[[#This Row],[Ano]],tbSilv[Operacao],tbResumo[[#This Row],[Operacao]],tbSilv[Recurso],tbResumo[[#This Row],[Recurso]])</f>
        <v>18.149999999999999</v>
      </c>
      <c r="L617" t="str">
        <f>VLOOKUP(tbResumo[[#This Row],[Recurso]],tbUnid[],2,0)</f>
        <v>H/H</v>
      </c>
      <c r="M617" s="9">
        <f>IFERROR(AVERAGEIFS(tbSilv[Preco],tbSilv[idCombinacao],tbResumo[[#This Row],[idCombinacao]],tbSilv[Ano],tbResumo[[#This Row],[Ano]],tbSilv[Operacao],tbResumo[[#This Row],[Operacao]],tbSilv[Recurso],tbResumo[[#This Row],[Recurso]]),0)</f>
        <v>5.7000000000000002E-2</v>
      </c>
      <c r="N617" s="1">
        <f>SUMIFS(tbSilv[qtdRecEspFaixa],tbSilv[idCombinacao],tbResumo[[#This Row],[idCombinacao]],tbSilv[Ano],tbResumo[[#This Row],[Ano]],tbSilv[Operacao],tbResumo[[#This Row],[Operacao]],tbSilv[Recurso],tbResumo[[#This Row],[Recurso]])</f>
        <v>0.60439500000000002</v>
      </c>
      <c r="O617" s="9">
        <f>SUMIFS(tbSilv[ValorEspFaixa],tbSilv[idCombinacao],tbResumo[[#This Row],[idCombinacao]],tbSilv[Ano],tbResumo[[#This Row],[Ano]],tbSilv[Operacao],tbResumo[[#This Row],[Operacao]],tbSilv[Recurso],tbResumo[[#This Row],[Recurso]])</f>
        <v>3.4450515000000001E-2</v>
      </c>
    </row>
    <row r="618" spans="1:15" x14ac:dyDescent="0.3">
      <c r="A618" t="s">
        <v>1</v>
      </c>
      <c r="B618" t="s">
        <v>2</v>
      </c>
      <c r="C618" t="s">
        <v>3</v>
      </c>
      <c r="D618" t="s">
        <v>306</v>
      </c>
      <c r="E618" t="s">
        <v>4</v>
      </c>
      <c r="F618">
        <v>11817</v>
      </c>
      <c r="G618" t="s">
        <v>57</v>
      </c>
      <c r="H618">
        <v>25</v>
      </c>
      <c r="I618" t="s">
        <v>320</v>
      </c>
      <c r="J618" t="s">
        <v>13</v>
      </c>
      <c r="K618" s="1">
        <f>SUMIFS(tbSilv[qtdRecurso],tbSilv[idCombinacao],tbResumo[[#This Row],[idCombinacao]],tbSilv[Ano],tbResumo[[#This Row],[Ano]],tbSilv[Operacao],tbResumo[[#This Row],[Operacao]],tbSilv[Recurso],tbResumo[[#This Row],[Recurso]])</f>
        <v>18.149999999999999</v>
      </c>
      <c r="L618" t="str">
        <f>VLOOKUP(tbResumo[[#This Row],[Recurso]],tbUnid[],2,0)</f>
        <v>H/H</v>
      </c>
      <c r="M618" s="9">
        <f>IFERROR(AVERAGEIFS(tbSilv[Preco],tbSilv[idCombinacao],tbResumo[[#This Row],[idCombinacao]],tbSilv[Ano],tbResumo[[#This Row],[Ano]],tbSilv[Operacao],tbResumo[[#This Row],[Operacao]],tbSilv[Recurso],tbResumo[[#This Row],[Recurso]]),0)</f>
        <v>13.066685676574707</v>
      </c>
      <c r="N618" s="1">
        <f>SUMIFS(tbSilv[qtdRecEspFaixa],tbSilv[idCombinacao],tbResumo[[#This Row],[idCombinacao]],tbSilv[Ano],tbResumo[[#This Row],[Ano]],tbSilv[Operacao],tbResumo[[#This Row],[Operacao]],tbSilv[Recurso],tbResumo[[#This Row],[Recurso]])</f>
        <v>0.60439500000000002</v>
      </c>
      <c r="O618" s="9">
        <f>SUMIFS(tbSilv[ValorEspFaixa],tbSilv[idCombinacao],tbResumo[[#This Row],[idCombinacao]],tbSilv[Ano],tbResumo[[#This Row],[Ano]],tbSilv[Operacao],tbResumo[[#This Row],[Operacao]],tbSilv[Recurso],tbResumo[[#This Row],[Recurso]])</f>
        <v>7.8974394894933706</v>
      </c>
    </row>
    <row r="619" spans="1:15" x14ac:dyDescent="0.3">
      <c r="A619" t="s">
        <v>1</v>
      </c>
      <c r="B619" t="s">
        <v>2</v>
      </c>
      <c r="C619" t="s">
        <v>3</v>
      </c>
      <c r="D619" t="s">
        <v>306</v>
      </c>
      <c r="E619" t="s">
        <v>4</v>
      </c>
      <c r="F619">
        <v>11817</v>
      </c>
      <c r="G619" t="s">
        <v>57</v>
      </c>
      <c r="H619">
        <v>26</v>
      </c>
      <c r="I619" t="s">
        <v>320</v>
      </c>
      <c r="J619" t="s">
        <v>321</v>
      </c>
      <c r="K619" s="1">
        <f>SUMIFS(tbSilv[qtdRecurso],tbSilv[idCombinacao],tbResumo[[#This Row],[idCombinacao]],tbSilv[Ano],tbResumo[[#This Row],[Ano]],tbSilv[Operacao],tbResumo[[#This Row],[Operacao]],tbSilv[Recurso],tbResumo[[#This Row],[Recurso]])</f>
        <v>18.149999999999999</v>
      </c>
      <c r="L619" t="str">
        <f>VLOOKUP(tbResumo[[#This Row],[Recurso]],tbUnid[],2,0)</f>
        <v>H/H</v>
      </c>
      <c r="M619" s="9">
        <f>IFERROR(AVERAGEIFS(tbSilv[Preco],tbSilv[idCombinacao],tbResumo[[#This Row],[idCombinacao]],tbSilv[Ano],tbResumo[[#This Row],[Ano]],tbSilv[Operacao],tbResumo[[#This Row],[Operacao]],tbSilv[Recurso],tbResumo[[#This Row],[Recurso]]),0)</f>
        <v>5.7000000000000002E-2</v>
      </c>
      <c r="N619" s="1">
        <f>SUMIFS(tbSilv[qtdRecEspFaixa],tbSilv[idCombinacao],tbResumo[[#This Row],[idCombinacao]],tbSilv[Ano],tbResumo[[#This Row],[Ano]],tbSilv[Operacao],tbResumo[[#This Row],[Operacao]],tbSilv[Recurso],tbResumo[[#This Row],[Recurso]])</f>
        <v>0.60439500000000002</v>
      </c>
      <c r="O619" s="9">
        <f>SUMIFS(tbSilv[ValorEspFaixa],tbSilv[idCombinacao],tbResumo[[#This Row],[idCombinacao]],tbSilv[Ano],tbResumo[[#This Row],[Ano]],tbSilv[Operacao],tbResumo[[#This Row],[Operacao]],tbSilv[Recurso],tbResumo[[#This Row],[Recurso]])</f>
        <v>3.4450515000000001E-2</v>
      </c>
    </row>
    <row r="620" spans="1:15" x14ac:dyDescent="0.3">
      <c r="A620" t="s">
        <v>1</v>
      </c>
      <c r="B620" t="s">
        <v>2</v>
      </c>
      <c r="C620" t="s">
        <v>3</v>
      </c>
      <c r="D620" t="s">
        <v>306</v>
      </c>
      <c r="E620" t="s">
        <v>4</v>
      </c>
      <c r="F620">
        <v>11817</v>
      </c>
      <c r="G620" t="s">
        <v>57</v>
      </c>
      <c r="H620">
        <v>26</v>
      </c>
      <c r="I620" t="s">
        <v>320</v>
      </c>
      <c r="J620" t="s">
        <v>13</v>
      </c>
      <c r="K620" s="1">
        <f>SUMIFS(tbSilv[qtdRecurso],tbSilv[idCombinacao],tbResumo[[#This Row],[idCombinacao]],tbSilv[Ano],tbResumo[[#This Row],[Ano]],tbSilv[Operacao],tbResumo[[#This Row],[Operacao]],tbSilv[Recurso],tbResumo[[#This Row],[Recurso]])</f>
        <v>18.149999999999999</v>
      </c>
      <c r="L620" t="str">
        <f>VLOOKUP(tbResumo[[#This Row],[Recurso]],tbUnid[],2,0)</f>
        <v>H/H</v>
      </c>
      <c r="M620" s="9">
        <f>IFERROR(AVERAGEIFS(tbSilv[Preco],tbSilv[idCombinacao],tbResumo[[#This Row],[idCombinacao]],tbSilv[Ano],tbResumo[[#This Row],[Ano]],tbSilv[Operacao],tbResumo[[#This Row],[Operacao]],tbSilv[Recurso],tbResumo[[#This Row],[Recurso]]),0)</f>
        <v>13.066685676574707</v>
      </c>
      <c r="N620" s="1">
        <f>SUMIFS(tbSilv[qtdRecEspFaixa],tbSilv[idCombinacao],tbResumo[[#This Row],[idCombinacao]],tbSilv[Ano],tbResumo[[#This Row],[Ano]],tbSilv[Operacao],tbResumo[[#This Row],[Operacao]],tbSilv[Recurso],tbResumo[[#This Row],[Recurso]])</f>
        <v>0.60439500000000002</v>
      </c>
      <c r="O620" s="9">
        <f>SUMIFS(tbSilv[ValorEspFaixa],tbSilv[idCombinacao],tbResumo[[#This Row],[idCombinacao]],tbSilv[Ano],tbResumo[[#This Row],[Ano]],tbSilv[Operacao],tbResumo[[#This Row],[Operacao]],tbSilv[Recurso],tbResumo[[#This Row],[Recurso]])</f>
        <v>7.8974394894933706</v>
      </c>
    </row>
    <row r="621" spans="1:15" x14ac:dyDescent="0.3">
      <c r="A621" t="s">
        <v>1</v>
      </c>
      <c r="B621" t="s">
        <v>2</v>
      </c>
      <c r="C621" t="s">
        <v>3</v>
      </c>
      <c r="D621" t="s">
        <v>306</v>
      </c>
      <c r="E621" t="s">
        <v>4</v>
      </c>
      <c r="F621">
        <v>11817</v>
      </c>
      <c r="G621" t="s">
        <v>57</v>
      </c>
      <c r="H621">
        <v>27</v>
      </c>
      <c r="I621" t="s">
        <v>320</v>
      </c>
      <c r="J621" t="s">
        <v>321</v>
      </c>
      <c r="K621" s="1">
        <f>SUMIFS(tbSilv[qtdRecurso],tbSilv[idCombinacao],tbResumo[[#This Row],[idCombinacao]],tbSilv[Ano],tbResumo[[#This Row],[Ano]],tbSilv[Operacao],tbResumo[[#This Row],[Operacao]],tbSilv[Recurso],tbResumo[[#This Row],[Recurso]])</f>
        <v>18.149999999999999</v>
      </c>
      <c r="L621" t="str">
        <f>VLOOKUP(tbResumo[[#This Row],[Recurso]],tbUnid[],2,0)</f>
        <v>H/H</v>
      </c>
      <c r="M621" s="9">
        <f>IFERROR(AVERAGEIFS(tbSilv[Preco],tbSilv[idCombinacao],tbResumo[[#This Row],[idCombinacao]],tbSilv[Ano],tbResumo[[#This Row],[Ano]],tbSilv[Operacao],tbResumo[[#This Row],[Operacao]],tbSilv[Recurso],tbResumo[[#This Row],[Recurso]]),0)</f>
        <v>5.7000000000000002E-2</v>
      </c>
      <c r="N621" s="1">
        <f>SUMIFS(tbSilv[qtdRecEspFaixa],tbSilv[idCombinacao],tbResumo[[#This Row],[idCombinacao]],tbSilv[Ano],tbResumo[[#This Row],[Ano]],tbSilv[Operacao],tbResumo[[#This Row],[Operacao]],tbSilv[Recurso],tbResumo[[#This Row],[Recurso]])</f>
        <v>0.60439500000000002</v>
      </c>
      <c r="O621" s="9">
        <f>SUMIFS(tbSilv[ValorEspFaixa],tbSilv[idCombinacao],tbResumo[[#This Row],[idCombinacao]],tbSilv[Ano],tbResumo[[#This Row],[Ano]],tbSilv[Operacao],tbResumo[[#This Row],[Operacao]],tbSilv[Recurso],tbResumo[[#This Row],[Recurso]])</f>
        <v>3.4450515000000001E-2</v>
      </c>
    </row>
    <row r="622" spans="1:15" x14ac:dyDescent="0.3">
      <c r="A622" t="s">
        <v>1</v>
      </c>
      <c r="B622" t="s">
        <v>2</v>
      </c>
      <c r="C622" t="s">
        <v>3</v>
      </c>
      <c r="D622" t="s">
        <v>306</v>
      </c>
      <c r="E622" t="s">
        <v>4</v>
      </c>
      <c r="F622">
        <v>11817</v>
      </c>
      <c r="G622" t="s">
        <v>57</v>
      </c>
      <c r="H622">
        <v>27</v>
      </c>
      <c r="I622" t="s">
        <v>320</v>
      </c>
      <c r="J622" t="s">
        <v>13</v>
      </c>
      <c r="K622" s="1">
        <f>SUMIFS(tbSilv[qtdRecurso],tbSilv[idCombinacao],tbResumo[[#This Row],[idCombinacao]],tbSilv[Ano],tbResumo[[#This Row],[Ano]],tbSilv[Operacao],tbResumo[[#This Row],[Operacao]],tbSilv[Recurso],tbResumo[[#This Row],[Recurso]])</f>
        <v>18.149999999999999</v>
      </c>
      <c r="L622" t="str">
        <f>VLOOKUP(tbResumo[[#This Row],[Recurso]],tbUnid[],2,0)</f>
        <v>H/H</v>
      </c>
      <c r="M622" s="9">
        <f>IFERROR(AVERAGEIFS(tbSilv[Preco],tbSilv[idCombinacao],tbResumo[[#This Row],[idCombinacao]],tbSilv[Ano],tbResumo[[#This Row],[Ano]],tbSilv[Operacao],tbResumo[[#This Row],[Operacao]],tbSilv[Recurso],tbResumo[[#This Row],[Recurso]]),0)</f>
        <v>13.066685676574707</v>
      </c>
      <c r="N622" s="1">
        <f>SUMIFS(tbSilv[qtdRecEspFaixa],tbSilv[idCombinacao],tbResumo[[#This Row],[idCombinacao]],tbSilv[Ano],tbResumo[[#This Row],[Ano]],tbSilv[Operacao],tbResumo[[#This Row],[Operacao]],tbSilv[Recurso],tbResumo[[#This Row],[Recurso]])</f>
        <v>0.60439500000000002</v>
      </c>
      <c r="O622" s="9">
        <f>SUMIFS(tbSilv[ValorEspFaixa],tbSilv[idCombinacao],tbResumo[[#This Row],[idCombinacao]],tbSilv[Ano],tbResumo[[#This Row],[Ano]],tbSilv[Operacao],tbResumo[[#This Row],[Operacao]],tbSilv[Recurso],tbResumo[[#This Row],[Recurso]])</f>
        <v>7.8974394894933706</v>
      </c>
    </row>
    <row r="623" spans="1:15" x14ac:dyDescent="0.3">
      <c r="A623" t="s">
        <v>1</v>
      </c>
      <c r="B623" t="s">
        <v>2</v>
      </c>
      <c r="C623" t="s">
        <v>3</v>
      </c>
      <c r="D623" t="s">
        <v>306</v>
      </c>
      <c r="E623" t="s">
        <v>4</v>
      </c>
      <c r="F623">
        <v>11817</v>
      </c>
      <c r="G623" t="s">
        <v>57</v>
      </c>
      <c r="H623">
        <v>28</v>
      </c>
      <c r="I623" t="s">
        <v>320</v>
      </c>
      <c r="J623" t="s">
        <v>321</v>
      </c>
      <c r="K623" s="1">
        <f>SUMIFS(tbSilv[qtdRecurso],tbSilv[idCombinacao],tbResumo[[#This Row],[idCombinacao]],tbSilv[Ano],tbResumo[[#This Row],[Ano]],tbSilv[Operacao],tbResumo[[#This Row],[Operacao]],tbSilv[Recurso],tbResumo[[#This Row],[Recurso]])</f>
        <v>18.149999999999999</v>
      </c>
      <c r="L623" t="str">
        <f>VLOOKUP(tbResumo[[#This Row],[Recurso]],tbUnid[],2,0)</f>
        <v>H/H</v>
      </c>
      <c r="M623" s="9">
        <f>IFERROR(AVERAGEIFS(tbSilv[Preco],tbSilv[idCombinacao],tbResumo[[#This Row],[idCombinacao]],tbSilv[Ano],tbResumo[[#This Row],[Ano]],tbSilv[Operacao],tbResumo[[#This Row],[Operacao]],tbSilv[Recurso],tbResumo[[#This Row],[Recurso]]),0)</f>
        <v>5.7000000000000002E-2</v>
      </c>
      <c r="N623" s="1">
        <f>SUMIFS(tbSilv[qtdRecEspFaixa],tbSilv[idCombinacao],tbResumo[[#This Row],[idCombinacao]],tbSilv[Ano],tbResumo[[#This Row],[Ano]],tbSilv[Operacao],tbResumo[[#This Row],[Operacao]],tbSilv[Recurso],tbResumo[[#This Row],[Recurso]])</f>
        <v>0.60439500000000002</v>
      </c>
      <c r="O623" s="9">
        <f>SUMIFS(tbSilv[ValorEspFaixa],tbSilv[idCombinacao],tbResumo[[#This Row],[idCombinacao]],tbSilv[Ano],tbResumo[[#This Row],[Ano]],tbSilv[Operacao],tbResumo[[#This Row],[Operacao]],tbSilv[Recurso],tbResumo[[#This Row],[Recurso]])</f>
        <v>3.4450515000000001E-2</v>
      </c>
    </row>
    <row r="624" spans="1:15" x14ac:dyDescent="0.3">
      <c r="A624" t="s">
        <v>1</v>
      </c>
      <c r="B624" t="s">
        <v>2</v>
      </c>
      <c r="C624" t="s">
        <v>3</v>
      </c>
      <c r="D624" t="s">
        <v>306</v>
      </c>
      <c r="E624" t="s">
        <v>4</v>
      </c>
      <c r="F624">
        <v>11817</v>
      </c>
      <c r="G624" t="s">
        <v>57</v>
      </c>
      <c r="H624">
        <v>28</v>
      </c>
      <c r="I624" t="s">
        <v>320</v>
      </c>
      <c r="J624" t="s">
        <v>13</v>
      </c>
      <c r="K624" s="1">
        <f>SUMIFS(tbSilv[qtdRecurso],tbSilv[idCombinacao],tbResumo[[#This Row],[idCombinacao]],tbSilv[Ano],tbResumo[[#This Row],[Ano]],tbSilv[Operacao],tbResumo[[#This Row],[Operacao]],tbSilv[Recurso],tbResumo[[#This Row],[Recurso]])</f>
        <v>18.149999999999999</v>
      </c>
      <c r="L624" t="str">
        <f>VLOOKUP(tbResumo[[#This Row],[Recurso]],tbUnid[],2,0)</f>
        <v>H/H</v>
      </c>
      <c r="M624" s="9">
        <f>IFERROR(AVERAGEIFS(tbSilv[Preco],tbSilv[idCombinacao],tbResumo[[#This Row],[idCombinacao]],tbSilv[Ano],tbResumo[[#This Row],[Ano]],tbSilv[Operacao],tbResumo[[#This Row],[Operacao]],tbSilv[Recurso],tbResumo[[#This Row],[Recurso]]),0)</f>
        <v>13.066685676574707</v>
      </c>
      <c r="N624" s="1">
        <f>SUMIFS(tbSilv[qtdRecEspFaixa],tbSilv[idCombinacao],tbResumo[[#This Row],[idCombinacao]],tbSilv[Ano],tbResumo[[#This Row],[Ano]],tbSilv[Operacao],tbResumo[[#This Row],[Operacao]],tbSilv[Recurso],tbResumo[[#This Row],[Recurso]])</f>
        <v>0.60439500000000002</v>
      </c>
      <c r="O624" s="9">
        <f>SUMIFS(tbSilv[ValorEspFaixa],tbSilv[idCombinacao],tbResumo[[#This Row],[idCombinacao]],tbSilv[Ano],tbResumo[[#This Row],[Ano]],tbSilv[Operacao],tbResumo[[#This Row],[Operacao]],tbSilv[Recurso],tbResumo[[#This Row],[Recurso]])</f>
        <v>7.8974394894933706</v>
      </c>
    </row>
    <row r="625" spans="1:15" x14ac:dyDescent="0.3">
      <c r="A625" t="s">
        <v>1</v>
      </c>
      <c r="B625" t="s">
        <v>2</v>
      </c>
      <c r="C625" t="s">
        <v>3</v>
      </c>
      <c r="D625" t="s">
        <v>306</v>
      </c>
      <c r="E625" t="s">
        <v>4</v>
      </c>
      <c r="F625">
        <v>11817</v>
      </c>
      <c r="G625" t="s">
        <v>57</v>
      </c>
      <c r="H625">
        <v>29</v>
      </c>
      <c r="I625" t="s">
        <v>320</v>
      </c>
      <c r="J625" t="s">
        <v>321</v>
      </c>
      <c r="K625" s="1">
        <f>SUMIFS(tbSilv[qtdRecurso],tbSilv[idCombinacao],tbResumo[[#This Row],[idCombinacao]],tbSilv[Ano],tbResumo[[#This Row],[Ano]],tbSilv[Operacao],tbResumo[[#This Row],[Operacao]],tbSilv[Recurso],tbResumo[[#This Row],[Recurso]])</f>
        <v>18.149999999999999</v>
      </c>
      <c r="L625" t="str">
        <f>VLOOKUP(tbResumo[[#This Row],[Recurso]],tbUnid[],2,0)</f>
        <v>H/H</v>
      </c>
      <c r="M625" s="9">
        <f>IFERROR(AVERAGEIFS(tbSilv[Preco],tbSilv[idCombinacao],tbResumo[[#This Row],[idCombinacao]],tbSilv[Ano],tbResumo[[#This Row],[Ano]],tbSilv[Operacao],tbResumo[[#This Row],[Operacao]],tbSilv[Recurso],tbResumo[[#This Row],[Recurso]]),0)</f>
        <v>5.7000000000000002E-2</v>
      </c>
      <c r="N625" s="1">
        <f>SUMIFS(tbSilv[qtdRecEspFaixa],tbSilv[idCombinacao],tbResumo[[#This Row],[idCombinacao]],tbSilv[Ano],tbResumo[[#This Row],[Ano]],tbSilv[Operacao],tbResumo[[#This Row],[Operacao]],tbSilv[Recurso],tbResumo[[#This Row],[Recurso]])</f>
        <v>0.60439500000000002</v>
      </c>
      <c r="O625" s="9">
        <f>SUMIFS(tbSilv[ValorEspFaixa],tbSilv[idCombinacao],tbResumo[[#This Row],[idCombinacao]],tbSilv[Ano],tbResumo[[#This Row],[Ano]],tbSilv[Operacao],tbResumo[[#This Row],[Operacao]],tbSilv[Recurso],tbResumo[[#This Row],[Recurso]])</f>
        <v>3.4450515000000001E-2</v>
      </c>
    </row>
    <row r="626" spans="1:15" x14ac:dyDescent="0.3">
      <c r="A626" t="s">
        <v>1</v>
      </c>
      <c r="B626" t="s">
        <v>2</v>
      </c>
      <c r="C626" t="s">
        <v>3</v>
      </c>
      <c r="D626" t="s">
        <v>306</v>
      </c>
      <c r="E626" t="s">
        <v>4</v>
      </c>
      <c r="F626">
        <v>11817</v>
      </c>
      <c r="G626" t="s">
        <v>57</v>
      </c>
      <c r="H626">
        <v>29</v>
      </c>
      <c r="I626" t="s">
        <v>320</v>
      </c>
      <c r="J626" t="s">
        <v>13</v>
      </c>
      <c r="K626" s="1">
        <f>SUMIFS(tbSilv[qtdRecurso],tbSilv[idCombinacao],tbResumo[[#This Row],[idCombinacao]],tbSilv[Ano],tbResumo[[#This Row],[Ano]],tbSilv[Operacao],tbResumo[[#This Row],[Operacao]],tbSilv[Recurso],tbResumo[[#This Row],[Recurso]])</f>
        <v>18.149999999999999</v>
      </c>
      <c r="L626" t="str">
        <f>VLOOKUP(tbResumo[[#This Row],[Recurso]],tbUnid[],2,0)</f>
        <v>H/H</v>
      </c>
      <c r="M626" s="9">
        <f>IFERROR(AVERAGEIFS(tbSilv[Preco],tbSilv[idCombinacao],tbResumo[[#This Row],[idCombinacao]],tbSilv[Ano],tbResumo[[#This Row],[Ano]],tbSilv[Operacao],tbResumo[[#This Row],[Operacao]],tbSilv[Recurso],tbResumo[[#This Row],[Recurso]]),0)</f>
        <v>13.066685676574707</v>
      </c>
      <c r="N626" s="1">
        <f>SUMIFS(tbSilv[qtdRecEspFaixa],tbSilv[idCombinacao],tbResumo[[#This Row],[idCombinacao]],tbSilv[Ano],tbResumo[[#This Row],[Ano]],tbSilv[Operacao],tbResumo[[#This Row],[Operacao]],tbSilv[Recurso],tbResumo[[#This Row],[Recurso]])</f>
        <v>0.60439500000000002</v>
      </c>
      <c r="O626" s="9">
        <f>SUMIFS(tbSilv[ValorEspFaixa],tbSilv[idCombinacao],tbResumo[[#This Row],[idCombinacao]],tbSilv[Ano],tbResumo[[#This Row],[Ano]],tbSilv[Operacao],tbResumo[[#This Row],[Operacao]],tbSilv[Recurso],tbResumo[[#This Row],[Recurso]])</f>
        <v>7.8974394894933706</v>
      </c>
    </row>
    <row r="627" spans="1:15" x14ac:dyDescent="0.3">
      <c r="A627" t="s">
        <v>1</v>
      </c>
      <c r="B627" t="s">
        <v>2</v>
      </c>
      <c r="C627" t="s">
        <v>3</v>
      </c>
      <c r="D627" t="s">
        <v>306</v>
      </c>
      <c r="E627" t="s">
        <v>4</v>
      </c>
      <c r="F627">
        <v>11817</v>
      </c>
      <c r="G627" t="s">
        <v>57</v>
      </c>
      <c r="H627">
        <v>30</v>
      </c>
      <c r="I627" t="s">
        <v>320</v>
      </c>
      <c r="J627" t="s">
        <v>321</v>
      </c>
      <c r="K627" s="1">
        <f>SUMIFS(tbSilv[qtdRecurso],tbSilv[idCombinacao],tbResumo[[#This Row],[idCombinacao]],tbSilv[Ano],tbResumo[[#This Row],[Ano]],tbSilv[Operacao],tbResumo[[#This Row],[Operacao]],tbSilv[Recurso],tbResumo[[#This Row],[Recurso]])</f>
        <v>18.149999999999999</v>
      </c>
      <c r="L627" t="str">
        <f>VLOOKUP(tbResumo[[#This Row],[Recurso]],tbUnid[],2,0)</f>
        <v>H/H</v>
      </c>
      <c r="M627" s="9">
        <f>IFERROR(AVERAGEIFS(tbSilv[Preco],tbSilv[idCombinacao],tbResumo[[#This Row],[idCombinacao]],tbSilv[Ano],tbResumo[[#This Row],[Ano]],tbSilv[Operacao],tbResumo[[#This Row],[Operacao]],tbSilv[Recurso],tbResumo[[#This Row],[Recurso]]),0)</f>
        <v>5.7000000000000002E-2</v>
      </c>
      <c r="N627" s="1">
        <f>SUMIFS(tbSilv[qtdRecEspFaixa],tbSilv[idCombinacao],tbResumo[[#This Row],[idCombinacao]],tbSilv[Ano],tbResumo[[#This Row],[Ano]],tbSilv[Operacao],tbResumo[[#This Row],[Operacao]],tbSilv[Recurso],tbResumo[[#This Row],[Recurso]])</f>
        <v>0.60439500000000002</v>
      </c>
      <c r="O627" s="9">
        <f>SUMIFS(tbSilv[ValorEspFaixa],tbSilv[idCombinacao],tbResumo[[#This Row],[idCombinacao]],tbSilv[Ano],tbResumo[[#This Row],[Ano]],tbSilv[Operacao],tbResumo[[#This Row],[Operacao]],tbSilv[Recurso],tbResumo[[#This Row],[Recurso]])</f>
        <v>3.4450515000000001E-2</v>
      </c>
    </row>
    <row r="628" spans="1:15" x14ac:dyDescent="0.3">
      <c r="A628" t="s">
        <v>1</v>
      </c>
      <c r="B628" t="s">
        <v>2</v>
      </c>
      <c r="C628" t="s">
        <v>3</v>
      </c>
      <c r="D628" t="s">
        <v>306</v>
      </c>
      <c r="E628" t="s">
        <v>4</v>
      </c>
      <c r="F628">
        <v>11817</v>
      </c>
      <c r="G628" t="s">
        <v>57</v>
      </c>
      <c r="H628">
        <v>30</v>
      </c>
      <c r="I628" t="s">
        <v>320</v>
      </c>
      <c r="J628" t="s">
        <v>13</v>
      </c>
      <c r="K628" s="1">
        <f>SUMIFS(tbSilv[qtdRecurso],tbSilv[idCombinacao],tbResumo[[#This Row],[idCombinacao]],tbSilv[Ano],tbResumo[[#This Row],[Ano]],tbSilv[Operacao],tbResumo[[#This Row],[Operacao]],tbSilv[Recurso],tbResumo[[#This Row],[Recurso]])</f>
        <v>18.149999999999999</v>
      </c>
      <c r="L628" t="str">
        <f>VLOOKUP(tbResumo[[#This Row],[Recurso]],tbUnid[],2,0)</f>
        <v>H/H</v>
      </c>
      <c r="M628" s="9">
        <f>IFERROR(AVERAGEIFS(tbSilv[Preco],tbSilv[idCombinacao],tbResumo[[#This Row],[idCombinacao]],tbSilv[Ano],tbResumo[[#This Row],[Ano]],tbSilv[Operacao],tbResumo[[#This Row],[Operacao]],tbSilv[Recurso],tbResumo[[#This Row],[Recurso]]),0)</f>
        <v>13.066685676574707</v>
      </c>
      <c r="N628" s="1">
        <f>SUMIFS(tbSilv[qtdRecEspFaixa],tbSilv[idCombinacao],tbResumo[[#This Row],[idCombinacao]],tbSilv[Ano],tbResumo[[#This Row],[Ano]],tbSilv[Operacao],tbResumo[[#This Row],[Operacao]],tbSilv[Recurso],tbResumo[[#This Row],[Recurso]])</f>
        <v>0.60439500000000002</v>
      </c>
      <c r="O628" s="9">
        <f>SUMIFS(tbSilv[ValorEspFaixa],tbSilv[idCombinacao],tbResumo[[#This Row],[idCombinacao]],tbSilv[Ano],tbResumo[[#This Row],[Ano]],tbSilv[Operacao],tbResumo[[#This Row],[Operacao]],tbSilv[Recurso],tbResumo[[#This Row],[Recurso]])</f>
        <v>7.8974394894933706</v>
      </c>
    </row>
    <row r="629" spans="1:15" x14ac:dyDescent="0.3">
      <c r="A629" t="s">
        <v>1</v>
      </c>
      <c r="B629" t="s">
        <v>2</v>
      </c>
      <c r="C629" t="s">
        <v>3</v>
      </c>
      <c r="D629" t="s">
        <v>306</v>
      </c>
      <c r="E629" t="s">
        <v>4</v>
      </c>
      <c r="F629">
        <v>11817</v>
      </c>
      <c r="G629" t="s">
        <v>57</v>
      </c>
      <c r="H629">
        <v>1</v>
      </c>
      <c r="I629" t="s">
        <v>23</v>
      </c>
      <c r="J629" t="s">
        <v>41</v>
      </c>
      <c r="K629" s="1">
        <f>SUMIFS(tbSilv[qtdRecurso],tbSilv[idCombinacao],tbResumo[[#This Row],[idCombinacao]],tbSilv[Ano],tbResumo[[#This Row],[Ano]],tbSilv[Operacao],tbResumo[[#This Row],[Operacao]],tbSilv[Recurso],tbResumo[[#This Row],[Recurso]])</f>
        <v>3</v>
      </c>
      <c r="L629" t="str">
        <f>VLOOKUP(tbResumo[[#This Row],[Recurso]],tbUnid[],2,0)</f>
        <v>H/H</v>
      </c>
      <c r="M629" s="9">
        <f>IFERROR(AVERAGEIFS(tbSilv[Preco],tbSilv[idCombinacao],tbResumo[[#This Row],[idCombinacao]],tbSilv[Ano],tbResumo[[#This Row],[Ano]],tbSilv[Operacao],tbResumo[[#This Row],[Operacao]],tbSilv[Recurso],tbResumo[[#This Row],[Recurso]]),0)</f>
        <v>50</v>
      </c>
      <c r="N629" s="1">
        <f>SUMIFS(tbSilv[qtdRecEspFaixa],tbSilv[idCombinacao],tbResumo[[#This Row],[idCombinacao]],tbSilv[Ano],tbResumo[[#This Row],[Ano]],tbSilv[Operacao],tbResumo[[#This Row],[Operacao]],tbSilv[Recurso],tbResumo[[#This Row],[Recurso]])</f>
        <v>0.1512</v>
      </c>
      <c r="O629" s="9">
        <f>SUMIFS(tbSilv[ValorEspFaixa],tbSilv[idCombinacao],tbResumo[[#This Row],[idCombinacao]],tbSilv[Ano],tbResumo[[#This Row],[Ano]],tbSilv[Operacao],tbResumo[[#This Row],[Operacao]],tbSilv[Recurso],tbResumo[[#This Row],[Recurso]])</f>
        <v>7.5600000000000005</v>
      </c>
    </row>
  </sheetData>
  <sheetProtection formatCells="0" formatColumns="0" formatRows="0" insertRow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455A-F41F-4310-8940-CD76838258E6}">
  <dimension ref="A1:J62"/>
  <sheetViews>
    <sheetView workbookViewId="0">
      <selection activeCell="C20" sqref="C20"/>
    </sheetView>
  </sheetViews>
  <sheetFormatPr defaultRowHeight="14.4" x14ac:dyDescent="0.3"/>
  <cols>
    <col min="2" max="2" width="15" customWidth="1"/>
    <col min="5" max="5" width="12" style="12" customWidth="1"/>
    <col min="6" max="6" width="10.6640625" style="12" customWidth="1"/>
    <col min="7" max="7" width="11.33203125" style="12" customWidth="1"/>
    <col min="10" max="10" width="11.5546875" bestFit="1" customWidth="1"/>
  </cols>
  <sheetData>
    <row r="1" spans="1:10" x14ac:dyDescent="0.3">
      <c r="A1" t="s">
        <v>60</v>
      </c>
      <c r="B1" t="s">
        <v>59</v>
      </c>
      <c r="C1" t="s">
        <v>84</v>
      </c>
      <c r="D1" t="s">
        <v>92</v>
      </c>
      <c r="E1" s="12" t="s">
        <v>85</v>
      </c>
      <c r="F1" s="12" t="s">
        <v>86</v>
      </c>
      <c r="G1" s="12" t="s">
        <v>87</v>
      </c>
    </row>
    <row r="2" spans="1:10" x14ac:dyDescent="0.3">
      <c r="A2" t="s">
        <v>57</v>
      </c>
      <c r="B2">
        <v>11688</v>
      </c>
      <c r="C2">
        <v>1</v>
      </c>
      <c r="D2">
        <f>VLOOKUP(tbFcFaixa[[#This Row],[Faixa]],tbFaixa[],2,0)</f>
        <v>2</v>
      </c>
      <c r="E2" s="12">
        <f>SUMIFS(tbRec[ValorEspFaixa],tbRec[Faixa],tbFcFaixa[[#This Row],[Faixa]],tbRec[Idade],tbFcFaixa[[#This Row],[ano]])*tbFcFaixa[[#This Row],[Multiplicador]]*IF(tbFcFaixa[[#This Row],[ano]]&gt;=4,1*(1.5/tbFcFaixa[[#This Row],[ano]]),1)</f>
        <v>8325</v>
      </c>
      <c r="F2" s="12">
        <f>SUMIFS(tbResumo[ValorEspFaixa],tbResumo[Faixa],tbFcFaixa[[#This Row],[Faixa]],tbResumo[Ano],tbFcFaixa[[#This Row],[ano]])*tbFcFaixa[[#This Row],[Multiplicador]]*(IF(tbFcFaixa[[#This Row],[ano]]&gt;3,5,2))</f>
        <v>8334.0919050170887</v>
      </c>
      <c r="G2" s="12">
        <f>tbFcFaixa[[#This Row],[VTReceitas]]-tbFcFaixa[[#This Row],[VTCustos]]</f>
        <v>-9.0919050170887203</v>
      </c>
      <c r="J2" s="13"/>
    </row>
    <row r="3" spans="1:10" x14ac:dyDescent="0.3">
      <c r="A3" t="s">
        <v>57</v>
      </c>
      <c r="B3">
        <v>11688</v>
      </c>
      <c r="C3">
        <v>2</v>
      </c>
      <c r="D3">
        <f>VLOOKUP(tbFcFaixa[[#This Row],[Faixa]],tbFaixa[],2,0)</f>
        <v>2</v>
      </c>
      <c r="E3" s="12">
        <f>SUMIFS(tbRec[ValorEspFaixa],tbRec[Faixa],tbFcFaixa[[#This Row],[Faixa]],tbRec[Idade],tbFcFaixa[[#This Row],[ano]])*tbFcFaixa[[#This Row],[Multiplicador]]*IF(tbFcFaixa[[#This Row],[ano]]&gt;=4,1*(1.5/tbFcFaixa[[#This Row],[ano]]),1)</f>
        <v>9990</v>
      </c>
      <c r="F3" s="12">
        <f>SUMIFS(tbResumo[ValorEspFaixa],tbResumo[Faixa],tbFcFaixa[[#This Row],[Faixa]],tbResumo[Ano],tbFcFaixa[[#This Row],[ano]])*tbFcFaixa[[#This Row],[Multiplicador]]*(IF(tbFcFaixa[[#This Row],[ano]]&gt;3,5,2))</f>
        <v>3589.5233782911682</v>
      </c>
      <c r="G3" s="12">
        <f>tbFcFaixa[[#This Row],[VTReceitas]]-tbFcFaixa[[#This Row],[VTCustos]]</f>
        <v>6400.4766217088318</v>
      </c>
    </row>
    <row r="4" spans="1:10" x14ac:dyDescent="0.3">
      <c r="A4" t="s">
        <v>57</v>
      </c>
      <c r="B4">
        <v>11688</v>
      </c>
      <c r="C4">
        <v>3</v>
      </c>
      <c r="D4">
        <f>VLOOKUP(tbFcFaixa[[#This Row],[Faixa]],tbFaixa[],2,0)</f>
        <v>2</v>
      </c>
      <c r="E4" s="12">
        <f>SUMIFS(tbRec[ValorEspFaixa],tbRec[Faixa],tbFcFaixa[[#This Row],[Faixa]],tbRec[Idade],tbFcFaixa[[#This Row],[ano]])*tbFcFaixa[[#This Row],[Multiplicador]]*IF(tbFcFaixa[[#This Row],[ano]]&gt;=4,1*(1.5/tbFcFaixa[[#This Row],[ano]]),1)</f>
        <v>11988</v>
      </c>
      <c r="F4" s="12">
        <f>SUMIFS(tbResumo[ValorEspFaixa],tbResumo[Faixa],tbFcFaixa[[#This Row],[Faixa]],tbResumo[Ano],tbFcFaixa[[#This Row],[ano]])*tbFcFaixa[[#This Row],[Multiplicador]]*(IF(tbFcFaixa[[#This Row],[ano]]&gt;3,5,2))</f>
        <v>3046.4066133688357</v>
      </c>
      <c r="G4" s="12">
        <f>tbFcFaixa[[#This Row],[VTReceitas]]-tbFcFaixa[[#This Row],[VTCustos]]</f>
        <v>8941.5933866311643</v>
      </c>
    </row>
    <row r="5" spans="1:10" x14ac:dyDescent="0.3">
      <c r="A5" t="s">
        <v>57</v>
      </c>
      <c r="B5">
        <v>11688</v>
      </c>
      <c r="C5">
        <v>4</v>
      </c>
      <c r="D5">
        <f>VLOOKUP(tbFcFaixa[[#This Row],[Faixa]],tbFaixa[],2,0)</f>
        <v>2</v>
      </c>
      <c r="E5" s="12">
        <f>SUMIFS(tbRec[ValorEspFaixa],tbRec[Faixa],tbFcFaixa[[#This Row],[Faixa]],tbRec[Idade],tbFcFaixa[[#This Row],[ano]])*tbFcFaixa[[#This Row],[Multiplicador]]*IF(tbFcFaixa[[#This Row],[ano]]&gt;=4,1*(1.5/tbFcFaixa[[#This Row],[ano]]),1)</f>
        <v>6011.4750000000004</v>
      </c>
      <c r="F5" s="12">
        <f>SUMIFS(tbResumo[ValorEspFaixa],tbResumo[Faixa],tbFcFaixa[[#This Row],[Faixa]],tbResumo[Ano],tbFcFaixa[[#This Row],[ano]])*tbFcFaixa[[#This Row],[Multiplicador]]*(IF(tbFcFaixa[[#This Row],[ano]]&gt;3,5,2))</f>
        <v>4942.1145895286563</v>
      </c>
      <c r="G5" s="12">
        <f>tbFcFaixa[[#This Row],[VTReceitas]]-tbFcFaixa[[#This Row],[VTCustos]]</f>
        <v>1069.360410471344</v>
      </c>
    </row>
    <row r="6" spans="1:10" x14ac:dyDescent="0.3">
      <c r="A6" t="s">
        <v>57</v>
      </c>
      <c r="B6">
        <v>11688</v>
      </c>
      <c r="C6">
        <v>5</v>
      </c>
      <c r="D6">
        <f>VLOOKUP(tbFcFaixa[[#This Row],[Faixa]],tbFaixa[],2,0)</f>
        <v>2</v>
      </c>
      <c r="E6" s="12">
        <f>SUMIFS(tbRec[ValorEspFaixa],tbRec[Faixa],tbFcFaixa[[#This Row],[Faixa]],tbRec[Idade],tbFcFaixa[[#This Row],[ano]])*tbFcFaixa[[#This Row],[Multiplicador]]*IF(tbFcFaixa[[#This Row],[ano]]&gt;=4,1*(1.5/tbFcFaixa[[#This Row],[ano]]),1)</f>
        <v>6870.15</v>
      </c>
      <c r="F6" s="12">
        <f>SUMIFS(tbResumo[ValorEspFaixa],tbResumo[Faixa],tbFcFaixa[[#This Row],[Faixa]],tbResumo[Ano],tbFcFaixa[[#This Row],[ano]])*tbFcFaixa[[#This Row],[Multiplicador]]*(IF(tbFcFaixa[[#This Row],[ano]]&gt;3,5,2))</f>
        <v>5238.1628015800488</v>
      </c>
      <c r="G6" s="12">
        <f>tbFcFaixa[[#This Row],[VTReceitas]]-tbFcFaixa[[#This Row],[VTCustos]]</f>
        <v>1631.9871984199508</v>
      </c>
    </row>
    <row r="7" spans="1:10" x14ac:dyDescent="0.3">
      <c r="A7" t="s">
        <v>57</v>
      </c>
      <c r="B7">
        <v>11688</v>
      </c>
      <c r="C7">
        <v>6</v>
      </c>
      <c r="D7">
        <f>VLOOKUP(tbFcFaixa[[#This Row],[Faixa]],tbFaixa[],2,0)</f>
        <v>2</v>
      </c>
      <c r="E7" s="12">
        <f>SUMIFS(tbRec[ValorEspFaixa],tbRec[Faixa],tbFcFaixa[[#This Row],[Faixa]],tbRec[Idade],tbFcFaixa[[#This Row],[ano]])*tbFcFaixa[[#This Row],[Multiplicador]]*IF(tbFcFaixa[[#This Row],[ano]]&gt;=4,1*(1.5/tbFcFaixa[[#This Row],[ano]]),1)</f>
        <v>11328.15</v>
      </c>
      <c r="F7" s="12">
        <f>SUMIFS(tbResumo[ValorEspFaixa],tbResumo[Faixa],tbFcFaixa[[#This Row],[Faixa]],tbResumo[Ano],tbFcFaixa[[#This Row],[ano]])*tbFcFaixa[[#This Row],[Multiplicador]]*(IF(tbFcFaixa[[#This Row],[ano]]&gt;3,5,2))</f>
        <v>4942.1145895286563</v>
      </c>
      <c r="G7" s="12">
        <f>tbFcFaixa[[#This Row],[VTReceitas]]-tbFcFaixa[[#This Row],[VTCustos]]</f>
        <v>6386.0354104713433</v>
      </c>
    </row>
    <row r="8" spans="1:10" x14ac:dyDescent="0.3">
      <c r="A8" t="s">
        <v>57</v>
      </c>
      <c r="B8">
        <v>11688</v>
      </c>
      <c r="C8">
        <v>7</v>
      </c>
      <c r="D8">
        <f>VLOOKUP(tbFcFaixa[[#This Row],[Faixa]],tbFaixa[],2,0)</f>
        <v>2</v>
      </c>
      <c r="E8" s="12">
        <f>SUMIFS(tbRec[ValorEspFaixa],tbRec[Faixa],tbFcFaixa[[#This Row],[Faixa]],tbRec[Idade],tbFcFaixa[[#This Row],[ano]])*tbFcFaixa[[#This Row],[Multiplicador]]*IF(tbFcFaixa[[#This Row],[ano]]&gt;=4,1*(1.5/tbFcFaixa[[#This Row],[ano]]),1)</f>
        <v>11805.621428571429</v>
      </c>
      <c r="F8" s="12">
        <f>SUMIFS(tbResumo[ValorEspFaixa],tbResumo[Faixa],tbFcFaixa[[#This Row],[Faixa]],tbResumo[Ano],tbFcFaixa[[#This Row],[ano]])*tbFcFaixa[[#This Row],[Multiplicador]]*(IF(tbFcFaixa[[#This Row],[ano]]&gt;3,5,2))</f>
        <v>4942.1145895286563</v>
      </c>
      <c r="G8" s="12">
        <f>tbFcFaixa[[#This Row],[VTReceitas]]-tbFcFaixa[[#This Row],[VTCustos]]</f>
        <v>6863.5068390427723</v>
      </c>
    </row>
    <row r="9" spans="1:10" x14ac:dyDescent="0.3">
      <c r="A9" t="s">
        <v>57</v>
      </c>
      <c r="B9">
        <v>11688</v>
      </c>
      <c r="C9">
        <v>8</v>
      </c>
      <c r="D9">
        <f>VLOOKUP(tbFcFaixa[[#This Row],[Faixa]],tbFaixa[],2,0)</f>
        <v>2</v>
      </c>
      <c r="E9" s="12">
        <f>SUMIFS(tbRec[ValorEspFaixa],tbRec[Faixa],tbFcFaixa[[#This Row],[Faixa]],tbRec[Idade],tbFcFaixa[[#This Row],[ano]])*tbFcFaixa[[#This Row],[Multiplicador]]*IF(tbFcFaixa[[#This Row],[ano]]&gt;=4,1*(1.5/tbFcFaixa[[#This Row],[ano]]),1)</f>
        <v>15357.318749999999</v>
      </c>
      <c r="F9" s="12">
        <f>SUMIFS(tbResumo[ValorEspFaixa],tbResumo[Faixa],tbFcFaixa[[#This Row],[Faixa]],tbResumo[Ano],tbFcFaixa[[#This Row],[ano]])*tbFcFaixa[[#This Row],[Multiplicador]]*(IF(tbFcFaixa[[#This Row],[ano]]&gt;3,5,2))</f>
        <v>4942.1145895286563</v>
      </c>
      <c r="G9" s="12">
        <f>tbFcFaixa[[#This Row],[VTReceitas]]-tbFcFaixa[[#This Row],[VTCustos]]</f>
        <v>10415.204160471341</v>
      </c>
    </row>
    <row r="10" spans="1:10" x14ac:dyDescent="0.3">
      <c r="A10" t="s">
        <v>57</v>
      </c>
      <c r="B10">
        <v>11688</v>
      </c>
      <c r="C10">
        <v>9</v>
      </c>
      <c r="D10">
        <f>VLOOKUP(tbFcFaixa[[#This Row],[Faixa]],tbFaixa[],2,0)</f>
        <v>2</v>
      </c>
      <c r="E10" s="12">
        <f>SUMIFS(tbRec[ValorEspFaixa],tbRec[Faixa],tbFcFaixa[[#This Row],[Faixa]],tbRec[Idade],tbFcFaixa[[#This Row],[ano]])*tbFcFaixa[[#This Row],[Multiplicador]]*IF(tbFcFaixa[[#This Row],[ano]]&gt;=4,1*(1.5/tbFcFaixa[[#This Row],[ano]]),1)</f>
        <v>11830.949999999999</v>
      </c>
      <c r="F10" s="12">
        <f>SUMIFS(tbResumo[ValorEspFaixa],tbResumo[Faixa],tbFcFaixa[[#This Row],[Faixa]],tbResumo[Ano],tbFcFaixa[[#This Row],[ano]])*tbFcFaixa[[#This Row],[Multiplicador]]*(IF(tbFcFaixa[[#This Row],[ano]]&gt;3,5,2))</f>
        <v>4942.1145895286563</v>
      </c>
      <c r="G10" s="12">
        <f>tbFcFaixa[[#This Row],[VTReceitas]]-tbFcFaixa[[#This Row],[VTCustos]]</f>
        <v>6888.8354104713426</v>
      </c>
    </row>
    <row r="11" spans="1:10" x14ac:dyDescent="0.3">
      <c r="A11" t="s">
        <v>57</v>
      </c>
      <c r="B11">
        <v>11688</v>
      </c>
      <c r="C11">
        <v>10</v>
      </c>
      <c r="D11">
        <f>VLOOKUP(tbFcFaixa[[#This Row],[Faixa]],tbFaixa[],2,0)</f>
        <v>2</v>
      </c>
      <c r="E11" s="12">
        <f>SUMIFS(tbRec[ValorEspFaixa],tbRec[Faixa],tbFcFaixa[[#This Row],[Faixa]],tbRec[Idade],tbFcFaixa[[#This Row],[ano]])*tbFcFaixa[[#This Row],[Multiplicador]]*IF(tbFcFaixa[[#This Row],[ano]]&gt;=4,1*(1.5/tbFcFaixa[[#This Row],[ano]]),1)</f>
        <v>23701.455000000002</v>
      </c>
      <c r="F11" s="12">
        <f>SUMIFS(tbResumo[ValorEspFaixa],tbResumo[Faixa],tbFcFaixa[[#This Row],[Faixa]],tbResumo[Ano],tbFcFaixa[[#This Row],[ano]])*tbFcFaixa[[#This Row],[Multiplicador]]*(IF(tbFcFaixa[[#This Row],[ano]]&gt;3,5,2))</f>
        <v>5238.1628015800488</v>
      </c>
      <c r="G11" s="12">
        <f>tbFcFaixa[[#This Row],[VTReceitas]]-tbFcFaixa[[#This Row],[VTCustos]]</f>
        <v>18463.292198419953</v>
      </c>
    </row>
    <row r="12" spans="1:10" x14ac:dyDescent="0.3">
      <c r="A12" t="s">
        <v>57</v>
      </c>
      <c r="B12">
        <v>11688</v>
      </c>
      <c r="C12">
        <v>11</v>
      </c>
      <c r="D12">
        <f>VLOOKUP(tbFcFaixa[[#This Row],[Faixa]],tbFaixa[],2,0)</f>
        <v>2</v>
      </c>
      <c r="E12" s="12">
        <f>SUMIFS(tbRec[ValorEspFaixa],tbRec[Faixa],tbFcFaixa[[#This Row],[Faixa]],tbRec[Idade],tbFcFaixa[[#This Row],[ano]])*tbFcFaixa[[#This Row],[Multiplicador]]*IF(tbFcFaixa[[#This Row],[ano]]&gt;=4,1*(1.5/tbFcFaixa[[#This Row],[ano]]),1)</f>
        <v>20057.686363636363</v>
      </c>
      <c r="F12" s="12">
        <f>SUMIFS(tbResumo[ValorEspFaixa],tbResumo[Faixa],tbFcFaixa[[#This Row],[Faixa]],tbResumo[Ano],tbFcFaixa[[#This Row],[ano]])*tbFcFaixa[[#This Row],[Multiplicador]]*(IF(tbFcFaixa[[#This Row],[ano]]&gt;3,5,2))</f>
        <v>4942.1145895286563</v>
      </c>
      <c r="G12" s="12">
        <f>tbFcFaixa[[#This Row],[VTReceitas]]-tbFcFaixa[[#This Row],[VTCustos]]</f>
        <v>15115.571774107706</v>
      </c>
    </row>
    <row r="13" spans="1:10" x14ac:dyDescent="0.3">
      <c r="A13" t="s">
        <v>57</v>
      </c>
      <c r="B13">
        <v>11688</v>
      </c>
      <c r="C13">
        <v>12</v>
      </c>
      <c r="D13">
        <f>VLOOKUP(tbFcFaixa[[#This Row],[Faixa]],tbFaixa[],2,0)</f>
        <v>2</v>
      </c>
      <c r="E13" s="12">
        <f>SUMIFS(tbRec[ValorEspFaixa],tbRec[Faixa],tbFcFaixa[[#This Row],[Faixa]],tbRec[Idade],tbFcFaixa[[#This Row],[ano]])*tbFcFaixa[[#This Row],[Multiplicador]]*IF(tbFcFaixa[[#This Row],[ano]]&gt;=4,1*(1.5/tbFcFaixa[[#This Row],[ano]]),1)</f>
        <v>19751.212500000001</v>
      </c>
      <c r="F13" s="12">
        <f>SUMIFS(tbResumo[ValorEspFaixa],tbResumo[Faixa],tbFcFaixa[[#This Row],[Faixa]],tbResumo[Ano],tbFcFaixa[[#This Row],[ano]])*tbFcFaixa[[#This Row],[Multiplicador]]*(IF(tbFcFaixa[[#This Row],[ano]]&gt;3,5,2))</f>
        <v>4942.1145895286563</v>
      </c>
      <c r="G13" s="12">
        <f>tbFcFaixa[[#This Row],[VTReceitas]]-tbFcFaixa[[#This Row],[VTCustos]]</f>
        <v>14809.097910471344</v>
      </c>
    </row>
    <row r="14" spans="1:10" x14ac:dyDescent="0.3">
      <c r="A14" t="s">
        <v>57</v>
      </c>
      <c r="B14">
        <v>11688</v>
      </c>
      <c r="C14">
        <v>13</v>
      </c>
      <c r="D14">
        <f>VLOOKUP(tbFcFaixa[[#This Row],[Faixa]],tbFaixa[],2,0)</f>
        <v>2</v>
      </c>
      <c r="E14" s="12">
        <f>SUMIFS(tbRec[ValorEspFaixa],tbRec[Faixa],tbFcFaixa[[#This Row],[Faixa]],tbRec[Idade],tbFcFaixa[[#This Row],[ano]])*tbFcFaixa[[#This Row],[Multiplicador]]*IF(tbFcFaixa[[#This Row],[ano]]&gt;=4,1*(1.5/tbFcFaixa[[#This Row],[ano]]),1)</f>
        <v>16971.888461538463</v>
      </c>
      <c r="F14" s="12">
        <f>SUMIFS(tbResumo[ValorEspFaixa],tbResumo[Faixa],tbFcFaixa[[#This Row],[Faixa]],tbResumo[Ano],tbFcFaixa[[#This Row],[ano]])*tbFcFaixa[[#This Row],[Multiplicador]]*(IF(tbFcFaixa[[#This Row],[ano]]&gt;3,5,2))</f>
        <v>4942.1145895286563</v>
      </c>
      <c r="G14" s="12">
        <f>tbFcFaixa[[#This Row],[VTReceitas]]-tbFcFaixa[[#This Row],[VTCustos]]</f>
        <v>12029.773872009806</v>
      </c>
    </row>
    <row r="15" spans="1:10" x14ac:dyDescent="0.3">
      <c r="A15" t="s">
        <v>57</v>
      </c>
      <c r="B15">
        <v>11688</v>
      </c>
      <c r="C15">
        <v>14</v>
      </c>
      <c r="D15">
        <f>VLOOKUP(tbFcFaixa[[#This Row],[Faixa]],tbFaixa[],2,0)</f>
        <v>2</v>
      </c>
      <c r="E15" s="12">
        <f>SUMIFS(tbRec[ValorEspFaixa],tbRec[Faixa],tbFcFaixa[[#This Row],[Faixa]],tbRec[Idade],tbFcFaixa[[#This Row],[ano]])*tbFcFaixa[[#This Row],[Multiplicador]]*IF(tbFcFaixa[[#This Row],[ano]]&gt;=4,1*(1.5/tbFcFaixa[[#This Row],[ano]]),1)</f>
        <v>16929.610714285714</v>
      </c>
      <c r="F15" s="12">
        <f>SUMIFS(tbResumo[ValorEspFaixa],tbResumo[Faixa],tbFcFaixa[[#This Row],[Faixa]],tbResumo[Ano],tbFcFaixa[[#This Row],[ano]])*tbFcFaixa[[#This Row],[Multiplicador]]*(IF(tbFcFaixa[[#This Row],[ano]]&gt;3,5,2))</f>
        <v>4942.1145895286563</v>
      </c>
      <c r="G15" s="12">
        <f>tbFcFaixa[[#This Row],[VTReceitas]]-tbFcFaixa[[#This Row],[VTCustos]]</f>
        <v>11987.496124757057</v>
      </c>
    </row>
    <row r="16" spans="1:10" x14ac:dyDescent="0.3">
      <c r="A16" t="s">
        <v>57</v>
      </c>
      <c r="B16">
        <v>11688</v>
      </c>
      <c r="C16">
        <v>15</v>
      </c>
      <c r="D16">
        <f>VLOOKUP(tbFcFaixa[[#This Row],[Faixa]],tbFaixa[],2,0)</f>
        <v>2</v>
      </c>
      <c r="E16" s="12">
        <f>SUMIFS(tbRec[ValorEspFaixa],tbRec[Faixa],tbFcFaixa[[#This Row],[Faixa]],tbRec[Idade],tbFcFaixa[[#This Row],[ano]])*tbFcFaixa[[#This Row],[Multiplicador]]*IF(tbFcFaixa[[#This Row],[ano]]&gt;=4,1*(1.5/tbFcFaixa[[#This Row],[ano]]),1)</f>
        <v>14708.970000000001</v>
      </c>
      <c r="F16" s="12">
        <f>SUMIFS(tbResumo[ValorEspFaixa],tbResumo[Faixa],tbFcFaixa[[#This Row],[Faixa]],tbResumo[Ano],tbFcFaixa[[#This Row],[ano]])*tbFcFaixa[[#This Row],[Multiplicador]]*(IF(tbFcFaixa[[#This Row],[ano]]&gt;3,5,2))</f>
        <v>5238.1628015800488</v>
      </c>
      <c r="G16" s="12">
        <f>tbFcFaixa[[#This Row],[VTReceitas]]-tbFcFaixa[[#This Row],[VTCustos]]</f>
        <v>9470.8071984199523</v>
      </c>
    </row>
    <row r="17" spans="1:7" x14ac:dyDescent="0.3">
      <c r="A17" t="s">
        <v>57</v>
      </c>
      <c r="B17">
        <v>11688</v>
      </c>
      <c r="C17">
        <v>16</v>
      </c>
      <c r="D17">
        <f>VLOOKUP(tbFcFaixa[[#This Row],[Faixa]],tbFaixa[],2,0)</f>
        <v>2</v>
      </c>
      <c r="E17" s="12">
        <f>SUMIFS(tbRec[ValorEspFaixa],tbRec[Faixa],tbFcFaixa[[#This Row],[Faixa]],tbRec[Idade],tbFcFaixa[[#This Row],[ano]])*tbFcFaixa[[#This Row],[Multiplicador]]*IF(tbFcFaixa[[#This Row],[ano]]&gt;=4,1*(1.5/tbFcFaixa[[#This Row],[ano]]),1)</f>
        <v>14813.409375000001</v>
      </c>
      <c r="F17" s="12">
        <f>SUMIFS(tbResumo[ValorEspFaixa],tbResumo[Faixa],tbFcFaixa[[#This Row],[Faixa]],tbResumo[Ano],tbFcFaixa[[#This Row],[ano]])*tbFcFaixa[[#This Row],[Multiplicador]]*(IF(tbFcFaixa[[#This Row],[ano]]&gt;3,5,2))</f>
        <v>4942.1145895286563</v>
      </c>
      <c r="G17" s="12">
        <f>tbFcFaixa[[#This Row],[VTReceitas]]-tbFcFaixa[[#This Row],[VTCustos]]</f>
        <v>9871.2947854713457</v>
      </c>
    </row>
    <row r="18" spans="1:7" x14ac:dyDescent="0.3">
      <c r="A18" t="s">
        <v>57</v>
      </c>
      <c r="B18">
        <v>11688</v>
      </c>
      <c r="C18">
        <v>17</v>
      </c>
      <c r="D18">
        <f>VLOOKUP(tbFcFaixa[[#This Row],[Faixa]],tbFaixa[],2,0)</f>
        <v>2</v>
      </c>
      <c r="E18" s="12">
        <f>SUMIFS(tbRec[ValorEspFaixa],tbRec[Faixa],tbFcFaixa[[#This Row],[Faixa]],tbRec[Idade],tbFcFaixa[[#This Row],[ano]])*tbFcFaixa[[#This Row],[Multiplicador]]*IF(tbFcFaixa[[#This Row],[ano]]&gt;=4,1*(1.5/tbFcFaixa[[#This Row],[ano]]),1)</f>
        <v>12978.502941176472</v>
      </c>
      <c r="F18" s="12">
        <f>SUMIFS(tbResumo[ValorEspFaixa],tbResumo[Faixa],tbFcFaixa[[#This Row],[Faixa]],tbResumo[Ano],tbFcFaixa[[#This Row],[ano]])*tbFcFaixa[[#This Row],[Multiplicador]]*(IF(tbFcFaixa[[#This Row],[ano]]&gt;3,5,2))</f>
        <v>4942.1145895286563</v>
      </c>
      <c r="G18" s="12">
        <f>tbFcFaixa[[#This Row],[VTReceitas]]-tbFcFaixa[[#This Row],[VTCustos]]</f>
        <v>8036.3883516478154</v>
      </c>
    </row>
    <row r="19" spans="1:7" x14ac:dyDescent="0.3">
      <c r="A19" t="s">
        <v>57</v>
      </c>
      <c r="B19">
        <v>11688</v>
      </c>
      <c r="C19">
        <v>18</v>
      </c>
      <c r="D19">
        <f>VLOOKUP(tbFcFaixa[[#This Row],[Faixa]],tbFaixa[],2,0)</f>
        <v>2</v>
      </c>
      <c r="E19" s="12">
        <f>SUMIFS(tbRec[ValorEspFaixa],tbRec[Faixa],tbFcFaixa[[#This Row],[Faixa]],tbRec[Idade],tbFcFaixa[[#This Row],[ano]])*tbFcFaixa[[#This Row],[Multiplicador]]*IF(tbFcFaixa[[#This Row],[ano]]&gt;=4,1*(1.5/tbFcFaixa[[#This Row],[ano]]),1)</f>
        <v>13167.475</v>
      </c>
      <c r="F19" s="12">
        <f>SUMIFS(tbResumo[ValorEspFaixa],tbResumo[Faixa],tbFcFaixa[[#This Row],[Faixa]],tbResumo[Ano],tbFcFaixa[[#This Row],[ano]])*tbFcFaixa[[#This Row],[Multiplicador]]*(IF(tbFcFaixa[[#This Row],[ano]]&gt;3,5,2))</f>
        <v>4942.1145895286563</v>
      </c>
      <c r="G19" s="12">
        <f>tbFcFaixa[[#This Row],[VTReceitas]]-tbFcFaixa[[#This Row],[VTCustos]]</f>
        <v>8225.3604104713449</v>
      </c>
    </row>
    <row r="20" spans="1:7" x14ac:dyDescent="0.3">
      <c r="A20" t="s">
        <v>57</v>
      </c>
      <c r="B20">
        <v>11688</v>
      </c>
      <c r="C20">
        <v>19</v>
      </c>
      <c r="D20">
        <f>VLOOKUP(tbFcFaixa[[#This Row],[Faixa]],tbFaixa[],2,0)</f>
        <v>2</v>
      </c>
      <c r="E20" s="12">
        <f>SUMIFS(tbRec[ValorEspFaixa],tbRec[Faixa],tbFcFaixa[[#This Row],[Faixa]],tbRec[Idade],tbFcFaixa[[#This Row],[ano]])*tbFcFaixa[[#This Row],[Multiplicador]]*IF(tbFcFaixa[[#This Row],[ano]]&gt;=4,1*(1.5/tbFcFaixa[[#This Row],[ano]]),1)</f>
        <v>11612.344736842106</v>
      </c>
      <c r="F20" s="12">
        <f>SUMIFS(tbResumo[ValorEspFaixa],tbResumo[Faixa],tbFcFaixa[[#This Row],[Faixa]],tbResumo[Ano],tbFcFaixa[[#This Row],[ano]])*tbFcFaixa[[#This Row],[Multiplicador]]*(IF(tbFcFaixa[[#This Row],[ano]]&gt;3,5,2))</f>
        <v>4942.1145895286563</v>
      </c>
      <c r="G20" s="12">
        <f>tbFcFaixa[[#This Row],[VTReceitas]]-tbFcFaixa[[#This Row],[VTCustos]]</f>
        <v>6670.2301473134494</v>
      </c>
    </row>
    <row r="21" spans="1:7" x14ac:dyDescent="0.3">
      <c r="A21" t="s">
        <v>57</v>
      </c>
      <c r="B21">
        <v>11688</v>
      </c>
      <c r="C21">
        <v>20</v>
      </c>
      <c r="D21">
        <f>VLOOKUP(tbFcFaixa[[#This Row],[Faixa]],tbFaixa[],2,0)</f>
        <v>2</v>
      </c>
      <c r="E21" s="12">
        <f>SUMIFS(tbRec[ValorEspFaixa],tbRec[Faixa],tbFcFaixa[[#This Row],[Faixa]],tbRec[Idade],tbFcFaixa[[#This Row],[ano]])*tbFcFaixa[[#This Row],[Multiplicador]]*IF(tbFcFaixa[[#This Row],[ano]]&gt;=4,1*(1.5/tbFcFaixa[[#This Row],[ano]]),1)</f>
        <v>11850.727500000001</v>
      </c>
      <c r="F21" s="12">
        <f>SUMIFS(tbResumo[ValorEspFaixa],tbResumo[Faixa],tbFcFaixa[[#This Row],[Faixa]],tbResumo[Ano],tbFcFaixa[[#This Row],[ano]])*tbFcFaixa[[#This Row],[Multiplicador]]*(IF(tbFcFaixa[[#This Row],[ano]]&gt;3,5,2))</f>
        <v>5238.1628015800488</v>
      </c>
      <c r="G21" s="12">
        <f>tbFcFaixa[[#This Row],[VTReceitas]]-tbFcFaixa[[#This Row],[VTCustos]]</f>
        <v>6612.564698419952</v>
      </c>
    </row>
    <row r="22" spans="1:7" x14ac:dyDescent="0.3">
      <c r="A22" t="s">
        <v>57</v>
      </c>
      <c r="B22">
        <v>11688</v>
      </c>
      <c r="C22">
        <v>21</v>
      </c>
      <c r="D22">
        <f>VLOOKUP(tbFcFaixa[[#This Row],[Faixa]],tbFaixa[],2,0)</f>
        <v>2</v>
      </c>
      <c r="E22" s="12">
        <f>SUMIFS(tbRec[ValorEspFaixa],tbRec[Faixa],tbFcFaixa[[#This Row],[Faixa]],tbRec[Idade],tbFcFaixa[[#This Row],[ano]])*tbFcFaixa[[#This Row],[Multiplicador]]*IF(tbFcFaixa[[#This Row],[ano]]&gt;=4,1*(1.5/tbFcFaixa[[#This Row],[ano]]),1)</f>
        <v>10506.407142857142</v>
      </c>
      <c r="F22" s="12">
        <f>SUMIFS(tbResumo[ValorEspFaixa],tbResumo[Faixa],tbFcFaixa[[#This Row],[Faixa]],tbResumo[Ano],tbFcFaixa[[#This Row],[ano]])*tbFcFaixa[[#This Row],[Multiplicador]]*(IF(tbFcFaixa[[#This Row],[ano]]&gt;3,5,2))</f>
        <v>4942.1145895286563</v>
      </c>
      <c r="G22" s="12">
        <f>tbFcFaixa[[#This Row],[VTReceitas]]-tbFcFaixa[[#This Row],[VTCustos]]</f>
        <v>5564.2925533284861</v>
      </c>
    </row>
    <row r="23" spans="1:7" x14ac:dyDescent="0.3">
      <c r="A23" t="s">
        <v>57</v>
      </c>
      <c r="B23">
        <v>11688</v>
      </c>
      <c r="C23">
        <v>22</v>
      </c>
      <c r="D23">
        <f>VLOOKUP(tbFcFaixa[[#This Row],[Faixa]],tbFaixa[],2,0)</f>
        <v>2</v>
      </c>
      <c r="E23" s="12">
        <f>SUMIFS(tbRec[ValorEspFaixa],tbRec[Faixa],tbFcFaixa[[#This Row],[Faixa]],tbRec[Idade],tbFcFaixa[[#This Row],[ano]])*tbFcFaixa[[#This Row],[Multiplicador]]*IF(tbFcFaixa[[#This Row],[ano]]&gt;=4,1*(1.5/tbFcFaixa[[#This Row],[ano]]),1)</f>
        <v>10773.388636363636</v>
      </c>
      <c r="F23" s="12">
        <f>SUMIFS(tbResumo[ValorEspFaixa],tbResumo[Faixa],tbFcFaixa[[#This Row],[Faixa]],tbResumo[Ano],tbFcFaixa[[#This Row],[ano]])*tbFcFaixa[[#This Row],[Multiplicador]]*(IF(tbFcFaixa[[#This Row],[ano]]&gt;3,5,2))</f>
        <v>4942.1145895286563</v>
      </c>
      <c r="G23" s="12">
        <f>tbFcFaixa[[#This Row],[VTReceitas]]-tbFcFaixa[[#This Row],[VTCustos]]</f>
        <v>5831.2740468349793</v>
      </c>
    </row>
    <row r="24" spans="1:7" x14ac:dyDescent="0.3">
      <c r="A24" t="s">
        <v>57</v>
      </c>
      <c r="B24">
        <v>11688</v>
      </c>
      <c r="C24">
        <v>23</v>
      </c>
      <c r="D24">
        <f>VLOOKUP(tbFcFaixa[[#This Row],[Faixa]],tbFaixa[],2,0)</f>
        <v>2</v>
      </c>
      <c r="E24" s="12">
        <f>SUMIFS(tbRec[ValorEspFaixa],tbRec[Faixa],tbFcFaixa[[#This Row],[Faixa]],tbRec[Idade],tbFcFaixa[[#This Row],[ano]])*tbFcFaixa[[#This Row],[Multiplicador]]*IF(tbFcFaixa[[#This Row],[ano]]&gt;=4,1*(1.5/tbFcFaixa[[#This Row],[ano]]),1)</f>
        <v>9592.8065217391304</v>
      </c>
      <c r="F24" s="12">
        <f>SUMIFS(tbResumo[ValorEspFaixa],tbResumo[Faixa],tbFcFaixa[[#This Row],[Faixa]],tbResumo[Ano],tbFcFaixa[[#This Row],[ano]])*tbFcFaixa[[#This Row],[Multiplicador]]*(IF(tbFcFaixa[[#This Row],[ano]]&gt;3,5,2))</f>
        <v>4942.1145895286563</v>
      </c>
      <c r="G24" s="12">
        <f>tbFcFaixa[[#This Row],[VTReceitas]]-tbFcFaixa[[#This Row],[VTCustos]]</f>
        <v>4650.6919322104741</v>
      </c>
    </row>
    <row r="25" spans="1:7" x14ac:dyDescent="0.3">
      <c r="A25" t="s">
        <v>57</v>
      </c>
      <c r="B25">
        <v>11688</v>
      </c>
      <c r="C25">
        <v>24</v>
      </c>
      <c r="D25">
        <f>VLOOKUP(tbFcFaixa[[#This Row],[Faixa]],tbFaixa[],2,0)</f>
        <v>2</v>
      </c>
      <c r="E25" s="12">
        <f>SUMIFS(tbRec[ValorEspFaixa],tbRec[Faixa],tbFcFaixa[[#This Row],[Faixa]],tbRec[Idade],tbFcFaixa[[#This Row],[ano]])*tbFcFaixa[[#This Row],[Multiplicador]]*IF(tbFcFaixa[[#This Row],[ano]]&gt;=4,1*(1.5/tbFcFaixa[[#This Row],[ano]]),1)</f>
        <v>9875.6062500000007</v>
      </c>
      <c r="F25" s="12">
        <f>SUMIFS(tbResumo[ValorEspFaixa],tbResumo[Faixa],tbFcFaixa[[#This Row],[Faixa]],tbResumo[Ano],tbFcFaixa[[#This Row],[ano]])*tbFcFaixa[[#This Row],[Multiplicador]]*(IF(tbFcFaixa[[#This Row],[ano]]&gt;3,5,2))</f>
        <v>4942.1145895286563</v>
      </c>
      <c r="G25" s="12">
        <f>tbFcFaixa[[#This Row],[VTReceitas]]-tbFcFaixa[[#This Row],[VTCustos]]</f>
        <v>4933.4916604713444</v>
      </c>
    </row>
    <row r="26" spans="1:7" x14ac:dyDescent="0.3">
      <c r="A26" t="s">
        <v>57</v>
      </c>
      <c r="B26">
        <v>11688</v>
      </c>
      <c r="C26">
        <v>25</v>
      </c>
      <c r="D26">
        <f>VLOOKUP(tbFcFaixa[[#This Row],[Faixa]],tbFaixa[],2,0)</f>
        <v>2</v>
      </c>
      <c r="E26" s="12">
        <f>SUMIFS(tbRec[ValorEspFaixa],tbRec[Faixa],tbFcFaixa[[#This Row],[Faixa]],tbRec[Idade],tbFcFaixa[[#This Row],[ano]])*tbFcFaixa[[#This Row],[Multiplicador]]*IF(tbFcFaixa[[#This Row],[ano]]&gt;=4,1*(1.5/tbFcFaixa[[#This Row],[ano]]),1)</f>
        <v>8825.3819999999996</v>
      </c>
      <c r="F26" s="12">
        <f>SUMIFS(tbResumo[ValorEspFaixa],tbResumo[Faixa],tbFcFaixa[[#This Row],[Faixa]],tbResumo[Ano],tbFcFaixa[[#This Row],[ano]])*tbFcFaixa[[#This Row],[Multiplicador]]*(IF(tbFcFaixa[[#This Row],[ano]]&gt;3,5,2))</f>
        <v>4942.1145895286563</v>
      </c>
      <c r="G26" s="12">
        <f>tbFcFaixa[[#This Row],[VTReceitas]]-tbFcFaixa[[#This Row],[VTCustos]]</f>
        <v>3883.2674104713433</v>
      </c>
    </row>
    <row r="27" spans="1:7" x14ac:dyDescent="0.3">
      <c r="A27" t="s">
        <v>57</v>
      </c>
      <c r="B27">
        <v>11688</v>
      </c>
      <c r="C27">
        <v>26</v>
      </c>
      <c r="D27">
        <f>VLOOKUP(tbFcFaixa[[#This Row],[Faixa]],tbFaixa[],2,0)</f>
        <v>2</v>
      </c>
      <c r="E27" s="12">
        <f>SUMIFS(tbRec[ValorEspFaixa],tbRec[Faixa],tbFcFaixa[[#This Row],[Faixa]],tbRec[Idade],tbFcFaixa[[#This Row],[ano]])*tbFcFaixa[[#This Row],[Multiplicador]]*IF(tbFcFaixa[[#This Row],[ano]]&gt;=4,1*(1.5/tbFcFaixa[[#This Row],[ano]]),1)</f>
        <v>9115.9442307692316</v>
      </c>
      <c r="F27" s="12">
        <f>SUMIFS(tbResumo[ValorEspFaixa],tbResumo[Faixa],tbFcFaixa[[#This Row],[Faixa]],tbResumo[Ano],tbFcFaixa[[#This Row],[ano]])*tbFcFaixa[[#This Row],[Multiplicador]]*(IF(tbFcFaixa[[#This Row],[ano]]&gt;3,5,2))</f>
        <v>4942.1145895286563</v>
      </c>
      <c r="G27" s="12">
        <f>tbFcFaixa[[#This Row],[VTReceitas]]-tbFcFaixa[[#This Row],[VTCustos]]</f>
        <v>4173.8296412405753</v>
      </c>
    </row>
    <row r="28" spans="1:7" x14ac:dyDescent="0.3">
      <c r="A28" t="s">
        <v>57</v>
      </c>
      <c r="B28">
        <v>11688</v>
      </c>
      <c r="C28">
        <v>27</v>
      </c>
      <c r="D28">
        <f>VLOOKUP(tbFcFaixa[[#This Row],[Faixa]],tbFaixa[],2,0)</f>
        <v>2</v>
      </c>
      <c r="E28" s="12">
        <f>SUMIFS(tbRec[ValorEspFaixa],tbRec[Faixa],tbFcFaixa[[#This Row],[Faixa]],tbRec[Idade],tbFcFaixa[[#This Row],[ano]])*tbFcFaixa[[#This Row],[Multiplicador]]*IF(tbFcFaixa[[#This Row],[ano]]&gt;=4,1*(1.5/tbFcFaixa[[#This Row],[ano]]),1)</f>
        <v>8171.6500000000005</v>
      </c>
      <c r="F28" s="12">
        <f>SUMIFS(tbResumo[ValorEspFaixa],tbResumo[Faixa],tbFcFaixa[[#This Row],[Faixa]],tbResumo[Ano],tbFcFaixa[[#This Row],[ano]])*tbFcFaixa[[#This Row],[Multiplicador]]*(IF(tbFcFaixa[[#This Row],[ano]]&gt;3,5,2))</f>
        <v>4942.1145895286563</v>
      </c>
      <c r="G28" s="12">
        <f>tbFcFaixa[[#This Row],[VTReceitas]]-tbFcFaixa[[#This Row],[VTCustos]]</f>
        <v>3229.5354104713442</v>
      </c>
    </row>
    <row r="29" spans="1:7" x14ac:dyDescent="0.3">
      <c r="A29" t="s">
        <v>57</v>
      </c>
      <c r="B29">
        <v>11688</v>
      </c>
      <c r="C29">
        <v>28</v>
      </c>
      <c r="D29">
        <f>VLOOKUP(tbFcFaixa[[#This Row],[Faixa]],tbFaixa[],2,0)</f>
        <v>2</v>
      </c>
      <c r="E29" s="12">
        <f>SUMIFS(tbRec[ValorEspFaixa],tbRec[Faixa],tbFcFaixa[[#This Row],[Faixa]],tbRec[Idade],tbFcFaixa[[#This Row],[ano]])*tbFcFaixa[[#This Row],[Multiplicador]]*IF(tbFcFaixa[[#This Row],[ano]]&gt;=4,1*(1.5/tbFcFaixa[[#This Row],[ano]]),1)</f>
        <v>8464.8053571428572</v>
      </c>
      <c r="F29" s="12">
        <f>SUMIFS(tbResumo[ValorEspFaixa],tbResumo[Faixa],tbFcFaixa[[#This Row],[Faixa]],tbResumo[Ano],tbFcFaixa[[#This Row],[ano]])*tbFcFaixa[[#This Row],[Multiplicador]]*(IF(tbFcFaixa[[#This Row],[ano]]&gt;3,5,2))</f>
        <v>4942.1145895286563</v>
      </c>
      <c r="G29" s="12">
        <f>tbFcFaixa[[#This Row],[VTReceitas]]-tbFcFaixa[[#This Row],[VTCustos]]</f>
        <v>3522.6907676142009</v>
      </c>
    </row>
    <row r="30" spans="1:7" x14ac:dyDescent="0.3">
      <c r="A30" t="s">
        <v>57</v>
      </c>
      <c r="B30">
        <v>11688</v>
      </c>
      <c r="C30">
        <v>29</v>
      </c>
      <c r="D30">
        <f>VLOOKUP(tbFcFaixa[[#This Row],[Faixa]],tbFaixa[],2,0)</f>
        <v>2</v>
      </c>
      <c r="E30" s="12">
        <f>SUMIFS(tbRec[ValorEspFaixa],tbRec[Faixa],tbFcFaixa[[#This Row],[Faixa]],tbRec[Idade],tbFcFaixa[[#This Row],[ano]])*tbFcFaixa[[#This Row],[Multiplicador]]*IF(tbFcFaixa[[#This Row],[ano]]&gt;=4,1*(1.5/tbFcFaixa[[#This Row],[ano]]),1)</f>
        <v>7608.0879310344835</v>
      </c>
      <c r="F30" s="12">
        <f>SUMIFS(tbResumo[ValorEspFaixa],tbResumo[Faixa],tbFcFaixa[[#This Row],[Faixa]],tbResumo[Ano],tbFcFaixa[[#This Row],[ano]])*tbFcFaixa[[#This Row],[Multiplicador]]*(IF(tbFcFaixa[[#This Row],[ano]]&gt;3,5,2))</f>
        <v>4942.1145895286563</v>
      </c>
      <c r="G30" s="12">
        <f>tbFcFaixa[[#This Row],[VTReceitas]]-tbFcFaixa[[#This Row],[VTCustos]]</f>
        <v>2665.9733415058272</v>
      </c>
    </row>
    <row r="31" spans="1:7" x14ac:dyDescent="0.3">
      <c r="A31" t="s">
        <v>57</v>
      </c>
      <c r="B31">
        <v>11688</v>
      </c>
      <c r="C31">
        <v>30</v>
      </c>
      <c r="D31">
        <f>VLOOKUP(tbFcFaixa[[#This Row],[Faixa]],tbFaixa[],2,0)</f>
        <v>2</v>
      </c>
      <c r="E31" s="12">
        <f>SUMIFS(tbRec[ValorEspFaixa],tbRec[Faixa],tbFcFaixa[[#This Row],[Faixa]],tbRec[Idade],tbFcFaixa[[#This Row],[ano]])*tbFcFaixa[[#This Row],[Multiplicador]]*IF(tbFcFaixa[[#This Row],[ano]]&gt;=4,1*(1.5/tbFcFaixa[[#This Row],[ano]]),1)</f>
        <v>7900.4850000000006</v>
      </c>
      <c r="F31" s="12">
        <f>SUMIFS(tbResumo[ValorEspFaixa],tbResumo[Faixa],tbFcFaixa[[#This Row],[Faixa]],tbResumo[Ano],tbFcFaixa[[#This Row],[ano]])*tbFcFaixa[[#This Row],[Multiplicador]]*(IF(tbFcFaixa[[#This Row],[ano]]&gt;3,5,2))</f>
        <v>4942.1145895286563</v>
      </c>
      <c r="G31" s="12">
        <f>tbFcFaixa[[#This Row],[VTReceitas]]-tbFcFaixa[[#This Row],[VTCustos]]</f>
        <v>2958.3704104713443</v>
      </c>
    </row>
    <row r="32" spans="1:7" x14ac:dyDescent="0.3">
      <c r="A32" t="s">
        <v>0</v>
      </c>
      <c r="B32">
        <v>11817</v>
      </c>
      <c r="C32">
        <v>1</v>
      </c>
      <c r="D32">
        <f>VLOOKUP(tbFcFaixa[[#This Row],[Faixa]],tbFaixa[],2,0)</f>
        <v>2</v>
      </c>
      <c r="E32" s="12">
        <f>SUMIFS(tbRec[ValorEspFaixa],tbRec[Faixa],tbFcFaixa[[#This Row],[Faixa]],tbRec[Idade],tbFcFaixa[[#This Row],[ano]])*tbFcFaixa[[#This Row],[Multiplicador]]*IF(tbFcFaixa[[#This Row],[ano]]&gt;=4,1*(1.5/tbFcFaixa[[#This Row],[ano]]),1)</f>
        <v>0</v>
      </c>
      <c r="F32" s="12">
        <f>SUMIFS(tbResumo[ValorEspFaixa],tbResumo[Faixa],tbFcFaixa[[#This Row],[Faixa]],tbResumo[Ano],tbFcFaixa[[#This Row],[ano]])*tbFcFaixa[[#This Row],[Multiplicador]]*(IF(tbFcFaixa[[#This Row],[ano]]&gt;3,5,2))</f>
        <v>8354.2519050170904</v>
      </c>
      <c r="G32" s="12">
        <f>tbFcFaixa[[#This Row],[VTReceitas]]-tbFcFaixa[[#This Row],[VTCustos]]</f>
        <v>-8354.2519050170904</v>
      </c>
    </row>
    <row r="33" spans="1:7" x14ac:dyDescent="0.3">
      <c r="A33" t="s">
        <v>0</v>
      </c>
      <c r="B33">
        <v>11817</v>
      </c>
      <c r="C33">
        <v>2</v>
      </c>
      <c r="D33">
        <f>VLOOKUP(tbFcFaixa[[#This Row],[Faixa]],tbFaixa[],2,0)</f>
        <v>2</v>
      </c>
      <c r="E33" s="12">
        <f>SUMIFS(tbRec[ValorEspFaixa],tbRec[Faixa],tbFcFaixa[[#This Row],[Faixa]],tbRec[Idade],tbFcFaixa[[#This Row],[ano]])*tbFcFaixa[[#This Row],[Multiplicador]]*IF(tbFcFaixa[[#This Row],[ano]]&gt;=4,1*(1.5/tbFcFaixa[[#This Row],[ano]]),1)</f>
        <v>0</v>
      </c>
      <c r="F33" s="12">
        <f>SUMIFS(tbResumo[ValorEspFaixa],tbResumo[Faixa],tbFcFaixa[[#This Row],[Faixa]],tbResumo[Ano],tbFcFaixa[[#This Row],[ano]])*tbFcFaixa[[#This Row],[Multiplicador]]*(IF(tbFcFaixa[[#This Row],[ano]]&gt;3,5,2))</f>
        <v>3341.2633200856526</v>
      </c>
      <c r="G33" s="12">
        <f>tbFcFaixa[[#This Row],[VTReceitas]]-tbFcFaixa[[#This Row],[VTCustos]]</f>
        <v>-3341.2633200856526</v>
      </c>
    </row>
    <row r="34" spans="1:7" x14ac:dyDescent="0.3">
      <c r="A34" t="s">
        <v>0</v>
      </c>
      <c r="B34">
        <v>11817</v>
      </c>
      <c r="C34">
        <v>3</v>
      </c>
      <c r="D34">
        <f>VLOOKUP(tbFcFaixa[[#This Row],[Faixa]],tbFaixa[],2,0)</f>
        <v>2</v>
      </c>
      <c r="E34" s="12">
        <f>SUMIFS(tbRec[ValorEspFaixa],tbRec[Faixa],tbFcFaixa[[#This Row],[Faixa]],tbRec[Idade],tbFcFaixa[[#This Row],[ano]])*tbFcFaixa[[#This Row],[Multiplicador]]*IF(tbFcFaixa[[#This Row],[ano]]&gt;=4,1*(1.5/tbFcFaixa[[#This Row],[ano]]),1)</f>
        <v>0</v>
      </c>
      <c r="F34" s="12">
        <f>SUMIFS(tbResumo[ValorEspFaixa],tbResumo[Faixa],tbFcFaixa[[#This Row],[Faixa]],tbResumo[Ano],tbFcFaixa[[#This Row],[ano]])*tbFcFaixa[[#This Row],[Multiplicador]]*(IF(tbFcFaixa[[#This Row],[ano]]&gt;3,5,2))</f>
        <v>2798.14655516332</v>
      </c>
      <c r="G34" s="12">
        <f>tbFcFaixa[[#This Row],[VTReceitas]]-tbFcFaixa[[#This Row],[VTCustos]]</f>
        <v>-2798.14655516332</v>
      </c>
    </row>
    <row r="35" spans="1:7" x14ac:dyDescent="0.3">
      <c r="A35" t="s">
        <v>0</v>
      </c>
      <c r="B35">
        <v>11817</v>
      </c>
      <c r="C35">
        <v>4</v>
      </c>
      <c r="D35">
        <f>VLOOKUP(tbFcFaixa[[#This Row],[Faixa]],tbFaixa[],2,0)</f>
        <v>2</v>
      </c>
      <c r="E35" s="12">
        <f>SUMIFS(tbRec[ValorEspFaixa],tbRec[Faixa],tbFcFaixa[[#This Row],[Faixa]],tbRec[Idade],tbFcFaixa[[#This Row],[ano]])*tbFcFaixa[[#This Row],[Multiplicador]]*IF(tbFcFaixa[[#This Row],[ano]]&gt;=4,1*(1.5/tbFcFaixa[[#This Row],[ano]]),1)</f>
        <v>0</v>
      </c>
      <c r="F35" s="12">
        <f>SUMIFS(tbResumo[ValorEspFaixa],tbResumo[Faixa],tbFcFaixa[[#This Row],[Faixa]],tbResumo[Ano],tbFcFaixa[[#This Row],[ano]])*tbFcFaixa[[#This Row],[Multiplicador]]*(IF(tbFcFaixa[[#This Row],[ano]]&gt;3,5,2))</f>
        <v>4321.4644440148677</v>
      </c>
      <c r="G35" s="12">
        <f>tbFcFaixa[[#This Row],[VTReceitas]]-tbFcFaixa[[#This Row],[VTCustos]]</f>
        <v>-4321.4644440148677</v>
      </c>
    </row>
    <row r="36" spans="1:7" x14ac:dyDescent="0.3">
      <c r="A36" t="s">
        <v>0</v>
      </c>
      <c r="B36">
        <v>11817</v>
      </c>
      <c r="C36">
        <v>5</v>
      </c>
      <c r="D36">
        <f>VLOOKUP(tbFcFaixa[[#This Row],[Faixa]],tbFaixa[],2,0)</f>
        <v>2</v>
      </c>
      <c r="E36" s="12">
        <f>SUMIFS(tbRec[ValorEspFaixa],tbRec[Faixa],tbFcFaixa[[#This Row],[Faixa]],tbRec[Idade],tbFcFaixa[[#This Row],[ano]])*tbFcFaixa[[#This Row],[Multiplicador]]*IF(tbFcFaixa[[#This Row],[ano]]&gt;=4,1*(1.5/tbFcFaixa[[#This Row],[ano]]),1)</f>
        <v>0</v>
      </c>
      <c r="F36" s="12">
        <f>SUMIFS(tbResumo[ValorEspFaixa],tbResumo[Faixa],tbFcFaixa[[#This Row],[Faixa]],tbResumo[Ano],tbFcFaixa[[#This Row],[ano]])*tbFcFaixa[[#This Row],[Multiplicador]]*(IF(tbFcFaixa[[#This Row],[ano]]&gt;3,5,2))</f>
        <v>4617.5126560662593</v>
      </c>
      <c r="G36" s="12">
        <f>tbFcFaixa[[#This Row],[VTReceitas]]-tbFcFaixa[[#This Row],[VTCustos]]</f>
        <v>-4617.5126560662593</v>
      </c>
    </row>
    <row r="37" spans="1:7" x14ac:dyDescent="0.3">
      <c r="A37" t="s">
        <v>0</v>
      </c>
      <c r="B37">
        <v>11817</v>
      </c>
      <c r="C37">
        <v>6</v>
      </c>
      <c r="D37">
        <f>VLOOKUP(tbFcFaixa[[#This Row],[Faixa]],tbFaixa[],2,0)</f>
        <v>2</v>
      </c>
      <c r="E37" s="12">
        <f>SUMIFS(tbRec[ValorEspFaixa],tbRec[Faixa],tbFcFaixa[[#This Row],[Faixa]],tbRec[Idade],tbFcFaixa[[#This Row],[ano]])*tbFcFaixa[[#This Row],[Multiplicador]]*IF(tbFcFaixa[[#This Row],[ano]]&gt;=4,1*(1.5/tbFcFaixa[[#This Row],[ano]]),1)</f>
        <v>3330</v>
      </c>
      <c r="F37" s="12">
        <f>SUMIFS(tbResumo[ValorEspFaixa],tbResumo[Faixa],tbFcFaixa[[#This Row],[Faixa]],tbResumo[Ano],tbFcFaixa[[#This Row],[ano]])*tbFcFaixa[[#This Row],[Multiplicador]]*(IF(tbFcFaixa[[#This Row],[ano]]&gt;3,5,2))</f>
        <v>4321.4644440148677</v>
      </c>
      <c r="G37" s="12">
        <f>tbFcFaixa[[#This Row],[VTReceitas]]-tbFcFaixa[[#This Row],[VTCustos]]</f>
        <v>-991.46444401486769</v>
      </c>
    </row>
    <row r="38" spans="1:7" x14ac:dyDescent="0.3">
      <c r="A38" t="s">
        <v>0</v>
      </c>
      <c r="B38">
        <v>11817</v>
      </c>
      <c r="C38">
        <v>7</v>
      </c>
      <c r="D38">
        <f>VLOOKUP(tbFcFaixa[[#This Row],[Faixa]],tbFaixa[],2,0)</f>
        <v>2</v>
      </c>
      <c r="E38" s="12">
        <f>SUMIFS(tbRec[ValorEspFaixa],tbRec[Faixa],tbFcFaixa[[#This Row],[Faixa]],tbRec[Idade],tbFcFaixa[[#This Row],[ano]])*tbFcFaixa[[#This Row],[Multiplicador]]*IF(tbFcFaixa[[#This Row],[ano]]&gt;=4,1*(1.5/tbFcFaixa[[#This Row],[ano]]),1)</f>
        <v>2854.2857142857142</v>
      </c>
      <c r="F38" s="12">
        <f>SUMIFS(tbResumo[ValorEspFaixa],tbResumo[Faixa],tbFcFaixa[[#This Row],[Faixa]],tbResumo[Ano],tbFcFaixa[[#This Row],[ano]])*tbFcFaixa[[#This Row],[Multiplicador]]*(IF(tbFcFaixa[[#This Row],[ano]]&gt;3,5,2))</f>
        <v>4321.4644440148677</v>
      </c>
      <c r="G38" s="12">
        <f>tbFcFaixa[[#This Row],[VTReceitas]]-tbFcFaixa[[#This Row],[VTCustos]]</f>
        <v>-1467.1787297291535</v>
      </c>
    </row>
    <row r="39" spans="1:7" x14ac:dyDescent="0.3">
      <c r="A39" t="s">
        <v>0</v>
      </c>
      <c r="B39">
        <v>11817</v>
      </c>
      <c r="C39">
        <v>8</v>
      </c>
      <c r="D39">
        <f>VLOOKUP(tbFcFaixa[[#This Row],[Faixa]],tbFaixa[],2,0)</f>
        <v>2</v>
      </c>
      <c r="E39" s="12">
        <f>SUMIFS(tbRec[ValorEspFaixa],tbRec[Faixa],tbFcFaixa[[#This Row],[Faixa]],tbRec[Idade],tbFcFaixa[[#This Row],[ano]])*tbFcFaixa[[#This Row],[Multiplicador]]*IF(tbFcFaixa[[#This Row],[ano]]&gt;=4,1*(1.5/tbFcFaixa[[#This Row],[ano]]),1)</f>
        <v>6592.5</v>
      </c>
      <c r="F39" s="12">
        <f>SUMIFS(tbResumo[ValorEspFaixa],tbResumo[Faixa],tbFcFaixa[[#This Row],[Faixa]],tbResumo[Ano],tbFcFaixa[[#This Row],[ano]])*tbFcFaixa[[#This Row],[Multiplicador]]*(IF(tbFcFaixa[[#This Row],[ano]]&gt;3,5,2))</f>
        <v>4321.4644440148677</v>
      </c>
      <c r="G39" s="12">
        <f>tbFcFaixa[[#This Row],[VTReceitas]]-tbFcFaixa[[#This Row],[VTCustos]]</f>
        <v>2271.0355559851323</v>
      </c>
    </row>
    <row r="40" spans="1:7" x14ac:dyDescent="0.3">
      <c r="A40" t="s">
        <v>0</v>
      </c>
      <c r="B40">
        <v>11817</v>
      </c>
      <c r="C40">
        <v>9</v>
      </c>
      <c r="D40">
        <f>VLOOKUP(tbFcFaixa[[#This Row],[Faixa]],tbFaixa[],2,0)</f>
        <v>2</v>
      </c>
      <c r="E40" s="12">
        <f>SUMIFS(tbRec[ValorEspFaixa],tbRec[Faixa],tbFcFaixa[[#This Row],[Faixa]],tbRec[Idade],tbFcFaixa[[#This Row],[ano]])*tbFcFaixa[[#This Row],[Multiplicador]]*IF(tbFcFaixa[[#This Row],[ano]]&gt;=4,1*(1.5/tbFcFaixa[[#This Row],[ano]]),1)</f>
        <v>4040</v>
      </c>
      <c r="F40" s="12">
        <f>SUMIFS(tbResumo[ValorEspFaixa],tbResumo[Faixa],tbFcFaixa[[#This Row],[Faixa]],tbResumo[Ano],tbFcFaixa[[#This Row],[ano]])*tbFcFaixa[[#This Row],[Multiplicador]]*(IF(tbFcFaixa[[#This Row],[ano]]&gt;3,5,2))</f>
        <v>4321.4644440148677</v>
      </c>
      <c r="G40" s="12">
        <f>tbFcFaixa[[#This Row],[VTReceitas]]-tbFcFaixa[[#This Row],[VTCustos]]</f>
        <v>-281.46444401486769</v>
      </c>
    </row>
    <row r="41" spans="1:7" x14ac:dyDescent="0.3">
      <c r="A41" t="s">
        <v>0</v>
      </c>
      <c r="B41">
        <v>11817</v>
      </c>
      <c r="C41">
        <v>10</v>
      </c>
      <c r="D41">
        <f>VLOOKUP(tbFcFaixa[[#This Row],[Faixa]],tbFaixa[],2,0)</f>
        <v>2</v>
      </c>
      <c r="E41" s="12">
        <f>SUMIFS(tbRec[ValorEspFaixa],tbRec[Faixa],tbFcFaixa[[#This Row],[Faixa]],tbRec[Idade],tbFcFaixa[[#This Row],[ano]])*tbFcFaixa[[#This Row],[Multiplicador]]*IF(tbFcFaixa[[#This Row],[ano]]&gt;=4,1*(1.5/tbFcFaixa[[#This Row],[ano]]),1)</f>
        <v>16689.599999999999</v>
      </c>
      <c r="F41" s="12">
        <f>SUMIFS(tbResumo[ValorEspFaixa],tbResumo[Faixa],tbFcFaixa[[#This Row],[Faixa]],tbResumo[Ano],tbFcFaixa[[#This Row],[ano]])*tbFcFaixa[[#This Row],[Multiplicador]]*(IF(tbFcFaixa[[#This Row],[ano]]&gt;3,5,2))</f>
        <v>4617.5126560662593</v>
      </c>
      <c r="G41" s="12">
        <f>tbFcFaixa[[#This Row],[VTReceitas]]-tbFcFaixa[[#This Row],[VTCustos]]</f>
        <v>12072.087343933739</v>
      </c>
    </row>
    <row r="42" spans="1:7" x14ac:dyDescent="0.3">
      <c r="A42" t="s">
        <v>0</v>
      </c>
      <c r="B42">
        <v>11817</v>
      </c>
      <c r="C42">
        <v>11</v>
      </c>
      <c r="D42">
        <f>VLOOKUP(tbFcFaixa[[#This Row],[Faixa]],tbFaixa[],2,0)</f>
        <v>2</v>
      </c>
      <c r="E42" s="12">
        <f>SUMIFS(tbRec[ValorEspFaixa],tbRec[Faixa],tbFcFaixa[[#This Row],[Faixa]],tbRec[Idade],tbFcFaixa[[#This Row],[ano]])*tbFcFaixa[[#This Row],[Multiplicador]]*IF(tbFcFaixa[[#This Row],[ano]]&gt;=4,1*(1.5/tbFcFaixa[[#This Row],[ano]]),1)</f>
        <v>13683.272727272726</v>
      </c>
      <c r="F42" s="12">
        <f>SUMIFS(tbResumo[ValorEspFaixa],tbResumo[Faixa],tbFcFaixa[[#This Row],[Faixa]],tbResumo[Ano],tbFcFaixa[[#This Row],[ano]])*tbFcFaixa[[#This Row],[Multiplicador]]*(IF(tbFcFaixa[[#This Row],[ano]]&gt;3,5,2))</f>
        <v>4321.4644440148677</v>
      </c>
      <c r="G42" s="12">
        <f>tbFcFaixa[[#This Row],[VTReceitas]]-tbFcFaixa[[#This Row],[VTCustos]]</f>
        <v>9361.8082832578584</v>
      </c>
    </row>
    <row r="43" spans="1:7" x14ac:dyDescent="0.3">
      <c r="A43" t="s">
        <v>0</v>
      </c>
      <c r="B43">
        <v>11817</v>
      </c>
      <c r="C43">
        <v>12</v>
      </c>
      <c r="D43">
        <f>VLOOKUP(tbFcFaixa[[#This Row],[Faixa]],tbFaixa[],2,0)</f>
        <v>2</v>
      </c>
      <c r="E43" s="12">
        <f>SUMIFS(tbRec[ValorEspFaixa],tbRec[Faixa],tbFcFaixa[[#This Row],[Faixa]],tbRec[Idade],tbFcFaixa[[#This Row],[ano]])*tbFcFaixa[[#This Row],[Multiplicador]]*IF(tbFcFaixa[[#This Row],[ano]]&gt;=4,1*(1.5/tbFcFaixa[[#This Row],[ano]]),1)</f>
        <v>13908</v>
      </c>
      <c r="F43" s="12">
        <f>SUMIFS(tbResumo[ValorEspFaixa],tbResumo[Faixa],tbFcFaixa[[#This Row],[Faixa]],tbResumo[Ano],tbFcFaixa[[#This Row],[ano]])*tbFcFaixa[[#This Row],[Multiplicador]]*(IF(tbFcFaixa[[#This Row],[ano]]&gt;3,5,2))</f>
        <v>4321.4644440148677</v>
      </c>
      <c r="G43" s="12">
        <f>tbFcFaixa[[#This Row],[VTReceitas]]-tbFcFaixa[[#This Row],[VTCustos]]</f>
        <v>9586.5355559851323</v>
      </c>
    </row>
    <row r="44" spans="1:7" x14ac:dyDescent="0.3">
      <c r="A44" t="s">
        <v>0</v>
      </c>
      <c r="B44">
        <v>11817</v>
      </c>
      <c r="C44">
        <v>13</v>
      </c>
      <c r="D44">
        <f>VLOOKUP(tbFcFaixa[[#This Row],[Faixa]],tbFaixa[],2,0)</f>
        <v>2</v>
      </c>
      <c r="E44" s="12">
        <f>SUMIFS(tbRec[ValorEspFaixa],tbRec[Faixa],tbFcFaixa[[#This Row],[Faixa]],tbRec[Idade],tbFcFaixa[[#This Row],[ano]])*tbFcFaixa[[#This Row],[Multiplicador]]*IF(tbFcFaixa[[#This Row],[ano]]&gt;=4,1*(1.5/tbFcFaixa[[#This Row],[ano]]),1)</f>
        <v>11578.153846153848</v>
      </c>
      <c r="F44" s="12">
        <f>SUMIFS(tbResumo[ValorEspFaixa],tbResumo[Faixa],tbFcFaixa[[#This Row],[Faixa]],tbResumo[Ano],tbFcFaixa[[#This Row],[ano]])*tbFcFaixa[[#This Row],[Multiplicador]]*(IF(tbFcFaixa[[#This Row],[ano]]&gt;3,5,2))</f>
        <v>4321.4644440148677</v>
      </c>
      <c r="G44" s="12">
        <f>tbFcFaixa[[#This Row],[VTReceitas]]-tbFcFaixa[[#This Row],[VTCustos]]</f>
        <v>7256.6894021389799</v>
      </c>
    </row>
    <row r="45" spans="1:7" x14ac:dyDescent="0.3">
      <c r="A45" t="s">
        <v>0</v>
      </c>
      <c r="B45">
        <v>11817</v>
      </c>
      <c r="C45">
        <v>14</v>
      </c>
      <c r="D45">
        <f>VLOOKUP(tbFcFaixa[[#This Row],[Faixa]],tbFaixa[],2,0)</f>
        <v>2</v>
      </c>
      <c r="E45" s="12">
        <f>SUMIFS(tbRec[ValorEspFaixa],tbRec[Faixa],tbFcFaixa[[#This Row],[Faixa]],tbRec[Idade],tbFcFaixa[[#This Row],[ano]])*tbFcFaixa[[#This Row],[Multiplicador]]*IF(tbFcFaixa[[#This Row],[ano]]&gt;=4,1*(1.5/tbFcFaixa[[#This Row],[ano]]),1)</f>
        <v>11921.142857142857</v>
      </c>
      <c r="F45" s="12">
        <f>SUMIFS(tbResumo[ValorEspFaixa],tbResumo[Faixa],tbFcFaixa[[#This Row],[Faixa]],tbResumo[Ano],tbFcFaixa[[#This Row],[ano]])*tbFcFaixa[[#This Row],[Multiplicador]]*(IF(tbFcFaixa[[#This Row],[ano]]&gt;3,5,2))</f>
        <v>4321.4644440148677</v>
      </c>
      <c r="G45" s="12">
        <f>tbFcFaixa[[#This Row],[VTReceitas]]-tbFcFaixa[[#This Row],[VTCustos]]</f>
        <v>7599.6784131279892</v>
      </c>
    </row>
    <row r="46" spans="1:7" x14ac:dyDescent="0.3">
      <c r="A46" t="s">
        <v>0</v>
      </c>
      <c r="B46">
        <v>11817</v>
      </c>
      <c r="C46">
        <v>15</v>
      </c>
      <c r="D46">
        <f>VLOOKUP(tbFcFaixa[[#This Row],[Faixa]],tbFaixa[],2,0)</f>
        <v>2</v>
      </c>
      <c r="E46" s="12">
        <f>SUMIFS(tbRec[ValorEspFaixa],tbRec[Faixa],tbFcFaixa[[#This Row],[Faixa]],tbRec[Idade],tbFcFaixa[[#This Row],[ano]])*tbFcFaixa[[#This Row],[Multiplicador]]*IF(tbFcFaixa[[#This Row],[ano]]&gt;=4,1*(1.5/tbFcFaixa[[#This Row],[ano]]),1)</f>
        <v>10034.400000000001</v>
      </c>
      <c r="F46" s="12">
        <f>SUMIFS(tbResumo[ValorEspFaixa],tbResumo[Faixa],tbFcFaixa[[#This Row],[Faixa]],tbResumo[Ano],tbFcFaixa[[#This Row],[ano]])*tbFcFaixa[[#This Row],[Multiplicador]]*(IF(tbFcFaixa[[#This Row],[ano]]&gt;3,5,2))</f>
        <v>4617.5126560662593</v>
      </c>
      <c r="G46" s="12">
        <f>tbFcFaixa[[#This Row],[VTReceitas]]-tbFcFaixa[[#This Row],[VTCustos]]</f>
        <v>5416.8873439337422</v>
      </c>
    </row>
    <row r="47" spans="1:7" x14ac:dyDescent="0.3">
      <c r="A47" t="s">
        <v>0</v>
      </c>
      <c r="B47">
        <v>11817</v>
      </c>
      <c r="C47">
        <v>16</v>
      </c>
      <c r="D47">
        <f>VLOOKUP(tbFcFaixa[[#This Row],[Faixa]],tbFaixa[],2,0)</f>
        <v>2</v>
      </c>
      <c r="E47" s="12">
        <f>SUMIFS(tbRec[ValorEspFaixa],tbRec[Faixa],tbFcFaixa[[#This Row],[Faixa]],tbRec[Idade],tbFcFaixa[[#This Row],[ano]])*tbFcFaixa[[#This Row],[Multiplicador]]*IF(tbFcFaixa[[#This Row],[ano]]&gt;=4,1*(1.5/tbFcFaixa[[#This Row],[ano]]),1)</f>
        <v>10431</v>
      </c>
      <c r="F47" s="12">
        <f>SUMIFS(tbResumo[ValorEspFaixa],tbResumo[Faixa],tbFcFaixa[[#This Row],[Faixa]],tbResumo[Ano],tbFcFaixa[[#This Row],[ano]])*tbFcFaixa[[#This Row],[Multiplicador]]*(IF(tbFcFaixa[[#This Row],[ano]]&gt;3,5,2))</f>
        <v>4321.4644440148677</v>
      </c>
      <c r="G47" s="12">
        <f>tbFcFaixa[[#This Row],[VTReceitas]]-tbFcFaixa[[#This Row],[VTCustos]]</f>
        <v>6109.5355559851323</v>
      </c>
    </row>
    <row r="48" spans="1:7" x14ac:dyDescent="0.3">
      <c r="A48" t="s">
        <v>0</v>
      </c>
      <c r="B48">
        <v>11817</v>
      </c>
      <c r="C48">
        <v>17</v>
      </c>
      <c r="D48">
        <f>VLOOKUP(tbFcFaixa[[#This Row],[Faixa]],tbFaixa[],2,0)</f>
        <v>2</v>
      </c>
      <c r="E48" s="12">
        <f>SUMIFS(tbRec[ValorEspFaixa],tbRec[Faixa],tbFcFaixa[[#This Row],[Faixa]],tbRec[Idade],tbFcFaixa[[#This Row],[ano]])*tbFcFaixa[[#This Row],[Multiplicador]]*IF(tbFcFaixa[[#This Row],[ano]]&gt;=4,1*(1.5/tbFcFaixa[[#This Row],[ano]]),1)</f>
        <v>8853.8823529411766</v>
      </c>
      <c r="F48" s="12">
        <f>SUMIFS(tbResumo[ValorEspFaixa],tbResumo[Faixa],tbFcFaixa[[#This Row],[Faixa]],tbResumo[Ano],tbFcFaixa[[#This Row],[ano]])*tbFcFaixa[[#This Row],[Multiplicador]]*(IF(tbFcFaixa[[#This Row],[ano]]&gt;3,5,2))</f>
        <v>4321.4644440148677</v>
      </c>
      <c r="G48" s="12">
        <f>tbFcFaixa[[#This Row],[VTReceitas]]-tbFcFaixa[[#This Row],[VTCustos]]</f>
        <v>4532.4179089263089</v>
      </c>
    </row>
    <row r="49" spans="1:7" x14ac:dyDescent="0.3">
      <c r="A49" t="s">
        <v>0</v>
      </c>
      <c r="B49">
        <v>11817</v>
      </c>
      <c r="C49">
        <v>18</v>
      </c>
      <c r="D49">
        <f>VLOOKUP(tbFcFaixa[[#This Row],[Faixa]],tbFaixa[],2,0)</f>
        <v>2</v>
      </c>
      <c r="E49" s="12">
        <f>SUMIFS(tbRec[ValorEspFaixa],tbRec[Faixa],tbFcFaixa[[#This Row],[Faixa]],tbRec[Idade],tbFcFaixa[[#This Row],[ano]])*tbFcFaixa[[#This Row],[Multiplicador]]*IF(tbFcFaixa[[#This Row],[ano]]&gt;=4,1*(1.5/tbFcFaixa[[#This Row],[ano]]),1)</f>
        <v>9272</v>
      </c>
      <c r="F49" s="12">
        <f>SUMIFS(tbResumo[ValorEspFaixa],tbResumo[Faixa],tbFcFaixa[[#This Row],[Faixa]],tbResumo[Ano],tbFcFaixa[[#This Row],[ano]])*tbFcFaixa[[#This Row],[Multiplicador]]*(IF(tbFcFaixa[[#This Row],[ano]]&gt;3,5,2))</f>
        <v>4321.4644440148677</v>
      </c>
      <c r="G49" s="12">
        <f>tbFcFaixa[[#This Row],[VTReceitas]]-tbFcFaixa[[#This Row],[VTCustos]]</f>
        <v>4950.5355559851323</v>
      </c>
    </row>
    <row r="50" spans="1:7" x14ac:dyDescent="0.3">
      <c r="A50" t="s">
        <v>0</v>
      </c>
      <c r="B50">
        <v>11817</v>
      </c>
      <c r="C50">
        <v>19</v>
      </c>
      <c r="D50">
        <f>VLOOKUP(tbFcFaixa[[#This Row],[Faixa]],tbFaixa[],2,0)</f>
        <v>2</v>
      </c>
      <c r="E50" s="12">
        <f>SUMIFS(tbRec[ValorEspFaixa],tbRec[Faixa],tbFcFaixa[[#This Row],[Faixa]],tbRec[Idade],tbFcFaixa[[#This Row],[ano]])*tbFcFaixa[[#This Row],[Multiplicador]]*IF(tbFcFaixa[[#This Row],[ano]]&gt;=4,1*(1.5/tbFcFaixa[[#This Row],[ano]]),1)</f>
        <v>7921.894736842105</v>
      </c>
      <c r="F50" s="12">
        <f>SUMIFS(tbResumo[ValorEspFaixa],tbResumo[Faixa],tbFcFaixa[[#This Row],[Faixa]],tbResumo[Ano],tbFcFaixa[[#This Row],[ano]])*tbFcFaixa[[#This Row],[Multiplicador]]*(IF(tbFcFaixa[[#This Row],[ano]]&gt;3,5,2))</f>
        <v>4321.4644440148677</v>
      </c>
      <c r="G50" s="12">
        <f>tbFcFaixa[[#This Row],[VTReceitas]]-tbFcFaixa[[#This Row],[VTCustos]]</f>
        <v>3600.4302928272373</v>
      </c>
    </row>
    <row r="51" spans="1:7" x14ac:dyDescent="0.3">
      <c r="A51" t="s">
        <v>0</v>
      </c>
      <c r="B51">
        <v>11817</v>
      </c>
      <c r="C51">
        <v>20</v>
      </c>
      <c r="D51">
        <f>VLOOKUP(tbFcFaixa[[#This Row],[Faixa]],tbFaixa[],2,0)</f>
        <v>2</v>
      </c>
      <c r="E51" s="12">
        <f>SUMIFS(tbRec[ValorEspFaixa],tbRec[Faixa],tbFcFaixa[[#This Row],[Faixa]],tbRec[Idade],tbFcFaixa[[#This Row],[ano]])*tbFcFaixa[[#This Row],[Multiplicador]]*IF(tbFcFaixa[[#This Row],[ano]]&gt;=4,1*(1.5/tbFcFaixa[[#This Row],[ano]]),1)</f>
        <v>8344.7999999999993</v>
      </c>
      <c r="F51" s="12">
        <f>SUMIFS(tbResumo[ValorEspFaixa],tbResumo[Faixa],tbFcFaixa[[#This Row],[Faixa]],tbResumo[Ano],tbFcFaixa[[#This Row],[ano]])*tbFcFaixa[[#This Row],[Multiplicador]]*(IF(tbFcFaixa[[#This Row],[ano]]&gt;3,5,2))</f>
        <v>4617.5126560662593</v>
      </c>
      <c r="G51" s="12">
        <f>tbFcFaixa[[#This Row],[VTReceitas]]-tbFcFaixa[[#This Row],[VTCustos]]</f>
        <v>3727.28734393374</v>
      </c>
    </row>
    <row r="52" spans="1:7" x14ac:dyDescent="0.3">
      <c r="A52" t="s">
        <v>0</v>
      </c>
      <c r="B52">
        <v>11817</v>
      </c>
      <c r="C52">
        <v>21</v>
      </c>
      <c r="D52">
        <f>VLOOKUP(tbFcFaixa[[#This Row],[Faixa]],tbFaixa[],2,0)</f>
        <v>2</v>
      </c>
      <c r="E52" s="12">
        <f>SUMIFS(tbRec[ValorEspFaixa],tbRec[Faixa],tbFcFaixa[[#This Row],[Faixa]],tbRec[Idade],tbFcFaixa[[#This Row],[ano]])*tbFcFaixa[[#This Row],[Multiplicador]]*IF(tbFcFaixa[[#This Row],[ano]]&gt;=4,1*(1.5/tbFcFaixa[[#This Row],[ano]]),1)</f>
        <v>7167.4285714285706</v>
      </c>
      <c r="F52" s="12">
        <f>SUMIFS(tbResumo[ValorEspFaixa],tbResumo[Faixa],tbFcFaixa[[#This Row],[Faixa]],tbResumo[Ano],tbFcFaixa[[#This Row],[ano]])*tbFcFaixa[[#This Row],[Multiplicador]]*(IF(tbFcFaixa[[#This Row],[ano]]&gt;3,5,2))</f>
        <v>4321.4644440148677</v>
      </c>
      <c r="G52" s="12">
        <f>tbFcFaixa[[#This Row],[VTReceitas]]-tbFcFaixa[[#This Row],[VTCustos]]</f>
        <v>2845.964127413703</v>
      </c>
    </row>
    <row r="53" spans="1:7" x14ac:dyDescent="0.3">
      <c r="A53" t="s">
        <v>0</v>
      </c>
      <c r="B53">
        <v>11817</v>
      </c>
      <c r="C53">
        <v>22</v>
      </c>
      <c r="D53">
        <f>VLOOKUP(tbFcFaixa[[#This Row],[Faixa]],tbFaixa[],2,0)</f>
        <v>2</v>
      </c>
      <c r="E53" s="12">
        <f>SUMIFS(tbRec[ValorEspFaixa],tbRec[Faixa],tbFcFaixa[[#This Row],[Faixa]],tbRec[Idade],tbFcFaixa[[#This Row],[ano]])*tbFcFaixa[[#This Row],[Multiplicador]]*IF(tbFcFaixa[[#This Row],[ano]]&gt;=4,1*(1.5/tbFcFaixa[[#This Row],[ano]]),1)</f>
        <v>7586.181818181818</v>
      </c>
      <c r="F53" s="12">
        <f>SUMIFS(tbResumo[ValorEspFaixa],tbResumo[Faixa],tbFcFaixa[[#This Row],[Faixa]],tbResumo[Ano],tbFcFaixa[[#This Row],[ano]])*tbFcFaixa[[#This Row],[Multiplicador]]*(IF(tbFcFaixa[[#This Row],[ano]]&gt;3,5,2))</f>
        <v>4321.4644440148677</v>
      </c>
      <c r="G53" s="12">
        <f>tbFcFaixa[[#This Row],[VTReceitas]]-tbFcFaixa[[#This Row],[VTCustos]]</f>
        <v>3264.7173741669503</v>
      </c>
    </row>
    <row r="54" spans="1:7" x14ac:dyDescent="0.3">
      <c r="A54" t="s">
        <v>0</v>
      </c>
      <c r="B54">
        <v>11817</v>
      </c>
      <c r="C54">
        <v>23</v>
      </c>
      <c r="D54">
        <f>VLOOKUP(tbFcFaixa[[#This Row],[Faixa]],tbFaixa[],2,0)</f>
        <v>2</v>
      </c>
      <c r="E54" s="12">
        <f>SUMIFS(tbRec[ValorEspFaixa],tbRec[Faixa],tbFcFaixa[[#This Row],[Faixa]],tbRec[Idade],tbFcFaixa[[#This Row],[ano]])*tbFcFaixa[[#This Row],[Multiplicador]]*IF(tbFcFaixa[[#This Row],[ano]]&gt;=4,1*(1.5/tbFcFaixa[[#This Row],[ano]]),1)</f>
        <v>6544.173913043478</v>
      </c>
      <c r="F54" s="12">
        <f>SUMIFS(tbResumo[ValorEspFaixa],tbResumo[Faixa],tbFcFaixa[[#This Row],[Faixa]],tbResumo[Ano],tbFcFaixa[[#This Row],[ano]])*tbFcFaixa[[#This Row],[Multiplicador]]*(IF(tbFcFaixa[[#This Row],[ano]]&gt;3,5,2))</f>
        <v>4321.4644440148677</v>
      </c>
      <c r="G54" s="12">
        <f>tbFcFaixa[[#This Row],[VTReceitas]]-tbFcFaixa[[#This Row],[VTCustos]]</f>
        <v>2222.7094690286103</v>
      </c>
    </row>
    <row r="55" spans="1:7" x14ac:dyDescent="0.3">
      <c r="A55" t="s">
        <v>0</v>
      </c>
      <c r="B55">
        <v>11817</v>
      </c>
      <c r="C55">
        <v>24</v>
      </c>
      <c r="D55">
        <f>VLOOKUP(tbFcFaixa[[#This Row],[Faixa]],tbFaixa[],2,0)</f>
        <v>2</v>
      </c>
      <c r="E55" s="12">
        <f>SUMIFS(tbRec[ValorEspFaixa],tbRec[Faixa],tbFcFaixa[[#This Row],[Faixa]],tbRec[Idade],tbFcFaixa[[#This Row],[ano]])*tbFcFaixa[[#This Row],[Multiplicador]]*IF(tbFcFaixa[[#This Row],[ano]]&gt;=4,1*(1.5/tbFcFaixa[[#This Row],[ano]]),1)</f>
        <v>6954</v>
      </c>
      <c r="F55" s="12">
        <f>SUMIFS(tbResumo[ValorEspFaixa],tbResumo[Faixa],tbFcFaixa[[#This Row],[Faixa]],tbResumo[Ano],tbFcFaixa[[#This Row],[ano]])*tbFcFaixa[[#This Row],[Multiplicador]]*(IF(tbFcFaixa[[#This Row],[ano]]&gt;3,5,2))</f>
        <v>4321.4644440148677</v>
      </c>
      <c r="G55" s="12">
        <f>tbFcFaixa[[#This Row],[VTReceitas]]-tbFcFaixa[[#This Row],[VTCustos]]</f>
        <v>2632.5355559851323</v>
      </c>
    </row>
    <row r="56" spans="1:7" x14ac:dyDescent="0.3">
      <c r="A56" t="s">
        <v>0</v>
      </c>
      <c r="B56">
        <v>11817</v>
      </c>
      <c r="C56">
        <v>25</v>
      </c>
      <c r="D56">
        <f>VLOOKUP(tbFcFaixa[[#This Row],[Faixa]],tbFaixa[],2,0)</f>
        <v>2</v>
      </c>
      <c r="E56" s="12">
        <f>SUMIFS(tbRec[ValorEspFaixa],tbRec[Faixa],tbFcFaixa[[#This Row],[Faixa]],tbRec[Idade],tbFcFaixa[[#This Row],[ano]])*tbFcFaixa[[#This Row],[Multiplicador]]*IF(tbFcFaixa[[#This Row],[ano]]&gt;=4,1*(1.5/tbFcFaixa[[#This Row],[ano]]),1)</f>
        <v>6020.6399999999994</v>
      </c>
      <c r="F56" s="12">
        <f>SUMIFS(tbResumo[ValorEspFaixa],tbResumo[Faixa],tbFcFaixa[[#This Row],[Faixa]],tbResumo[Ano],tbFcFaixa[[#This Row],[ano]])*tbFcFaixa[[#This Row],[Multiplicador]]*(IF(tbFcFaixa[[#This Row],[ano]]&gt;3,5,2))</f>
        <v>4321.4644440148677</v>
      </c>
      <c r="G56" s="12">
        <f>tbFcFaixa[[#This Row],[VTReceitas]]-tbFcFaixa[[#This Row],[VTCustos]]</f>
        <v>1699.1755559851317</v>
      </c>
    </row>
    <row r="57" spans="1:7" x14ac:dyDescent="0.3">
      <c r="A57" t="s">
        <v>0</v>
      </c>
      <c r="B57">
        <v>11817</v>
      </c>
      <c r="C57">
        <v>26</v>
      </c>
      <c r="D57">
        <f>VLOOKUP(tbFcFaixa[[#This Row],[Faixa]],tbFaixa[],2,0)</f>
        <v>2</v>
      </c>
      <c r="E57" s="12">
        <f>SUMIFS(tbRec[ValorEspFaixa],tbRec[Faixa],tbFcFaixa[[#This Row],[Faixa]],tbRec[Idade],tbFcFaixa[[#This Row],[ano]])*tbFcFaixa[[#This Row],[Multiplicador]]*IF(tbFcFaixa[[#This Row],[ano]]&gt;=4,1*(1.5/tbFcFaixa[[#This Row],[ano]]),1)</f>
        <v>6419.0769230769238</v>
      </c>
      <c r="F57" s="12">
        <f>SUMIFS(tbResumo[ValorEspFaixa],tbResumo[Faixa],tbFcFaixa[[#This Row],[Faixa]],tbResumo[Ano],tbFcFaixa[[#This Row],[ano]])*tbFcFaixa[[#This Row],[Multiplicador]]*(IF(tbFcFaixa[[#This Row],[ano]]&gt;3,5,2))</f>
        <v>4321.4644440148677</v>
      </c>
      <c r="G57" s="12">
        <f>tbFcFaixa[[#This Row],[VTReceitas]]-tbFcFaixa[[#This Row],[VTCustos]]</f>
        <v>2097.6124790620561</v>
      </c>
    </row>
    <row r="58" spans="1:7" x14ac:dyDescent="0.3">
      <c r="A58" t="s">
        <v>0</v>
      </c>
      <c r="B58">
        <v>11817</v>
      </c>
      <c r="C58">
        <v>27</v>
      </c>
      <c r="D58">
        <f>VLOOKUP(tbFcFaixa[[#This Row],[Faixa]],tbFaixa[],2,0)</f>
        <v>2</v>
      </c>
      <c r="E58" s="12">
        <f>SUMIFS(tbRec[ValorEspFaixa],tbRec[Faixa],tbFcFaixa[[#This Row],[Faixa]],tbRec[Idade],tbFcFaixa[[#This Row],[ano]])*tbFcFaixa[[#This Row],[Multiplicador]]*IF(tbFcFaixa[[#This Row],[ano]]&gt;=4,1*(1.5/tbFcFaixa[[#This Row],[ano]]),1)</f>
        <v>5574.6666666666661</v>
      </c>
      <c r="F58" s="12">
        <f>SUMIFS(tbResumo[ValorEspFaixa],tbResumo[Faixa],tbFcFaixa[[#This Row],[Faixa]],tbResumo[Ano],tbFcFaixa[[#This Row],[ano]])*tbFcFaixa[[#This Row],[Multiplicador]]*(IF(tbFcFaixa[[#This Row],[ano]]&gt;3,5,2))</f>
        <v>4321.4644440148677</v>
      </c>
      <c r="G58" s="12">
        <f>tbFcFaixa[[#This Row],[VTReceitas]]-tbFcFaixa[[#This Row],[VTCustos]]</f>
        <v>1253.2022226517984</v>
      </c>
    </row>
    <row r="59" spans="1:7" x14ac:dyDescent="0.3">
      <c r="A59" t="s">
        <v>0</v>
      </c>
      <c r="B59">
        <v>11817</v>
      </c>
      <c r="C59">
        <v>28</v>
      </c>
      <c r="D59">
        <f>VLOOKUP(tbFcFaixa[[#This Row],[Faixa]],tbFaixa[],2,0)</f>
        <v>2</v>
      </c>
      <c r="E59" s="12">
        <f>SUMIFS(tbRec[ValorEspFaixa],tbRec[Faixa],tbFcFaixa[[#This Row],[Faixa]],tbRec[Idade],tbFcFaixa[[#This Row],[ano]])*tbFcFaixa[[#This Row],[Multiplicador]]*IF(tbFcFaixa[[#This Row],[ano]]&gt;=4,1*(1.5/tbFcFaixa[[#This Row],[ano]]),1)</f>
        <v>5960.5714285714284</v>
      </c>
      <c r="F59" s="12">
        <f>SUMIFS(tbResumo[ValorEspFaixa],tbResumo[Faixa],tbFcFaixa[[#This Row],[Faixa]],tbResumo[Ano],tbFcFaixa[[#This Row],[ano]])*tbFcFaixa[[#This Row],[Multiplicador]]*(IF(tbFcFaixa[[#This Row],[ano]]&gt;3,5,2))</f>
        <v>4321.4644440148677</v>
      </c>
      <c r="G59" s="12">
        <f>tbFcFaixa[[#This Row],[VTReceitas]]-tbFcFaixa[[#This Row],[VTCustos]]</f>
        <v>1639.1069845565607</v>
      </c>
    </row>
    <row r="60" spans="1:7" x14ac:dyDescent="0.3">
      <c r="A60" t="s">
        <v>0</v>
      </c>
      <c r="B60">
        <v>11817</v>
      </c>
      <c r="C60">
        <v>29</v>
      </c>
      <c r="D60">
        <f>VLOOKUP(tbFcFaixa[[#This Row],[Faixa]],tbFaixa[],2,0)</f>
        <v>2</v>
      </c>
      <c r="E60" s="12">
        <f>SUMIFS(tbRec[ValorEspFaixa],tbRec[Faixa],tbFcFaixa[[#This Row],[Faixa]],tbRec[Idade],tbFcFaixa[[#This Row],[ano]])*tbFcFaixa[[#This Row],[Multiplicador]]*IF(tbFcFaixa[[#This Row],[ano]]&gt;=4,1*(1.5/tbFcFaixa[[#This Row],[ano]]),1)</f>
        <v>5190.2068965517237</v>
      </c>
      <c r="F60" s="12">
        <f>SUMIFS(tbResumo[ValorEspFaixa],tbResumo[Faixa],tbFcFaixa[[#This Row],[Faixa]],tbResumo[Ano],tbFcFaixa[[#This Row],[ano]])*tbFcFaixa[[#This Row],[Multiplicador]]*(IF(tbFcFaixa[[#This Row],[ano]]&gt;3,5,2))</f>
        <v>4321.4644440148677</v>
      </c>
      <c r="G60" s="12">
        <f>tbFcFaixa[[#This Row],[VTReceitas]]-tbFcFaixa[[#This Row],[VTCustos]]</f>
        <v>868.74245253685604</v>
      </c>
    </row>
    <row r="61" spans="1:7" x14ac:dyDescent="0.3">
      <c r="A61" t="s">
        <v>0</v>
      </c>
      <c r="B61">
        <v>11817</v>
      </c>
      <c r="C61">
        <v>30</v>
      </c>
      <c r="D61">
        <f>VLOOKUP(tbFcFaixa[[#This Row],[Faixa]],tbFaixa[],2,0)</f>
        <v>2</v>
      </c>
      <c r="E61" s="12">
        <f>SUMIFS(tbRec[ValorEspFaixa],tbRec[Faixa],tbFcFaixa[[#This Row],[Faixa]],tbRec[Idade],tbFcFaixa[[#This Row],[ano]])*tbFcFaixa[[#This Row],[Multiplicador]]*IF(tbFcFaixa[[#This Row],[ano]]&gt;=4,1*(1.5/tbFcFaixa[[#This Row],[ano]]),1)</f>
        <v>5563.2000000000007</v>
      </c>
      <c r="F61" s="12">
        <f>SUMIFS(tbResumo[ValorEspFaixa],tbResumo[Faixa],tbFcFaixa[[#This Row],[Faixa]],tbResumo[Ano],tbFcFaixa[[#This Row],[ano]])*tbFcFaixa[[#This Row],[Multiplicador]]*(IF(tbFcFaixa[[#This Row],[ano]]&gt;3,5,2))</f>
        <v>4321.4644440148677</v>
      </c>
      <c r="G61" s="12">
        <f>tbFcFaixa[[#This Row],[VTReceitas]]-tbFcFaixa[[#This Row],[VTCustos]]</f>
        <v>1241.735555985133</v>
      </c>
    </row>
    <row r="62" spans="1:7" x14ac:dyDescent="0.3">
      <c r="A62" t="s">
        <v>102</v>
      </c>
      <c r="E62"/>
      <c r="F62"/>
      <c r="G62" s="17">
        <f>SUBTOTAL(109,tbFcFaixa[VTLiquido])</f>
        <v>281370.88601408672</v>
      </c>
    </row>
  </sheetData>
  <sheetProtection algorithmName="SHA-512" hashValue="EsP7SYmG36h+bo/os24LLC4qoSDN8UujpWLH3W8YG2AUBctabQG7/VoV7RXcOwVn0dmp83rw6iA9WaisKM1rbw==" saltValue="vG/CnyEisEqjX+SY/0U+OA==" spinCount="100000"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5BF8E-2710-4D4E-B34B-677E5C2E0561}">
  <dimension ref="A1:N32"/>
  <sheetViews>
    <sheetView workbookViewId="0">
      <selection activeCell="D20" sqref="D20"/>
    </sheetView>
  </sheetViews>
  <sheetFormatPr defaultRowHeight="14.4" x14ac:dyDescent="0.3"/>
  <cols>
    <col min="2" max="2" width="13.6640625" style="12" bestFit="1" customWidth="1"/>
    <col min="3" max="3" width="10.6640625" style="17" customWidth="1"/>
    <col min="4" max="4" width="11.33203125" style="17" customWidth="1"/>
    <col min="5" max="5" width="12.109375" style="17" customWidth="1"/>
    <col min="6" max="6" width="10.77734375" style="17" customWidth="1"/>
    <col min="7" max="7" width="11.44140625" style="17" customWidth="1"/>
    <col min="8" max="8" width="14" style="17" customWidth="1"/>
    <col min="9" max="9" width="24.44140625" style="18" customWidth="1"/>
    <col min="11" max="11" width="6.21875" customWidth="1"/>
    <col min="13" max="13" width="12" bestFit="1" customWidth="1"/>
  </cols>
  <sheetData>
    <row r="1" spans="1:14" x14ac:dyDescent="0.3">
      <c r="A1" s="42" t="s">
        <v>103</v>
      </c>
      <c r="B1" s="41">
        <f>SUM(B3:B32)</f>
        <v>563319.58929311612</v>
      </c>
      <c r="C1" s="41">
        <f t="shared" ref="C1:G1" si="0">SUM(C3:C32)</f>
        <v>281948.70327902958</v>
      </c>
      <c r="D1" s="41">
        <f t="shared" si="0"/>
        <v>281370.8860140866</v>
      </c>
      <c r="E1" s="41">
        <f>SUM(E3:E32)</f>
        <v>132501.15717049339</v>
      </c>
      <c r="F1" s="41">
        <f t="shared" si="0"/>
        <v>77651.969872419082</v>
      </c>
      <c r="G1" s="41">
        <f t="shared" si="0"/>
        <v>54849.187298074336</v>
      </c>
      <c r="H1" s="41">
        <f>H32</f>
        <v>281370.8860140866</v>
      </c>
      <c r="I1" s="41">
        <f>I32</f>
        <v>13118.699433119267</v>
      </c>
    </row>
    <row r="2" spans="1:14" x14ac:dyDescent="0.3">
      <c r="A2" s="14" t="s">
        <v>84</v>
      </c>
      <c r="B2" s="15" t="s">
        <v>85</v>
      </c>
      <c r="C2" s="15" t="s">
        <v>86</v>
      </c>
      <c r="D2" s="15" t="s">
        <v>87</v>
      </c>
      <c r="E2" s="15" t="s">
        <v>88</v>
      </c>
      <c r="F2" s="15" t="s">
        <v>89</v>
      </c>
      <c r="G2" s="15" t="s">
        <v>90</v>
      </c>
      <c r="H2" s="16" t="s">
        <v>100</v>
      </c>
      <c r="I2" s="31" t="s">
        <v>99</v>
      </c>
    </row>
    <row r="3" spans="1:14" x14ac:dyDescent="0.3">
      <c r="A3" s="34">
        <v>1</v>
      </c>
      <c r="B3" s="35">
        <f>SUMIFS(tbFcFaixa[VTReceitas],tbFcFaixa[ano],FluxoCaixaModelo!$A3)</f>
        <v>8325</v>
      </c>
      <c r="C3" s="36">
        <f>SUMIFS(tbFcFaixa[VTCustos],tbFcFaixa[ano],FluxoCaixaModelo!$A3)</f>
        <v>16688.343810034181</v>
      </c>
      <c r="D3" s="36">
        <f>FluxoCaixaModelo!$B3-FluxoCaixaModelo!$C3</f>
        <v>-8363.3438100341809</v>
      </c>
      <c r="E3" s="36">
        <f>B3/POWER((1+TxDsc),FluxoCaixaModelo!$A3)</f>
        <v>7433.0357142857138</v>
      </c>
      <c r="F3" s="36">
        <f>C3/POWER((1+TxDsc),FluxoCaixaModelo!$A3)</f>
        <v>14900.306973244804</v>
      </c>
      <c r="G3" s="36">
        <f>E3-F3</f>
        <v>-7467.2712589590901</v>
      </c>
      <c r="H3" s="37">
        <f>D3</f>
        <v>-8363.3438100341809</v>
      </c>
      <c r="I3" s="18">
        <f>G3*-1</f>
        <v>7467.2712589590901</v>
      </c>
      <c r="K3" s="19" t="s">
        <v>94</v>
      </c>
      <c r="L3" s="20"/>
      <c r="M3" s="28">
        <f>IRR(D3:D32)</f>
        <v>0.46027009139632247</v>
      </c>
      <c r="N3" s="21"/>
    </row>
    <row r="4" spans="1:14" x14ac:dyDescent="0.3">
      <c r="A4" s="34">
        <v>2</v>
      </c>
      <c r="B4" s="35">
        <f>SUMIFS(tbFcFaixa[VTReceitas],tbFcFaixa[ano],FluxoCaixaModelo!$A4)</f>
        <v>9990</v>
      </c>
      <c r="C4" s="36">
        <f>SUMIFS(tbFcFaixa[VTCustos],tbFcFaixa[ano],FluxoCaixaModelo!$A4)</f>
        <v>6930.7866983768208</v>
      </c>
      <c r="D4" s="36">
        <f>FluxoCaixaModelo!$B4-FluxoCaixaModelo!$C4</f>
        <v>3059.2133016231792</v>
      </c>
      <c r="E4" s="36">
        <f>B4/POWER((1+TxDsc),FluxoCaixaModelo!$A4)</f>
        <v>7963.9668367346931</v>
      </c>
      <c r="F4" s="36">
        <f>C4/POWER((1+TxDsc),FluxoCaixaModelo!$A4)</f>
        <v>5525.1807225580515</v>
      </c>
      <c r="G4" s="36">
        <f t="shared" ref="G4:G32" si="1">E4-F4</f>
        <v>2438.7861141766416</v>
      </c>
      <c r="H4" s="37">
        <f>H3+D4</f>
        <v>-5304.1305084110018</v>
      </c>
      <c r="I4" s="18">
        <f>(I3*(1+$M$8))-G4</f>
        <v>5617.6528471143201</v>
      </c>
      <c r="K4" s="22" t="s">
        <v>95</v>
      </c>
      <c r="L4" s="23"/>
      <c r="M4" s="29">
        <f>COUNTIF($H$3:$H$32,"&lt;0")+1</f>
        <v>6</v>
      </c>
      <c r="N4" s="24" t="s">
        <v>97</v>
      </c>
    </row>
    <row r="5" spans="1:14" x14ac:dyDescent="0.3">
      <c r="A5" s="34">
        <v>3</v>
      </c>
      <c r="B5" s="35">
        <f>SUMIFS(tbFcFaixa[VTReceitas],tbFcFaixa[ano],FluxoCaixaModelo!$A5)</f>
        <v>11988</v>
      </c>
      <c r="C5" s="36">
        <f>SUMIFS(tbFcFaixa[VTCustos],tbFcFaixa[ano],FluxoCaixaModelo!$A5)</f>
        <v>5844.5531685321557</v>
      </c>
      <c r="D5" s="36">
        <f>FluxoCaixaModelo!$B5-FluxoCaixaModelo!$C5</f>
        <v>6143.4468314678443</v>
      </c>
      <c r="E5" s="36">
        <f>B5/POWER((1+TxDsc),FluxoCaixaModelo!$A5)</f>
        <v>8532.8216107871704</v>
      </c>
      <c r="F5" s="36">
        <f>C5/POWER((1+TxDsc),FluxoCaixaModelo!$A5)</f>
        <v>4160.0375026564734</v>
      </c>
      <c r="G5" s="36">
        <f t="shared" si="1"/>
        <v>4372.7841081306969</v>
      </c>
      <c r="H5" s="37">
        <f t="shared" ref="H5:H32" si="2">H4+D5</f>
        <v>839.31632305684252</v>
      </c>
      <c r="I5" s="18">
        <f>(I4*(1+M8))-G5</f>
        <v>1688.1015486209426</v>
      </c>
      <c r="K5" s="22" t="s">
        <v>96</v>
      </c>
      <c r="L5" s="23"/>
      <c r="M5" s="29">
        <f>-MIN(H3:H32)</f>
        <v>8363.3438100341809</v>
      </c>
      <c r="N5" s="24" t="s">
        <v>98</v>
      </c>
    </row>
    <row r="6" spans="1:14" x14ac:dyDescent="0.3">
      <c r="A6" s="34">
        <v>4</v>
      </c>
      <c r="B6" s="35">
        <f>SUMIFS(tbFcFaixa[VTReceitas],tbFcFaixa[ano],FluxoCaixaModelo!$A6)</f>
        <v>6011.4750000000004</v>
      </c>
      <c r="C6" s="36">
        <f>SUMIFS(tbFcFaixa[VTCustos],tbFcFaixa[ano],FluxoCaixaModelo!$A6)</f>
        <v>9263.5790335435231</v>
      </c>
      <c r="D6" s="36">
        <f>FluxoCaixaModelo!$B6-FluxoCaixaModelo!$C6</f>
        <v>-3252.1040335435227</v>
      </c>
      <c r="E6" s="36">
        <f>B6/POWER((1+TxDsc),FluxoCaixaModelo!$A6)</f>
        <v>3820.4010403786829</v>
      </c>
      <c r="F6" s="36">
        <f>C6/POWER((1+TxDsc),FluxoCaixaModelo!$A6)</f>
        <v>5887.1719465488632</v>
      </c>
      <c r="G6" s="36">
        <f t="shared" si="1"/>
        <v>-2066.7709061701803</v>
      </c>
      <c r="H6" s="37">
        <f t="shared" si="2"/>
        <v>-2412.7877104866802</v>
      </c>
      <c r="I6" s="18">
        <f>I5*(1+$M$8)</f>
        <v>1821.292760807135</v>
      </c>
      <c r="K6" s="25" t="str">
        <f>"VPL "</f>
        <v xml:space="preserve">VPL </v>
      </c>
      <c r="L6" s="26">
        <f>TxDsc</f>
        <v>0.12</v>
      </c>
      <c r="M6" s="30">
        <f>SUM($G$3:$G$32)</f>
        <v>54849.187298074336</v>
      </c>
      <c r="N6" s="27" t="s">
        <v>98</v>
      </c>
    </row>
    <row r="7" spans="1:14" x14ac:dyDescent="0.3">
      <c r="A7" s="34">
        <v>5</v>
      </c>
      <c r="B7" s="35">
        <f>SUMIFS(tbFcFaixa[VTReceitas],tbFcFaixa[ano],FluxoCaixaModelo!$A7)</f>
        <v>6870.15</v>
      </c>
      <c r="C7" s="36">
        <f>SUMIFS(tbFcFaixa[VTCustos],tbFcFaixa[ano],FluxoCaixaModelo!$A7)</f>
        <v>9855.6754576463081</v>
      </c>
      <c r="D7" s="36">
        <f>FluxoCaixaModelo!$B7-FluxoCaixaModelo!$C7</f>
        <v>-2985.5254576463085</v>
      </c>
      <c r="E7" s="36">
        <f>B7/POWER((1+TxDsc),FluxoCaixaModelo!$A7)</f>
        <v>3898.3076128151342</v>
      </c>
      <c r="F7" s="36">
        <f>C7/POWER((1+TxDsc),FluxoCaixaModelo!$A7)</f>
        <v>5592.3749359152107</v>
      </c>
      <c r="G7" s="36">
        <f t="shared" si="1"/>
        <v>-1694.0673231000765</v>
      </c>
      <c r="H7" s="37">
        <f t="shared" si="2"/>
        <v>-5398.3131681329887</v>
      </c>
      <c r="I7" s="18">
        <f t="shared" ref="I7:I32" si="3">I6*(1+$M$8)</f>
        <v>1964.992759634818</v>
      </c>
    </row>
    <row r="8" spans="1:14" x14ac:dyDescent="0.3">
      <c r="A8" s="34">
        <v>6</v>
      </c>
      <c r="B8" s="35">
        <f>SUMIFS(tbFcFaixa[VTReceitas],tbFcFaixa[ano],FluxoCaixaModelo!$A8)</f>
        <v>14658.15</v>
      </c>
      <c r="C8" s="36">
        <f>SUMIFS(tbFcFaixa[VTCustos],tbFcFaixa[ano],FluxoCaixaModelo!$A8)</f>
        <v>9263.5790335435231</v>
      </c>
      <c r="D8" s="36">
        <f>FluxoCaixaModelo!$B8-FluxoCaixaModelo!$C8</f>
        <v>5394.5709664564765</v>
      </c>
      <c r="E8" s="36">
        <f>B8/POWER((1+TxDsc),FluxoCaixaModelo!$A8)</f>
        <v>7426.2749688853428</v>
      </c>
      <c r="F8" s="36">
        <f>C8/POWER((1+TxDsc),FluxoCaixaModelo!$A8)</f>
        <v>4693.2174318788757</v>
      </c>
      <c r="G8" s="36">
        <f t="shared" si="1"/>
        <v>2733.0575370064671</v>
      </c>
      <c r="H8" s="37">
        <f t="shared" si="2"/>
        <v>-3.7422016765121953</v>
      </c>
      <c r="I8" s="18">
        <f t="shared" si="3"/>
        <v>2120.030688370005</v>
      </c>
      <c r="K8" s="150" t="s">
        <v>101</v>
      </c>
      <c r="L8" s="150"/>
      <c r="M8" s="32">
        <v>7.8899999999999998E-2</v>
      </c>
      <c r="N8" s="33"/>
    </row>
    <row r="9" spans="1:14" x14ac:dyDescent="0.3">
      <c r="A9" s="34">
        <v>7</v>
      </c>
      <c r="B9" s="35">
        <f>SUMIFS(tbFcFaixa[VTReceitas],tbFcFaixa[ano],FluxoCaixaModelo!$A9)</f>
        <v>14659.907142857142</v>
      </c>
      <c r="C9" s="36">
        <f>SUMIFS(tbFcFaixa[VTCustos],tbFcFaixa[ano],FluxoCaixaModelo!$A9)</f>
        <v>9263.5790335435231</v>
      </c>
      <c r="D9" s="36">
        <f>FluxoCaixaModelo!$B9-FluxoCaixaModelo!$C9</f>
        <v>5396.3281093136193</v>
      </c>
      <c r="E9" s="36">
        <f>B9/POWER((1+TxDsc),FluxoCaixaModelo!$A9)</f>
        <v>6631.3974929831475</v>
      </c>
      <c r="F9" s="36">
        <f>C9/POWER((1+TxDsc),FluxoCaixaModelo!$A9)</f>
        <v>4190.3727070347104</v>
      </c>
      <c r="G9" s="36">
        <f t="shared" si="1"/>
        <v>2441.0247859484371</v>
      </c>
      <c r="H9" s="37">
        <f t="shared" si="2"/>
        <v>5392.5859076371071</v>
      </c>
      <c r="I9" s="18">
        <f t="shared" si="3"/>
        <v>2287.3011096823984</v>
      </c>
    </row>
    <row r="10" spans="1:14" x14ac:dyDescent="0.3">
      <c r="A10" s="34">
        <v>8</v>
      </c>
      <c r="B10" s="35">
        <f>SUMIFS(tbFcFaixa[VTReceitas],tbFcFaixa[ano],FluxoCaixaModelo!$A10)</f>
        <v>21949.818749999999</v>
      </c>
      <c r="C10" s="36">
        <f>SUMIFS(tbFcFaixa[VTCustos],tbFcFaixa[ano],FluxoCaixaModelo!$A10)</f>
        <v>9263.5790335435231</v>
      </c>
      <c r="D10" s="36">
        <f>FluxoCaixaModelo!$B10-FluxoCaixaModelo!$C10</f>
        <v>12686.239716456475</v>
      </c>
      <c r="E10" s="36">
        <f>B10/POWER((1+TxDsc),FluxoCaixaModelo!$A10)</f>
        <v>8865.1636503120808</v>
      </c>
      <c r="F10" s="36">
        <f>C10/POWER((1+TxDsc),FluxoCaixaModelo!$A10)</f>
        <v>3741.4042027095625</v>
      </c>
      <c r="G10" s="36">
        <f t="shared" si="1"/>
        <v>5123.7594476025188</v>
      </c>
      <c r="H10" s="37">
        <f t="shared" si="2"/>
        <v>18078.825624093581</v>
      </c>
      <c r="I10" s="18">
        <f t="shared" si="3"/>
        <v>2467.7691672363394</v>
      </c>
    </row>
    <row r="11" spans="1:14" x14ac:dyDescent="0.3">
      <c r="A11" s="34">
        <v>9</v>
      </c>
      <c r="B11" s="35">
        <f>SUMIFS(tbFcFaixa[VTReceitas],tbFcFaixa[ano],FluxoCaixaModelo!$A11)</f>
        <v>15870.949999999999</v>
      </c>
      <c r="C11" s="36">
        <f>SUMIFS(tbFcFaixa[VTCustos],tbFcFaixa[ano],FluxoCaixaModelo!$A11)</f>
        <v>9263.5790335435231</v>
      </c>
      <c r="D11" s="36">
        <f>FluxoCaixaModelo!$B11-FluxoCaixaModelo!$C11</f>
        <v>6607.3709664564758</v>
      </c>
      <c r="E11" s="36">
        <f>B11/POWER((1+TxDsc),FluxoCaixaModelo!$A11)</f>
        <v>5723.2236759813995</v>
      </c>
      <c r="F11" s="36">
        <f>C11/POWER((1+TxDsc),FluxoCaixaModelo!$A11)</f>
        <v>3340.5394667049663</v>
      </c>
      <c r="G11" s="36">
        <f t="shared" si="1"/>
        <v>2382.6842092764332</v>
      </c>
      <c r="H11" s="37">
        <f t="shared" si="2"/>
        <v>24686.196590550055</v>
      </c>
      <c r="I11" s="18">
        <f t="shared" si="3"/>
        <v>2662.4761545312863</v>
      </c>
    </row>
    <row r="12" spans="1:14" x14ac:dyDescent="0.3">
      <c r="A12" s="34">
        <v>10</v>
      </c>
      <c r="B12" s="35">
        <f>SUMIFS(tbFcFaixa[VTReceitas],tbFcFaixa[ano],FluxoCaixaModelo!$A12)</f>
        <v>40391.055</v>
      </c>
      <c r="C12" s="36">
        <f>SUMIFS(tbFcFaixa[VTCustos],tbFcFaixa[ano],FluxoCaixaModelo!$A12)</f>
        <v>9855.6754576463081</v>
      </c>
      <c r="D12" s="36">
        <f>FluxoCaixaModelo!$B12-FluxoCaixaModelo!$C12</f>
        <v>30535.379542353694</v>
      </c>
      <c r="E12" s="36">
        <f>B12/POWER((1+TxDsc),FluxoCaixaModelo!$A12)</f>
        <v>13004.838707662815</v>
      </c>
      <c r="F12" s="36">
        <f>C12/POWER((1+TxDsc),FluxoCaixaModelo!$A12)</f>
        <v>3173.2637258858708</v>
      </c>
      <c r="G12" s="36">
        <f t="shared" si="1"/>
        <v>9831.5749817769447</v>
      </c>
      <c r="H12" s="37">
        <f t="shared" si="2"/>
        <v>55221.576132903749</v>
      </c>
      <c r="I12" s="18">
        <f t="shared" si="3"/>
        <v>2872.5455231238047</v>
      </c>
    </row>
    <row r="13" spans="1:14" x14ac:dyDescent="0.3">
      <c r="A13" s="34">
        <v>11</v>
      </c>
      <c r="B13" s="35">
        <f>SUMIFS(tbFcFaixa[VTReceitas],tbFcFaixa[ano],FluxoCaixaModelo!$A13)</f>
        <v>33740.959090909091</v>
      </c>
      <c r="C13" s="36">
        <f>SUMIFS(tbFcFaixa[VTCustos],tbFcFaixa[ano],FluxoCaixaModelo!$A13)</f>
        <v>9263.5790335435231</v>
      </c>
      <c r="D13" s="36">
        <f>FluxoCaixaModelo!$B13-FluxoCaixaModelo!$C13</f>
        <v>24477.380057365568</v>
      </c>
      <c r="E13" s="36">
        <f>B13/POWER((1+TxDsc),FluxoCaixaModelo!$A13)</f>
        <v>9699.7194680127377</v>
      </c>
      <c r="F13" s="36">
        <f>C13/POWER((1+TxDsc),FluxoCaixaModelo!$A13)</f>
        <v>2663.0576105747496</v>
      </c>
      <c r="G13" s="36">
        <f t="shared" si="1"/>
        <v>7036.6618574379881</v>
      </c>
      <c r="H13" s="37">
        <f t="shared" si="2"/>
        <v>79698.956190269324</v>
      </c>
      <c r="I13" s="18">
        <f t="shared" si="3"/>
        <v>3099.1893648982727</v>
      </c>
    </row>
    <row r="14" spans="1:14" x14ac:dyDescent="0.3">
      <c r="A14" s="34">
        <v>12</v>
      </c>
      <c r="B14" s="35">
        <f>SUMIFS(tbFcFaixa[VTReceitas],tbFcFaixa[ano],FluxoCaixaModelo!$A14)</f>
        <v>33659.212500000001</v>
      </c>
      <c r="C14" s="36">
        <f>SUMIFS(tbFcFaixa[VTCustos],tbFcFaixa[ano],FluxoCaixaModelo!$A14)</f>
        <v>9263.5790335435231</v>
      </c>
      <c r="D14" s="36">
        <f>FluxoCaixaModelo!$B14-FluxoCaixaModelo!$C14</f>
        <v>24395.633466456478</v>
      </c>
      <c r="E14" s="36">
        <f>B14/POWER((1+TxDsc),FluxoCaixaModelo!$A14)</f>
        <v>8639.4814969061008</v>
      </c>
      <c r="F14" s="36">
        <f>C14/POWER((1+TxDsc),FluxoCaixaModelo!$A14)</f>
        <v>2377.7300094417405</v>
      </c>
      <c r="G14" s="36">
        <f t="shared" si="1"/>
        <v>6261.7514874643603</v>
      </c>
      <c r="H14" s="37">
        <f t="shared" si="2"/>
        <v>104094.5896567258</v>
      </c>
      <c r="I14" s="18">
        <f t="shared" si="3"/>
        <v>3343.7154057887465</v>
      </c>
    </row>
    <row r="15" spans="1:14" x14ac:dyDescent="0.3">
      <c r="A15" s="34">
        <v>13</v>
      </c>
      <c r="B15" s="35">
        <f>SUMIFS(tbFcFaixa[VTReceitas],tbFcFaixa[ano],FluxoCaixaModelo!$A15)</f>
        <v>28550.042307692311</v>
      </c>
      <c r="C15" s="36">
        <f>SUMIFS(tbFcFaixa[VTCustos],tbFcFaixa[ano],FluxoCaixaModelo!$A15)</f>
        <v>9263.5790335435231</v>
      </c>
      <c r="D15" s="36">
        <f>FluxoCaixaModelo!$B15-FluxoCaixaModelo!$C15</f>
        <v>19286.463274148788</v>
      </c>
      <c r="E15" s="36">
        <f>B15/POWER((1+TxDsc),FluxoCaixaModelo!$A15)</f>
        <v>6542.9328240372424</v>
      </c>
      <c r="F15" s="36">
        <f>C15/POWER((1+TxDsc),FluxoCaixaModelo!$A15)</f>
        <v>2122.9732227158397</v>
      </c>
      <c r="G15" s="36">
        <f t="shared" si="1"/>
        <v>4419.9596013214032</v>
      </c>
      <c r="H15" s="37">
        <f t="shared" si="2"/>
        <v>123381.05293087459</v>
      </c>
      <c r="I15" s="18">
        <f t="shared" si="3"/>
        <v>3607.5345513054785</v>
      </c>
    </row>
    <row r="16" spans="1:14" x14ac:dyDescent="0.3">
      <c r="A16" s="34">
        <v>14</v>
      </c>
      <c r="B16" s="35">
        <f>SUMIFS(tbFcFaixa[VTReceitas],tbFcFaixa[ano],FluxoCaixaModelo!$A16)</f>
        <v>28850.75357142857</v>
      </c>
      <c r="C16" s="36">
        <f>SUMIFS(tbFcFaixa[VTCustos],tbFcFaixa[ano],FluxoCaixaModelo!$A16)</f>
        <v>9263.5790335435231</v>
      </c>
      <c r="D16" s="36">
        <f>FluxoCaixaModelo!$B16-FluxoCaixaModelo!$C16</f>
        <v>19587.174537885046</v>
      </c>
      <c r="E16" s="36">
        <f>B16/POWER((1+TxDsc),FluxoCaixaModelo!$A16)</f>
        <v>5903.4357896133133</v>
      </c>
      <c r="F16" s="36">
        <f>C16/POWER((1+TxDsc),FluxoCaixaModelo!$A16)</f>
        <v>1895.5118059962851</v>
      </c>
      <c r="G16" s="36">
        <f t="shared" si="1"/>
        <v>4007.9239836170282</v>
      </c>
      <c r="H16" s="37">
        <f t="shared" si="2"/>
        <v>142968.22746875964</v>
      </c>
      <c r="I16" s="18">
        <f t="shared" si="3"/>
        <v>3892.1690274034809</v>
      </c>
    </row>
    <row r="17" spans="1:9" x14ac:dyDescent="0.3">
      <c r="A17" s="34">
        <v>15</v>
      </c>
      <c r="B17" s="35">
        <f>SUMIFS(tbFcFaixa[VTReceitas],tbFcFaixa[ano],FluxoCaixaModelo!$A17)</f>
        <v>24743.370000000003</v>
      </c>
      <c r="C17" s="36">
        <f>SUMIFS(tbFcFaixa[VTCustos],tbFcFaixa[ano],FluxoCaixaModelo!$A17)</f>
        <v>9855.6754576463081</v>
      </c>
      <c r="D17" s="36">
        <f>FluxoCaixaModelo!$B17-FluxoCaixaModelo!$C17</f>
        <v>14887.694542353694</v>
      </c>
      <c r="E17" s="36">
        <f>B17/POWER((1+TxDsc),FluxoCaixaModelo!$A17)</f>
        <v>4520.5211900767508</v>
      </c>
      <c r="F17" s="36">
        <f>C17/POWER((1+TxDsc),FluxoCaixaModelo!$A17)</f>
        <v>1800.5950583453068</v>
      </c>
      <c r="G17" s="36">
        <f t="shared" si="1"/>
        <v>2719.926131731444</v>
      </c>
      <c r="H17" s="37">
        <f t="shared" si="2"/>
        <v>157855.92201111332</v>
      </c>
      <c r="I17" s="18">
        <f t="shared" si="3"/>
        <v>4199.2611636656156</v>
      </c>
    </row>
    <row r="18" spans="1:9" x14ac:dyDescent="0.3">
      <c r="A18" s="34">
        <v>16</v>
      </c>
      <c r="B18" s="35">
        <f>SUMIFS(tbFcFaixa[VTReceitas],tbFcFaixa[ano],FluxoCaixaModelo!$A18)</f>
        <v>25244.409375000003</v>
      </c>
      <c r="C18" s="36">
        <f>SUMIFS(tbFcFaixa[VTCustos],tbFcFaixa[ano],FluxoCaixaModelo!$A18)</f>
        <v>9263.5790335435231</v>
      </c>
      <c r="D18" s="36">
        <f>FluxoCaixaModelo!$B18-FluxoCaixaModelo!$C18</f>
        <v>15980.83034145648</v>
      </c>
      <c r="E18" s="36">
        <f>B18/POWER((1+TxDsc),FluxoCaixaModelo!$A18)</f>
        <v>4117.910009495894</v>
      </c>
      <c r="F18" s="36">
        <f>C18/POWER((1+TxDsc),FluxoCaixaModelo!$A18)</f>
        <v>1511.0904065659161</v>
      </c>
      <c r="G18" s="36">
        <f t="shared" si="1"/>
        <v>2606.8196029299779</v>
      </c>
      <c r="H18" s="37">
        <f t="shared" si="2"/>
        <v>173836.75235256981</v>
      </c>
      <c r="I18" s="18">
        <f t="shared" si="3"/>
        <v>4530.5828694788324</v>
      </c>
    </row>
    <row r="19" spans="1:9" x14ac:dyDescent="0.3">
      <c r="A19" s="34">
        <v>17</v>
      </c>
      <c r="B19" s="35">
        <f>SUMIFS(tbFcFaixa[VTReceitas],tbFcFaixa[ano],FluxoCaixaModelo!$A19)</f>
        <v>21832.385294117648</v>
      </c>
      <c r="C19" s="36">
        <f>SUMIFS(tbFcFaixa[VTCustos],tbFcFaixa[ano],FluxoCaixaModelo!$A19)</f>
        <v>9263.5790335435231</v>
      </c>
      <c r="D19" s="36">
        <f>FluxoCaixaModelo!$B19-FluxoCaixaModelo!$C19</f>
        <v>12568.806260574125</v>
      </c>
      <c r="E19" s="36">
        <f>B19/POWER((1+TxDsc),FluxoCaixaModelo!$A19)</f>
        <v>3179.7633671195626</v>
      </c>
      <c r="F19" s="36">
        <f>C19/POWER((1+TxDsc),FluxoCaixaModelo!$A19)</f>
        <v>1349.187863005282</v>
      </c>
      <c r="G19" s="36">
        <f t="shared" si="1"/>
        <v>1830.5755041142806</v>
      </c>
      <c r="H19" s="37">
        <f t="shared" si="2"/>
        <v>186405.55861314392</v>
      </c>
      <c r="I19" s="18">
        <f t="shared" si="3"/>
        <v>4888.045857880712</v>
      </c>
    </row>
    <row r="20" spans="1:9" x14ac:dyDescent="0.3">
      <c r="A20" s="34">
        <v>18</v>
      </c>
      <c r="B20" s="35">
        <f>SUMIFS(tbFcFaixa[VTReceitas],tbFcFaixa[ano],FluxoCaixaModelo!$A20)</f>
        <v>22439.474999999999</v>
      </c>
      <c r="C20" s="36">
        <f>SUMIFS(tbFcFaixa[VTCustos],tbFcFaixa[ano],FluxoCaixaModelo!$A20)</f>
        <v>9263.5790335435231</v>
      </c>
      <c r="D20" s="36">
        <f>FluxoCaixaModelo!$B20-FluxoCaixaModelo!$C20</f>
        <v>13175.895966456475</v>
      </c>
      <c r="E20" s="36">
        <f>B20/POWER((1+TxDsc),FluxoCaixaModelo!$A20)</f>
        <v>2918.0201314455021</v>
      </c>
      <c r="F20" s="36">
        <f>C20/POWER((1+TxDsc),FluxoCaixaModelo!$A20)</f>
        <v>1204.6320205404302</v>
      </c>
      <c r="G20" s="36">
        <f t="shared" si="1"/>
        <v>1713.3881109050719</v>
      </c>
      <c r="H20" s="37">
        <f t="shared" si="2"/>
        <v>199581.45457960039</v>
      </c>
      <c r="I20" s="18">
        <f t="shared" si="3"/>
        <v>5273.7126760675001</v>
      </c>
    </row>
    <row r="21" spans="1:9" x14ac:dyDescent="0.3">
      <c r="A21" s="34">
        <v>19</v>
      </c>
      <c r="B21" s="35">
        <f>SUMIFS(tbFcFaixa[VTReceitas],tbFcFaixa[ano],FluxoCaixaModelo!$A21)</f>
        <v>19534.239473684211</v>
      </c>
      <c r="C21" s="36">
        <f>SUMIFS(tbFcFaixa[VTCustos],tbFcFaixa[ano],FluxoCaixaModelo!$A21)</f>
        <v>9263.5790335435231</v>
      </c>
      <c r="D21" s="36">
        <f>FluxoCaixaModelo!$B21-FluxoCaixaModelo!$C21</f>
        <v>10270.660440140688</v>
      </c>
      <c r="E21" s="36">
        <f>B21/POWER((1+TxDsc),FluxoCaixaModelo!$A21)</f>
        <v>2268.0575842941289</v>
      </c>
      <c r="F21" s="36">
        <f>C21/POWER((1+TxDsc),FluxoCaixaModelo!$A21)</f>
        <v>1075.5643040539555</v>
      </c>
      <c r="G21" s="36">
        <f t="shared" si="1"/>
        <v>1192.4932802401734</v>
      </c>
      <c r="H21" s="37">
        <f t="shared" si="2"/>
        <v>209852.11501974109</v>
      </c>
      <c r="I21" s="18">
        <f t="shared" si="3"/>
        <v>5689.8086062092252</v>
      </c>
    </row>
    <row r="22" spans="1:9" x14ac:dyDescent="0.3">
      <c r="A22" s="34">
        <v>20</v>
      </c>
      <c r="B22" s="35">
        <f>SUMIFS(tbFcFaixa[VTReceitas],tbFcFaixa[ano],FluxoCaixaModelo!$A22)</f>
        <v>20195.5275</v>
      </c>
      <c r="C22" s="36">
        <f>SUMIFS(tbFcFaixa[VTCustos],tbFcFaixa[ano],FluxoCaixaModelo!$A22)</f>
        <v>9855.6754576463081</v>
      </c>
      <c r="D22" s="36">
        <f>FluxoCaixaModelo!$B22-FluxoCaixaModelo!$C22</f>
        <v>10339.852042353692</v>
      </c>
      <c r="E22" s="36">
        <f>B22/POWER((1+TxDsc),FluxoCaixaModelo!$A22)</f>
        <v>2093.6050050230801</v>
      </c>
      <c r="F22" s="36">
        <f>C22/POWER((1+TxDsc),FluxoCaixaModelo!$A22)</f>
        <v>1021.705992379325</v>
      </c>
      <c r="G22" s="36">
        <f t="shared" si="1"/>
        <v>1071.8990126437552</v>
      </c>
      <c r="H22" s="37">
        <f t="shared" si="2"/>
        <v>220191.96706209477</v>
      </c>
      <c r="I22" s="18">
        <f t="shared" si="3"/>
        <v>6138.7345052391329</v>
      </c>
    </row>
    <row r="23" spans="1:9" x14ac:dyDescent="0.3">
      <c r="A23" s="34">
        <v>21</v>
      </c>
      <c r="B23" s="35">
        <f>SUMIFS(tbFcFaixa[VTReceitas],tbFcFaixa[ano],FluxoCaixaModelo!$A23)</f>
        <v>17673.835714285713</v>
      </c>
      <c r="C23" s="36">
        <f>SUMIFS(tbFcFaixa[VTCustos],tbFcFaixa[ano],FluxoCaixaModelo!$A23)</f>
        <v>9263.5790335435231</v>
      </c>
      <c r="D23" s="36">
        <f>FluxoCaixaModelo!$B23-FluxoCaixaModelo!$C23</f>
        <v>8410.2566807421899</v>
      </c>
      <c r="E23" s="36">
        <f>B23/POWER((1+TxDsc),FluxoCaixaModelo!$A23)</f>
        <v>1635.8833705960142</v>
      </c>
      <c r="F23" s="36">
        <f>C23/POWER((1+TxDsc),FluxoCaixaModelo!$A23)</f>
        <v>857.43327810423739</v>
      </c>
      <c r="G23" s="36">
        <f t="shared" si="1"/>
        <v>778.45009249177679</v>
      </c>
      <c r="H23" s="37">
        <f t="shared" si="2"/>
        <v>228602.22374283697</v>
      </c>
      <c r="I23" s="18">
        <f t="shared" si="3"/>
        <v>6623.0806577025005</v>
      </c>
    </row>
    <row r="24" spans="1:9" x14ac:dyDescent="0.3">
      <c r="A24" s="34">
        <v>22</v>
      </c>
      <c r="B24" s="35">
        <f>SUMIFS(tbFcFaixa[VTReceitas],tbFcFaixa[ano],FluxoCaixaModelo!$A24)</f>
        <v>18359.570454545454</v>
      </c>
      <c r="C24" s="36">
        <f>SUMIFS(tbFcFaixa[VTCustos],tbFcFaixa[ano],FluxoCaixaModelo!$A24)</f>
        <v>9263.5790335435231</v>
      </c>
      <c r="D24" s="36">
        <f>FluxoCaixaModelo!$B24-FluxoCaixaModelo!$C24</f>
        <v>9095.9914210019306</v>
      </c>
      <c r="E24" s="36">
        <f>B24/POWER((1+TxDsc),FluxoCaixaModelo!$A24)</f>
        <v>1517.2809927405206</v>
      </c>
      <c r="F24" s="36">
        <f>C24/POWER((1+TxDsc),FluxoCaixaModelo!$A24)</f>
        <v>765.56542687878334</v>
      </c>
      <c r="G24" s="36">
        <f t="shared" si="1"/>
        <v>751.71556586173722</v>
      </c>
      <c r="H24" s="37">
        <f t="shared" si="2"/>
        <v>237698.2151638389</v>
      </c>
      <c r="I24" s="18">
        <f t="shared" si="3"/>
        <v>7145.6417215952279</v>
      </c>
    </row>
    <row r="25" spans="1:9" x14ac:dyDescent="0.3">
      <c r="A25" s="34">
        <v>23</v>
      </c>
      <c r="B25" s="35">
        <f>SUMIFS(tbFcFaixa[VTReceitas],tbFcFaixa[ano],FluxoCaixaModelo!$A25)</f>
        <v>16136.980434782608</v>
      </c>
      <c r="C25" s="36">
        <f>SUMIFS(tbFcFaixa[VTCustos],tbFcFaixa[ano],FluxoCaixaModelo!$A25)</f>
        <v>9263.5790335435231</v>
      </c>
      <c r="D25" s="36">
        <f>FluxoCaixaModelo!$B25-FluxoCaixaModelo!$C25</f>
        <v>6873.4014012390853</v>
      </c>
      <c r="E25" s="36">
        <f>B25/POWER((1+TxDsc),FluxoCaixaModelo!$A25)</f>
        <v>1190.7147980852199</v>
      </c>
      <c r="F25" s="36">
        <f>C25/POWER((1+TxDsc),FluxoCaixaModelo!$A25)</f>
        <v>683.5405597131994</v>
      </c>
      <c r="G25" s="36">
        <f t="shared" si="1"/>
        <v>507.17423837202045</v>
      </c>
      <c r="H25" s="37">
        <f t="shared" si="2"/>
        <v>244571.616565078</v>
      </c>
      <c r="I25" s="18">
        <f t="shared" si="3"/>
        <v>7709.4328534290908</v>
      </c>
    </row>
    <row r="26" spans="1:9" x14ac:dyDescent="0.3">
      <c r="A26" s="34">
        <v>24</v>
      </c>
      <c r="B26" s="35">
        <f>SUMIFS(tbFcFaixa[VTReceitas],tbFcFaixa[ano],FluxoCaixaModelo!$A26)</f>
        <v>16829.606250000001</v>
      </c>
      <c r="C26" s="36">
        <f>SUMIFS(tbFcFaixa[VTCustos],tbFcFaixa[ano],FluxoCaixaModelo!$A26)</f>
        <v>9263.5790335435231</v>
      </c>
      <c r="D26" s="36">
        <f>FluxoCaixaModelo!$B26-FluxoCaixaModelo!$C26</f>
        <v>7566.0272164564776</v>
      </c>
      <c r="E26" s="36">
        <f>B26/POWER((1+TxDsc),FluxoCaixaModelo!$A26)</f>
        <v>1108.7698581091709</v>
      </c>
      <c r="F26" s="36">
        <f>C26/POWER((1+TxDsc),FluxoCaixaModelo!$A26)</f>
        <v>610.30407117249945</v>
      </c>
      <c r="G26" s="36">
        <f t="shared" si="1"/>
        <v>498.46578693667141</v>
      </c>
      <c r="H26" s="37">
        <f t="shared" si="2"/>
        <v>252137.64378153448</v>
      </c>
      <c r="I26" s="18">
        <f t="shared" si="3"/>
        <v>8317.7071055646466</v>
      </c>
    </row>
    <row r="27" spans="1:9" x14ac:dyDescent="0.3">
      <c r="A27" s="34">
        <v>25</v>
      </c>
      <c r="B27" s="35">
        <f>SUMIFS(tbFcFaixa[VTReceitas],tbFcFaixa[ano],FluxoCaixaModelo!$A27)</f>
        <v>14846.021999999999</v>
      </c>
      <c r="C27" s="36">
        <f>SUMIFS(tbFcFaixa[VTCustos],tbFcFaixa[ano],FluxoCaixaModelo!$A27)</f>
        <v>9263.5790335435231</v>
      </c>
      <c r="D27" s="36">
        <f>FluxoCaixaModelo!$B27-FluxoCaixaModelo!$C27</f>
        <v>5582.4429664564759</v>
      </c>
      <c r="E27" s="36">
        <f>B27/POWER((1+TxDsc),FluxoCaixaModelo!$A27)</f>
        <v>873.29210318750154</v>
      </c>
      <c r="F27" s="36">
        <f>C27/POWER((1+TxDsc),FluxoCaixaModelo!$A27)</f>
        <v>544.91434926116017</v>
      </c>
      <c r="G27" s="36">
        <f t="shared" si="1"/>
        <v>328.37775392634137</v>
      </c>
      <c r="H27" s="37">
        <f t="shared" si="2"/>
        <v>257720.08674799095</v>
      </c>
      <c r="I27" s="18">
        <f t="shared" si="3"/>
        <v>8973.9741961936961</v>
      </c>
    </row>
    <row r="28" spans="1:9" x14ac:dyDescent="0.3">
      <c r="A28" s="34">
        <v>26</v>
      </c>
      <c r="B28" s="35">
        <f>SUMIFS(tbFcFaixa[VTReceitas],tbFcFaixa[ano],FluxoCaixaModelo!$A28)</f>
        <v>15535.021153846155</v>
      </c>
      <c r="C28" s="36">
        <f>SUMIFS(tbFcFaixa[VTCustos],tbFcFaixa[ano],FluxoCaixaModelo!$A28)</f>
        <v>9263.5790335435231</v>
      </c>
      <c r="D28" s="36">
        <f>FluxoCaixaModelo!$B28-FluxoCaixaModelo!$C28</f>
        <v>6271.4421203026322</v>
      </c>
      <c r="E28" s="36">
        <f>B28/POWER((1+TxDsc),FluxoCaixaModelo!$A28)</f>
        <v>815.91188538253346</v>
      </c>
      <c r="F28" s="36">
        <f>C28/POWER((1+TxDsc),FluxoCaixaModelo!$A28)</f>
        <v>486.53066898317871</v>
      </c>
      <c r="G28" s="36">
        <f t="shared" si="1"/>
        <v>329.38121639935474</v>
      </c>
      <c r="H28" s="37">
        <f t="shared" si="2"/>
        <v>263991.52886829356</v>
      </c>
      <c r="I28" s="18">
        <f t="shared" si="3"/>
        <v>9682.020760273379</v>
      </c>
    </row>
    <row r="29" spans="1:9" x14ac:dyDescent="0.3">
      <c r="A29" s="34">
        <v>27</v>
      </c>
      <c r="B29" s="35">
        <f>SUMIFS(tbFcFaixa[VTReceitas],tbFcFaixa[ano],FluxoCaixaModelo!$A29)</f>
        <v>13746.316666666666</v>
      </c>
      <c r="C29" s="36">
        <f>SUMIFS(tbFcFaixa[VTCustos],tbFcFaixa[ano],FluxoCaixaModelo!$A29)</f>
        <v>9263.5790335435231</v>
      </c>
      <c r="D29" s="36">
        <f>FluxoCaixaModelo!$B29-FluxoCaixaModelo!$C29</f>
        <v>4482.7376331231426</v>
      </c>
      <c r="E29" s="36">
        <f>B29/POWER((1+TxDsc),FluxoCaixaModelo!$A29)</f>
        <v>644.61399812475008</v>
      </c>
      <c r="F29" s="36">
        <f>C29/POWER((1+TxDsc),FluxoCaixaModelo!$A29)</f>
        <v>434.40238302069514</v>
      </c>
      <c r="G29" s="36">
        <f t="shared" si="1"/>
        <v>210.21161510405494</v>
      </c>
      <c r="H29" s="37">
        <f t="shared" si="2"/>
        <v>268474.26650141669</v>
      </c>
      <c r="I29" s="18">
        <f t="shared" si="3"/>
        <v>10445.932198258948</v>
      </c>
    </row>
    <row r="30" spans="1:9" x14ac:dyDescent="0.3">
      <c r="A30" s="34">
        <v>28</v>
      </c>
      <c r="B30" s="35">
        <f>SUMIFS(tbFcFaixa[VTReceitas],tbFcFaixa[ano],FluxoCaixaModelo!$A30)</f>
        <v>14425.376785714285</v>
      </c>
      <c r="C30" s="36">
        <f>SUMIFS(tbFcFaixa[VTCustos],tbFcFaixa[ano],FluxoCaixaModelo!$A30)</f>
        <v>9263.5790335435231</v>
      </c>
      <c r="D30" s="36">
        <f>FluxoCaixaModelo!$B30-FluxoCaixaModelo!$C30</f>
        <v>5161.7977521707617</v>
      </c>
      <c r="E30" s="36">
        <f>B30/POWER((1+TxDsc),FluxoCaixaModelo!$A30)</f>
        <v>603.97996253034637</v>
      </c>
      <c r="F30" s="36">
        <f>C30/POWER((1+TxDsc),FluxoCaixaModelo!$A30)</f>
        <v>387.85927055419216</v>
      </c>
      <c r="G30" s="36">
        <f t="shared" si="1"/>
        <v>216.12069197615421</v>
      </c>
      <c r="H30" s="37">
        <f t="shared" si="2"/>
        <v>273636.06425358745</v>
      </c>
      <c r="I30" s="18">
        <f t="shared" si="3"/>
        <v>11270.116248701579</v>
      </c>
    </row>
    <row r="31" spans="1:9" x14ac:dyDescent="0.3">
      <c r="A31" s="34">
        <v>29</v>
      </c>
      <c r="B31" s="35">
        <f>SUMIFS(tbFcFaixa[VTReceitas],tbFcFaixa[ano],FluxoCaixaModelo!$A31)</f>
        <v>12798.294827586207</v>
      </c>
      <c r="C31" s="36">
        <f>SUMIFS(tbFcFaixa[VTCustos],tbFcFaixa[ano],FluxoCaixaModelo!$A31)</f>
        <v>9263.5790335435231</v>
      </c>
      <c r="D31" s="36">
        <f>FluxoCaixaModelo!$B31-FluxoCaixaModelo!$C31</f>
        <v>3534.7157940426841</v>
      </c>
      <c r="E31" s="36">
        <f>B31/POWER((1+TxDsc),FluxoCaixaModelo!$A31)</f>
        <v>478.44217181365048</v>
      </c>
      <c r="F31" s="36">
        <f>C31/POWER((1+TxDsc),FluxoCaixaModelo!$A31)</f>
        <v>346.30292013767149</v>
      </c>
      <c r="G31" s="36">
        <f t="shared" si="1"/>
        <v>132.13925167597898</v>
      </c>
      <c r="H31" s="37">
        <f t="shared" si="2"/>
        <v>277170.78004763013</v>
      </c>
      <c r="I31" s="18">
        <f t="shared" si="3"/>
        <v>12159.328420724134</v>
      </c>
    </row>
    <row r="32" spans="1:9" x14ac:dyDescent="0.3">
      <c r="A32" s="38">
        <v>30</v>
      </c>
      <c r="B32" s="39">
        <f>SUMIFS(tbFcFaixa[VTReceitas],tbFcFaixa[ano],FluxoCaixaModelo!$A32)</f>
        <v>13463.685000000001</v>
      </c>
      <c r="C32" s="40">
        <f>SUMIFS(tbFcFaixa[VTCustos],tbFcFaixa[ano],FluxoCaixaModelo!$A32)</f>
        <v>9263.5790335435231</v>
      </c>
      <c r="D32" s="40">
        <f>FluxoCaixaModelo!$B32-FluxoCaixaModelo!$C32</f>
        <v>4200.1059664564782</v>
      </c>
      <c r="E32" s="36">
        <f>B32/POWER((1+TxDsc),FluxoCaixaModelo!$A32)</f>
        <v>449.38985307317438</v>
      </c>
      <c r="F32" s="36">
        <f>C32/POWER((1+TxDsc),FluxoCaixaModelo!$A32)</f>
        <v>309.19903583720668</v>
      </c>
      <c r="G32" s="36">
        <f t="shared" si="1"/>
        <v>140.1908172359677</v>
      </c>
      <c r="H32" s="37">
        <f t="shared" si="2"/>
        <v>281370.8860140866</v>
      </c>
      <c r="I32" s="18">
        <f t="shared" si="3"/>
        <v>13118.699433119267</v>
      </c>
    </row>
  </sheetData>
  <sheetProtection algorithmName="SHA-512" hashValue="hSVuKdIOMgvI93gLIJDukQQHo74TzpL1nDh/MXWkRVNqgfuCW2asan4y0Afqxn1KQndjUMYz0tUumf98BNf63Q==" saltValue="ZuFhXSkxIg/maCVpaIeR8A==" spinCount="100000" sheet="1" objects="1" scenarios="1"/>
  <mergeCells count="1">
    <mergeCell ref="K8:L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0BB3C-41CB-4DEF-A3C1-020862B4D2ED}">
  <dimension ref="A1:G22"/>
  <sheetViews>
    <sheetView workbookViewId="0">
      <selection sqref="A1:XFD1048576"/>
    </sheetView>
  </sheetViews>
  <sheetFormatPr defaultRowHeight="14.4" x14ac:dyDescent="0.3"/>
  <cols>
    <col min="1" max="1" width="36" bestFit="1" customWidth="1"/>
    <col min="2" max="2" width="10.33203125" bestFit="1" customWidth="1"/>
    <col min="5" max="5" width="11" customWidth="1"/>
  </cols>
  <sheetData>
    <row r="1" spans="1:7" x14ac:dyDescent="0.3">
      <c r="A1" t="s">
        <v>74</v>
      </c>
      <c r="B1" t="s">
        <v>80</v>
      </c>
      <c r="D1" t="s">
        <v>60</v>
      </c>
      <c r="E1" t="s">
        <v>91</v>
      </c>
      <c r="G1" s="11" t="s">
        <v>93</v>
      </c>
    </row>
    <row r="2" spans="1:7" x14ac:dyDescent="0.3">
      <c r="A2" s="4" t="s">
        <v>311</v>
      </c>
      <c r="B2" t="s">
        <v>12</v>
      </c>
      <c r="D2" t="s">
        <v>0</v>
      </c>
      <c r="E2">
        <v>2</v>
      </c>
      <c r="G2" s="63">
        <v>0.12</v>
      </c>
    </row>
    <row r="3" spans="1:7" x14ac:dyDescent="0.3">
      <c r="A3" t="s">
        <v>13</v>
      </c>
      <c r="B3" t="s">
        <v>12</v>
      </c>
      <c r="D3" t="s">
        <v>57</v>
      </c>
      <c r="E3">
        <v>2</v>
      </c>
    </row>
    <row r="4" spans="1:7" x14ac:dyDescent="0.3">
      <c r="A4" t="s">
        <v>16</v>
      </c>
      <c r="B4" t="s">
        <v>17</v>
      </c>
    </row>
    <row r="5" spans="1:7" x14ac:dyDescent="0.3">
      <c r="A5" s="4" t="s">
        <v>314</v>
      </c>
      <c r="B5" t="s">
        <v>10</v>
      </c>
    </row>
    <row r="6" spans="1:7" x14ac:dyDescent="0.3">
      <c r="A6" t="s">
        <v>11</v>
      </c>
      <c r="B6" t="s">
        <v>12</v>
      </c>
    </row>
    <row r="7" spans="1:7" x14ac:dyDescent="0.3">
      <c r="A7" t="s">
        <v>315</v>
      </c>
      <c r="B7" t="s">
        <v>10</v>
      </c>
    </row>
    <row r="8" spans="1:7" x14ac:dyDescent="0.3">
      <c r="A8" t="s">
        <v>15</v>
      </c>
      <c r="B8" t="s">
        <v>12</v>
      </c>
    </row>
    <row r="9" spans="1:7" x14ac:dyDescent="0.3">
      <c r="A9" t="s">
        <v>19</v>
      </c>
      <c r="B9" t="s">
        <v>17</v>
      </c>
    </row>
    <row r="10" spans="1:7" x14ac:dyDescent="0.3">
      <c r="A10" t="s">
        <v>21</v>
      </c>
      <c r="B10" t="s">
        <v>22</v>
      </c>
    </row>
    <row r="11" spans="1:7" x14ac:dyDescent="0.3">
      <c r="A11" t="s">
        <v>24</v>
      </c>
      <c r="B11" t="s">
        <v>25</v>
      </c>
    </row>
    <row r="12" spans="1:7" x14ac:dyDescent="0.3">
      <c r="A12" t="s">
        <v>26</v>
      </c>
      <c r="B12" t="s">
        <v>25</v>
      </c>
    </row>
    <row r="13" spans="1:7" x14ac:dyDescent="0.3">
      <c r="A13" t="s">
        <v>30</v>
      </c>
      <c r="B13" t="s">
        <v>10</v>
      </c>
    </row>
    <row r="14" spans="1:7" x14ac:dyDescent="0.3">
      <c r="A14" t="s">
        <v>32</v>
      </c>
      <c r="B14" t="s">
        <v>12</v>
      </c>
    </row>
    <row r="15" spans="1:7" x14ac:dyDescent="0.3">
      <c r="A15" t="s">
        <v>34</v>
      </c>
      <c r="B15" t="s">
        <v>12</v>
      </c>
    </row>
    <row r="16" spans="1:7" x14ac:dyDescent="0.3">
      <c r="A16" t="s">
        <v>35</v>
      </c>
      <c r="B16" t="s">
        <v>22</v>
      </c>
    </row>
    <row r="17" spans="1:2" x14ac:dyDescent="0.3">
      <c r="A17" t="s">
        <v>38</v>
      </c>
      <c r="B17" t="s">
        <v>12</v>
      </c>
    </row>
    <row r="18" spans="1:2" x14ac:dyDescent="0.3">
      <c r="A18" t="s">
        <v>41</v>
      </c>
      <c r="B18" t="s">
        <v>12</v>
      </c>
    </row>
    <row r="19" spans="1:2" x14ac:dyDescent="0.3">
      <c r="A19" t="s">
        <v>45</v>
      </c>
      <c r="B19" t="s">
        <v>12</v>
      </c>
    </row>
    <row r="20" spans="1:2" x14ac:dyDescent="0.3">
      <c r="A20" t="s">
        <v>47</v>
      </c>
      <c r="B20" t="s">
        <v>48</v>
      </c>
    </row>
    <row r="21" spans="1:2" x14ac:dyDescent="0.3">
      <c r="A21" t="s">
        <v>50</v>
      </c>
      <c r="B21" t="s">
        <v>12</v>
      </c>
    </row>
    <row r="22" spans="1:2" x14ac:dyDescent="0.3">
      <c r="A22" t="s">
        <v>321</v>
      </c>
      <c r="B22" t="s">
        <v>12</v>
      </c>
    </row>
  </sheetData>
  <sheetProtection algorithmName="SHA-512" hashValue="Uh73J1ky62vInPqR4vClv22F0cxOpJgoiTc9FXK0UVIdLKX4gqvGAnaJ+gInrX73h9KtKyMQjEQtRkMRv6/nFg==" saltValue="M3KGZvKq8PvTYhtqfg74wA==" spinCount="100000" sheet="1" formatCells="0" formatColumns="0" formatRows="0" sort="0" autoFilter="0"/>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893FA-109F-4CF0-8F7C-980548B6F30E}">
  <dimension ref="A1:AF23"/>
  <sheetViews>
    <sheetView workbookViewId="0">
      <selection activeCell="K2" sqref="K2"/>
    </sheetView>
  </sheetViews>
  <sheetFormatPr defaultRowHeight="14.4" x14ac:dyDescent="0.3"/>
  <cols>
    <col min="1" max="1" width="34.33203125" bestFit="1" customWidth="1"/>
    <col min="2" max="2" width="15.5546875" bestFit="1" customWidth="1"/>
    <col min="3" max="4" width="5.33203125" bestFit="1" customWidth="1"/>
    <col min="5" max="31" width="4.33203125" bestFit="1" customWidth="1"/>
    <col min="32" max="32" width="10.77734375" bestFit="1" customWidth="1"/>
  </cols>
  <sheetData>
    <row r="1" spans="1:32" x14ac:dyDescent="0.3">
      <c r="A1" s="60" t="s">
        <v>60</v>
      </c>
      <c r="B1" t="s">
        <v>0</v>
      </c>
    </row>
    <row r="2" spans="1:32" x14ac:dyDescent="0.3">
      <c r="A2" s="60" t="s">
        <v>70</v>
      </c>
      <c r="B2" t="s">
        <v>7</v>
      </c>
    </row>
    <row r="4" spans="1:32" x14ac:dyDescent="0.3">
      <c r="A4" s="60" t="s">
        <v>128</v>
      </c>
      <c r="B4" s="60" t="s">
        <v>125</v>
      </c>
    </row>
    <row r="5" spans="1:32" x14ac:dyDescent="0.3">
      <c r="A5" s="60" t="s">
        <v>127</v>
      </c>
      <c r="B5">
        <v>1</v>
      </c>
      <c r="C5">
        <v>2</v>
      </c>
      <c r="D5">
        <v>3</v>
      </c>
      <c r="E5">
        <v>4</v>
      </c>
      <c r="F5">
        <v>5</v>
      </c>
      <c r="G5">
        <v>6</v>
      </c>
      <c r="H5">
        <v>7</v>
      </c>
      <c r="I5">
        <v>8</v>
      </c>
      <c r="J5">
        <v>9</v>
      </c>
      <c r="K5">
        <v>10</v>
      </c>
      <c r="L5">
        <v>11</v>
      </c>
      <c r="M5">
        <v>12</v>
      </c>
      <c r="N5">
        <v>13</v>
      </c>
      <c r="O5">
        <v>14</v>
      </c>
      <c r="P5">
        <v>15</v>
      </c>
      <c r="Q5">
        <v>16</v>
      </c>
      <c r="R5">
        <v>17</v>
      </c>
      <c r="S5">
        <v>18</v>
      </c>
      <c r="T5">
        <v>19</v>
      </c>
      <c r="U5">
        <v>20</v>
      </c>
      <c r="V5">
        <v>21</v>
      </c>
      <c r="W5">
        <v>22</v>
      </c>
      <c r="X5">
        <v>23</v>
      </c>
      <c r="Y5">
        <v>24</v>
      </c>
      <c r="Z5">
        <v>25</v>
      </c>
      <c r="AA5">
        <v>26</v>
      </c>
      <c r="AB5">
        <v>27</v>
      </c>
      <c r="AC5">
        <v>28</v>
      </c>
      <c r="AD5">
        <v>29</v>
      </c>
      <c r="AE5">
        <v>30</v>
      </c>
      <c r="AF5" t="s">
        <v>126</v>
      </c>
    </row>
    <row r="6" spans="1:32" x14ac:dyDescent="0.3">
      <c r="A6" s="61" t="s">
        <v>9</v>
      </c>
      <c r="B6" s="62">
        <v>342.50478564889812</v>
      </c>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v>342.50478564889812</v>
      </c>
    </row>
    <row r="7" spans="1:32" x14ac:dyDescent="0.3">
      <c r="A7" s="61" t="s">
        <v>14</v>
      </c>
      <c r="B7" s="62">
        <v>299.41176043069794</v>
      </c>
      <c r="C7" s="62"/>
      <c r="D7" s="62"/>
      <c r="E7" s="62"/>
      <c r="F7" s="62"/>
      <c r="G7" s="62"/>
      <c r="H7" s="62"/>
      <c r="I7" s="62"/>
      <c r="J7" s="62"/>
      <c r="K7" s="62"/>
      <c r="L7" s="62"/>
      <c r="M7" s="62"/>
      <c r="N7" s="62"/>
      <c r="O7" s="62"/>
      <c r="P7" s="62"/>
      <c r="Q7" s="62"/>
      <c r="R7" s="62"/>
      <c r="S7" s="62"/>
      <c r="T7" s="62"/>
      <c r="U7" s="62"/>
      <c r="V7" s="62"/>
      <c r="W7" s="62"/>
      <c r="X7" s="62"/>
      <c r="Y7" s="62"/>
      <c r="Z7" s="62"/>
      <c r="AA7" s="62"/>
      <c r="AB7" s="62"/>
      <c r="AC7" s="62"/>
      <c r="AD7" s="62"/>
      <c r="AE7" s="62"/>
      <c r="AF7" s="62">
        <v>299.41176043069794</v>
      </c>
    </row>
    <row r="8" spans="1:32" x14ac:dyDescent="0.3">
      <c r="A8" s="61" t="s">
        <v>29</v>
      </c>
      <c r="B8" s="62"/>
      <c r="C8" s="62">
        <v>249.13610192897772</v>
      </c>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v>249.13610192897772</v>
      </c>
    </row>
    <row r="9" spans="1:32" x14ac:dyDescent="0.3">
      <c r="A9" s="61" t="s">
        <v>39</v>
      </c>
      <c r="B9" s="62"/>
      <c r="C9" s="62"/>
      <c r="D9" s="62">
        <v>249.13610192897772</v>
      </c>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v>249.13610192897772</v>
      </c>
    </row>
    <row r="10" spans="1:32" x14ac:dyDescent="0.3">
      <c r="A10" s="61" t="s">
        <v>44</v>
      </c>
      <c r="B10" s="62">
        <v>92.426543519191696</v>
      </c>
      <c r="C10" s="62"/>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v>92.426543519191696</v>
      </c>
    </row>
    <row r="11" spans="1:32" x14ac:dyDescent="0.3">
      <c r="A11" s="61" t="s">
        <v>46</v>
      </c>
      <c r="B11" s="62">
        <v>136.55159264087635</v>
      </c>
      <c r="C11" s="62"/>
      <c r="D11" s="62"/>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v>136.55159264087635</v>
      </c>
    </row>
    <row r="12" spans="1:32" x14ac:dyDescent="0.3">
      <c r="A12" s="61" t="s">
        <v>31</v>
      </c>
      <c r="B12" s="62">
        <v>125.9535563512229</v>
      </c>
      <c r="C12" s="62">
        <v>125.9535563512229</v>
      </c>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v>251.9071127024458</v>
      </c>
    </row>
    <row r="13" spans="1:32" x14ac:dyDescent="0.3">
      <c r="A13" s="61" t="s">
        <v>33</v>
      </c>
      <c r="B13" s="62">
        <v>45.534520690250304</v>
      </c>
      <c r="C13" s="62">
        <v>15.854840220546686</v>
      </c>
      <c r="D13" s="62">
        <v>15.854840220546686</v>
      </c>
      <c r="E13" s="62">
        <v>15.854840220546686</v>
      </c>
      <c r="F13" s="62">
        <v>15.854840220546686</v>
      </c>
      <c r="G13" s="62">
        <v>15.854840220546686</v>
      </c>
      <c r="H13" s="62">
        <v>15.854840220546686</v>
      </c>
      <c r="I13" s="62">
        <v>15.854840220546686</v>
      </c>
      <c r="J13" s="62">
        <v>15.854840220546686</v>
      </c>
      <c r="K13" s="62">
        <v>15.854840220546686</v>
      </c>
      <c r="L13" s="62">
        <v>15.854840220546686</v>
      </c>
      <c r="M13" s="62">
        <v>15.854840220546686</v>
      </c>
      <c r="N13" s="62">
        <v>15.854840220546686</v>
      </c>
      <c r="O13" s="62">
        <v>15.854840220546686</v>
      </c>
      <c r="P13" s="62">
        <v>15.854840220546686</v>
      </c>
      <c r="Q13" s="62">
        <v>15.854840220546686</v>
      </c>
      <c r="R13" s="62">
        <v>15.854840220546686</v>
      </c>
      <c r="S13" s="62">
        <v>15.854840220546686</v>
      </c>
      <c r="T13" s="62">
        <v>15.854840220546686</v>
      </c>
      <c r="U13" s="62">
        <v>15.854840220546686</v>
      </c>
      <c r="V13" s="62">
        <v>15.854840220546686</v>
      </c>
      <c r="W13" s="62">
        <v>15.854840220546686</v>
      </c>
      <c r="X13" s="62">
        <v>15.854840220546686</v>
      </c>
      <c r="Y13" s="62">
        <v>15.854840220546686</v>
      </c>
      <c r="Z13" s="62">
        <v>15.854840220546686</v>
      </c>
      <c r="AA13" s="62">
        <v>15.854840220546686</v>
      </c>
      <c r="AB13" s="62">
        <v>15.854840220546686</v>
      </c>
      <c r="AC13" s="62">
        <v>15.854840220546686</v>
      </c>
      <c r="AD13" s="62">
        <v>15.854840220546686</v>
      </c>
      <c r="AE13" s="62">
        <v>15.854840220546686</v>
      </c>
      <c r="AF13" s="62">
        <v>505.3248870861043</v>
      </c>
    </row>
    <row r="14" spans="1:32" x14ac:dyDescent="0.3">
      <c r="A14" s="61" t="s">
        <v>49</v>
      </c>
      <c r="B14" s="62">
        <v>135.12131101919169</v>
      </c>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v>135.12131101919169</v>
      </c>
    </row>
    <row r="15" spans="1:32" x14ac:dyDescent="0.3">
      <c r="A15" s="61" t="s">
        <v>18</v>
      </c>
      <c r="B15" s="62">
        <v>65.664626684188804</v>
      </c>
      <c r="C15" s="62"/>
      <c r="D15" s="62"/>
      <c r="E15" s="62"/>
      <c r="F15" s="62"/>
      <c r="G15" s="62"/>
      <c r="H15" s="62"/>
      <c r="I15" s="62"/>
      <c r="J15" s="62"/>
      <c r="K15" s="62"/>
      <c r="L15" s="62"/>
      <c r="M15" s="62"/>
      <c r="N15" s="62"/>
      <c r="O15" s="62"/>
      <c r="P15" s="62"/>
      <c r="Q15" s="62"/>
      <c r="R15" s="62"/>
      <c r="S15" s="62"/>
      <c r="T15" s="62"/>
      <c r="U15" s="62"/>
      <c r="V15" s="62"/>
      <c r="W15" s="62"/>
      <c r="X15" s="62"/>
      <c r="Y15" s="62"/>
      <c r="Z15" s="62"/>
      <c r="AA15" s="62"/>
      <c r="AB15" s="62"/>
      <c r="AC15" s="62"/>
      <c r="AD15" s="62"/>
      <c r="AE15" s="62"/>
      <c r="AF15" s="62">
        <v>65.664626684188804</v>
      </c>
    </row>
    <row r="16" spans="1:32" x14ac:dyDescent="0.3">
      <c r="A16" s="61" t="s">
        <v>51</v>
      </c>
      <c r="B16" s="62">
        <v>114.67487442083356</v>
      </c>
      <c r="C16" s="62"/>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v>114.67487442083356</v>
      </c>
    </row>
    <row r="17" spans="1:32" x14ac:dyDescent="0.3">
      <c r="A17" s="61" t="s">
        <v>40</v>
      </c>
      <c r="B17" s="62"/>
      <c r="C17" s="62"/>
      <c r="D17" s="62">
        <v>34.859676969051357</v>
      </c>
      <c r="E17" s="62"/>
      <c r="F17" s="62">
        <v>34.859676969051357</v>
      </c>
      <c r="G17" s="62"/>
      <c r="H17" s="62"/>
      <c r="I17" s="62"/>
      <c r="J17" s="62"/>
      <c r="K17" s="62">
        <v>34.859676969051357</v>
      </c>
      <c r="L17" s="62"/>
      <c r="M17" s="62"/>
      <c r="N17" s="62"/>
      <c r="O17" s="62"/>
      <c r="P17" s="62">
        <v>34.859676969051357</v>
      </c>
      <c r="Q17" s="62"/>
      <c r="R17" s="62"/>
      <c r="S17" s="62"/>
      <c r="T17" s="62"/>
      <c r="U17" s="62">
        <v>34.859676969051357</v>
      </c>
      <c r="V17" s="62"/>
      <c r="W17" s="62"/>
      <c r="X17" s="62"/>
      <c r="Y17" s="62"/>
      <c r="Z17" s="62"/>
      <c r="AA17" s="62"/>
      <c r="AB17" s="62"/>
      <c r="AC17" s="62"/>
      <c r="AD17" s="62"/>
      <c r="AE17" s="62"/>
      <c r="AF17" s="62">
        <v>174.29838484525678</v>
      </c>
    </row>
    <row r="18" spans="1:32" x14ac:dyDescent="0.3">
      <c r="A18" s="61" t="s">
        <v>36</v>
      </c>
      <c r="B18" s="62">
        <v>3.8546722745895359</v>
      </c>
      <c r="C18" s="62">
        <v>3.8546722745895359</v>
      </c>
      <c r="D18" s="62">
        <v>3.8546722745895359</v>
      </c>
      <c r="E18" s="62">
        <v>3.8546722745895359</v>
      </c>
      <c r="F18" s="62">
        <v>3.8546722745895359</v>
      </c>
      <c r="G18" s="62">
        <v>3.8546722745895359</v>
      </c>
      <c r="H18" s="62">
        <v>3.8546722745895359</v>
      </c>
      <c r="I18" s="62">
        <v>3.8546722745895359</v>
      </c>
      <c r="J18" s="62">
        <v>3.8546722745895359</v>
      </c>
      <c r="K18" s="62">
        <v>3.8546722745895359</v>
      </c>
      <c r="L18" s="62">
        <v>3.8546722745895359</v>
      </c>
      <c r="M18" s="62">
        <v>3.8546722745895359</v>
      </c>
      <c r="N18" s="62">
        <v>3.8546722745895359</v>
      </c>
      <c r="O18" s="62">
        <v>3.8546722745895359</v>
      </c>
      <c r="P18" s="62">
        <v>3.8546722745895359</v>
      </c>
      <c r="Q18" s="62">
        <v>3.8546722745895359</v>
      </c>
      <c r="R18" s="62">
        <v>3.8546722745895359</v>
      </c>
      <c r="S18" s="62">
        <v>3.8546722745895359</v>
      </c>
      <c r="T18" s="62">
        <v>3.8546722745895359</v>
      </c>
      <c r="U18" s="62">
        <v>3.8546722745895359</v>
      </c>
      <c r="V18" s="62">
        <v>3.8546722745895359</v>
      </c>
      <c r="W18" s="62">
        <v>3.8546722745895359</v>
      </c>
      <c r="X18" s="62">
        <v>3.8546722745895359</v>
      </c>
      <c r="Y18" s="62">
        <v>3.8546722745895359</v>
      </c>
      <c r="Z18" s="62">
        <v>3.8546722745895359</v>
      </c>
      <c r="AA18" s="62">
        <v>3.8546722745895359</v>
      </c>
      <c r="AB18" s="62">
        <v>3.8546722745895359</v>
      </c>
      <c r="AC18" s="62">
        <v>3.8546722745895359</v>
      </c>
      <c r="AD18" s="62">
        <v>3.8546722745895359</v>
      </c>
      <c r="AE18" s="62">
        <v>3.8546722745895359</v>
      </c>
      <c r="AF18" s="62">
        <v>115.640168237686</v>
      </c>
    </row>
    <row r="19" spans="1:32" x14ac:dyDescent="0.3">
      <c r="A19" s="61" t="s">
        <v>20</v>
      </c>
      <c r="B19" s="62">
        <v>170.97756464242926</v>
      </c>
      <c r="C19" s="62"/>
      <c r="D19" s="62"/>
      <c r="E19" s="62"/>
      <c r="F19" s="62"/>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62">
        <v>170.97756464242926</v>
      </c>
    </row>
    <row r="20" spans="1:32" x14ac:dyDescent="0.3">
      <c r="A20" s="61" t="s">
        <v>23</v>
      </c>
      <c r="B20" s="62">
        <v>347.31068681716914</v>
      </c>
      <c r="C20" s="62"/>
      <c r="D20" s="62"/>
      <c r="E20" s="62"/>
      <c r="F20" s="62"/>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62">
        <v>347.31068681716914</v>
      </c>
    </row>
    <row r="21" spans="1:32" x14ac:dyDescent="0.3">
      <c r="A21" s="61" t="s">
        <v>37</v>
      </c>
      <c r="B21" s="62"/>
      <c r="C21" s="62">
        <v>68.804924652500119</v>
      </c>
      <c r="D21" s="62"/>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v>68.804924652500119</v>
      </c>
    </row>
    <row r="22" spans="1:32" x14ac:dyDescent="0.3">
      <c r="A22" s="61" t="s">
        <v>27</v>
      </c>
      <c r="B22" s="62">
        <v>1733.090195283889</v>
      </c>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v>1733.090195283889</v>
      </c>
    </row>
    <row r="23" spans="1:32" x14ac:dyDescent="0.3">
      <c r="A23" s="61" t="s">
        <v>126</v>
      </c>
      <c r="B23" s="62">
        <v>3613.0766904234288</v>
      </c>
      <c r="C23" s="62">
        <v>463.60409542783697</v>
      </c>
      <c r="D23" s="62">
        <v>303.70529139316528</v>
      </c>
      <c r="E23" s="62">
        <v>19.709512495136224</v>
      </c>
      <c r="F23" s="62">
        <v>54.569189464187573</v>
      </c>
      <c r="G23" s="62">
        <v>19.709512495136224</v>
      </c>
      <c r="H23" s="62">
        <v>19.709512495136224</v>
      </c>
      <c r="I23" s="62">
        <v>19.709512495136224</v>
      </c>
      <c r="J23" s="62">
        <v>19.709512495136224</v>
      </c>
      <c r="K23" s="62">
        <v>54.569189464187573</v>
      </c>
      <c r="L23" s="62">
        <v>19.709512495136224</v>
      </c>
      <c r="M23" s="62">
        <v>19.709512495136224</v>
      </c>
      <c r="N23" s="62">
        <v>19.709512495136224</v>
      </c>
      <c r="O23" s="62">
        <v>19.709512495136224</v>
      </c>
      <c r="P23" s="62">
        <v>54.569189464187573</v>
      </c>
      <c r="Q23" s="62">
        <v>19.709512495136224</v>
      </c>
      <c r="R23" s="62">
        <v>19.709512495136224</v>
      </c>
      <c r="S23" s="62">
        <v>19.709512495136224</v>
      </c>
      <c r="T23" s="62">
        <v>19.709512495136224</v>
      </c>
      <c r="U23" s="62">
        <v>54.569189464187573</v>
      </c>
      <c r="V23" s="62">
        <v>19.709512495136224</v>
      </c>
      <c r="W23" s="62">
        <v>19.709512495136224</v>
      </c>
      <c r="X23" s="62">
        <v>19.709512495136224</v>
      </c>
      <c r="Y23" s="62">
        <v>19.709512495136224</v>
      </c>
      <c r="Z23" s="62">
        <v>19.709512495136224</v>
      </c>
      <c r="AA23" s="62">
        <v>19.709512495136224</v>
      </c>
      <c r="AB23" s="62">
        <v>19.709512495136224</v>
      </c>
      <c r="AC23" s="62">
        <v>19.709512495136224</v>
      </c>
      <c r="AD23" s="62">
        <v>19.709512495136224</v>
      </c>
      <c r="AE23" s="62">
        <v>19.709512495136224</v>
      </c>
      <c r="AF23" s="62">
        <v>5051.9816224893138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1</vt:i4>
      </vt:variant>
      <vt:variant>
        <vt:lpstr>Named Ranges</vt:lpstr>
      </vt:variant>
      <vt:variant>
        <vt:i4>10</vt:i4>
      </vt:variant>
    </vt:vector>
  </HeadingPairs>
  <TitlesOfParts>
    <vt:vector size="21" baseType="lpstr">
      <vt:lpstr>Dicas de Uso</vt:lpstr>
      <vt:lpstr>Premissas</vt:lpstr>
      <vt:lpstr>Identificação</vt:lpstr>
      <vt:lpstr>Silvicultura</vt:lpstr>
      <vt:lpstr>Receitas</vt:lpstr>
      <vt:lpstr>ResumoSilvicultura</vt:lpstr>
      <vt:lpstr>FluxoCaixaFaixa</vt:lpstr>
      <vt:lpstr>FluxoCaixaModelo</vt:lpstr>
      <vt:lpstr>Parametros</vt:lpstr>
      <vt:lpstr>ExTabDinamica</vt:lpstr>
      <vt:lpstr>Gráficos</vt:lpstr>
      <vt:lpstr>AutorProjeto</vt:lpstr>
      <vt:lpstr>descFitofisionomia</vt:lpstr>
      <vt:lpstr>DescProjeto</vt:lpstr>
      <vt:lpstr>nomeMecanizacao</vt:lpstr>
      <vt:lpstr>nomeMunicipio</vt:lpstr>
      <vt:lpstr>NomeProjeto</vt:lpstr>
      <vt:lpstr>nomeRegiaoAdm</vt:lpstr>
      <vt:lpstr>nomeRegiaoEco</vt:lpstr>
      <vt:lpstr>nomeTopografia</vt:lpstr>
      <vt:lpstr>TxDsc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Silvana Nobre</dc:creator>
  <cp:lastModifiedBy>Silvana Nobre</cp:lastModifiedBy>
  <dcterms:created xsi:type="dcterms:W3CDTF">2022-12-15T15:28:43Z</dcterms:created>
  <dcterms:modified xsi:type="dcterms:W3CDTF">2023-01-24T23:09:46Z</dcterms:modified>
</cp:coreProperties>
</file>