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demo-dev/DataSets/"/>
    </mc:Choice>
  </mc:AlternateContent>
  <xr:revisionPtr revIDLastSave="0" documentId="13_ncr:1_{EE9D5A84-82BF-784C-BE61-C5473919C5FC}" xr6:coauthVersionLast="43" xr6:coauthVersionMax="43" xr10:uidLastSave="{00000000-0000-0000-0000-000000000000}"/>
  <bookViews>
    <workbookView xWindow="1120" yWindow="460" windowWidth="31880" windowHeight="19340" tabRatio="500" xr2:uid="{00000000-000D-0000-FFFF-FFFF00000000}"/>
  </bookViews>
  <sheets>
    <sheet name="NorthwindOrders" sheetId="1" r:id="rId1"/>
    <sheet name="Sheet1" sheetId="2" r:id="rId2"/>
  </sheets>
  <definedNames>
    <definedName name="_xlnm._FilterDatabase" localSheetId="0">NorthwindOrders!$A$1:$V$1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6" i="1" l="1"/>
  <c r="L128" i="1"/>
  <c r="L145" i="1"/>
  <c r="L71" i="1"/>
  <c r="L130" i="1"/>
  <c r="L31" i="1"/>
  <c r="L136" i="1"/>
  <c r="L34" i="1"/>
  <c r="L50" i="1"/>
  <c r="L57" i="1"/>
  <c r="L62" i="1"/>
  <c r="L73" i="1"/>
  <c r="L75" i="1"/>
  <c r="L84" i="1"/>
  <c r="L85" i="1"/>
  <c r="L103" i="1"/>
  <c r="L112" i="1"/>
  <c r="L116" i="1"/>
  <c r="L117" i="1"/>
  <c r="L118" i="1"/>
  <c r="L120" i="1"/>
  <c r="L133" i="1"/>
  <c r="L146" i="1"/>
  <c r="L135" i="1"/>
  <c r="L131" i="1"/>
  <c r="L127" i="1"/>
  <c r="L28" i="1"/>
  <c r="L132" i="1"/>
  <c r="L29" i="1"/>
  <c r="L30" i="1"/>
  <c r="L147" i="1"/>
  <c r="L33" i="1"/>
  <c r="L38" i="1"/>
  <c r="L41" i="1"/>
  <c r="L47" i="1"/>
  <c r="L49" i="1"/>
  <c r="L58" i="1"/>
  <c r="L63" i="1"/>
  <c r="L64" i="1"/>
  <c r="L66" i="1"/>
  <c r="L82" i="1"/>
  <c r="L86" i="1"/>
  <c r="L87" i="1"/>
  <c r="L93" i="1"/>
  <c r="L96" i="1"/>
  <c r="L97" i="1"/>
  <c r="L104" i="1"/>
  <c r="L105" i="1"/>
  <c r="L109" i="1"/>
  <c r="L110" i="1"/>
  <c r="L114" i="1"/>
  <c r="L122" i="1"/>
  <c r="L124" i="1"/>
  <c r="L134" i="1"/>
  <c r="L138" i="1"/>
  <c r="L139" i="1"/>
  <c r="L142" i="1"/>
  <c r="L143" i="1"/>
  <c r="L144" i="1"/>
  <c r="L3" i="1"/>
  <c r="L6" i="1"/>
  <c r="L5" i="1"/>
  <c r="L7" i="1"/>
  <c r="L8" i="1"/>
  <c r="L9" i="1"/>
  <c r="L10" i="1"/>
  <c r="L11" i="1"/>
  <c r="L12" i="1"/>
  <c r="L13" i="1"/>
  <c r="L14" i="1"/>
  <c r="L15" i="1"/>
  <c r="L17" i="1"/>
  <c r="L25" i="1"/>
  <c r="L26" i="1"/>
  <c r="L27" i="1"/>
  <c r="L35" i="1"/>
  <c r="L36" i="1"/>
  <c r="L40" i="1"/>
  <c r="L44" i="1"/>
  <c r="L45" i="1"/>
  <c r="L48" i="1"/>
  <c r="L51" i="1"/>
  <c r="L55" i="1"/>
  <c r="L60" i="1"/>
  <c r="L65" i="1"/>
  <c r="L70" i="1"/>
  <c r="L72" i="1"/>
  <c r="L76" i="1"/>
  <c r="L78" i="1"/>
  <c r="L79" i="1"/>
  <c r="L80" i="1"/>
  <c r="L83" i="1"/>
  <c r="L88" i="1"/>
  <c r="L92" i="1"/>
  <c r="L94" i="1"/>
  <c r="L98" i="1"/>
  <c r="L99" i="1"/>
  <c r="L100" i="1"/>
  <c r="L111" i="1"/>
  <c r="L115" i="1"/>
  <c r="L121" i="1"/>
  <c r="L123" i="1"/>
  <c r="L125" i="1"/>
  <c r="L119" i="1"/>
  <c r="L32" i="1"/>
  <c r="L101" i="1"/>
  <c r="L91" i="1"/>
  <c r="L42" i="1"/>
  <c r="L53" i="1"/>
  <c r="L67" i="1"/>
  <c r="L81" i="1"/>
  <c r="L37" i="1"/>
  <c r="L54" i="1"/>
  <c r="L56" i="1"/>
  <c r="L74" i="1"/>
  <c r="L77" i="1"/>
  <c r="L89" i="1"/>
  <c r="L90" i="1"/>
  <c r="L106" i="1"/>
  <c r="L113" i="1"/>
  <c r="L137" i="1"/>
  <c r="L140" i="1"/>
  <c r="L141" i="1"/>
  <c r="L2" i="1"/>
  <c r="L4" i="1"/>
  <c r="L39" i="1"/>
  <c r="L43" i="1"/>
  <c r="L52" i="1"/>
  <c r="L59" i="1"/>
  <c r="L61" i="1"/>
  <c r="L68" i="1"/>
  <c r="L69" i="1"/>
  <c r="L16" i="1"/>
  <c r="L95" i="1"/>
  <c r="L18" i="1"/>
  <c r="L19" i="1"/>
  <c r="L20" i="1"/>
  <c r="L102" i="1"/>
  <c r="L21" i="1"/>
  <c r="L107" i="1"/>
  <c r="L108" i="1"/>
  <c r="L22" i="1"/>
  <c r="L23" i="1"/>
  <c r="L24" i="1"/>
  <c r="L129" i="1"/>
  <c r="L126" i="1"/>
  <c r="K2" i="1"/>
  <c r="G2" i="1" s="1"/>
  <c r="K31" i="1"/>
  <c r="G31" i="1" s="1"/>
  <c r="K3" i="1"/>
  <c r="G3" i="1" s="1"/>
  <c r="K4" i="1"/>
  <c r="G4" i="1" s="1"/>
  <c r="K32" i="1"/>
  <c r="G32" i="1" s="1"/>
  <c r="K5" i="1"/>
  <c r="G5" i="1" s="1"/>
  <c r="K6" i="1"/>
  <c r="G6" i="1" s="1"/>
  <c r="K147" i="1" l="1"/>
  <c r="G147" i="1" s="1"/>
  <c r="K146" i="1"/>
  <c r="K145" i="1"/>
  <c r="G145" i="1" s="1"/>
  <c r="K144" i="1"/>
  <c r="G144" i="1" s="1"/>
  <c r="K143" i="1"/>
  <c r="G143" i="1" s="1"/>
  <c r="K142" i="1"/>
  <c r="K141" i="1"/>
  <c r="K140" i="1"/>
  <c r="G140" i="1" s="1"/>
  <c r="K139" i="1"/>
  <c r="G139" i="1" s="1"/>
  <c r="K138" i="1"/>
  <c r="G138" i="1" s="1"/>
  <c r="K137" i="1"/>
  <c r="K136" i="1"/>
  <c r="G136" i="1" s="1"/>
  <c r="K135" i="1"/>
  <c r="G135" i="1" s="1"/>
  <c r="K30" i="1"/>
  <c r="K134" i="1"/>
  <c r="K29" i="1"/>
  <c r="K133" i="1"/>
  <c r="K132" i="1"/>
  <c r="G132" i="1" s="1"/>
  <c r="K131" i="1"/>
  <c r="G131" i="1" s="1"/>
  <c r="K130" i="1"/>
  <c r="G130" i="1" s="1"/>
  <c r="K129" i="1"/>
  <c r="K28" i="1"/>
  <c r="K128" i="1"/>
  <c r="G128" i="1" s="1"/>
  <c r="K27" i="1"/>
  <c r="K127" i="1"/>
  <c r="G127" i="1" s="1"/>
  <c r="K126" i="1"/>
  <c r="K125" i="1"/>
  <c r="G125" i="1" s="1"/>
  <c r="K124" i="1"/>
  <c r="G124" i="1" s="1"/>
  <c r="K123" i="1"/>
  <c r="G123" i="1" s="1"/>
  <c r="K122" i="1"/>
  <c r="K121" i="1"/>
  <c r="G121" i="1" s="1"/>
  <c r="K120" i="1"/>
  <c r="K119" i="1"/>
  <c r="G119" i="1" s="1"/>
  <c r="K118" i="1"/>
  <c r="K117" i="1"/>
  <c r="K26" i="1"/>
  <c r="K25" i="1"/>
  <c r="K116" i="1"/>
  <c r="K24" i="1"/>
  <c r="K115" i="1"/>
  <c r="G115" i="1" s="1"/>
  <c r="K114" i="1"/>
  <c r="K113" i="1"/>
  <c r="G113" i="1" s="1"/>
  <c r="K112" i="1"/>
  <c r="K111" i="1"/>
  <c r="G111" i="1" s="1"/>
  <c r="K110" i="1"/>
  <c r="G110" i="1" s="1"/>
  <c r="K23" i="1"/>
  <c r="K109" i="1"/>
  <c r="G109" i="1" s="1"/>
  <c r="K22" i="1"/>
  <c r="K108" i="1"/>
  <c r="K107" i="1"/>
  <c r="K106" i="1"/>
  <c r="G106" i="1" s="1"/>
  <c r="K105" i="1"/>
  <c r="K21" i="1"/>
  <c r="K104" i="1"/>
  <c r="K103" i="1"/>
  <c r="K102" i="1"/>
  <c r="G102" i="1" s="1"/>
  <c r="K101" i="1"/>
  <c r="K100" i="1"/>
  <c r="G100" i="1" s="1"/>
  <c r="K20" i="1"/>
  <c r="K99" i="1"/>
  <c r="G99" i="1" s="1"/>
  <c r="K98" i="1"/>
  <c r="G98" i="1" s="1"/>
  <c r="K97" i="1"/>
  <c r="K96" i="1"/>
  <c r="K19" i="1"/>
  <c r="K18" i="1"/>
  <c r="K17" i="1"/>
  <c r="K95" i="1"/>
  <c r="G95" i="1" s="1"/>
  <c r="K94" i="1"/>
  <c r="G94" i="1" s="1"/>
  <c r="K93" i="1"/>
  <c r="K92" i="1"/>
  <c r="G92" i="1" s="1"/>
  <c r="K91" i="1"/>
  <c r="K90" i="1"/>
  <c r="G90" i="1" s="1"/>
  <c r="K89" i="1"/>
  <c r="G89" i="1" s="1"/>
  <c r="K88" i="1"/>
  <c r="G88" i="1" s="1"/>
  <c r="K87" i="1"/>
  <c r="K86" i="1"/>
  <c r="K85" i="1"/>
  <c r="K84" i="1"/>
  <c r="K83" i="1"/>
  <c r="G83" i="1" s="1"/>
  <c r="K82" i="1"/>
  <c r="K81" i="1"/>
  <c r="G81" i="1" s="1"/>
  <c r="K80" i="1"/>
  <c r="G80" i="1" s="1"/>
  <c r="K79" i="1"/>
  <c r="G79" i="1" s="1"/>
  <c r="K78" i="1"/>
  <c r="G78" i="1" s="1"/>
  <c r="K77" i="1"/>
  <c r="G77" i="1" s="1"/>
  <c r="K76" i="1"/>
  <c r="G76" i="1" s="1"/>
  <c r="K75" i="1"/>
  <c r="K16" i="1"/>
  <c r="K74" i="1"/>
  <c r="G74" i="1" s="1"/>
  <c r="K73" i="1"/>
  <c r="K15" i="1"/>
  <c r="K72" i="1"/>
  <c r="G72" i="1" s="1"/>
  <c r="K71" i="1"/>
  <c r="G71" i="1" s="1"/>
  <c r="K70" i="1"/>
  <c r="G70" i="1" s="1"/>
  <c r="K69" i="1"/>
  <c r="G69" i="1" s="1"/>
  <c r="K68" i="1"/>
  <c r="G68" i="1" s="1"/>
  <c r="K67" i="1"/>
  <c r="G67" i="1" s="1"/>
  <c r="K66" i="1"/>
  <c r="K14" i="1"/>
  <c r="K65" i="1"/>
  <c r="G65" i="1" s="1"/>
  <c r="K64" i="1"/>
  <c r="K63" i="1"/>
  <c r="G63" i="1" s="1"/>
  <c r="K62" i="1"/>
  <c r="G62" i="1" s="1"/>
  <c r="K61" i="1"/>
  <c r="K60" i="1"/>
  <c r="G60" i="1" s="1"/>
  <c r="K59" i="1"/>
  <c r="G59" i="1" s="1"/>
  <c r="K58" i="1"/>
  <c r="K57" i="1"/>
  <c r="K56" i="1"/>
  <c r="G56" i="1" s="1"/>
  <c r="K55" i="1"/>
  <c r="G55" i="1" s="1"/>
  <c r="K54" i="1"/>
  <c r="G54" i="1" s="1"/>
  <c r="K53" i="1"/>
  <c r="G53" i="1" s="1"/>
  <c r="K52" i="1"/>
  <c r="G52" i="1" s="1"/>
  <c r="K51" i="1"/>
  <c r="G51" i="1" s="1"/>
  <c r="K50" i="1"/>
  <c r="K13" i="1"/>
  <c r="K49" i="1"/>
  <c r="K48" i="1"/>
  <c r="G48" i="1" s="1"/>
  <c r="K12" i="1"/>
  <c r="K11" i="1"/>
  <c r="K47" i="1"/>
  <c r="K46" i="1"/>
  <c r="G46" i="1" s="1"/>
  <c r="K10" i="1"/>
  <c r="K9" i="1"/>
  <c r="K45" i="1"/>
  <c r="G45" i="1" s="1"/>
  <c r="K44" i="1"/>
  <c r="G44" i="1" s="1"/>
  <c r="K43" i="1"/>
  <c r="G43" i="1" s="1"/>
  <c r="K42" i="1"/>
  <c r="G42" i="1" s="1"/>
  <c r="K41" i="1"/>
  <c r="G41" i="1" s="1"/>
  <c r="K40" i="1"/>
  <c r="G40" i="1" s="1"/>
  <c r="K39" i="1"/>
  <c r="K38" i="1"/>
  <c r="K37" i="1"/>
  <c r="G37" i="1" s="1"/>
  <c r="K8" i="1"/>
  <c r="K36" i="1"/>
  <c r="G36" i="1" s="1"/>
  <c r="K35" i="1"/>
  <c r="G35" i="1" s="1"/>
  <c r="K34" i="1"/>
  <c r="K33" i="1"/>
  <c r="K7" i="1"/>
  <c r="G12" i="1" l="1"/>
  <c r="G49" i="1"/>
  <c r="G50" i="1"/>
  <c r="G64" i="1"/>
  <c r="G66" i="1"/>
  <c r="G84" i="1"/>
  <c r="G87" i="1"/>
  <c r="G93" i="1"/>
  <c r="G97" i="1"/>
  <c r="G101" i="1"/>
  <c r="G114" i="1"/>
  <c r="G116" i="1"/>
  <c r="G28" i="1"/>
  <c r="G133" i="1"/>
  <c r="G58" i="1"/>
  <c r="G25" i="1"/>
  <c r="G129" i="1"/>
  <c r="G8" i="1"/>
  <c r="G33" i="1"/>
  <c r="G9" i="1"/>
  <c r="G13" i="1"/>
  <c r="G61" i="1"/>
  <c r="G15" i="1"/>
  <c r="G21" i="1"/>
  <c r="G108" i="1"/>
  <c r="G10" i="1"/>
  <c r="G38" i="1"/>
  <c r="G34" i="1"/>
  <c r="G47" i="1"/>
  <c r="G11" i="1"/>
  <c r="G57" i="1"/>
  <c r="G85" i="1"/>
  <c r="G20" i="1"/>
  <c r="G105" i="1"/>
  <c r="G23" i="1"/>
  <c r="G120" i="1"/>
  <c r="G27" i="1"/>
  <c r="G137" i="1"/>
  <c r="G146" i="1"/>
  <c r="G18" i="1"/>
  <c r="G73" i="1"/>
  <c r="G16" i="1"/>
  <c r="G91" i="1"/>
  <c r="G17" i="1"/>
  <c r="G103" i="1"/>
  <c r="G26" i="1"/>
  <c r="G30" i="1"/>
  <c r="G29" i="1"/>
  <c r="G141" i="1"/>
  <c r="G117" i="1"/>
  <c r="G7" i="1"/>
  <c r="G14" i="1"/>
  <c r="G82" i="1"/>
  <c r="G19" i="1"/>
  <c r="G104" i="1"/>
  <c r="G22" i="1"/>
  <c r="G118" i="1"/>
  <c r="G126" i="1"/>
  <c r="G134" i="1"/>
  <c r="G75" i="1"/>
  <c r="G86" i="1"/>
  <c r="G96" i="1"/>
  <c r="G107" i="1"/>
  <c r="G112" i="1"/>
  <c r="G24" i="1"/>
  <c r="G122" i="1"/>
  <c r="G142" i="1"/>
  <c r="G39" i="1"/>
</calcChain>
</file>

<file path=xl/sharedStrings.xml><?xml version="1.0" encoding="utf-8"?>
<sst xmlns="http://schemas.openxmlformats.org/spreadsheetml/2006/main" count="1629" uniqueCount="151">
  <si>
    <t>Employee</t>
  </si>
  <si>
    <t>Freight</t>
  </si>
  <si>
    <t>Michael Suyama</t>
  </si>
  <si>
    <t>Speedy Express</t>
  </si>
  <si>
    <t>Margaret Peacock</t>
  </si>
  <si>
    <t>United Package</t>
  </si>
  <si>
    <t>Nancy Davolio</t>
  </si>
  <si>
    <t>Federal Shipping</t>
  </si>
  <si>
    <t>Janet Leverling</t>
  </si>
  <si>
    <t>Robert King</t>
  </si>
  <si>
    <t>Laura Callahan</t>
  </si>
  <si>
    <t>Anne Dodsworth</t>
  </si>
  <si>
    <t>Andrew Fuller</t>
  </si>
  <si>
    <t>Steven Buchanan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</si>
  <si>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</si>
  <si>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</si>
  <si>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</si>
  <si>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</si>
  <si>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</si>
  <si>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</si>
  <si>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</si>
  <si>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</si>
  <si>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</si>
  <si>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</si>
  <si>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</si>
  <si>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</si>
  <si>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</si>
  <si>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</si>
  <si>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</si>
  <si>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</si>
  <si>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HUNGC</t>
  </si>
  <si>
    <t>Hungry Coyote Import Store</t>
  </si>
  <si>
    <t>Yoshi Latimer</t>
  </si>
  <si>
    <t>Elgin</t>
  </si>
  <si>
    <t>97827</t>
  </si>
  <si>
    <t>LAUGB</t>
  </si>
  <si>
    <t>Laughing Bacchus Wine Cellars</t>
  </si>
  <si>
    <t>Yoshi Tannamuri</t>
  </si>
  <si>
    <t>2319 Elm St.</t>
  </si>
  <si>
    <t>Vancouver</t>
  </si>
  <si>
    <t>V3F 2K1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</si>
  <si>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</si>
  <si>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</si>
  <si>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</si>
  <si>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</si>
  <si>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</si>
  <si>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</si>
  <si>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</si>
  <si>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LETSS</t>
  </si>
  <si>
    <t>Let's Stop N Shop</t>
  </si>
  <si>
    <t>Jaime Yorres</t>
  </si>
  <si>
    <t>San Francisco</t>
  </si>
  <si>
    <t>CA</t>
  </si>
  <si>
    <t>94117</t>
  </si>
  <si>
    <t>LONEP</t>
  </si>
  <si>
    <t>Lonesome Pine Restaurant</t>
  </si>
  <si>
    <t>Fran Wilson</t>
  </si>
  <si>
    <t>89 Chiaroscuro Rd.</t>
  </si>
  <si>
    <t>Portland</t>
  </si>
  <si>
    <t>97219</t>
  </si>
  <si>
    <t>MEREP</t>
  </si>
  <si>
    <t>Mère Paillarde</t>
  </si>
  <si>
    <t>Jean Fresnière</t>
  </si>
  <si>
    <t>43 rue St. Laurent</t>
  </si>
  <si>
    <t>Montréal</t>
  </si>
  <si>
    <t>H1J 1C3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</si>
  <si>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</si>
  <si>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</si>
  <si>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</si>
  <si>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</si>
  <si>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</si>
  <si>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</si>
  <si>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</si>
  <si>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PRINI</t>
  </si>
  <si>
    <t>Princesa Isabel Vinhos</t>
  </si>
  <si>
    <t>Isabel de Castro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</si>
  <si>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</si>
  <si>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</si>
  <si>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</si>
  <si>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</si>
  <si>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</si>
  <si>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</si>
  <si>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</si>
  <si>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</si>
  <si>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</si>
  <si>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</si>
  <si>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</si>
  <si>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</si>
  <si>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</si>
  <si>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</si>
  <si>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</si>
  <si>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</si>
  <si>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</si>
  <si>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</si>
  <si>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</si>
  <si>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</si>
  <si>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</si>
  <si>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THEBI</t>
  </si>
  <si>
    <t>The Big Cheese</t>
  </si>
  <si>
    <t>Liz Nixon</t>
  </si>
  <si>
    <t>97201</t>
  </si>
  <si>
    <t>THECR</t>
  </si>
  <si>
    <t>The Cracker Box</t>
  </si>
  <si>
    <t>Liu Wong</t>
  </si>
  <si>
    <t>55 Grizzly Peak Rd.</t>
  </si>
  <si>
    <t>Butte</t>
  </si>
  <si>
    <t>MT</t>
  </si>
  <si>
    <t>59801</t>
  </si>
  <si>
    <t>TRAIH</t>
  </si>
  <si>
    <t>Trail's Head Gourmet Provisioners</t>
  </si>
  <si>
    <t>Helvetius Nagy</t>
  </si>
  <si>
    <t>722 DaVinci Blvd.</t>
  </si>
  <si>
    <t>Kirkland</t>
  </si>
  <si>
    <t>98034</t>
  </si>
  <si>
    <t>WHITC</t>
  </si>
  <si>
    <t>White Clover Markets</t>
  </si>
  <si>
    <t>Karl Jablonski</t>
  </si>
  <si>
    <t>1029 - 12th Ave. S.</t>
  </si>
  <si>
    <t>Seattle</t>
  </si>
  <si>
    <t>98124</t>
  </si>
  <si>
    <t>87 Polk St. Suite 5</t>
  </si>
  <si>
    <t>88 Polk St. Suite 5</t>
  </si>
  <si>
    <t>89 Polk St. Suite 5</t>
  </si>
  <si>
    <t>90 Polk St. Suite 5</t>
  </si>
  <si>
    <t>89 Jefferson Way Suite 2</t>
  </si>
  <si>
    <t>90 Jefferson Way Suite 2</t>
  </si>
  <si>
    <t>91 Jefferson Way Suite 2</t>
  </si>
  <si>
    <t>92 Jefferson Way Suite 2</t>
  </si>
  <si>
    <t>City Center Plaza, 516 Main St.</t>
  </si>
  <si>
    <t>CustomerReference</t>
  </si>
  <si>
    <t>CompanyName</t>
  </si>
  <si>
    <t>ContactName</t>
  </si>
  <si>
    <t>OrderDate</t>
  </si>
  <si>
    <t>RequiredDate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</si>
  <si>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</si>
  <si>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</si>
  <si>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</si>
  <si>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</si>
  <si>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</si>
  <si>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</si>
  <si>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</si>
  <si>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</si>
  <si>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</si>
  <si>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ItemCount</t>
  </si>
  <si>
    <t>OrderCost</t>
  </si>
  <si>
    <t>ItemCost</t>
  </si>
  <si>
    <t>InvoicedCost</t>
  </si>
  <si>
    <t>ArriveOnTime</t>
  </si>
  <si>
    <t>PackageCost</t>
  </si>
  <si>
    <t>ChangeLastOrder</t>
  </si>
  <si>
    <t>Quebec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</si>
</sst>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wrapText="1"/>
    </xf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7"/>
  <sheetViews>
    <sheetView tabSelected="1" workbookViewId="0">
      <selection activeCell="C158" sqref="C158"/>
    </sheetView>
  </sheetViews>
  <sheetFormatPr baseColWidth="10" defaultColWidth="11" defaultRowHeight="16" x14ac:dyDescent="0.2"/>
  <cols>
    <col min="1" max="1" width="7.33203125" bestFit="1" customWidth="1"/>
    <col min="2" max="2" width="10.6640625" bestFit="1" customWidth="1"/>
    <col min="3" max="3" width="22.33203125" customWidth="1"/>
    <col min="4" max="4" width="28.83203125" bestFit="1" customWidth="1"/>
    <col min="5" max="5" width="19.6640625" bestFit="1" customWidth="1"/>
    <col min="6" max="6" width="15.6640625" bestFit="1" customWidth="1"/>
    <col min="7" max="9" width="15.6640625" customWidth="1"/>
    <col min="10" max="12" width="15.6640625" style="7" customWidth="1"/>
    <col min="13" max="13" width="11.83203125" bestFit="1" customWidth="1"/>
    <col min="14" max="14" width="12" bestFit="1" customWidth="1"/>
    <col min="15" max="15" width="11.1640625" bestFit="1" customWidth="1"/>
    <col min="16" max="16" width="14.33203125" bestFit="1" customWidth="1"/>
    <col min="17" max="17" width="7.83203125" bestFit="1" customWidth="1"/>
    <col min="18" max="18" width="30.5" bestFit="1" customWidth="1"/>
    <col min="19" max="19" width="39.6640625" bestFit="1" customWidth="1"/>
    <col min="20" max="20" width="13" bestFit="1" customWidth="1"/>
    <col min="21" max="21" width="12.6640625" bestFit="1" customWidth="1"/>
    <col min="22" max="22" width="13.83203125" bestFit="1" customWidth="1"/>
    <col min="23" max="23" width="11" style="10"/>
  </cols>
  <sheetData>
    <row r="1" spans="1:23" x14ac:dyDescent="0.2">
      <c r="A1" s="1" t="s">
        <v>142</v>
      </c>
      <c r="B1" s="1" t="s">
        <v>141</v>
      </c>
      <c r="C1" s="1" t="s">
        <v>129</v>
      </c>
      <c r="D1" s="1" t="s">
        <v>130</v>
      </c>
      <c r="E1" s="1" t="s">
        <v>131</v>
      </c>
      <c r="F1" s="1" t="s">
        <v>0</v>
      </c>
      <c r="G1" s="1" t="s">
        <v>146</v>
      </c>
      <c r="H1" s="8" t="s">
        <v>143</v>
      </c>
      <c r="I1" s="8" t="s">
        <v>149</v>
      </c>
      <c r="J1" s="6" t="s">
        <v>145</v>
      </c>
      <c r="K1" s="6" t="s">
        <v>144</v>
      </c>
      <c r="L1" s="6" t="s">
        <v>148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</v>
      </c>
      <c r="R1" s="1" t="s">
        <v>136</v>
      </c>
      <c r="S1" s="1" t="s">
        <v>137</v>
      </c>
      <c r="T1" s="1" t="s">
        <v>138</v>
      </c>
      <c r="U1" s="1" t="s">
        <v>139</v>
      </c>
      <c r="V1" s="1" t="s">
        <v>140</v>
      </c>
      <c r="W1" s="9" t="s">
        <v>147</v>
      </c>
    </row>
    <row r="2" spans="1:23" x14ac:dyDescent="0.2">
      <c r="A2">
        <v>11142</v>
      </c>
      <c r="B2" t="s">
        <v>21</v>
      </c>
      <c r="C2" s="2" t="s">
        <v>60</v>
      </c>
      <c r="D2" s="2" t="s">
        <v>61</v>
      </c>
      <c r="E2" s="2" t="s">
        <v>62</v>
      </c>
      <c r="F2" t="s">
        <v>2</v>
      </c>
      <c r="G2">
        <f>SUM(K2* 0.9)</f>
        <v>855.45</v>
      </c>
      <c r="H2">
        <v>10</v>
      </c>
      <c r="I2">
        <v>2</v>
      </c>
      <c r="J2" s="7">
        <v>95.05</v>
      </c>
      <c r="K2" s="7">
        <f>SUM(H2*J2)</f>
        <v>950.5</v>
      </c>
      <c r="L2" s="7">
        <f>SUM(H2*1.27)</f>
        <v>12.7</v>
      </c>
      <c r="M2" s="3">
        <v>43503</v>
      </c>
      <c r="N2" s="3">
        <v>43531</v>
      </c>
      <c r="O2" s="3">
        <v>43506</v>
      </c>
      <c r="P2" t="s">
        <v>7</v>
      </c>
      <c r="Q2" s="4">
        <v>4.07</v>
      </c>
      <c r="R2" t="s">
        <v>61</v>
      </c>
      <c r="S2" t="s">
        <v>63</v>
      </c>
      <c r="T2" t="s">
        <v>64</v>
      </c>
      <c r="U2" t="s">
        <v>150</v>
      </c>
      <c r="V2" t="s">
        <v>65</v>
      </c>
      <c r="W2" s="10">
        <v>1</v>
      </c>
    </row>
    <row r="3" spans="1:23" x14ac:dyDescent="0.2">
      <c r="A3">
        <v>11131</v>
      </c>
      <c r="B3" t="s">
        <v>21</v>
      </c>
      <c r="C3" s="2" t="s">
        <v>14</v>
      </c>
      <c r="D3" s="2" t="s">
        <v>15</v>
      </c>
      <c r="E3" s="2" t="s">
        <v>16</v>
      </c>
      <c r="F3" t="s">
        <v>4</v>
      </c>
      <c r="G3">
        <f>SUM(K3* 0.9)</f>
        <v>2122.6590000000001</v>
      </c>
      <c r="H3">
        <v>21</v>
      </c>
      <c r="I3">
        <v>4</v>
      </c>
      <c r="J3" s="7">
        <v>112.31</v>
      </c>
      <c r="K3" s="7">
        <f>SUM(H3*J3)</f>
        <v>2358.5100000000002</v>
      </c>
      <c r="L3" s="7">
        <f>SUM(H3*0.54)</f>
        <v>11.34</v>
      </c>
      <c r="M3" s="3">
        <v>43495</v>
      </c>
      <c r="N3" s="3">
        <v>43509</v>
      </c>
      <c r="O3" s="3">
        <v>43503</v>
      </c>
      <c r="P3" t="s">
        <v>5</v>
      </c>
      <c r="Q3" s="4">
        <v>44.17</v>
      </c>
      <c r="R3" t="s">
        <v>15</v>
      </c>
      <c r="S3" t="s">
        <v>17</v>
      </c>
      <c r="T3" t="s">
        <v>18</v>
      </c>
      <c r="U3" t="s">
        <v>19</v>
      </c>
      <c r="V3" t="s">
        <v>20</v>
      </c>
      <c r="W3" s="10">
        <v>0</v>
      </c>
    </row>
    <row r="4" spans="1:23" x14ac:dyDescent="0.2">
      <c r="A4">
        <v>11110</v>
      </c>
      <c r="B4" t="s">
        <v>21</v>
      </c>
      <c r="C4" s="2" t="s">
        <v>60</v>
      </c>
      <c r="D4" s="2" t="s">
        <v>61</v>
      </c>
      <c r="E4" s="2" t="s">
        <v>62</v>
      </c>
      <c r="F4" t="s">
        <v>9</v>
      </c>
      <c r="G4">
        <f>SUM(K4* 0.9)</f>
        <v>140.31</v>
      </c>
      <c r="H4">
        <v>5</v>
      </c>
      <c r="I4">
        <v>2</v>
      </c>
      <c r="J4" s="7">
        <v>31.18</v>
      </c>
      <c r="K4" s="7">
        <f>SUM(H4*J4)</f>
        <v>155.9</v>
      </c>
      <c r="L4" s="7">
        <f>SUM(H4*1.27)</f>
        <v>6.35</v>
      </c>
      <c r="M4" s="3">
        <v>43488</v>
      </c>
      <c r="N4" s="3">
        <v>43516</v>
      </c>
      <c r="O4" s="3">
        <v>43492</v>
      </c>
      <c r="P4" t="s">
        <v>5</v>
      </c>
      <c r="Q4" s="4">
        <v>370.61</v>
      </c>
      <c r="R4" t="s">
        <v>61</v>
      </c>
      <c r="S4" t="s">
        <v>63</v>
      </c>
      <c r="T4" t="s">
        <v>64</v>
      </c>
      <c r="U4" t="s">
        <v>150</v>
      </c>
      <c r="V4" t="s">
        <v>65</v>
      </c>
      <c r="W4" s="10">
        <v>0</v>
      </c>
    </row>
    <row r="5" spans="1:23" x14ac:dyDescent="0.2">
      <c r="A5">
        <v>11078</v>
      </c>
      <c r="B5" t="s">
        <v>21</v>
      </c>
      <c r="C5" s="2" t="s">
        <v>14</v>
      </c>
      <c r="D5" s="2" t="s">
        <v>15</v>
      </c>
      <c r="E5" s="2" t="s">
        <v>16</v>
      </c>
      <c r="F5" t="s">
        <v>11</v>
      </c>
      <c r="G5">
        <f>SUM(K5* 0.9)</f>
        <v>709.48800000000006</v>
      </c>
      <c r="H5">
        <v>13</v>
      </c>
      <c r="I5">
        <v>4</v>
      </c>
      <c r="J5" s="7">
        <v>60.64</v>
      </c>
      <c r="K5" s="7">
        <f>SUM(H5*J5)</f>
        <v>788.32</v>
      </c>
      <c r="L5" s="7">
        <f>SUM(H5*0.54)</f>
        <v>7.0200000000000005</v>
      </c>
      <c r="M5" s="3">
        <v>43475</v>
      </c>
      <c r="N5" s="3">
        <v>43503</v>
      </c>
      <c r="O5" s="3">
        <v>43486</v>
      </c>
      <c r="P5" t="s">
        <v>7</v>
      </c>
      <c r="Q5" s="4">
        <v>23.65</v>
      </c>
      <c r="R5" t="s">
        <v>15</v>
      </c>
      <c r="S5" t="s">
        <v>17</v>
      </c>
      <c r="T5" t="s">
        <v>18</v>
      </c>
      <c r="U5" t="s">
        <v>19</v>
      </c>
      <c r="V5" t="s">
        <v>20</v>
      </c>
      <c r="W5" s="10">
        <v>1</v>
      </c>
    </row>
    <row r="6" spans="1:23" x14ac:dyDescent="0.2">
      <c r="A6">
        <v>11076</v>
      </c>
      <c r="B6" t="s">
        <v>21</v>
      </c>
      <c r="C6" s="2" t="s">
        <v>14</v>
      </c>
      <c r="D6" s="2" t="s">
        <v>15</v>
      </c>
      <c r="E6" s="2" t="s">
        <v>16</v>
      </c>
      <c r="F6" t="s">
        <v>8</v>
      </c>
      <c r="G6">
        <f>SUM(K6* 0.9)</f>
        <v>741.85199999999998</v>
      </c>
      <c r="H6">
        <v>12</v>
      </c>
      <c r="I6">
        <v>4</v>
      </c>
      <c r="J6" s="7">
        <v>68.69</v>
      </c>
      <c r="K6" s="7">
        <f>SUM(H6*J6)</f>
        <v>824.28</v>
      </c>
      <c r="L6" s="7">
        <f>SUM(H6*0.54)</f>
        <v>6.48</v>
      </c>
      <c r="M6" s="3">
        <v>43475</v>
      </c>
      <c r="N6" s="3">
        <v>43503</v>
      </c>
      <c r="O6" s="3">
        <v>43480</v>
      </c>
      <c r="P6" t="s">
        <v>7</v>
      </c>
      <c r="Q6" s="4">
        <v>2.4</v>
      </c>
      <c r="R6" t="s">
        <v>15</v>
      </c>
      <c r="S6" t="s">
        <v>17</v>
      </c>
      <c r="T6" t="s">
        <v>18</v>
      </c>
      <c r="U6" t="s">
        <v>19</v>
      </c>
      <c r="V6" t="s">
        <v>20</v>
      </c>
      <c r="W6" s="10">
        <v>1</v>
      </c>
    </row>
    <row r="7" spans="1:23" x14ac:dyDescent="0.2">
      <c r="A7">
        <v>11048</v>
      </c>
      <c r="B7" t="s">
        <v>21</v>
      </c>
      <c r="C7" s="2" t="s">
        <v>14</v>
      </c>
      <c r="D7" s="2" t="s">
        <v>15</v>
      </c>
      <c r="E7" s="2" t="s">
        <v>16</v>
      </c>
      <c r="F7" t="s">
        <v>9</v>
      </c>
      <c r="G7">
        <f>SUM(K7* 1.03)</f>
        <v>2099.9537</v>
      </c>
      <c r="H7">
        <v>13</v>
      </c>
      <c r="I7">
        <v>4</v>
      </c>
      <c r="J7" s="7">
        <v>156.83000000000001</v>
      </c>
      <c r="K7" s="7">
        <f>SUM(H7*J7)</f>
        <v>2038.7900000000002</v>
      </c>
      <c r="L7" s="7">
        <f>SUM(H7*0.54)</f>
        <v>7.0200000000000005</v>
      </c>
      <c r="M7" s="3">
        <v>43214</v>
      </c>
      <c r="N7" s="3">
        <v>43242</v>
      </c>
      <c r="O7" s="3">
        <v>43220</v>
      </c>
      <c r="P7" t="s">
        <v>7</v>
      </c>
      <c r="Q7" s="4">
        <v>24.12</v>
      </c>
      <c r="R7" t="s">
        <v>15</v>
      </c>
      <c r="S7" t="s">
        <v>17</v>
      </c>
      <c r="T7" t="s">
        <v>18</v>
      </c>
      <c r="U7" t="s">
        <v>19</v>
      </c>
      <c r="V7" t="s">
        <v>20</v>
      </c>
      <c r="W7" s="10">
        <v>1</v>
      </c>
    </row>
    <row r="8" spans="1:23" x14ac:dyDescent="0.2">
      <c r="A8">
        <v>11027</v>
      </c>
      <c r="B8" t="s">
        <v>21</v>
      </c>
      <c r="C8" s="2" t="s">
        <v>14</v>
      </c>
      <c r="D8" s="2" t="s">
        <v>15</v>
      </c>
      <c r="E8" s="2" t="s">
        <v>16</v>
      </c>
      <c r="F8" t="s">
        <v>6</v>
      </c>
      <c r="G8">
        <f>SUM(K8* 1.03)</f>
        <v>447.74099999999999</v>
      </c>
      <c r="H8">
        <v>9</v>
      </c>
      <c r="I8">
        <v>4</v>
      </c>
      <c r="J8" s="7">
        <v>48.3</v>
      </c>
      <c r="K8" s="7">
        <f>SUM(H8*J8)</f>
        <v>434.7</v>
      </c>
      <c r="L8" s="7">
        <f>SUM(H8*0.54)</f>
        <v>4.8600000000000003</v>
      </c>
      <c r="M8" s="3">
        <v>43206</v>
      </c>
      <c r="N8" s="3">
        <v>43234</v>
      </c>
      <c r="O8" s="3">
        <v>43210</v>
      </c>
      <c r="P8" t="s">
        <v>3</v>
      </c>
      <c r="Q8" s="4">
        <v>52.52</v>
      </c>
      <c r="R8" t="s">
        <v>15</v>
      </c>
      <c r="S8" t="s">
        <v>17</v>
      </c>
      <c r="T8" t="s">
        <v>18</v>
      </c>
      <c r="U8" t="s">
        <v>19</v>
      </c>
      <c r="V8" t="s">
        <v>20</v>
      </c>
      <c r="W8" s="10">
        <v>0</v>
      </c>
    </row>
    <row r="9" spans="1:23" x14ac:dyDescent="0.2">
      <c r="A9">
        <v>10982</v>
      </c>
      <c r="B9" t="s">
        <v>21</v>
      </c>
      <c r="C9" s="2" t="s">
        <v>14</v>
      </c>
      <c r="D9" s="2" t="s">
        <v>15</v>
      </c>
      <c r="E9" s="2" t="s">
        <v>16</v>
      </c>
      <c r="F9" t="s">
        <v>12</v>
      </c>
      <c r="G9">
        <f>SUM(K9* 1.08)</f>
        <v>914.58719999999994</v>
      </c>
      <c r="H9">
        <v>12</v>
      </c>
      <c r="I9">
        <v>4</v>
      </c>
      <c r="J9" s="7">
        <v>70.569999999999993</v>
      </c>
      <c r="K9" s="7">
        <f>SUM(H9*J9)</f>
        <v>846.83999999999992</v>
      </c>
      <c r="L9" s="7">
        <f>SUM(H9*0.54)</f>
        <v>6.48</v>
      </c>
      <c r="M9" s="3">
        <v>43186</v>
      </c>
      <c r="N9" s="3">
        <v>43214</v>
      </c>
      <c r="O9" s="3">
        <v>43198</v>
      </c>
      <c r="P9" t="s">
        <v>3</v>
      </c>
      <c r="Q9" s="4">
        <v>14.01</v>
      </c>
      <c r="R9" t="s">
        <v>15</v>
      </c>
      <c r="S9" t="s">
        <v>17</v>
      </c>
      <c r="T9" t="s">
        <v>18</v>
      </c>
      <c r="U9" t="s">
        <v>19</v>
      </c>
      <c r="V9" t="s">
        <v>20</v>
      </c>
      <c r="W9" s="10">
        <v>1</v>
      </c>
    </row>
    <row r="10" spans="1:23" x14ac:dyDescent="0.2">
      <c r="A10">
        <v>10975</v>
      </c>
      <c r="B10" t="s">
        <v>21</v>
      </c>
      <c r="C10" s="2" t="s">
        <v>14</v>
      </c>
      <c r="D10" s="2" t="s">
        <v>15</v>
      </c>
      <c r="E10" s="2" t="s">
        <v>16</v>
      </c>
      <c r="F10" t="s">
        <v>6</v>
      </c>
      <c r="G10">
        <f>SUM(K10* 1.08)</f>
        <v>2159.3952000000004</v>
      </c>
      <c r="H10">
        <v>12</v>
      </c>
      <c r="I10">
        <v>4</v>
      </c>
      <c r="J10" s="7">
        <v>166.62</v>
      </c>
      <c r="K10" s="7">
        <f>SUM(H10*J10)</f>
        <v>1999.44</v>
      </c>
      <c r="L10" s="7">
        <f>SUM(H10*0.54)</f>
        <v>6.48</v>
      </c>
      <c r="M10" s="3">
        <v>43184</v>
      </c>
      <c r="N10" s="3">
        <v>43212</v>
      </c>
      <c r="O10" s="3">
        <v>43186</v>
      </c>
      <c r="P10" t="s">
        <v>7</v>
      </c>
      <c r="Q10" s="4">
        <v>32.270000000000003</v>
      </c>
      <c r="R10" t="s">
        <v>15</v>
      </c>
      <c r="S10" t="s">
        <v>17</v>
      </c>
      <c r="T10" t="s">
        <v>18</v>
      </c>
      <c r="U10" t="s">
        <v>19</v>
      </c>
      <c r="V10" t="s">
        <v>20</v>
      </c>
      <c r="W10" s="10">
        <v>1</v>
      </c>
    </row>
    <row r="11" spans="1:23" x14ac:dyDescent="0.2">
      <c r="A11">
        <v>10949</v>
      </c>
      <c r="B11" t="s">
        <v>21</v>
      </c>
      <c r="C11" s="2" t="s">
        <v>14</v>
      </c>
      <c r="D11" s="2" t="s">
        <v>15</v>
      </c>
      <c r="E11" s="2" t="s">
        <v>16</v>
      </c>
      <c r="F11" t="s">
        <v>12</v>
      </c>
      <c r="G11">
        <f>SUM(K11* 1.08)</f>
        <v>1394.9279999999999</v>
      </c>
      <c r="H11">
        <v>10</v>
      </c>
      <c r="I11">
        <v>4</v>
      </c>
      <c r="J11" s="7">
        <v>129.16</v>
      </c>
      <c r="K11" s="7">
        <f>SUM(H11*J11)</f>
        <v>1291.5999999999999</v>
      </c>
      <c r="L11" s="7">
        <f>SUM(H11*0.54)</f>
        <v>5.4</v>
      </c>
      <c r="M11" s="3">
        <v>43172</v>
      </c>
      <c r="N11" s="3">
        <v>43200</v>
      </c>
      <c r="O11" s="3">
        <v>43176</v>
      </c>
      <c r="P11" t="s">
        <v>7</v>
      </c>
      <c r="Q11" s="4">
        <v>74.44</v>
      </c>
      <c r="R11" t="s">
        <v>15</v>
      </c>
      <c r="S11" t="s">
        <v>17</v>
      </c>
      <c r="T11" t="s">
        <v>18</v>
      </c>
      <c r="U11" t="s">
        <v>19</v>
      </c>
      <c r="V11" t="s">
        <v>20</v>
      </c>
      <c r="W11" s="10">
        <v>0</v>
      </c>
    </row>
    <row r="12" spans="1:23" x14ac:dyDescent="0.2">
      <c r="A12">
        <v>10944</v>
      </c>
      <c r="B12" t="s">
        <v>21</v>
      </c>
      <c r="C12" s="2" t="s">
        <v>14</v>
      </c>
      <c r="D12" s="2" t="s">
        <v>15</v>
      </c>
      <c r="E12" s="2" t="s">
        <v>16</v>
      </c>
      <c r="F12" t="s">
        <v>2</v>
      </c>
      <c r="G12">
        <f>SUM(K12* 1.08)</f>
        <v>2458.1232</v>
      </c>
      <c r="H12">
        <v>13</v>
      </c>
      <c r="I12">
        <v>4</v>
      </c>
      <c r="J12" s="7">
        <v>175.08</v>
      </c>
      <c r="K12" s="7">
        <f>SUM(H12*J12)</f>
        <v>2276.04</v>
      </c>
      <c r="L12" s="7">
        <f>SUM(H12*0.54)</f>
        <v>7.0200000000000005</v>
      </c>
      <c r="M12" s="3">
        <v>43171</v>
      </c>
      <c r="N12" s="3">
        <v>43185</v>
      </c>
      <c r="O12" s="3">
        <v>43172</v>
      </c>
      <c r="P12" t="s">
        <v>7</v>
      </c>
      <c r="Q12" s="4">
        <v>52.92</v>
      </c>
      <c r="R12" t="s">
        <v>15</v>
      </c>
      <c r="S12" t="s">
        <v>17</v>
      </c>
      <c r="T12" t="s">
        <v>18</v>
      </c>
      <c r="U12" t="s">
        <v>19</v>
      </c>
      <c r="V12" t="s">
        <v>20</v>
      </c>
      <c r="W12" s="10">
        <v>0</v>
      </c>
    </row>
    <row r="13" spans="1:23" x14ac:dyDescent="0.2">
      <c r="A13">
        <v>10918</v>
      </c>
      <c r="B13" t="s">
        <v>21</v>
      </c>
      <c r="C13" s="2" t="s">
        <v>14</v>
      </c>
      <c r="D13" s="2" t="s">
        <v>15</v>
      </c>
      <c r="E13" s="2" t="s">
        <v>16</v>
      </c>
      <c r="F13" t="s">
        <v>8</v>
      </c>
      <c r="G13">
        <f>SUM(K13* 1.08)</f>
        <v>1611.2736000000002</v>
      </c>
      <c r="H13">
        <v>8</v>
      </c>
      <c r="I13">
        <v>4</v>
      </c>
      <c r="J13" s="7">
        <v>186.49</v>
      </c>
      <c r="K13" s="7">
        <f>SUM(H13*J13)</f>
        <v>1491.92</v>
      </c>
      <c r="L13" s="7">
        <f>SUM(H13*0.54)</f>
        <v>4.32</v>
      </c>
      <c r="M13" s="3">
        <v>43161</v>
      </c>
      <c r="N13" s="3">
        <v>43189</v>
      </c>
      <c r="O13" s="3">
        <v>43170</v>
      </c>
      <c r="P13" t="s">
        <v>7</v>
      </c>
      <c r="Q13" s="4">
        <v>48.83</v>
      </c>
      <c r="R13" t="s">
        <v>15</v>
      </c>
      <c r="S13" t="s">
        <v>17</v>
      </c>
      <c r="T13" t="s">
        <v>18</v>
      </c>
      <c r="U13" t="s">
        <v>19</v>
      </c>
      <c r="V13" t="s">
        <v>20</v>
      </c>
      <c r="W13" s="10">
        <v>0</v>
      </c>
    </row>
    <row r="14" spans="1:23" x14ac:dyDescent="0.2">
      <c r="A14">
        <v>10810</v>
      </c>
      <c r="B14" t="s">
        <v>21</v>
      </c>
      <c r="C14" s="2" t="s">
        <v>35</v>
      </c>
      <c r="D14" s="2" t="s">
        <v>36</v>
      </c>
      <c r="E14" s="2" t="s">
        <v>37</v>
      </c>
      <c r="F14" t="s">
        <v>12</v>
      </c>
      <c r="G14">
        <f>SUM(K14* 1.08)</f>
        <v>1349.6868000000002</v>
      </c>
      <c r="H14">
        <v>11</v>
      </c>
      <c r="I14">
        <v>4</v>
      </c>
      <c r="J14" s="7">
        <v>113.61</v>
      </c>
      <c r="K14" s="7">
        <f>SUM(H14*J14)</f>
        <v>1249.71</v>
      </c>
      <c r="L14" s="7">
        <f>SUM(H14*0.54)</f>
        <v>5.94</v>
      </c>
      <c r="M14" s="3">
        <v>43101</v>
      </c>
      <c r="N14" s="3">
        <v>43129</v>
      </c>
      <c r="O14" s="3">
        <v>43107</v>
      </c>
      <c r="P14" t="s">
        <v>7</v>
      </c>
      <c r="Q14" s="4">
        <v>4.33</v>
      </c>
      <c r="R14" t="s">
        <v>36</v>
      </c>
      <c r="S14" t="s">
        <v>38</v>
      </c>
      <c r="T14" t="s">
        <v>39</v>
      </c>
      <c r="U14" t="s">
        <v>19</v>
      </c>
      <c r="V14" t="s">
        <v>40</v>
      </c>
      <c r="W14" s="10">
        <v>1</v>
      </c>
    </row>
    <row r="15" spans="1:23" x14ac:dyDescent="0.2">
      <c r="A15">
        <v>10742</v>
      </c>
      <c r="B15" t="s">
        <v>21</v>
      </c>
      <c r="C15" s="2" t="s">
        <v>14</v>
      </c>
      <c r="D15" s="2" t="s">
        <v>15</v>
      </c>
      <c r="E15" s="2" t="s">
        <v>16</v>
      </c>
      <c r="F15" t="s">
        <v>8</v>
      </c>
      <c r="G15">
        <f>SUM(K15* 1.08)</f>
        <v>1002.5532000000001</v>
      </c>
      <c r="H15">
        <v>11</v>
      </c>
      <c r="I15">
        <v>4</v>
      </c>
      <c r="J15" s="7">
        <v>84.39</v>
      </c>
      <c r="K15" s="7">
        <f>SUM(H15*J15)</f>
        <v>928.29</v>
      </c>
      <c r="L15" s="7">
        <f>SUM(H15*0.54)</f>
        <v>5.94</v>
      </c>
      <c r="M15" s="3">
        <v>43053</v>
      </c>
      <c r="N15" s="3">
        <v>43081</v>
      </c>
      <c r="O15" s="3">
        <v>43057</v>
      </c>
      <c r="P15" t="s">
        <v>7</v>
      </c>
      <c r="Q15" s="4">
        <v>243.73</v>
      </c>
      <c r="R15" t="s">
        <v>15</v>
      </c>
      <c r="S15" t="s">
        <v>17</v>
      </c>
      <c r="T15" t="s">
        <v>18</v>
      </c>
      <c r="U15" t="s">
        <v>19</v>
      </c>
      <c r="V15" t="s">
        <v>20</v>
      </c>
      <c r="W15" s="10">
        <v>0</v>
      </c>
    </row>
    <row r="16" spans="1:23" x14ac:dyDescent="0.2">
      <c r="A16">
        <v>10724</v>
      </c>
      <c r="B16" t="s">
        <v>21</v>
      </c>
      <c r="C16" s="2" t="s">
        <v>60</v>
      </c>
      <c r="D16" s="2" t="s">
        <v>61</v>
      </c>
      <c r="E16" s="2" t="s">
        <v>62</v>
      </c>
      <c r="F16" t="s">
        <v>10</v>
      </c>
      <c r="G16">
        <f>SUM(K16* 1.08)</f>
        <v>2525.1264000000001</v>
      </c>
      <c r="H16">
        <v>12</v>
      </c>
      <c r="I16">
        <v>2</v>
      </c>
      <c r="J16" s="7">
        <v>194.84</v>
      </c>
      <c r="K16" s="7">
        <f>SUM(H16*J16)</f>
        <v>2338.08</v>
      </c>
      <c r="L16" s="7">
        <f>SUM(H16*1.27)</f>
        <v>15.24</v>
      </c>
      <c r="M16" s="3">
        <v>43038</v>
      </c>
      <c r="N16" s="3">
        <v>43080</v>
      </c>
      <c r="O16" s="3">
        <v>43044</v>
      </c>
      <c r="P16" t="s">
        <v>5</v>
      </c>
      <c r="Q16" s="4">
        <v>57.75</v>
      </c>
      <c r="R16" t="s">
        <v>61</v>
      </c>
      <c r="S16" t="s">
        <v>63</v>
      </c>
      <c r="T16" t="s">
        <v>64</v>
      </c>
      <c r="U16" t="s">
        <v>150</v>
      </c>
      <c r="V16" t="s">
        <v>65</v>
      </c>
      <c r="W16" s="10">
        <v>0</v>
      </c>
    </row>
    <row r="17" spans="1:23" x14ac:dyDescent="0.2">
      <c r="A17">
        <v>10620</v>
      </c>
      <c r="B17" t="s">
        <v>21</v>
      </c>
      <c r="C17" s="2" t="s">
        <v>35</v>
      </c>
      <c r="D17" s="2" t="s">
        <v>36</v>
      </c>
      <c r="E17" s="2" t="s">
        <v>37</v>
      </c>
      <c r="F17" t="s">
        <v>12</v>
      </c>
      <c r="G17">
        <f>SUM(K17* 0.9)</f>
        <v>615.33000000000004</v>
      </c>
      <c r="H17">
        <v>10</v>
      </c>
      <c r="I17">
        <v>4</v>
      </c>
      <c r="J17" s="7">
        <v>68.37</v>
      </c>
      <c r="K17" s="7">
        <f>SUM(H17*J17)</f>
        <v>683.7</v>
      </c>
      <c r="L17" s="7">
        <f>SUM(H17*0.54)</f>
        <v>5.4</v>
      </c>
      <c r="M17" s="3">
        <v>42952</v>
      </c>
      <c r="N17" s="3">
        <v>42980</v>
      </c>
      <c r="O17" s="3">
        <v>42961</v>
      </c>
      <c r="P17" t="s">
        <v>7</v>
      </c>
      <c r="Q17" s="4">
        <v>0.94</v>
      </c>
      <c r="R17" t="s">
        <v>36</v>
      </c>
      <c r="S17" t="s">
        <v>38</v>
      </c>
      <c r="T17" t="s">
        <v>39</v>
      </c>
      <c r="U17" t="s">
        <v>19</v>
      </c>
      <c r="V17" t="s">
        <v>40</v>
      </c>
      <c r="W17" s="10">
        <v>1</v>
      </c>
    </row>
    <row r="18" spans="1:23" x14ac:dyDescent="0.2">
      <c r="A18">
        <v>10619</v>
      </c>
      <c r="B18" t="s">
        <v>21</v>
      </c>
      <c r="C18" s="2" t="s">
        <v>60</v>
      </c>
      <c r="D18" s="2" t="s">
        <v>61</v>
      </c>
      <c r="E18" s="2" t="s">
        <v>62</v>
      </c>
      <c r="F18" t="s">
        <v>8</v>
      </c>
      <c r="G18">
        <f>SUM(K18* 0.9)</f>
        <v>536.976</v>
      </c>
      <c r="H18">
        <v>8</v>
      </c>
      <c r="I18">
        <v>2</v>
      </c>
      <c r="J18" s="7">
        <v>74.58</v>
      </c>
      <c r="K18" s="7">
        <f>SUM(H18*J18)</f>
        <v>596.64</v>
      </c>
      <c r="L18" s="7">
        <f>SUM(H18*1.27)</f>
        <v>10.16</v>
      </c>
      <c r="M18" s="3">
        <v>42951</v>
      </c>
      <c r="N18" s="3">
        <v>42979</v>
      </c>
      <c r="O18" s="3">
        <v>42954</v>
      </c>
      <c r="P18" t="s">
        <v>7</v>
      </c>
      <c r="Q18" s="4">
        <v>91.05</v>
      </c>
      <c r="R18" t="s">
        <v>61</v>
      </c>
      <c r="S18" t="s">
        <v>63</v>
      </c>
      <c r="T18" t="s">
        <v>64</v>
      </c>
      <c r="U18" t="s">
        <v>150</v>
      </c>
      <c r="V18" t="s">
        <v>65</v>
      </c>
      <c r="W18" s="10">
        <v>0</v>
      </c>
    </row>
    <row r="19" spans="1:23" x14ac:dyDescent="0.2">
      <c r="A19">
        <v>10618</v>
      </c>
      <c r="B19" t="s">
        <v>21</v>
      </c>
      <c r="C19" s="2" t="s">
        <v>60</v>
      </c>
      <c r="D19" s="2" t="s">
        <v>61</v>
      </c>
      <c r="E19" s="2" t="s">
        <v>62</v>
      </c>
      <c r="F19" t="s">
        <v>6</v>
      </c>
      <c r="G19">
        <f>SUM(K19* 0.9)</f>
        <v>743.65200000000004</v>
      </c>
      <c r="H19">
        <v>14</v>
      </c>
      <c r="I19">
        <v>2</v>
      </c>
      <c r="J19" s="7">
        <v>59.02</v>
      </c>
      <c r="K19" s="7">
        <f>SUM(H19*J19)</f>
        <v>826.28000000000009</v>
      </c>
      <c r="L19" s="7">
        <f>SUM(H19*1.27)</f>
        <v>17.78</v>
      </c>
      <c r="M19" s="3">
        <v>42948</v>
      </c>
      <c r="N19" s="3">
        <v>42990</v>
      </c>
      <c r="O19" s="3">
        <v>42955</v>
      </c>
      <c r="P19" t="s">
        <v>3</v>
      </c>
      <c r="Q19" s="4">
        <v>154.68</v>
      </c>
      <c r="R19" t="s">
        <v>61</v>
      </c>
      <c r="S19" t="s">
        <v>63</v>
      </c>
      <c r="T19" t="s">
        <v>64</v>
      </c>
      <c r="U19" t="s">
        <v>150</v>
      </c>
      <c r="V19" t="s">
        <v>65</v>
      </c>
      <c r="W19" s="10">
        <v>0</v>
      </c>
    </row>
    <row r="20" spans="1:23" x14ac:dyDescent="0.2">
      <c r="A20">
        <v>10605</v>
      </c>
      <c r="B20" t="s">
        <v>21</v>
      </c>
      <c r="C20" s="2" t="s">
        <v>60</v>
      </c>
      <c r="D20" s="2" t="s">
        <v>61</v>
      </c>
      <c r="E20" s="2" t="s">
        <v>62</v>
      </c>
      <c r="F20" t="s">
        <v>6</v>
      </c>
      <c r="G20">
        <f>SUM(K20* 0.9)</f>
        <v>323.75700000000001</v>
      </c>
      <c r="H20">
        <v>7</v>
      </c>
      <c r="I20">
        <v>2</v>
      </c>
      <c r="J20" s="7">
        <v>51.39</v>
      </c>
      <c r="K20" s="7">
        <f>SUM(H20*J20)</f>
        <v>359.73</v>
      </c>
      <c r="L20" s="7">
        <f>SUM(H20*1.27)</f>
        <v>8.89</v>
      </c>
      <c r="M20" s="3">
        <v>42937</v>
      </c>
      <c r="N20" s="3">
        <v>42965</v>
      </c>
      <c r="O20" s="3">
        <v>42945</v>
      </c>
      <c r="P20" t="s">
        <v>5</v>
      </c>
      <c r="Q20" s="4">
        <v>379.13</v>
      </c>
      <c r="R20" t="s">
        <v>61</v>
      </c>
      <c r="S20" t="s">
        <v>63</v>
      </c>
      <c r="T20" t="s">
        <v>64</v>
      </c>
      <c r="U20" t="s">
        <v>150</v>
      </c>
      <c r="V20" t="s">
        <v>65</v>
      </c>
      <c r="W20" s="10">
        <v>0</v>
      </c>
    </row>
    <row r="21" spans="1:23" x14ac:dyDescent="0.2">
      <c r="A21">
        <v>10590</v>
      </c>
      <c r="B21" t="s">
        <v>21</v>
      </c>
      <c r="C21" s="2" t="s">
        <v>60</v>
      </c>
      <c r="D21" s="2" t="s">
        <v>61</v>
      </c>
      <c r="E21" s="2" t="s">
        <v>62</v>
      </c>
      <c r="F21" t="s">
        <v>4</v>
      </c>
      <c r="G21">
        <f>SUM(K21* 0.9)</f>
        <v>256.44600000000003</v>
      </c>
      <c r="H21">
        <v>9</v>
      </c>
      <c r="I21">
        <v>2</v>
      </c>
      <c r="J21" s="7">
        <v>31.66</v>
      </c>
      <c r="K21" s="7">
        <f>SUM(H21*J21)</f>
        <v>284.94</v>
      </c>
      <c r="L21" s="7">
        <f>SUM(H21*1.27)</f>
        <v>11.43</v>
      </c>
      <c r="M21" s="3">
        <v>42923</v>
      </c>
      <c r="N21" s="3">
        <v>42951</v>
      </c>
      <c r="O21" s="3">
        <v>42930</v>
      </c>
      <c r="P21" t="s">
        <v>7</v>
      </c>
      <c r="Q21" s="4">
        <v>44.77</v>
      </c>
      <c r="R21" t="s">
        <v>61</v>
      </c>
      <c r="S21" t="s">
        <v>63</v>
      </c>
      <c r="T21" t="s">
        <v>64</v>
      </c>
      <c r="U21" t="s">
        <v>150</v>
      </c>
      <c r="V21" t="s">
        <v>65</v>
      </c>
      <c r="W21" s="10">
        <v>0</v>
      </c>
    </row>
    <row r="22" spans="1:23" x14ac:dyDescent="0.2">
      <c r="A22">
        <v>10570</v>
      </c>
      <c r="B22" t="s">
        <v>21</v>
      </c>
      <c r="C22" s="2" t="s">
        <v>60</v>
      </c>
      <c r="D22" s="2" t="s">
        <v>61</v>
      </c>
      <c r="E22" s="2" t="s">
        <v>62</v>
      </c>
      <c r="F22" t="s">
        <v>8</v>
      </c>
      <c r="G22">
        <f>SUM(K22* 0.9)</f>
        <v>292.32</v>
      </c>
      <c r="H22">
        <v>14</v>
      </c>
      <c r="I22">
        <v>2</v>
      </c>
      <c r="J22" s="7">
        <v>23.2</v>
      </c>
      <c r="K22" s="7">
        <f>SUM(H22*J22)</f>
        <v>324.8</v>
      </c>
      <c r="L22" s="7">
        <f>SUM(H22*1.27)</f>
        <v>17.78</v>
      </c>
      <c r="M22" s="3">
        <v>42903</v>
      </c>
      <c r="N22" s="3">
        <v>42931</v>
      </c>
      <c r="O22" s="3">
        <v>42905</v>
      </c>
      <c r="P22" t="s">
        <v>7</v>
      </c>
      <c r="Q22" s="4">
        <v>188.99</v>
      </c>
      <c r="R22" t="s">
        <v>61</v>
      </c>
      <c r="S22" t="s">
        <v>63</v>
      </c>
      <c r="T22" t="s">
        <v>64</v>
      </c>
      <c r="U22" t="s">
        <v>150</v>
      </c>
      <c r="V22" t="s">
        <v>65</v>
      </c>
      <c r="W22" s="10">
        <v>0</v>
      </c>
    </row>
    <row r="23" spans="1:23" x14ac:dyDescent="0.2">
      <c r="A23">
        <v>10565</v>
      </c>
      <c r="B23" t="s">
        <v>21</v>
      </c>
      <c r="C23" s="2" t="s">
        <v>60</v>
      </c>
      <c r="D23" s="2" t="s">
        <v>61</v>
      </c>
      <c r="E23" s="2" t="s">
        <v>62</v>
      </c>
      <c r="F23" t="s">
        <v>10</v>
      </c>
      <c r="G23">
        <f>SUM(K23* 0.9)</f>
        <v>224.28000000000003</v>
      </c>
      <c r="H23">
        <v>10</v>
      </c>
      <c r="I23">
        <v>2</v>
      </c>
      <c r="J23" s="7">
        <v>24.92</v>
      </c>
      <c r="K23" s="7">
        <f>SUM(H23*J23)</f>
        <v>249.20000000000002</v>
      </c>
      <c r="L23" s="7">
        <f>SUM(H23*1.27)</f>
        <v>12.7</v>
      </c>
      <c r="M23" s="3">
        <v>42897</v>
      </c>
      <c r="N23" s="3">
        <v>42925</v>
      </c>
      <c r="O23" s="3">
        <v>42904</v>
      </c>
      <c r="P23" t="s">
        <v>5</v>
      </c>
      <c r="Q23" s="4">
        <v>7.15</v>
      </c>
      <c r="R23" t="s">
        <v>61</v>
      </c>
      <c r="S23" t="s">
        <v>63</v>
      </c>
      <c r="T23" t="s">
        <v>64</v>
      </c>
      <c r="U23" t="s">
        <v>150</v>
      </c>
      <c r="V23" t="s">
        <v>65</v>
      </c>
      <c r="W23" s="10">
        <v>1</v>
      </c>
    </row>
    <row r="24" spans="1:23" x14ac:dyDescent="0.2">
      <c r="A24">
        <v>10505</v>
      </c>
      <c r="B24" t="s">
        <v>21</v>
      </c>
      <c r="C24" s="2" t="s">
        <v>60</v>
      </c>
      <c r="D24" s="2" t="s">
        <v>61</v>
      </c>
      <c r="E24" s="2" t="s">
        <v>62</v>
      </c>
      <c r="F24" t="s">
        <v>8</v>
      </c>
      <c r="G24">
        <f>SUM(K24* 0.9)</f>
        <v>516.7890000000001</v>
      </c>
      <c r="H24">
        <v>7</v>
      </c>
      <c r="I24">
        <v>2</v>
      </c>
      <c r="J24" s="7">
        <v>82.03</v>
      </c>
      <c r="K24" s="7">
        <f>SUM(H24*J24)</f>
        <v>574.21</v>
      </c>
      <c r="L24" s="7">
        <f>SUM(H24*1.27)</f>
        <v>8.89</v>
      </c>
      <c r="M24" s="3">
        <v>42839</v>
      </c>
      <c r="N24" s="3">
        <v>42867</v>
      </c>
      <c r="O24" s="3">
        <v>42846</v>
      </c>
      <c r="P24" t="s">
        <v>7</v>
      </c>
      <c r="Q24" s="4">
        <v>7.13</v>
      </c>
      <c r="R24" t="s">
        <v>61</v>
      </c>
      <c r="S24" t="s">
        <v>63</v>
      </c>
      <c r="T24" t="s">
        <v>64</v>
      </c>
      <c r="U24" t="s">
        <v>150</v>
      </c>
      <c r="V24" t="s">
        <v>65</v>
      </c>
      <c r="W24" s="10">
        <v>1</v>
      </c>
    </row>
    <row r="25" spans="1:23" x14ac:dyDescent="0.2">
      <c r="A25">
        <v>10495</v>
      </c>
      <c r="B25" t="s">
        <v>21</v>
      </c>
      <c r="C25" s="2" t="s">
        <v>35</v>
      </c>
      <c r="D25" s="2" t="s">
        <v>36</v>
      </c>
      <c r="E25" s="2" t="s">
        <v>37</v>
      </c>
      <c r="F25" t="s">
        <v>8</v>
      </c>
      <c r="G25">
        <f>SUM(K25* 0.9)</f>
        <v>75.167999999999992</v>
      </c>
      <c r="H25">
        <v>9</v>
      </c>
      <c r="I25">
        <v>4</v>
      </c>
      <c r="J25" s="7">
        <v>9.2799999999999994</v>
      </c>
      <c r="K25" s="7">
        <f>SUM(H25*J25)</f>
        <v>83.52</v>
      </c>
      <c r="L25" s="7">
        <f>SUM(H25*0.54)</f>
        <v>4.8600000000000003</v>
      </c>
      <c r="M25" s="3">
        <v>42828</v>
      </c>
      <c r="N25" s="3">
        <v>42856</v>
      </c>
      <c r="O25" s="3">
        <v>42836</v>
      </c>
      <c r="P25" t="s">
        <v>7</v>
      </c>
      <c r="Q25" s="4">
        <v>4.6500000000000004</v>
      </c>
      <c r="R25" t="s">
        <v>36</v>
      </c>
      <c r="S25" t="s">
        <v>38</v>
      </c>
      <c r="T25" t="s">
        <v>39</v>
      </c>
      <c r="U25" t="s">
        <v>19</v>
      </c>
      <c r="V25" t="s">
        <v>40</v>
      </c>
      <c r="W25" s="10">
        <v>1</v>
      </c>
    </row>
    <row r="26" spans="1:23" x14ac:dyDescent="0.2">
      <c r="A26">
        <v>10492</v>
      </c>
      <c r="B26" t="s">
        <v>21</v>
      </c>
      <c r="C26" s="2" t="s">
        <v>14</v>
      </c>
      <c r="D26" s="2" t="s">
        <v>15</v>
      </c>
      <c r="E26" s="2" t="s">
        <v>16</v>
      </c>
      <c r="F26" t="s">
        <v>8</v>
      </c>
      <c r="G26">
        <f>SUM(K26* 0.9)</f>
        <v>901.83600000000001</v>
      </c>
      <c r="H26">
        <v>13</v>
      </c>
      <c r="I26">
        <v>4</v>
      </c>
      <c r="J26" s="7">
        <v>77.08</v>
      </c>
      <c r="K26" s="7">
        <f>SUM(H26*J26)</f>
        <v>1002.04</v>
      </c>
      <c r="L26" s="7">
        <f>SUM(H26*0.54)</f>
        <v>7.0200000000000005</v>
      </c>
      <c r="M26" s="3">
        <v>42826</v>
      </c>
      <c r="N26" s="3">
        <v>42854</v>
      </c>
      <c r="O26" s="3">
        <v>42836</v>
      </c>
      <c r="P26" t="s">
        <v>3</v>
      </c>
      <c r="Q26" s="4">
        <v>62.89</v>
      </c>
      <c r="R26" t="s">
        <v>15</v>
      </c>
      <c r="S26" t="s">
        <v>17</v>
      </c>
      <c r="T26" t="s">
        <v>18</v>
      </c>
      <c r="U26" t="s">
        <v>19</v>
      </c>
      <c r="V26" t="s">
        <v>20</v>
      </c>
      <c r="W26" s="10">
        <v>0</v>
      </c>
    </row>
    <row r="27" spans="1:23" x14ac:dyDescent="0.2">
      <c r="A27">
        <v>10389</v>
      </c>
      <c r="B27" t="s">
        <v>21</v>
      </c>
      <c r="C27" s="2" t="s">
        <v>14</v>
      </c>
      <c r="D27" s="2" t="s">
        <v>15</v>
      </c>
      <c r="E27" s="2" t="s">
        <v>16</v>
      </c>
      <c r="F27" t="s">
        <v>4</v>
      </c>
      <c r="G27">
        <f>SUM(K27* 0.9)</f>
        <v>235.30500000000001</v>
      </c>
      <c r="H27">
        <v>9</v>
      </c>
      <c r="I27">
        <v>4</v>
      </c>
      <c r="J27" s="7">
        <v>29.05</v>
      </c>
      <c r="K27" s="7">
        <f>SUM(H27*J27)</f>
        <v>261.45</v>
      </c>
      <c r="L27" s="7">
        <f>SUM(H27*0.54)</f>
        <v>4.8600000000000003</v>
      </c>
      <c r="M27" s="3">
        <v>42724</v>
      </c>
      <c r="N27" s="3">
        <v>42752</v>
      </c>
      <c r="O27" s="3">
        <v>42728</v>
      </c>
      <c r="P27" t="s">
        <v>5</v>
      </c>
      <c r="Q27" s="4">
        <v>47.42</v>
      </c>
      <c r="R27" t="s">
        <v>15</v>
      </c>
      <c r="S27" t="s">
        <v>17</v>
      </c>
      <c r="T27" t="s">
        <v>18</v>
      </c>
      <c r="U27" t="s">
        <v>19</v>
      </c>
      <c r="V27" t="s">
        <v>20</v>
      </c>
      <c r="W27" s="10">
        <v>0</v>
      </c>
    </row>
    <row r="28" spans="1:23" x14ac:dyDescent="0.2">
      <c r="A28">
        <v>10376</v>
      </c>
      <c r="B28" t="s">
        <v>21</v>
      </c>
      <c r="C28" s="2" t="s">
        <v>60</v>
      </c>
      <c r="D28" s="2" t="s">
        <v>61</v>
      </c>
      <c r="E28" s="2" t="s">
        <v>62</v>
      </c>
      <c r="F28" t="s">
        <v>6</v>
      </c>
      <c r="G28">
        <f>SUM(K28* 0.93)</f>
        <v>256.959</v>
      </c>
      <c r="H28">
        <v>10</v>
      </c>
      <c r="I28">
        <v>2</v>
      </c>
      <c r="J28" s="7">
        <v>27.63</v>
      </c>
      <c r="K28" s="7">
        <f>SUM(H28*J28)</f>
        <v>276.3</v>
      </c>
      <c r="L28" s="7">
        <f>SUM(H28*0.54)</f>
        <v>5.4</v>
      </c>
      <c r="M28" s="3">
        <v>42713</v>
      </c>
      <c r="N28" s="3">
        <v>42741</v>
      </c>
      <c r="O28" s="3">
        <v>42717</v>
      </c>
      <c r="P28" t="s">
        <v>5</v>
      </c>
      <c r="Q28" s="4">
        <v>20.39</v>
      </c>
      <c r="R28" t="s">
        <v>61</v>
      </c>
      <c r="S28" t="s">
        <v>63</v>
      </c>
      <c r="T28" t="s">
        <v>64</v>
      </c>
      <c r="U28" t="s">
        <v>150</v>
      </c>
      <c r="V28" t="s">
        <v>65</v>
      </c>
      <c r="W28" s="10">
        <v>1</v>
      </c>
    </row>
    <row r="29" spans="1:23" x14ac:dyDescent="0.2">
      <c r="A29">
        <v>10339</v>
      </c>
      <c r="B29" t="s">
        <v>21</v>
      </c>
      <c r="C29" s="2" t="s">
        <v>60</v>
      </c>
      <c r="D29" s="2" t="s">
        <v>61</v>
      </c>
      <c r="E29" s="2" t="s">
        <v>62</v>
      </c>
      <c r="F29" t="s">
        <v>12</v>
      </c>
      <c r="G29">
        <f>SUM(K29* 0.93)</f>
        <v>53.642400000000002</v>
      </c>
      <c r="H29">
        <v>8</v>
      </c>
      <c r="I29">
        <v>2</v>
      </c>
      <c r="J29" s="7">
        <v>7.21</v>
      </c>
      <c r="K29" s="7">
        <f>SUM(H29*J29)</f>
        <v>57.68</v>
      </c>
      <c r="L29" s="7">
        <f>SUM(H29*0.54)</f>
        <v>4.32</v>
      </c>
      <c r="M29" s="3">
        <v>42671</v>
      </c>
      <c r="N29" s="3">
        <v>42699</v>
      </c>
      <c r="O29" s="3">
        <v>42678</v>
      </c>
      <c r="P29" t="s">
        <v>5</v>
      </c>
      <c r="Q29" s="4">
        <v>15.66</v>
      </c>
      <c r="R29" t="s">
        <v>61</v>
      </c>
      <c r="S29" t="s">
        <v>63</v>
      </c>
      <c r="T29" t="s">
        <v>64</v>
      </c>
      <c r="U29" t="s">
        <v>150</v>
      </c>
      <c r="V29" t="s">
        <v>65</v>
      </c>
      <c r="W29" s="10">
        <v>1</v>
      </c>
    </row>
    <row r="30" spans="1:23" x14ac:dyDescent="0.2">
      <c r="A30">
        <v>10332</v>
      </c>
      <c r="B30" t="s">
        <v>21</v>
      </c>
      <c r="C30" s="2" t="s">
        <v>60</v>
      </c>
      <c r="D30" s="2" t="s">
        <v>61</v>
      </c>
      <c r="E30" s="2" t="s">
        <v>62</v>
      </c>
      <c r="F30" t="s">
        <v>8</v>
      </c>
      <c r="G30">
        <f>SUM(K30* 0.93)</f>
        <v>431.70600000000007</v>
      </c>
      <c r="H30">
        <v>11</v>
      </c>
      <c r="I30">
        <v>2</v>
      </c>
      <c r="J30" s="7">
        <v>42.2</v>
      </c>
      <c r="K30" s="7">
        <f>SUM(H30*J30)</f>
        <v>464.20000000000005</v>
      </c>
      <c r="L30" s="7">
        <f>SUM(H30*0.54)</f>
        <v>5.94</v>
      </c>
      <c r="M30" s="3">
        <v>42660</v>
      </c>
      <c r="N30" s="3">
        <v>42702</v>
      </c>
      <c r="O30" s="3">
        <v>42664</v>
      </c>
      <c r="P30" t="s">
        <v>5</v>
      </c>
      <c r="Q30" s="4">
        <v>52.84</v>
      </c>
      <c r="R30" t="s">
        <v>61</v>
      </c>
      <c r="S30" t="s">
        <v>63</v>
      </c>
      <c r="T30" t="s">
        <v>64</v>
      </c>
      <c r="U30" t="s">
        <v>150</v>
      </c>
      <c r="V30" t="s">
        <v>65</v>
      </c>
      <c r="W30" s="10">
        <v>0</v>
      </c>
    </row>
    <row r="31" spans="1:23" x14ac:dyDescent="0.2">
      <c r="A31">
        <v>11133</v>
      </c>
      <c r="B31" t="s">
        <v>29</v>
      </c>
      <c r="C31" s="2" t="s">
        <v>90</v>
      </c>
      <c r="D31" s="2" t="s">
        <v>91</v>
      </c>
      <c r="E31" s="2" t="s">
        <v>92</v>
      </c>
      <c r="F31" t="s">
        <v>8</v>
      </c>
      <c r="G31">
        <f>SUM(K31* 1.05)</f>
        <v>922.11</v>
      </c>
      <c r="H31">
        <v>10</v>
      </c>
      <c r="I31">
        <v>9</v>
      </c>
      <c r="J31" s="7">
        <v>87.82</v>
      </c>
      <c r="K31" s="7">
        <f>SUM(H31*J31)</f>
        <v>878.19999999999993</v>
      </c>
      <c r="L31" s="7">
        <f>SUM(H31*1.429)</f>
        <v>14.290000000000001</v>
      </c>
      <c r="M31" s="3">
        <v>43496</v>
      </c>
      <c r="N31" s="3">
        <v>43510</v>
      </c>
      <c r="O31" s="3">
        <v>43503</v>
      </c>
      <c r="P31" t="s">
        <v>5</v>
      </c>
      <c r="Q31" s="4">
        <v>4.34</v>
      </c>
      <c r="R31" t="s">
        <v>91</v>
      </c>
      <c r="S31" t="s">
        <v>93</v>
      </c>
      <c r="T31" t="s">
        <v>94</v>
      </c>
      <c r="U31" t="s">
        <v>95</v>
      </c>
      <c r="V31" t="s">
        <v>96</v>
      </c>
      <c r="W31" s="10">
        <v>1</v>
      </c>
    </row>
    <row r="32" spans="1:23" x14ac:dyDescent="0.2">
      <c r="A32">
        <v>11086</v>
      </c>
      <c r="B32" t="s">
        <v>29</v>
      </c>
      <c r="C32" s="2" t="s">
        <v>30</v>
      </c>
      <c r="D32" s="2" t="s">
        <v>31</v>
      </c>
      <c r="E32" s="2" t="s">
        <v>32</v>
      </c>
      <c r="F32" t="s">
        <v>8</v>
      </c>
      <c r="G32">
        <f>SUM(K32* 0.9)</f>
        <v>474.60599999999994</v>
      </c>
      <c r="H32">
        <v>11</v>
      </c>
      <c r="I32">
        <v>-3</v>
      </c>
      <c r="J32" s="7">
        <v>47.94</v>
      </c>
      <c r="K32" s="7">
        <f>SUM(H32*J32)</f>
        <v>527.33999999999992</v>
      </c>
      <c r="L32" s="7">
        <f>SUM(H32*1.27)</f>
        <v>13.97</v>
      </c>
      <c r="M32" s="3">
        <v>43480</v>
      </c>
      <c r="N32" s="3">
        <v>43508</v>
      </c>
      <c r="O32" s="3">
        <v>43489</v>
      </c>
      <c r="P32" t="s">
        <v>3</v>
      </c>
      <c r="Q32" s="4">
        <v>0.2</v>
      </c>
      <c r="R32" t="s">
        <v>31</v>
      </c>
      <c r="S32" t="s">
        <v>128</v>
      </c>
      <c r="T32" t="s">
        <v>33</v>
      </c>
      <c r="U32" t="s">
        <v>27</v>
      </c>
      <c r="V32" t="s">
        <v>34</v>
      </c>
      <c r="W32" s="10">
        <v>1</v>
      </c>
    </row>
    <row r="33" spans="1:23" x14ac:dyDescent="0.2">
      <c r="A33">
        <v>11034</v>
      </c>
      <c r="B33" t="s">
        <v>29</v>
      </c>
      <c r="C33" s="2" t="s">
        <v>66</v>
      </c>
      <c r="D33" s="2" t="s">
        <v>67</v>
      </c>
      <c r="E33" s="2" t="s">
        <v>68</v>
      </c>
      <c r="F33" t="s">
        <v>10</v>
      </c>
      <c r="G33">
        <f>SUM(K33* 1.03)</f>
        <v>117.9556</v>
      </c>
      <c r="H33">
        <v>7</v>
      </c>
      <c r="I33">
        <v>3</v>
      </c>
      <c r="J33" s="7">
        <v>16.36</v>
      </c>
      <c r="K33" s="7">
        <f>SUM(H33*J33)</f>
        <v>114.52</v>
      </c>
      <c r="L33" s="7">
        <f>SUM(H33*0.54)</f>
        <v>3.7800000000000002</v>
      </c>
      <c r="M33" s="3">
        <v>43210</v>
      </c>
      <c r="N33" s="3">
        <v>43252</v>
      </c>
      <c r="O33" s="3">
        <v>43217</v>
      </c>
      <c r="P33" t="s">
        <v>3</v>
      </c>
      <c r="Q33" s="4">
        <v>40.32</v>
      </c>
      <c r="R33" t="s">
        <v>67</v>
      </c>
      <c r="S33" t="s">
        <v>69</v>
      </c>
      <c r="T33" t="s">
        <v>70</v>
      </c>
      <c r="U33" t="s">
        <v>71</v>
      </c>
      <c r="V33" t="s">
        <v>72</v>
      </c>
      <c r="W33" s="10">
        <v>0</v>
      </c>
    </row>
    <row r="34" spans="1:23" x14ac:dyDescent="0.2">
      <c r="A34">
        <v>11032</v>
      </c>
      <c r="B34" t="s">
        <v>29</v>
      </c>
      <c r="C34" s="2" t="s">
        <v>114</v>
      </c>
      <c r="D34" s="2" t="s">
        <v>115</v>
      </c>
      <c r="E34" s="2" t="s">
        <v>116</v>
      </c>
      <c r="F34" t="s">
        <v>12</v>
      </c>
      <c r="G34">
        <f>SUM(K34* 1.03)</f>
        <v>1382.6617000000001</v>
      </c>
      <c r="H34">
        <v>7</v>
      </c>
      <c r="I34">
        <v>6</v>
      </c>
      <c r="J34" s="7">
        <v>191.77</v>
      </c>
      <c r="K34" s="7">
        <f>SUM(H34*J34)</f>
        <v>1342.39</v>
      </c>
      <c r="L34" s="7">
        <f>SUM(H34*1.381)</f>
        <v>9.6669999999999998</v>
      </c>
      <c r="M34" s="3">
        <v>43207</v>
      </c>
      <c r="N34" s="3">
        <v>43235</v>
      </c>
      <c r="O34" s="3">
        <v>43213</v>
      </c>
      <c r="P34" t="s">
        <v>7</v>
      </c>
      <c r="Q34" s="4">
        <v>606.19000000000005</v>
      </c>
      <c r="R34" t="s">
        <v>115</v>
      </c>
      <c r="S34" t="s">
        <v>117</v>
      </c>
      <c r="T34" t="s">
        <v>118</v>
      </c>
      <c r="U34" t="s">
        <v>46</v>
      </c>
      <c r="V34" t="s">
        <v>119</v>
      </c>
      <c r="W34" s="10">
        <v>0</v>
      </c>
    </row>
    <row r="35" spans="1:23" x14ac:dyDescent="0.2">
      <c r="A35">
        <v>11031</v>
      </c>
      <c r="B35" t="s">
        <v>29</v>
      </c>
      <c r="C35" s="2" t="s">
        <v>83</v>
      </c>
      <c r="D35" s="2" t="s">
        <v>84</v>
      </c>
      <c r="E35" s="2" t="s">
        <v>85</v>
      </c>
      <c r="F35" t="s">
        <v>2</v>
      </c>
      <c r="G35">
        <f>SUM(K35* 1.05)</f>
        <v>398.58</v>
      </c>
      <c r="H35">
        <v>13</v>
      </c>
      <c r="I35">
        <v>5</v>
      </c>
      <c r="J35" s="7">
        <v>29.2</v>
      </c>
      <c r="K35" s="7">
        <f>SUM(H35*J35)</f>
        <v>379.59999999999997</v>
      </c>
      <c r="L35" s="7">
        <f>SUM(H35*0.54)</f>
        <v>7.0200000000000005</v>
      </c>
      <c r="M35" s="3">
        <v>43207</v>
      </c>
      <c r="N35" s="3">
        <v>43235</v>
      </c>
      <c r="O35" s="3">
        <v>43214</v>
      </c>
      <c r="P35" t="s">
        <v>5</v>
      </c>
      <c r="Q35" s="4">
        <v>227.22</v>
      </c>
      <c r="R35" t="s">
        <v>84</v>
      </c>
      <c r="S35" t="s">
        <v>86</v>
      </c>
      <c r="T35" t="s">
        <v>87</v>
      </c>
      <c r="U35" t="s">
        <v>88</v>
      </c>
      <c r="V35" t="s">
        <v>89</v>
      </c>
      <c r="W35" s="10">
        <v>0</v>
      </c>
    </row>
    <row r="36" spans="1:23" x14ac:dyDescent="0.2">
      <c r="A36">
        <v>11030</v>
      </c>
      <c r="B36" t="s">
        <v>29</v>
      </c>
      <c r="C36" s="2" t="s">
        <v>83</v>
      </c>
      <c r="D36" s="2" t="s">
        <v>84</v>
      </c>
      <c r="E36" s="2" t="s">
        <v>85</v>
      </c>
      <c r="F36" t="s">
        <v>9</v>
      </c>
      <c r="G36">
        <f>SUM(K36* 1.05)</f>
        <v>1849.029</v>
      </c>
      <c r="H36">
        <v>13</v>
      </c>
      <c r="I36">
        <v>5</v>
      </c>
      <c r="J36" s="7">
        <v>135.46</v>
      </c>
      <c r="K36" s="7">
        <f>SUM(H36*J36)</f>
        <v>1760.98</v>
      </c>
      <c r="L36" s="7">
        <f>SUM(H36*0.54)</f>
        <v>7.0200000000000005</v>
      </c>
      <c r="M36" s="3">
        <v>43207</v>
      </c>
      <c r="N36" s="3">
        <v>43235</v>
      </c>
      <c r="O36" s="3">
        <v>43217</v>
      </c>
      <c r="P36" t="s">
        <v>5</v>
      </c>
      <c r="Q36" s="4">
        <v>830.75</v>
      </c>
      <c r="R36" t="s">
        <v>84</v>
      </c>
      <c r="S36" t="s">
        <v>86</v>
      </c>
      <c r="T36" t="s">
        <v>87</v>
      </c>
      <c r="U36" t="s">
        <v>88</v>
      </c>
      <c r="V36" t="s">
        <v>89</v>
      </c>
      <c r="W36" s="10">
        <v>0</v>
      </c>
    </row>
    <row r="37" spans="1:23" x14ac:dyDescent="0.2">
      <c r="A37">
        <v>11018</v>
      </c>
      <c r="B37" t="s">
        <v>29</v>
      </c>
      <c r="C37" s="2" t="s">
        <v>54</v>
      </c>
      <c r="D37" s="2" t="s">
        <v>55</v>
      </c>
      <c r="E37" s="2" t="s">
        <v>56</v>
      </c>
      <c r="F37" t="s">
        <v>4</v>
      </c>
      <c r="G37">
        <f>SUM(K37* 1.05)</f>
        <v>1471.3544999999999</v>
      </c>
      <c r="H37">
        <v>11</v>
      </c>
      <c r="I37">
        <v>1</v>
      </c>
      <c r="J37" s="7">
        <v>127.39</v>
      </c>
      <c r="K37" s="7">
        <f>SUM(H37*J37)</f>
        <v>1401.29</v>
      </c>
      <c r="L37" s="7">
        <f>SUM(H37*1.27)</f>
        <v>13.97</v>
      </c>
      <c r="M37" s="3">
        <v>43203</v>
      </c>
      <c r="N37" s="3">
        <v>43231</v>
      </c>
      <c r="O37" s="3">
        <v>43206</v>
      </c>
      <c r="P37" t="s">
        <v>5</v>
      </c>
      <c r="Q37" s="4">
        <v>11.65</v>
      </c>
      <c r="R37" t="s">
        <v>55</v>
      </c>
      <c r="S37" t="s">
        <v>57</v>
      </c>
      <c r="T37" t="s">
        <v>58</v>
      </c>
      <c r="U37" t="s">
        <v>27</v>
      </c>
      <c r="V37" t="s">
        <v>59</v>
      </c>
      <c r="W37" s="10">
        <v>1</v>
      </c>
    </row>
    <row r="38" spans="1:23" x14ac:dyDescent="0.2">
      <c r="A38">
        <v>11006</v>
      </c>
      <c r="B38" t="s">
        <v>29</v>
      </c>
      <c r="C38" s="2" t="s">
        <v>22</v>
      </c>
      <c r="D38" s="2" t="s">
        <v>23</v>
      </c>
      <c r="E38" s="2" t="s">
        <v>24</v>
      </c>
      <c r="F38" t="s">
        <v>8</v>
      </c>
      <c r="G38">
        <f>SUM(K38* 1.03)</f>
        <v>806.00590000000011</v>
      </c>
      <c r="H38">
        <v>7</v>
      </c>
      <c r="I38">
        <v>3</v>
      </c>
      <c r="J38" s="7">
        <v>111.79</v>
      </c>
      <c r="K38" s="7">
        <f>SUM(H38*J38)</f>
        <v>782.53000000000009</v>
      </c>
      <c r="L38" s="7">
        <f>SUM(H38*0.54)</f>
        <v>3.7800000000000002</v>
      </c>
      <c r="M38" s="3">
        <v>43197</v>
      </c>
      <c r="N38" s="3">
        <v>43225</v>
      </c>
      <c r="O38" s="3">
        <v>43205</v>
      </c>
      <c r="P38" t="s">
        <v>5</v>
      </c>
      <c r="Q38" s="4">
        <v>25.19</v>
      </c>
      <c r="R38" t="s">
        <v>23</v>
      </c>
      <c r="S38" t="s">
        <v>25</v>
      </c>
      <c r="T38" t="s">
        <v>26</v>
      </c>
      <c r="U38" t="s">
        <v>27</v>
      </c>
      <c r="V38" t="s">
        <v>28</v>
      </c>
      <c r="W38" s="10">
        <v>1</v>
      </c>
    </row>
    <row r="39" spans="1:23" x14ac:dyDescent="0.2">
      <c r="A39">
        <v>11003</v>
      </c>
      <c r="B39" t="s">
        <v>29</v>
      </c>
      <c r="C39" s="2" t="s">
        <v>101</v>
      </c>
      <c r="D39" s="2" t="s">
        <v>102</v>
      </c>
      <c r="E39" s="2" t="s">
        <v>103</v>
      </c>
      <c r="F39" t="s">
        <v>8</v>
      </c>
      <c r="G39">
        <f>SUM(K39* 1.03)</f>
        <v>1608.1184000000001</v>
      </c>
      <c r="H39">
        <v>14</v>
      </c>
      <c r="I39">
        <v>2</v>
      </c>
      <c r="J39" s="7">
        <v>111.52</v>
      </c>
      <c r="K39" s="7">
        <f>SUM(H39*J39)</f>
        <v>1561.28</v>
      </c>
      <c r="L39" s="7">
        <f>SUM(H39*1.27)</f>
        <v>17.78</v>
      </c>
      <c r="M39" s="3">
        <v>43196</v>
      </c>
      <c r="N39" s="3">
        <v>43224</v>
      </c>
      <c r="O39" s="3">
        <v>43198</v>
      </c>
      <c r="P39" t="s">
        <v>7</v>
      </c>
      <c r="Q39" s="4">
        <v>14.91</v>
      </c>
      <c r="R39" t="s">
        <v>102</v>
      </c>
      <c r="S39" t="s">
        <v>104</v>
      </c>
      <c r="T39" t="s">
        <v>105</v>
      </c>
      <c r="U39" t="s">
        <v>106</v>
      </c>
      <c r="V39" t="s">
        <v>107</v>
      </c>
      <c r="W39" s="10">
        <v>1</v>
      </c>
    </row>
    <row r="40" spans="1:23" x14ac:dyDescent="0.2">
      <c r="A40">
        <v>11002</v>
      </c>
      <c r="B40" t="s">
        <v>29</v>
      </c>
      <c r="C40" s="2" t="s">
        <v>83</v>
      </c>
      <c r="D40" s="2" t="s">
        <v>84</v>
      </c>
      <c r="E40" s="2" t="s">
        <v>85</v>
      </c>
      <c r="F40" t="s">
        <v>4</v>
      </c>
      <c r="G40">
        <f>SUM(K40* 1.05)</f>
        <v>473.44500000000005</v>
      </c>
      <c r="H40">
        <v>5</v>
      </c>
      <c r="I40">
        <v>5</v>
      </c>
      <c r="J40" s="7">
        <v>90.18</v>
      </c>
      <c r="K40" s="7">
        <f>SUM(H40*J40)</f>
        <v>450.90000000000003</v>
      </c>
      <c r="L40" s="7">
        <f>SUM(H40*0.54)</f>
        <v>2.7</v>
      </c>
      <c r="M40" s="3">
        <v>43196</v>
      </c>
      <c r="N40" s="3">
        <v>43224</v>
      </c>
      <c r="O40" s="3">
        <v>43206</v>
      </c>
      <c r="P40" t="s">
        <v>3</v>
      </c>
      <c r="Q40" s="4">
        <v>141.16</v>
      </c>
      <c r="R40" t="s">
        <v>84</v>
      </c>
      <c r="S40" t="s">
        <v>86</v>
      </c>
      <c r="T40" t="s">
        <v>87</v>
      </c>
      <c r="U40" t="s">
        <v>88</v>
      </c>
      <c r="V40" t="s">
        <v>89</v>
      </c>
      <c r="W40" s="10">
        <v>0</v>
      </c>
    </row>
    <row r="41" spans="1:23" x14ac:dyDescent="0.2">
      <c r="A41">
        <v>11000</v>
      </c>
      <c r="B41" t="s">
        <v>29</v>
      </c>
      <c r="C41" s="2" t="s">
        <v>76</v>
      </c>
      <c r="D41" s="2" t="s">
        <v>77</v>
      </c>
      <c r="E41" s="2" t="s">
        <v>78</v>
      </c>
      <c r="F41" t="s">
        <v>12</v>
      </c>
      <c r="G41">
        <f>SUM(K41* 1.05)</f>
        <v>96.012</v>
      </c>
      <c r="H41">
        <v>8</v>
      </c>
      <c r="I41">
        <v>3</v>
      </c>
      <c r="J41" s="7">
        <v>11.43</v>
      </c>
      <c r="K41" s="7">
        <f>SUM(H41*J41)</f>
        <v>91.44</v>
      </c>
      <c r="L41" s="7">
        <f>SUM(H41*0.54)</f>
        <v>4.32</v>
      </c>
      <c r="M41" s="3">
        <v>43196</v>
      </c>
      <c r="N41" s="3">
        <v>43224</v>
      </c>
      <c r="O41" s="3">
        <v>43204</v>
      </c>
      <c r="P41" t="s">
        <v>7</v>
      </c>
      <c r="Q41" s="4">
        <v>55.12</v>
      </c>
      <c r="R41" t="s">
        <v>77</v>
      </c>
      <c r="S41" t="s">
        <v>79</v>
      </c>
      <c r="T41" t="s">
        <v>80</v>
      </c>
      <c r="U41" t="s">
        <v>81</v>
      </c>
      <c r="V41" t="s">
        <v>82</v>
      </c>
      <c r="W41" s="10">
        <v>0</v>
      </c>
    </row>
    <row r="42" spans="1:23" ht="17" x14ac:dyDescent="0.2">
      <c r="A42">
        <v>10992</v>
      </c>
      <c r="B42" t="s">
        <v>29</v>
      </c>
      <c r="C42" s="2" t="s">
        <v>97</v>
      </c>
      <c r="D42" s="2" t="s">
        <v>98</v>
      </c>
      <c r="E42" s="2" t="s">
        <v>99</v>
      </c>
      <c r="F42" t="s">
        <v>6</v>
      </c>
      <c r="G42">
        <f>SUM(K42* 1.05)</f>
        <v>443.18400000000003</v>
      </c>
      <c r="H42">
        <v>8</v>
      </c>
      <c r="I42">
        <v>0</v>
      </c>
      <c r="J42" s="7">
        <v>52.76</v>
      </c>
      <c r="K42" s="7">
        <f>SUM(H42*J42)</f>
        <v>422.08</v>
      </c>
      <c r="L42" s="7">
        <f>SUM(H42*1.27)</f>
        <v>10.16</v>
      </c>
      <c r="M42" s="3">
        <v>43191</v>
      </c>
      <c r="N42" s="3">
        <v>43219</v>
      </c>
      <c r="O42" s="3">
        <v>43193</v>
      </c>
      <c r="P42" t="s">
        <v>7</v>
      </c>
      <c r="Q42" s="4">
        <v>4.2699999999999996</v>
      </c>
      <c r="R42" t="s">
        <v>98</v>
      </c>
      <c r="S42" s="5" t="s">
        <v>127</v>
      </c>
      <c r="T42" t="s">
        <v>58</v>
      </c>
      <c r="U42" t="s">
        <v>27</v>
      </c>
      <c r="V42" t="s">
        <v>100</v>
      </c>
      <c r="W42" s="10">
        <v>1</v>
      </c>
    </row>
    <row r="43" spans="1:23" x14ac:dyDescent="0.2">
      <c r="A43">
        <v>10988</v>
      </c>
      <c r="B43" t="s">
        <v>29</v>
      </c>
      <c r="C43" s="2" t="s">
        <v>76</v>
      </c>
      <c r="D43" s="2" t="s">
        <v>77</v>
      </c>
      <c r="E43" s="2" t="s">
        <v>78</v>
      </c>
      <c r="F43" t="s">
        <v>8</v>
      </c>
      <c r="G43">
        <f>SUM(K43* 1.05)</f>
        <v>1303.365</v>
      </c>
      <c r="H43">
        <v>10</v>
      </c>
      <c r="I43">
        <v>2</v>
      </c>
      <c r="J43" s="7">
        <v>124.13</v>
      </c>
      <c r="K43" s="7">
        <f>SUM(H43*J43)</f>
        <v>1241.3</v>
      </c>
      <c r="L43" s="7">
        <f>SUM(H43*1.27)</f>
        <v>12.7</v>
      </c>
      <c r="M43" s="3">
        <v>43190</v>
      </c>
      <c r="N43" s="3">
        <v>43218</v>
      </c>
      <c r="O43" s="3">
        <v>43200</v>
      </c>
      <c r="P43" t="s">
        <v>5</v>
      </c>
      <c r="Q43" s="4">
        <v>61.14</v>
      </c>
      <c r="R43" t="s">
        <v>77</v>
      </c>
      <c r="S43" t="s">
        <v>79</v>
      </c>
      <c r="T43" t="s">
        <v>80</v>
      </c>
      <c r="U43" t="s">
        <v>81</v>
      </c>
      <c r="V43" t="s">
        <v>82</v>
      </c>
      <c r="W43" s="10">
        <v>0</v>
      </c>
    </row>
    <row r="44" spans="1:23" x14ac:dyDescent="0.2">
      <c r="A44">
        <v>10984</v>
      </c>
      <c r="B44" t="s">
        <v>29</v>
      </c>
      <c r="C44" s="2" t="s">
        <v>83</v>
      </c>
      <c r="D44" s="2" t="s">
        <v>84</v>
      </c>
      <c r="E44" s="2" t="s">
        <v>85</v>
      </c>
      <c r="F44" t="s">
        <v>6</v>
      </c>
      <c r="G44">
        <f>SUM(K44* 1.05)</f>
        <v>1468.152</v>
      </c>
      <c r="H44">
        <v>12</v>
      </c>
      <c r="I44">
        <v>5</v>
      </c>
      <c r="J44" s="7">
        <v>116.52</v>
      </c>
      <c r="K44" s="7">
        <f>SUM(H44*J44)</f>
        <v>1398.24</v>
      </c>
      <c r="L44" s="7">
        <f>SUM(H44*0.54)</f>
        <v>6.48</v>
      </c>
      <c r="M44" s="3">
        <v>43189</v>
      </c>
      <c r="N44" s="3">
        <v>43217</v>
      </c>
      <c r="O44" s="3">
        <v>43193</v>
      </c>
      <c r="P44" t="s">
        <v>7</v>
      </c>
      <c r="Q44" s="4">
        <v>211.22</v>
      </c>
      <c r="R44" t="s">
        <v>84</v>
      </c>
      <c r="S44" t="s">
        <v>86</v>
      </c>
      <c r="T44" t="s">
        <v>87</v>
      </c>
      <c r="U44" t="s">
        <v>88</v>
      </c>
      <c r="V44" t="s">
        <v>89</v>
      </c>
      <c r="W44" s="10">
        <v>0</v>
      </c>
    </row>
    <row r="45" spans="1:23" x14ac:dyDescent="0.2">
      <c r="A45">
        <v>10983</v>
      </c>
      <c r="B45" t="s">
        <v>29</v>
      </c>
      <c r="C45" s="2" t="s">
        <v>83</v>
      </c>
      <c r="D45" s="2" t="s">
        <v>84</v>
      </c>
      <c r="E45" s="2" t="s">
        <v>85</v>
      </c>
      <c r="F45" t="s">
        <v>12</v>
      </c>
      <c r="G45">
        <f>SUM(K45* 1.05)</f>
        <v>1087.4325000000001</v>
      </c>
      <c r="H45">
        <v>11</v>
      </c>
      <c r="I45">
        <v>5</v>
      </c>
      <c r="J45" s="7">
        <v>94.15</v>
      </c>
      <c r="K45" s="7">
        <f>SUM(H45*J45)</f>
        <v>1035.6500000000001</v>
      </c>
      <c r="L45" s="7">
        <f>SUM(H45*0.54)</f>
        <v>5.94</v>
      </c>
      <c r="M45" s="3">
        <v>43186</v>
      </c>
      <c r="N45" s="3">
        <v>43214</v>
      </c>
      <c r="O45" s="3">
        <v>43196</v>
      </c>
      <c r="P45" t="s">
        <v>5</v>
      </c>
      <c r="Q45" s="4">
        <v>657.54</v>
      </c>
      <c r="R45" t="s">
        <v>84</v>
      </c>
      <c r="S45" t="s">
        <v>86</v>
      </c>
      <c r="T45" t="s">
        <v>87</v>
      </c>
      <c r="U45" t="s">
        <v>88</v>
      </c>
      <c r="V45" t="s">
        <v>89</v>
      </c>
      <c r="W45" s="10">
        <v>0</v>
      </c>
    </row>
    <row r="46" spans="1:23" x14ac:dyDescent="0.2">
      <c r="A46">
        <v>10974</v>
      </c>
      <c r="B46" t="s">
        <v>29</v>
      </c>
      <c r="C46" s="2" t="s">
        <v>90</v>
      </c>
      <c r="D46" s="2" t="s">
        <v>91</v>
      </c>
      <c r="E46" s="2" t="s">
        <v>92</v>
      </c>
      <c r="F46" t="s">
        <v>8</v>
      </c>
      <c r="G46">
        <f>SUM(K46* 1.05)</f>
        <v>810.48450000000003</v>
      </c>
      <c r="H46">
        <v>7</v>
      </c>
      <c r="I46">
        <v>10</v>
      </c>
      <c r="J46" s="7">
        <v>110.27</v>
      </c>
      <c r="K46" s="7">
        <f>SUM(H46*J46)</f>
        <v>771.89</v>
      </c>
      <c r="L46" s="7">
        <f>SUM(H46*1.429)</f>
        <v>10.003</v>
      </c>
      <c r="M46" s="3">
        <v>43184</v>
      </c>
      <c r="N46" s="3">
        <v>43198</v>
      </c>
      <c r="O46" s="3">
        <v>43193</v>
      </c>
      <c r="P46" t="s">
        <v>7</v>
      </c>
      <c r="Q46" s="4">
        <v>12.96</v>
      </c>
      <c r="R46" t="s">
        <v>91</v>
      </c>
      <c r="S46" t="s">
        <v>93</v>
      </c>
      <c r="T46" t="s">
        <v>94</v>
      </c>
      <c r="U46" t="s">
        <v>95</v>
      </c>
      <c r="V46" t="s">
        <v>96</v>
      </c>
      <c r="W46" s="10">
        <v>1</v>
      </c>
    </row>
    <row r="47" spans="1:23" x14ac:dyDescent="0.2">
      <c r="A47">
        <v>10965</v>
      </c>
      <c r="B47" t="s">
        <v>29</v>
      </c>
      <c r="C47" s="2" t="s">
        <v>66</v>
      </c>
      <c r="D47" s="2" t="s">
        <v>67</v>
      </c>
      <c r="E47" s="2" t="s">
        <v>68</v>
      </c>
      <c r="F47" t="s">
        <v>2</v>
      </c>
      <c r="G47">
        <f>SUM(K47* 1.08)</f>
        <v>367.98840000000007</v>
      </c>
      <c r="H47">
        <v>13</v>
      </c>
      <c r="I47">
        <v>3</v>
      </c>
      <c r="J47" s="7">
        <v>26.21</v>
      </c>
      <c r="K47" s="7">
        <f>SUM(H47*J47)</f>
        <v>340.73</v>
      </c>
      <c r="L47" s="7">
        <f>SUM(H47*0.54)</f>
        <v>7.0200000000000005</v>
      </c>
      <c r="M47" s="3">
        <v>43179</v>
      </c>
      <c r="N47" s="3">
        <v>43207</v>
      </c>
      <c r="O47" s="3">
        <v>43189</v>
      </c>
      <c r="P47" t="s">
        <v>7</v>
      </c>
      <c r="Q47" s="4">
        <v>144.38</v>
      </c>
      <c r="R47" t="s">
        <v>67</v>
      </c>
      <c r="S47" t="s">
        <v>69</v>
      </c>
      <c r="T47" t="s">
        <v>70</v>
      </c>
      <c r="U47" t="s">
        <v>71</v>
      </c>
      <c r="V47" t="s">
        <v>72</v>
      </c>
      <c r="W47" s="10">
        <v>0</v>
      </c>
    </row>
    <row r="48" spans="1:23" x14ac:dyDescent="0.2">
      <c r="A48">
        <v>10941</v>
      </c>
      <c r="B48" t="s">
        <v>29</v>
      </c>
      <c r="C48" s="2" t="s">
        <v>83</v>
      </c>
      <c r="D48" s="2" t="s">
        <v>84</v>
      </c>
      <c r="E48" s="2" t="s">
        <v>85</v>
      </c>
      <c r="F48" t="s">
        <v>9</v>
      </c>
      <c r="G48">
        <f>SUM(K48* 1.05)</f>
        <v>512.29499999999996</v>
      </c>
      <c r="H48">
        <v>5</v>
      </c>
      <c r="I48">
        <v>5</v>
      </c>
      <c r="J48" s="7">
        <v>97.58</v>
      </c>
      <c r="K48" s="7">
        <f>SUM(H48*J48)</f>
        <v>487.9</v>
      </c>
      <c r="L48" s="7">
        <f>SUM(H48*0.54)</f>
        <v>2.7</v>
      </c>
      <c r="M48" s="3">
        <v>43170</v>
      </c>
      <c r="N48" s="3">
        <v>43198</v>
      </c>
      <c r="O48" s="3">
        <v>43179</v>
      </c>
      <c r="P48" t="s">
        <v>5</v>
      </c>
      <c r="Q48" s="4">
        <v>400.81</v>
      </c>
      <c r="R48" t="s">
        <v>84</v>
      </c>
      <c r="S48" t="s">
        <v>86</v>
      </c>
      <c r="T48" t="s">
        <v>87</v>
      </c>
      <c r="U48" t="s">
        <v>88</v>
      </c>
      <c r="V48" t="s">
        <v>89</v>
      </c>
      <c r="W48" s="10">
        <v>0</v>
      </c>
    </row>
    <row r="49" spans="1:23" x14ac:dyDescent="0.2">
      <c r="A49">
        <v>10936</v>
      </c>
      <c r="B49" t="s">
        <v>29</v>
      </c>
      <c r="C49" s="2" t="s">
        <v>22</v>
      </c>
      <c r="D49" s="2" t="s">
        <v>23</v>
      </c>
      <c r="E49" s="2" t="s">
        <v>24</v>
      </c>
      <c r="F49" t="s">
        <v>8</v>
      </c>
      <c r="G49">
        <f>SUM(K49* 1.08)</f>
        <v>295.06680000000006</v>
      </c>
      <c r="H49">
        <v>7</v>
      </c>
      <c r="I49">
        <v>3</v>
      </c>
      <c r="J49" s="7">
        <v>39.03</v>
      </c>
      <c r="K49" s="7">
        <f>SUM(H49*J49)</f>
        <v>273.21000000000004</v>
      </c>
      <c r="L49" s="7">
        <f>SUM(H49*0.54)</f>
        <v>3.7800000000000002</v>
      </c>
      <c r="M49" s="3">
        <v>43168</v>
      </c>
      <c r="N49" s="3">
        <v>43196</v>
      </c>
      <c r="O49" s="3">
        <v>43177</v>
      </c>
      <c r="P49" t="s">
        <v>5</v>
      </c>
      <c r="Q49" s="4">
        <v>33.68</v>
      </c>
      <c r="R49" t="s">
        <v>23</v>
      </c>
      <c r="S49" t="s">
        <v>25</v>
      </c>
      <c r="T49" t="s">
        <v>26</v>
      </c>
      <c r="U49" t="s">
        <v>27</v>
      </c>
      <c r="V49" t="s">
        <v>28</v>
      </c>
      <c r="W49" s="10">
        <v>0</v>
      </c>
    </row>
    <row r="50" spans="1:23" x14ac:dyDescent="0.2">
      <c r="A50">
        <v>10904</v>
      </c>
      <c r="B50" t="s">
        <v>29</v>
      </c>
      <c r="C50" s="2" t="s">
        <v>114</v>
      </c>
      <c r="D50" s="2" t="s">
        <v>115</v>
      </c>
      <c r="E50" s="2" t="s">
        <v>116</v>
      </c>
      <c r="F50" t="s">
        <v>8</v>
      </c>
      <c r="G50">
        <f>SUM(K50* 1.08)</f>
        <v>815.01120000000003</v>
      </c>
      <c r="H50">
        <v>8</v>
      </c>
      <c r="I50">
        <v>6</v>
      </c>
      <c r="J50" s="7">
        <v>94.33</v>
      </c>
      <c r="K50" s="7">
        <f>SUM(H50*J50)</f>
        <v>754.64</v>
      </c>
      <c r="L50" s="7">
        <f>SUM(H50*1.381)</f>
        <v>11.048</v>
      </c>
      <c r="M50" s="3">
        <v>43155</v>
      </c>
      <c r="N50" s="3">
        <v>43183</v>
      </c>
      <c r="O50" s="3">
        <v>43158</v>
      </c>
      <c r="P50" t="s">
        <v>7</v>
      </c>
      <c r="Q50" s="4">
        <v>162.94999999999999</v>
      </c>
      <c r="R50" t="s">
        <v>115</v>
      </c>
      <c r="S50" t="s">
        <v>117</v>
      </c>
      <c r="T50" t="s">
        <v>118</v>
      </c>
      <c r="U50" t="s">
        <v>46</v>
      </c>
      <c r="V50" t="s">
        <v>119</v>
      </c>
      <c r="W50" s="10">
        <v>0</v>
      </c>
    </row>
    <row r="51" spans="1:23" x14ac:dyDescent="0.2">
      <c r="A51">
        <v>10894</v>
      </c>
      <c r="B51" t="s">
        <v>29</v>
      </c>
      <c r="C51" s="2" t="s">
        <v>83</v>
      </c>
      <c r="D51" s="2" t="s">
        <v>84</v>
      </c>
      <c r="E51" s="2" t="s">
        <v>85</v>
      </c>
      <c r="F51" t="s">
        <v>6</v>
      </c>
      <c r="G51">
        <f>SUM(K51* 1.05)</f>
        <v>961.82100000000014</v>
      </c>
      <c r="H51">
        <v>7</v>
      </c>
      <c r="I51">
        <v>5</v>
      </c>
      <c r="J51" s="7">
        <v>130.86000000000001</v>
      </c>
      <c r="K51" s="7">
        <f>SUM(H51*J51)</f>
        <v>916.0200000000001</v>
      </c>
      <c r="L51" s="7">
        <f>SUM(H51*0.54)</f>
        <v>3.7800000000000002</v>
      </c>
      <c r="M51" s="3">
        <v>43149</v>
      </c>
      <c r="N51" s="3">
        <v>43177</v>
      </c>
      <c r="O51" s="3">
        <v>43151</v>
      </c>
      <c r="P51" t="s">
        <v>3</v>
      </c>
      <c r="Q51" s="4">
        <v>116.13</v>
      </c>
      <c r="R51" t="s">
        <v>84</v>
      </c>
      <c r="S51" t="s">
        <v>86</v>
      </c>
      <c r="T51" t="s">
        <v>87</v>
      </c>
      <c r="U51" t="s">
        <v>88</v>
      </c>
      <c r="V51" t="s">
        <v>89</v>
      </c>
      <c r="W51" s="10">
        <v>0</v>
      </c>
    </row>
    <row r="52" spans="1:23" x14ac:dyDescent="0.2">
      <c r="A52">
        <v>10889</v>
      </c>
      <c r="B52" t="s">
        <v>29</v>
      </c>
      <c r="C52" s="2" t="s">
        <v>76</v>
      </c>
      <c r="D52" s="2" t="s">
        <v>77</v>
      </c>
      <c r="E52" s="2" t="s">
        <v>78</v>
      </c>
      <c r="F52" t="s">
        <v>11</v>
      </c>
      <c r="G52">
        <f>SUM(K52* 1.05)</f>
        <v>1171.5899999999999</v>
      </c>
      <c r="H52">
        <v>7</v>
      </c>
      <c r="I52">
        <v>2</v>
      </c>
      <c r="J52" s="7">
        <v>159.4</v>
      </c>
      <c r="K52" s="7">
        <f>SUM(H52*J52)</f>
        <v>1115.8</v>
      </c>
      <c r="L52" s="7">
        <f>SUM(H52*1.27)</f>
        <v>8.89</v>
      </c>
      <c r="M52" s="3">
        <v>43147</v>
      </c>
      <c r="N52" s="3">
        <v>43175</v>
      </c>
      <c r="O52" s="3">
        <v>43154</v>
      </c>
      <c r="P52" t="s">
        <v>7</v>
      </c>
      <c r="Q52" s="4">
        <v>280.61</v>
      </c>
      <c r="R52" t="s">
        <v>77</v>
      </c>
      <c r="S52" t="s">
        <v>79</v>
      </c>
      <c r="T52" t="s">
        <v>80</v>
      </c>
      <c r="U52" t="s">
        <v>81</v>
      </c>
      <c r="V52" t="s">
        <v>82</v>
      </c>
      <c r="W52" s="10">
        <v>0</v>
      </c>
    </row>
    <row r="53" spans="1:23" x14ac:dyDescent="0.2">
      <c r="A53">
        <v>10884</v>
      </c>
      <c r="B53" t="s">
        <v>29</v>
      </c>
      <c r="C53" s="2" t="s">
        <v>48</v>
      </c>
      <c r="D53" s="2" t="s">
        <v>49</v>
      </c>
      <c r="E53" s="2" t="s">
        <v>50</v>
      </c>
      <c r="F53" t="s">
        <v>4</v>
      </c>
      <c r="G53">
        <f>SUM(K53* 1.05)</f>
        <v>818.24400000000003</v>
      </c>
      <c r="H53">
        <v>8</v>
      </c>
      <c r="I53">
        <v>0</v>
      </c>
      <c r="J53" s="7">
        <v>97.41</v>
      </c>
      <c r="K53" s="7">
        <f>SUM(H53*J53)</f>
        <v>779.28</v>
      </c>
      <c r="L53" s="7">
        <f>SUM(H53*1.27)</f>
        <v>10.16</v>
      </c>
      <c r="M53" s="3">
        <v>43143</v>
      </c>
      <c r="N53" s="3">
        <v>43171</v>
      </c>
      <c r="O53" s="3">
        <v>43144</v>
      </c>
      <c r="P53" t="s">
        <v>5</v>
      </c>
      <c r="Q53" s="4">
        <v>90.97</v>
      </c>
      <c r="R53" t="s">
        <v>49</v>
      </c>
      <c r="S53" t="s">
        <v>123</v>
      </c>
      <c r="T53" t="s">
        <v>51</v>
      </c>
      <c r="U53" t="s">
        <v>52</v>
      </c>
      <c r="V53" t="s">
        <v>53</v>
      </c>
      <c r="W53" s="10">
        <v>0</v>
      </c>
    </row>
    <row r="54" spans="1:23" x14ac:dyDescent="0.2">
      <c r="A54">
        <v>10883</v>
      </c>
      <c r="B54" t="s">
        <v>29</v>
      </c>
      <c r="C54" s="2" t="s">
        <v>54</v>
      </c>
      <c r="D54" s="2" t="s">
        <v>55</v>
      </c>
      <c r="E54" s="2" t="s">
        <v>56</v>
      </c>
      <c r="F54" t="s">
        <v>10</v>
      </c>
      <c r="G54">
        <f>SUM(K54* 1.05)</f>
        <v>229.58249999999998</v>
      </c>
      <c r="H54">
        <v>5</v>
      </c>
      <c r="I54">
        <v>1</v>
      </c>
      <c r="J54" s="7">
        <v>43.73</v>
      </c>
      <c r="K54" s="7">
        <f>SUM(H54*J54)</f>
        <v>218.64999999999998</v>
      </c>
      <c r="L54" s="7">
        <f>SUM(H54*1.27)</f>
        <v>6.35</v>
      </c>
      <c r="M54" s="3">
        <v>43143</v>
      </c>
      <c r="N54" s="3">
        <v>43171</v>
      </c>
      <c r="O54" s="3">
        <v>43151</v>
      </c>
      <c r="P54" t="s">
        <v>7</v>
      </c>
      <c r="Q54" s="4">
        <v>0.53</v>
      </c>
      <c r="R54" t="s">
        <v>55</v>
      </c>
      <c r="S54" t="s">
        <v>57</v>
      </c>
      <c r="T54" t="s">
        <v>58</v>
      </c>
      <c r="U54" t="s">
        <v>27</v>
      </c>
      <c r="V54" t="s">
        <v>59</v>
      </c>
      <c r="W54" s="10">
        <v>1</v>
      </c>
    </row>
    <row r="55" spans="1:23" x14ac:dyDescent="0.2">
      <c r="A55">
        <v>10882</v>
      </c>
      <c r="B55" t="s">
        <v>29</v>
      </c>
      <c r="C55" s="2" t="s">
        <v>83</v>
      </c>
      <c r="D55" s="2" t="s">
        <v>84</v>
      </c>
      <c r="E55" s="2" t="s">
        <v>85</v>
      </c>
      <c r="F55" t="s">
        <v>4</v>
      </c>
      <c r="G55">
        <f>SUM(K55* 1.05)</f>
        <v>2655.8804999999998</v>
      </c>
      <c r="H55">
        <v>13</v>
      </c>
      <c r="I55">
        <v>5</v>
      </c>
      <c r="J55" s="7">
        <v>194.57</v>
      </c>
      <c r="K55" s="7">
        <f>SUM(H55*J55)</f>
        <v>2529.41</v>
      </c>
      <c r="L55" s="7">
        <f>SUM(H55*0.54)</f>
        <v>7.0200000000000005</v>
      </c>
      <c r="M55" s="3">
        <v>43142</v>
      </c>
      <c r="N55" s="3">
        <v>43170</v>
      </c>
      <c r="O55" s="3">
        <v>43151</v>
      </c>
      <c r="P55" t="s">
        <v>7</v>
      </c>
      <c r="Q55" s="4">
        <v>23.1</v>
      </c>
      <c r="R55" t="s">
        <v>84</v>
      </c>
      <c r="S55" t="s">
        <v>86</v>
      </c>
      <c r="T55" t="s">
        <v>87</v>
      </c>
      <c r="U55" t="s">
        <v>88</v>
      </c>
      <c r="V55" t="s">
        <v>89</v>
      </c>
      <c r="W55" s="10">
        <v>1</v>
      </c>
    </row>
    <row r="56" spans="1:23" x14ac:dyDescent="0.2">
      <c r="A56">
        <v>10867</v>
      </c>
      <c r="B56" t="s">
        <v>29</v>
      </c>
      <c r="C56" s="2" t="s">
        <v>54</v>
      </c>
      <c r="D56" s="2" t="s">
        <v>55</v>
      </c>
      <c r="E56" s="2" t="s">
        <v>56</v>
      </c>
      <c r="F56" t="s">
        <v>2</v>
      </c>
      <c r="G56">
        <f>SUM(K56* 1.05)</f>
        <v>220.79400000000001</v>
      </c>
      <c r="H56">
        <v>7</v>
      </c>
      <c r="I56">
        <v>1</v>
      </c>
      <c r="J56" s="7">
        <v>30.04</v>
      </c>
      <c r="K56" s="7">
        <f>SUM(H56*J56)</f>
        <v>210.28</v>
      </c>
      <c r="L56" s="7">
        <f>SUM(H56*1.27)</f>
        <v>8.89</v>
      </c>
      <c r="M56" s="3">
        <v>43134</v>
      </c>
      <c r="N56" s="3">
        <v>43176</v>
      </c>
      <c r="O56" s="3">
        <v>43142</v>
      </c>
      <c r="P56" t="s">
        <v>3</v>
      </c>
      <c r="Q56" s="4">
        <v>1.93</v>
      </c>
      <c r="R56" t="s">
        <v>55</v>
      </c>
      <c r="S56" t="s">
        <v>57</v>
      </c>
      <c r="T56" t="s">
        <v>58</v>
      </c>
      <c r="U56" t="s">
        <v>27</v>
      </c>
      <c r="V56" t="s">
        <v>59</v>
      </c>
      <c r="W56" s="10">
        <v>1</v>
      </c>
    </row>
    <row r="57" spans="1:23" x14ac:dyDescent="0.2">
      <c r="A57">
        <v>10861</v>
      </c>
      <c r="B57" t="s">
        <v>29</v>
      </c>
      <c r="C57" s="2" t="s">
        <v>114</v>
      </c>
      <c r="D57" s="2" t="s">
        <v>115</v>
      </c>
      <c r="E57" s="2" t="s">
        <v>116</v>
      </c>
      <c r="F57" t="s">
        <v>4</v>
      </c>
      <c r="G57">
        <f>SUM(K57* 1.08)</f>
        <v>391.15440000000001</v>
      </c>
      <c r="H57">
        <v>14</v>
      </c>
      <c r="I57">
        <v>6</v>
      </c>
      <c r="J57" s="7">
        <v>25.87</v>
      </c>
      <c r="K57" s="7">
        <f>SUM(H57*J57)</f>
        <v>362.18</v>
      </c>
      <c r="L57" s="7">
        <f>SUM(H57*1.381)</f>
        <v>19.334</v>
      </c>
      <c r="M57" s="3">
        <v>43130</v>
      </c>
      <c r="N57" s="3">
        <v>43158</v>
      </c>
      <c r="O57" s="3">
        <v>43148</v>
      </c>
      <c r="P57" t="s">
        <v>5</v>
      </c>
      <c r="Q57" s="4">
        <v>14.93</v>
      </c>
      <c r="R57" t="s">
        <v>115</v>
      </c>
      <c r="S57" t="s">
        <v>117</v>
      </c>
      <c r="T57" t="s">
        <v>118</v>
      </c>
      <c r="U57" t="s">
        <v>46</v>
      </c>
      <c r="V57" t="s">
        <v>119</v>
      </c>
      <c r="W57" s="10">
        <v>1</v>
      </c>
    </row>
    <row r="58" spans="1:23" x14ac:dyDescent="0.2">
      <c r="A58">
        <v>10855</v>
      </c>
      <c r="B58" t="s">
        <v>29</v>
      </c>
      <c r="C58" s="2" t="s">
        <v>66</v>
      </c>
      <c r="D58" s="2" t="s">
        <v>67</v>
      </c>
      <c r="E58" s="2" t="s">
        <v>68</v>
      </c>
      <c r="F58" t="s">
        <v>8</v>
      </c>
      <c r="G58">
        <f>SUM(K58* 1.08)</f>
        <v>540.82080000000008</v>
      </c>
      <c r="H58">
        <v>9</v>
      </c>
      <c r="I58">
        <v>3</v>
      </c>
      <c r="J58" s="7">
        <v>55.64</v>
      </c>
      <c r="K58" s="7">
        <f>SUM(H58*J58)</f>
        <v>500.76</v>
      </c>
      <c r="L58" s="7">
        <f>SUM(H58*0.54)</f>
        <v>4.8600000000000003</v>
      </c>
      <c r="M58" s="3">
        <v>43127</v>
      </c>
      <c r="N58" s="3">
        <v>43155</v>
      </c>
      <c r="O58" s="3">
        <v>43135</v>
      </c>
      <c r="P58" t="s">
        <v>3</v>
      </c>
      <c r="Q58" s="4">
        <v>170.97</v>
      </c>
      <c r="R58" t="s">
        <v>67</v>
      </c>
      <c r="S58" t="s">
        <v>69</v>
      </c>
      <c r="T58" t="s">
        <v>70</v>
      </c>
      <c r="U58" t="s">
        <v>71</v>
      </c>
      <c r="V58" t="s">
        <v>72</v>
      </c>
      <c r="W58" s="10">
        <v>0</v>
      </c>
    </row>
    <row r="59" spans="1:23" x14ac:dyDescent="0.2">
      <c r="A59">
        <v>10852</v>
      </c>
      <c r="B59" t="s">
        <v>29</v>
      </c>
      <c r="C59" s="2" t="s">
        <v>76</v>
      </c>
      <c r="D59" s="2" t="s">
        <v>77</v>
      </c>
      <c r="E59" s="2" t="s">
        <v>78</v>
      </c>
      <c r="F59" t="s">
        <v>10</v>
      </c>
      <c r="G59">
        <f>SUM(K59* 1.05)</f>
        <v>1289.4839999999999</v>
      </c>
      <c r="H59">
        <v>7</v>
      </c>
      <c r="I59">
        <v>2</v>
      </c>
      <c r="J59" s="7">
        <v>175.44</v>
      </c>
      <c r="K59" s="7">
        <f>SUM(H59*J59)</f>
        <v>1228.08</v>
      </c>
      <c r="L59" s="7">
        <f>SUM(H59*1.27)</f>
        <v>8.89</v>
      </c>
      <c r="M59" s="3">
        <v>43126</v>
      </c>
      <c r="N59" s="3">
        <v>43140</v>
      </c>
      <c r="O59" s="3">
        <v>43130</v>
      </c>
      <c r="P59" t="s">
        <v>3</v>
      </c>
      <c r="Q59" s="4">
        <v>174.05</v>
      </c>
      <c r="R59" t="s">
        <v>77</v>
      </c>
      <c r="S59" t="s">
        <v>79</v>
      </c>
      <c r="T59" t="s">
        <v>80</v>
      </c>
      <c r="U59" t="s">
        <v>81</v>
      </c>
      <c r="V59" t="s">
        <v>82</v>
      </c>
      <c r="W59" s="10">
        <v>0</v>
      </c>
    </row>
    <row r="60" spans="1:23" x14ac:dyDescent="0.2">
      <c r="A60">
        <v>10847</v>
      </c>
      <c r="B60" t="s">
        <v>29</v>
      </c>
      <c r="C60" s="2" t="s">
        <v>83</v>
      </c>
      <c r="D60" s="2" t="s">
        <v>84</v>
      </c>
      <c r="E60" s="2" t="s">
        <v>85</v>
      </c>
      <c r="F60" t="s">
        <v>4</v>
      </c>
      <c r="G60">
        <f>SUM(K60* 1.05)</f>
        <v>697.03200000000004</v>
      </c>
      <c r="H60">
        <v>12</v>
      </c>
      <c r="I60">
        <v>5</v>
      </c>
      <c r="J60" s="7">
        <v>55.32</v>
      </c>
      <c r="K60" s="7">
        <f>SUM(H60*J60)</f>
        <v>663.84</v>
      </c>
      <c r="L60" s="7">
        <f>SUM(H60*0.54)</f>
        <v>6.48</v>
      </c>
      <c r="M60" s="3">
        <v>43122</v>
      </c>
      <c r="N60" s="3">
        <v>43136</v>
      </c>
      <c r="O60" s="3">
        <v>43141</v>
      </c>
      <c r="P60" t="s">
        <v>7</v>
      </c>
      <c r="Q60" s="4">
        <v>487.57</v>
      </c>
      <c r="R60" t="s">
        <v>84</v>
      </c>
      <c r="S60" t="s">
        <v>86</v>
      </c>
      <c r="T60" t="s">
        <v>87</v>
      </c>
      <c r="U60" t="s">
        <v>88</v>
      </c>
      <c r="V60" t="s">
        <v>89</v>
      </c>
      <c r="W60" s="10">
        <v>0</v>
      </c>
    </row>
    <row r="61" spans="1:23" x14ac:dyDescent="0.2">
      <c r="A61">
        <v>10822</v>
      </c>
      <c r="B61" t="s">
        <v>29</v>
      </c>
      <c r="C61" s="2" t="s">
        <v>108</v>
      </c>
      <c r="D61" s="2" t="s">
        <v>109</v>
      </c>
      <c r="E61" s="2" t="s">
        <v>110</v>
      </c>
      <c r="F61" t="s">
        <v>2</v>
      </c>
      <c r="G61">
        <f>SUM(K61* 1.08)</f>
        <v>824.56920000000002</v>
      </c>
      <c r="H61">
        <v>7</v>
      </c>
      <c r="I61">
        <v>2</v>
      </c>
      <c r="J61" s="7">
        <v>109.07</v>
      </c>
      <c r="K61" s="7">
        <f>SUM(H61*J61)</f>
        <v>763.49</v>
      </c>
      <c r="L61" s="7">
        <f>SUM(H61*1.27)</f>
        <v>8.89</v>
      </c>
      <c r="M61" s="3">
        <v>43108</v>
      </c>
      <c r="N61" s="3">
        <v>43136</v>
      </c>
      <c r="O61" s="3">
        <v>43116</v>
      </c>
      <c r="P61" t="s">
        <v>7</v>
      </c>
      <c r="Q61" s="4">
        <v>7</v>
      </c>
      <c r="R61" t="s">
        <v>109</v>
      </c>
      <c r="S61" t="s">
        <v>111</v>
      </c>
      <c r="T61" t="s">
        <v>112</v>
      </c>
      <c r="U61" t="s">
        <v>46</v>
      </c>
      <c r="V61" t="s">
        <v>113</v>
      </c>
      <c r="W61" s="10">
        <v>1</v>
      </c>
    </row>
    <row r="62" spans="1:23" x14ac:dyDescent="0.2">
      <c r="A62">
        <v>10821</v>
      </c>
      <c r="B62" t="s">
        <v>29</v>
      </c>
      <c r="C62" s="2" t="s">
        <v>90</v>
      </c>
      <c r="D62" s="2" t="s">
        <v>91</v>
      </c>
      <c r="E62" s="2" t="s">
        <v>92</v>
      </c>
      <c r="F62" t="s">
        <v>6</v>
      </c>
      <c r="G62">
        <f>SUM(K62* 1.05)</f>
        <v>1964.8020000000001</v>
      </c>
      <c r="H62">
        <v>14</v>
      </c>
      <c r="I62">
        <v>6</v>
      </c>
      <c r="J62" s="7">
        <v>133.66</v>
      </c>
      <c r="K62" s="7">
        <f>SUM(H62*J62)</f>
        <v>1871.24</v>
      </c>
      <c r="L62" s="7">
        <f>SUM(H62*1.381)</f>
        <v>19.334</v>
      </c>
      <c r="M62" s="3">
        <v>43108</v>
      </c>
      <c r="N62" s="3">
        <v>43136</v>
      </c>
      <c r="O62" s="3">
        <v>43115</v>
      </c>
      <c r="P62" t="s">
        <v>3</v>
      </c>
      <c r="Q62" s="4">
        <v>36.68</v>
      </c>
      <c r="R62" t="s">
        <v>91</v>
      </c>
      <c r="S62" t="s">
        <v>93</v>
      </c>
      <c r="T62" t="s">
        <v>94</v>
      </c>
      <c r="U62" t="s">
        <v>95</v>
      </c>
      <c r="V62" t="s">
        <v>96</v>
      </c>
      <c r="W62" s="10">
        <v>0</v>
      </c>
    </row>
    <row r="63" spans="1:23" x14ac:dyDescent="0.2">
      <c r="A63">
        <v>10820</v>
      </c>
      <c r="B63" t="s">
        <v>29</v>
      </c>
      <c r="C63" s="2" t="s">
        <v>76</v>
      </c>
      <c r="D63" s="2" t="s">
        <v>77</v>
      </c>
      <c r="E63" s="2" t="s">
        <v>78</v>
      </c>
      <c r="F63" t="s">
        <v>8</v>
      </c>
      <c r="G63">
        <f>SUM(K63* 1.05)</f>
        <v>403.57800000000003</v>
      </c>
      <c r="H63">
        <v>6</v>
      </c>
      <c r="I63">
        <v>3</v>
      </c>
      <c r="J63" s="7">
        <v>64.06</v>
      </c>
      <c r="K63" s="7">
        <f>SUM(H63*J63)</f>
        <v>384.36</v>
      </c>
      <c r="L63" s="7">
        <f>SUM(H63*0.54)</f>
        <v>3.24</v>
      </c>
      <c r="M63" s="3">
        <v>43107</v>
      </c>
      <c r="N63" s="3">
        <v>43135</v>
      </c>
      <c r="O63" s="3">
        <v>43113</v>
      </c>
      <c r="P63" t="s">
        <v>5</v>
      </c>
      <c r="Q63" s="4">
        <v>37.520000000000003</v>
      </c>
      <c r="R63" t="s">
        <v>77</v>
      </c>
      <c r="S63" t="s">
        <v>79</v>
      </c>
      <c r="T63" t="s">
        <v>80</v>
      </c>
      <c r="U63" t="s">
        <v>81</v>
      </c>
      <c r="V63" t="s">
        <v>82</v>
      </c>
      <c r="W63" s="10">
        <v>0</v>
      </c>
    </row>
    <row r="64" spans="1:23" x14ac:dyDescent="0.2">
      <c r="A64">
        <v>10816</v>
      </c>
      <c r="B64" t="s">
        <v>29</v>
      </c>
      <c r="C64" s="2" t="s">
        <v>22</v>
      </c>
      <c r="D64" s="2" t="s">
        <v>23</v>
      </c>
      <c r="E64" s="2" t="s">
        <v>24</v>
      </c>
      <c r="F64" t="s">
        <v>4</v>
      </c>
      <c r="G64">
        <f>SUM(K64* 1.08)</f>
        <v>1060.2144000000001</v>
      </c>
      <c r="H64">
        <v>8</v>
      </c>
      <c r="I64">
        <v>3</v>
      </c>
      <c r="J64" s="7">
        <v>122.71</v>
      </c>
      <c r="K64" s="7">
        <f>SUM(H64*J64)</f>
        <v>981.68</v>
      </c>
      <c r="L64" s="7">
        <f>SUM(H64*0.54)</f>
        <v>4.32</v>
      </c>
      <c r="M64" s="3">
        <v>43106</v>
      </c>
      <c r="N64" s="3">
        <v>43134</v>
      </c>
      <c r="O64" s="3">
        <v>43135</v>
      </c>
      <c r="P64" t="s">
        <v>5</v>
      </c>
      <c r="Q64" s="4">
        <v>719.78</v>
      </c>
      <c r="R64" t="s">
        <v>23</v>
      </c>
      <c r="S64" t="s">
        <v>25</v>
      </c>
      <c r="T64" t="s">
        <v>26</v>
      </c>
      <c r="U64" t="s">
        <v>27</v>
      </c>
      <c r="V64" t="s">
        <v>28</v>
      </c>
      <c r="W64" s="10">
        <v>0</v>
      </c>
    </row>
    <row r="65" spans="1:23" x14ac:dyDescent="0.2">
      <c r="A65">
        <v>10815</v>
      </c>
      <c r="B65" t="s">
        <v>29</v>
      </c>
      <c r="C65" s="2" t="s">
        <v>83</v>
      </c>
      <c r="D65" s="2" t="s">
        <v>84</v>
      </c>
      <c r="E65" s="2" t="s">
        <v>85</v>
      </c>
      <c r="F65" t="s">
        <v>12</v>
      </c>
      <c r="G65">
        <f>SUM(K65* 1.05)</f>
        <v>1502.9279999999999</v>
      </c>
      <c r="H65">
        <v>8</v>
      </c>
      <c r="I65">
        <v>5</v>
      </c>
      <c r="J65" s="7">
        <v>178.92</v>
      </c>
      <c r="K65" s="7">
        <f>SUM(H65*J65)</f>
        <v>1431.36</v>
      </c>
      <c r="L65" s="7">
        <f>SUM(H65*0.54)</f>
        <v>4.32</v>
      </c>
      <c r="M65" s="3">
        <v>43105</v>
      </c>
      <c r="N65" s="3">
        <v>43133</v>
      </c>
      <c r="O65" s="3">
        <v>43114</v>
      </c>
      <c r="P65" t="s">
        <v>7</v>
      </c>
      <c r="Q65" s="4">
        <v>14.62</v>
      </c>
      <c r="R65" t="s">
        <v>84</v>
      </c>
      <c r="S65" t="s">
        <v>86</v>
      </c>
      <c r="T65" t="s">
        <v>87</v>
      </c>
      <c r="U65" t="s">
        <v>88</v>
      </c>
      <c r="V65" t="s">
        <v>89</v>
      </c>
      <c r="W65" s="10">
        <v>1</v>
      </c>
    </row>
    <row r="66" spans="1:23" x14ac:dyDescent="0.2">
      <c r="A66">
        <v>10808</v>
      </c>
      <c r="B66" t="s">
        <v>29</v>
      </c>
      <c r="C66" s="2" t="s">
        <v>73</v>
      </c>
      <c r="D66" s="2" t="s">
        <v>74</v>
      </c>
      <c r="E66" s="2" t="s">
        <v>75</v>
      </c>
      <c r="F66" t="s">
        <v>12</v>
      </c>
      <c r="G66">
        <f>SUM(K66* 1.08)</f>
        <v>1544.2596000000001</v>
      </c>
      <c r="H66">
        <v>13</v>
      </c>
      <c r="I66">
        <v>3</v>
      </c>
      <c r="J66" s="7">
        <v>109.99</v>
      </c>
      <c r="K66" s="7">
        <f>SUM(H66*J66)</f>
        <v>1429.87</v>
      </c>
      <c r="L66" s="7">
        <f>SUM(H66*0.54)</f>
        <v>7.0200000000000005</v>
      </c>
      <c r="M66" s="3">
        <v>43101</v>
      </c>
      <c r="N66" s="3">
        <v>43129</v>
      </c>
      <c r="O66" s="3">
        <v>43109</v>
      </c>
      <c r="P66" t="s">
        <v>7</v>
      </c>
      <c r="Q66" s="4">
        <v>45.53</v>
      </c>
      <c r="R66" t="s">
        <v>67</v>
      </c>
      <c r="S66" t="s">
        <v>69</v>
      </c>
      <c r="T66" t="s">
        <v>70</v>
      </c>
      <c r="U66" t="s">
        <v>71</v>
      </c>
      <c r="V66" t="s">
        <v>72</v>
      </c>
      <c r="W66" s="10">
        <v>0</v>
      </c>
    </row>
    <row r="67" spans="1:23" ht="17" x14ac:dyDescent="0.2">
      <c r="A67">
        <v>10805</v>
      </c>
      <c r="B67" t="s">
        <v>29</v>
      </c>
      <c r="C67" s="2" t="s">
        <v>97</v>
      </c>
      <c r="D67" s="2" t="s">
        <v>98</v>
      </c>
      <c r="E67" s="2" t="s">
        <v>99</v>
      </c>
      <c r="F67" t="s">
        <v>12</v>
      </c>
      <c r="G67">
        <f>SUM(K67* 1.05)</f>
        <v>374.15700000000004</v>
      </c>
      <c r="H67">
        <v>6</v>
      </c>
      <c r="I67">
        <v>0</v>
      </c>
      <c r="J67" s="7">
        <v>59.39</v>
      </c>
      <c r="K67" s="7">
        <f>SUM(H67*J67)</f>
        <v>356.34000000000003</v>
      </c>
      <c r="L67" s="7">
        <f>SUM(H67*1.27)</f>
        <v>7.62</v>
      </c>
      <c r="M67" s="3">
        <v>43099</v>
      </c>
      <c r="N67" s="3">
        <v>43127</v>
      </c>
      <c r="O67" s="3">
        <v>43109</v>
      </c>
      <c r="P67" t="s">
        <v>7</v>
      </c>
      <c r="Q67" s="4">
        <v>237.34</v>
      </c>
      <c r="R67" t="s">
        <v>98</v>
      </c>
      <c r="S67" s="5" t="s">
        <v>126</v>
      </c>
      <c r="T67" t="s">
        <v>58</v>
      </c>
      <c r="U67" t="s">
        <v>27</v>
      </c>
      <c r="V67" t="s">
        <v>100</v>
      </c>
      <c r="W67" s="10">
        <v>0</v>
      </c>
    </row>
    <row r="68" spans="1:23" x14ac:dyDescent="0.2">
      <c r="A68">
        <v>10775</v>
      </c>
      <c r="B68" t="s">
        <v>29</v>
      </c>
      <c r="C68" s="2" t="s">
        <v>101</v>
      </c>
      <c r="D68" s="2" t="s">
        <v>102</v>
      </c>
      <c r="E68" s="2" t="s">
        <v>103</v>
      </c>
      <c r="F68" t="s">
        <v>9</v>
      </c>
      <c r="G68">
        <f>SUM(K68* 1.15)</f>
        <v>507.55250000000001</v>
      </c>
      <c r="H68">
        <v>13</v>
      </c>
      <c r="I68">
        <v>2</v>
      </c>
      <c r="J68" s="7">
        <v>33.950000000000003</v>
      </c>
      <c r="K68" s="7">
        <f>SUM(H68*J68)</f>
        <v>441.35</v>
      </c>
      <c r="L68" s="7">
        <f>SUM(H68*1.27)</f>
        <v>16.510000000000002</v>
      </c>
      <c r="M68" s="3">
        <v>43081</v>
      </c>
      <c r="N68" s="3">
        <v>43109</v>
      </c>
      <c r="O68" s="3">
        <v>43095</v>
      </c>
      <c r="P68" t="s">
        <v>3</v>
      </c>
      <c r="Q68" s="4">
        <v>20.25</v>
      </c>
      <c r="R68" t="s">
        <v>102</v>
      </c>
      <c r="S68" t="s">
        <v>104</v>
      </c>
      <c r="T68" t="s">
        <v>105</v>
      </c>
      <c r="U68" t="s">
        <v>106</v>
      </c>
      <c r="V68" t="s">
        <v>107</v>
      </c>
      <c r="W68" s="10">
        <v>1</v>
      </c>
    </row>
    <row r="69" spans="1:23" x14ac:dyDescent="0.2">
      <c r="A69">
        <v>10761</v>
      </c>
      <c r="B69" t="s">
        <v>29</v>
      </c>
      <c r="C69" s="2" t="s">
        <v>76</v>
      </c>
      <c r="D69" s="2" t="s">
        <v>77</v>
      </c>
      <c r="E69" s="2" t="s">
        <v>78</v>
      </c>
      <c r="F69" t="s">
        <v>13</v>
      </c>
      <c r="G69">
        <f>SUM(K69* 1.05)</f>
        <v>1193.8290000000002</v>
      </c>
      <c r="H69">
        <v>13</v>
      </c>
      <c r="I69">
        <v>2</v>
      </c>
      <c r="J69" s="7">
        <v>87.46</v>
      </c>
      <c r="K69" s="7">
        <f>SUM(H69*J69)</f>
        <v>1136.98</v>
      </c>
      <c r="L69" s="7">
        <f>SUM(H69*1.27)</f>
        <v>16.510000000000002</v>
      </c>
      <c r="M69" s="3">
        <v>43071</v>
      </c>
      <c r="N69" s="3">
        <v>43099</v>
      </c>
      <c r="O69" s="3">
        <v>43077</v>
      </c>
      <c r="P69" t="s">
        <v>5</v>
      </c>
      <c r="Q69" s="4">
        <v>18.66</v>
      </c>
      <c r="R69" t="s">
        <v>77</v>
      </c>
      <c r="S69" t="s">
        <v>79</v>
      </c>
      <c r="T69" t="s">
        <v>80</v>
      </c>
      <c r="U69" t="s">
        <v>81</v>
      </c>
      <c r="V69" t="s">
        <v>82</v>
      </c>
      <c r="W69" s="10">
        <v>1</v>
      </c>
    </row>
    <row r="70" spans="1:23" x14ac:dyDescent="0.2">
      <c r="A70">
        <v>10757</v>
      </c>
      <c r="B70" t="s">
        <v>29</v>
      </c>
      <c r="C70" s="2" t="s">
        <v>83</v>
      </c>
      <c r="D70" s="2" t="s">
        <v>84</v>
      </c>
      <c r="E70" s="2" t="s">
        <v>85</v>
      </c>
      <c r="F70" t="s">
        <v>2</v>
      </c>
      <c r="G70">
        <f>SUM(K70* 1.05)</f>
        <v>1574.8319999999999</v>
      </c>
      <c r="H70">
        <v>8</v>
      </c>
      <c r="I70">
        <v>5</v>
      </c>
      <c r="J70" s="7">
        <v>187.48</v>
      </c>
      <c r="K70" s="7">
        <f>SUM(H70*J70)</f>
        <v>1499.84</v>
      </c>
      <c r="L70" s="7">
        <f>SUM(H70*0.54)</f>
        <v>4.32</v>
      </c>
      <c r="M70" s="3">
        <v>43066</v>
      </c>
      <c r="N70" s="3">
        <v>43094</v>
      </c>
      <c r="O70" s="3">
        <v>43084</v>
      </c>
      <c r="P70" t="s">
        <v>3</v>
      </c>
      <c r="Q70" s="4">
        <v>8.19</v>
      </c>
      <c r="R70" t="s">
        <v>84</v>
      </c>
      <c r="S70" t="s">
        <v>86</v>
      </c>
      <c r="T70" t="s">
        <v>87</v>
      </c>
      <c r="U70" t="s">
        <v>88</v>
      </c>
      <c r="V70" t="s">
        <v>89</v>
      </c>
      <c r="W70" s="10">
        <v>1</v>
      </c>
    </row>
    <row r="71" spans="1:23" x14ac:dyDescent="0.2">
      <c r="A71">
        <v>10756</v>
      </c>
      <c r="B71" t="s">
        <v>29</v>
      </c>
      <c r="C71" s="2" t="s">
        <v>90</v>
      </c>
      <c r="D71" s="2" t="s">
        <v>91</v>
      </c>
      <c r="E71" s="2" t="s">
        <v>92</v>
      </c>
      <c r="F71" t="s">
        <v>10</v>
      </c>
      <c r="G71">
        <f>SUM(K71* 1.05)</f>
        <v>669.58499999999992</v>
      </c>
      <c r="H71">
        <v>7</v>
      </c>
      <c r="I71">
        <v>13</v>
      </c>
      <c r="J71" s="7">
        <v>91.1</v>
      </c>
      <c r="K71" s="7">
        <f>SUM(H71*J71)</f>
        <v>637.69999999999993</v>
      </c>
      <c r="L71" s="7">
        <f>SUM(H71*1.429)</f>
        <v>10.003</v>
      </c>
      <c r="M71" s="3">
        <v>43066</v>
      </c>
      <c r="N71" s="3">
        <v>43094</v>
      </c>
      <c r="O71" s="3">
        <v>43071</v>
      </c>
      <c r="P71" t="s">
        <v>5</v>
      </c>
      <c r="Q71" s="4">
        <v>73.209999999999994</v>
      </c>
      <c r="R71" t="s">
        <v>91</v>
      </c>
      <c r="S71" t="s">
        <v>93</v>
      </c>
      <c r="T71" t="s">
        <v>94</v>
      </c>
      <c r="U71" t="s">
        <v>95</v>
      </c>
      <c r="V71" t="s">
        <v>96</v>
      </c>
      <c r="W71" s="10">
        <v>0</v>
      </c>
    </row>
    <row r="72" spans="1:23" x14ac:dyDescent="0.2">
      <c r="A72">
        <v>10748</v>
      </c>
      <c r="B72" t="s">
        <v>29</v>
      </c>
      <c r="C72" s="2" t="s">
        <v>83</v>
      </c>
      <c r="D72" s="2" t="s">
        <v>84</v>
      </c>
      <c r="E72" s="2" t="s">
        <v>85</v>
      </c>
      <c r="F72" t="s">
        <v>8</v>
      </c>
      <c r="G72">
        <f>SUM(K72* 1.05)</f>
        <v>17.324999999999999</v>
      </c>
      <c r="H72">
        <v>11</v>
      </c>
      <c r="I72">
        <v>5</v>
      </c>
      <c r="J72" s="7">
        <v>1.5</v>
      </c>
      <c r="K72" s="7">
        <f>SUM(H72*J72)</f>
        <v>16.5</v>
      </c>
      <c r="L72" s="7">
        <f>SUM(H72*0.54)</f>
        <v>5.94</v>
      </c>
      <c r="M72" s="3">
        <v>43059</v>
      </c>
      <c r="N72" s="3">
        <v>43087</v>
      </c>
      <c r="O72" s="3">
        <v>43067</v>
      </c>
      <c r="P72" t="s">
        <v>3</v>
      </c>
      <c r="Q72" s="4">
        <v>232.55</v>
      </c>
      <c r="R72" t="s">
        <v>84</v>
      </c>
      <c r="S72" t="s">
        <v>86</v>
      </c>
      <c r="T72" t="s">
        <v>87</v>
      </c>
      <c r="U72" t="s">
        <v>88</v>
      </c>
      <c r="V72" t="s">
        <v>89</v>
      </c>
      <c r="W72" s="10">
        <v>0</v>
      </c>
    </row>
    <row r="73" spans="1:23" x14ac:dyDescent="0.2">
      <c r="A73">
        <v>10740</v>
      </c>
      <c r="B73" t="s">
        <v>29</v>
      </c>
      <c r="C73" s="2" t="s">
        <v>114</v>
      </c>
      <c r="D73" s="2" t="s">
        <v>115</v>
      </c>
      <c r="E73" s="2" t="s">
        <v>116</v>
      </c>
      <c r="F73" t="s">
        <v>4</v>
      </c>
      <c r="G73">
        <f>SUM(K73* 1.08)</f>
        <v>308.10239999999999</v>
      </c>
      <c r="H73">
        <v>8</v>
      </c>
      <c r="I73">
        <v>6</v>
      </c>
      <c r="J73" s="7">
        <v>35.659999999999997</v>
      </c>
      <c r="K73" s="7">
        <f>SUM(H73*J73)</f>
        <v>285.27999999999997</v>
      </c>
      <c r="L73" s="7">
        <f>SUM(H73*1.381)</f>
        <v>11.048</v>
      </c>
      <c r="M73" s="3">
        <v>43052</v>
      </c>
      <c r="N73" s="3">
        <v>43080</v>
      </c>
      <c r="O73" s="3">
        <v>43064</v>
      </c>
      <c r="P73" t="s">
        <v>5</v>
      </c>
      <c r="Q73" s="4">
        <v>81.88</v>
      </c>
      <c r="R73" t="s">
        <v>115</v>
      </c>
      <c r="S73" t="s">
        <v>117</v>
      </c>
      <c r="T73" t="s">
        <v>118</v>
      </c>
      <c r="U73" t="s">
        <v>46</v>
      </c>
      <c r="V73" t="s">
        <v>119</v>
      </c>
      <c r="W73" s="10">
        <v>0</v>
      </c>
    </row>
    <row r="74" spans="1:23" x14ac:dyDescent="0.2">
      <c r="A74">
        <v>10735</v>
      </c>
      <c r="B74" t="s">
        <v>29</v>
      </c>
      <c r="C74" s="2" t="s">
        <v>48</v>
      </c>
      <c r="D74" s="2" t="s">
        <v>49</v>
      </c>
      <c r="E74" s="2" t="s">
        <v>50</v>
      </c>
      <c r="F74" t="s">
        <v>2</v>
      </c>
      <c r="G74">
        <f>SUM(K74* 1.05)</f>
        <v>101.682</v>
      </c>
      <c r="H74">
        <v>9</v>
      </c>
      <c r="I74">
        <v>1</v>
      </c>
      <c r="J74" s="7">
        <v>10.76</v>
      </c>
      <c r="K74" s="7">
        <f>SUM(H74*J74)</f>
        <v>96.84</v>
      </c>
      <c r="L74" s="7">
        <f>SUM(H74*1.27)</f>
        <v>11.43</v>
      </c>
      <c r="M74" s="3">
        <v>43049</v>
      </c>
      <c r="N74" s="3">
        <v>43077</v>
      </c>
      <c r="O74" s="3">
        <v>43060</v>
      </c>
      <c r="P74" t="s">
        <v>5</v>
      </c>
      <c r="Q74" s="4">
        <v>45.97</v>
      </c>
      <c r="R74" t="s">
        <v>49</v>
      </c>
      <c r="S74" t="s">
        <v>122</v>
      </c>
      <c r="T74" t="s">
        <v>51</v>
      </c>
      <c r="U74" t="s">
        <v>52</v>
      </c>
      <c r="V74" t="s">
        <v>53</v>
      </c>
      <c r="W74" s="10">
        <v>0</v>
      </c>
    </row>
    <row r="75" spans="1:23" x14ac:dyDescent="0.2">
      <c r="A75">
        <v>10723</v>
      </c>
      <c r="B75" t="s">
        <v>29</v>
      </c>
      <c r="C75" s="2" t="s">
        <v>114</v>
      </c>
      <c r="D75" s="2" t="s">
        <v>115</v>
      </c>
      <c r="E75" s="2" t="s">
        <v>116</v>
      </c>
      <c r="F75" t="s">
        <v>8</v>
      </c>
      <c r="G75">
        <f>SUM(K75* 1.08)</f>
        <v>880.07040000000006</v>
      </c>
      <c r="H75">
        <v>11</v>
      </c>
      <c r="I75">
        <v>6</v>
      </c>
      <c r="J75" s="7">
        <v>74.08</v>
      </c>
      <c r="K75" s="7">
        <f>SUM(H75*J75)</f>
        <v>814.88</v>
      </c>
      <c r="L75" s="7">
        <f>SUM(H75*1.381)</f>
        <v>15.191000000000001</v>
      </c>
      <c r="M75" s="3">
        <v>43038</v>
      </c>
      <c r="N75" s="3">
        <v>43066</v>
      </c>
      <c r="O75" s="3">
        <v>43064</v>
      </c>
      <c r="P75" t="s">
        <v>3</v>
      </c>
      <c r="Q75" s="4">
        <v>21.72</v>
      </c>
      <c r="R75" t="s">
        <v>115</v>
      </c>
      <c r="S75" t="s">
        <v>117</v>
      </c>
      <c r="T75" t="s">
        <v>118</v>
      </c>
      <c r="U75" t="s">
        <v>46</v>
      </c>
      <c r="V75" t="s">
        <v>119</v>
      </c>
      <c r="W75" s="10">
        <v>1</v>
      </c>
    </row>
    <row r="76" spans="1:23" x14ac:dyDescent="0.2">
      <c r="A76">
        <v>10722</v>
      </c>
      <c r="B76" t="s">
        <v>29</v>
      </c>
      <c r="C76" s="2" t="s">
        <v>83</v>
      </c>
      <c r="D76" s="2" t="s">
        <v>84</v>
      </c>
      <c r="E76" s="2" t="s">
        <v>85</v>
      </c>
      <c r="F76" t="s">
        <v>10</v>
      </c>
      <c r="G76">
        <f>SUM(K76* 1.05)</f>
        <v>665.78400000000011</v>
      </c>
      <c r="H76">
        <v>8</v>
      </c>
      <c r="I76">
        <v>5</v>
      </c>
      <c r="J76" s="7">
        <v>79.260000000000005</v>
      </c>
      <c r="K76" s="7">
        <f>SUM(H76*J76)</f>
        <v>634.08000000000004</v>
      </c>
      <c r="L76" s="7">
        <f>SUM(H76*0.54)</f>
        <v>4.32</v>
      </c>
      <c r="M76" s="3">
        <v>43037</v>
      </c>
      <c r="N76" s="3">
        <v>43079</v>
      </c>
      <c r="O76" s="3">
        <v>43043</v>
      </c>
      <c r="P76" t="s">
        <v>3</v>
      </c>
      <c r="Q76" s="4">
        <v>74.58</v>
      </c>
      <c r="R76" t="s">
        <v>84</v>
      </c>
      <c r="S76" t="s">
        <v>86</v>
      </c>
      <c r="T76" t="s">
        <v>87</v>
      </c>
      <c r="U76" t="s">
        <v>88</v>
      </c>
      <c r="V76" t="s">
        <v>89</v>
      </c>
      <c r="W76" s="10">
        <v>0</v>
      </c>
    </row>
    <row r="77" spans="1:23" x14ac:dyDescent="0.2">
      <c r="A77">
        <v>10719</v>
      </c>
      <c r="B77" t="s">
        <v>29</v>
      </c>
      <c r="C77" s="2" t="s">
        <v>48</v>
      </c>
      <c r="D77" s="2" t="s">
        <v>49</v>
      </c>
      <c r="E77" s="2" t="s">
        <v>50</v>
      </c>
      <c r="F77" t="s">
        <v>10</v>
      </c>
      <c r="G77">
        <f>SUM(K77* 1.05)</f>
        <v>718.28400000000011</v>
      </c>
      <c r="H77">
        <v>8</v>
      </c>
      <c r="I77">
        <v>1</v>
      </c>
      <c r="J77" s="7">
        <v>85.51</v>
      </c>
      <c r="K77" s="7">
        <f>SUM(H77*J77)</f>
        <v>684.08</v>
      </c>
      <c r="L77" s="7">
        <f>SUM(H77*1.27)</f>
        <v>10.16</v>
      </c>
      <c r="M77" s="3">
        <v>43035</v>
      </c>
      <c r="N77" s="3">
        <v>43063</v>
      </c>
      <c r="O77" s="3">
        <v>43044</v>
      </c>
      <c r="P77" t="s">
        <v>5</v>
      </c>
      <c r="Q77" s="4">
        <v>51.44</v>
      </c>
      <c r="R77" t="s">
        <v>49</v>
      </c>
      <c r="S77" t="s">
        <v>121</v>
      </c>
      <c r="T77" t="s">
        <v>51</v>
      </c>
      <c r="U77" t="s">
        <v>52</v>
      </c>
      <c r="V77" t="s">
        <v>53</v>
      </c>
      <c r="W77" s="10">
        <v>0</v>
      </c>
    </row>
    <row r="78" spans="1:23" x14ac:dyDescent="0.2">
      <c r="A78">
        <v>10714</v>
      </c>
      <c r="B78" t="s">
        <v>29</v>
      </c>
      <c r="C78" s="2" t="s">
        <v>83</v>
      </c>
      <c r="D78" s="2" t="s">
        <v>84</v>
      </c>
      <c r="E78" s="2" t="s">
        <v>85</v>
      </c>
      <c r="F78" t="s">
        <v>13</v>
      </c>
      <c r="G78">
        <f>SUM(K78* 1.05)</f>
        <v>288.37200000000001</v>
      </c>
      <c r="H78">
        <v>8</v>
      </c>
      <c r="I78">
        <v>5</v>
      </c>
      <c r="J78" s="7">
        <v>34.33</v>
      </c>
      <c r="K78" s="7">
        <f>SUM(H78*J78)</f>
        <v>274.64</v>
      </c>
      <c r="L78" s="7">
        <f>SUM(H78*0.54)</f>
        <v>4.32</v>
      </c>
      <c r="M78" s="3">
        <v>43030</v>
      </c>
      <c r="N78" s="3">
        <v>43058</v>
      </c>
      <c r="O78" s="3">
        <v>43035</v>
      </c>
      <c r="P78" t="s">
        <v>7</v>
      </c>
      <c r="Q78" s="4">
        <v>24.49</v>
      </c>
      <c r="R78" t="s">
        <v>84</v>
      </c>
      <c r="S78" t="s">
        <v>86</v>
      </c>
      <c r="T78" t="s">
        <v>87</v>
      </c>
      <c r="U78" t="s">
        <v>88</v>
      </c>
      <c r="V78" t="s">
        <v>89</v>
      </c>
      <c r="W78" s="10">
        <v>1</v>
      </c>
    </row>
    <row r="79" spans="1:23" x14ac:dyDescent="0.2">
      <c r="A79">
        <v>10713</v>
      </c>
      <c r="B79" t="s">
        <v>29</v>
      </c>
      <c r="C79" s="2" t="s">
        <v>83</v>
      </c>
      <c r="D79" s="2" t="s">
        <v>84</v>
      </c>
      <c r="E79" s="2" t="s">
        <v>85</v>
      </c>
      <c r="F79" t="s">
        <v>6</v>
      </c>
      <c r="G79">
        <f>SUM(K79* 1.05)</f>
        <v>997.07999999999993</v>
      </c>
      <c r="H79">
        <v>10</v>
      </c>
      <c r="I79">
        <v>5</v>
      </c>
      <c r="J79" s="7">
        <v>94.96</v>
      </c>
      <c r="K79" s="7">
        <f>SUM(H79*J79)</f>
        <v>949.59999999999991</v>
      </c>
      <c r="L79" s="7">
        <f>SUM(H79*0.54)</f>
        <v>5.4</v>
      </c>
      <c r="M79" s="3">
        <v>43030</v>
      </c>
      <c r="N79" s="3">
        <v>43058</v>
      </c>
      <c r="O79" s="3">
        <v>43032</v>
      </c>
      <c r="P79" t="s">
        <v>3</v>
      </c>
      <c r="Q79" s="4">
        <v>167.05</v>
      </c>
      <c r="R79" t="s">
        <v>84</v>
      </c>
      <c r="S79" t="s">
        <v>86</v>
      </c>
      <c r="T79" t="s">
        <v>87</v>
      </c>
      <c r="U79" t="s">
        <v>88</v>
      </c>
      <c r="V79" t="s">
        <v>89</v>
      </c>
      <c r="W79" s="10">
        <v>0</v>
      </c>
    </row>
    <row r="80" spans="1:23" x14ac:dyDescent="0.2">
      <c r="A80">
        <v>10711</v>
      </c>
      <c r="B80" t="s">
        <v>29</v>
      </c>
      <c r="C80" s="2" t="s">
        <v>83</v>
      </c>
      <c r="D80" s="2" t="s">
        <v>84</v>
      </c>
      <c r="E80" s="2" t="s">
        <v>85</v>
      </c>
      <c r="F80" t="s">
        <v>13</v>
      </c>
      <c r="G80">
        <f>SUM(K80* 1.05)</f>
        <v>708.96</v>
      </c>
      <c r="H80">
        <v>8</v>
      </c>
      <c r="I80">
        <v>5</v>
      </c>
      <c r="J80" s="7">
        <v>84.4</v>
      </c>
      <c r="K80" s="7">
        <f>SUM(H80*J80)</f>
        <v>675.2</v>
      </c>
      <c r="L80" s="7">
        <f>SUM(H80*0.54)</f>
        <v>4.32</v>
      </c>
      <c r="M80" s="3">
        <v>43029</v>
      </c>
      <c r="N80" s="3">
        <v>43071</v>
      </c>
      <c r="O80" s="3">
        <v>43037</v>
      </c>
      <c r="P80" t="s">
        <v>5</v>
      </c>
      <c r="Q80" s="4">
        <v>52.41</v>
      </c>
      <c r="R80" t="s">
        <v>84</v>
      </c>
      <c r="S80" t="s">
        <v>86</v>
      </c>
      <c r="T80" t="s">
        <v>87</v>
      </c>
      <c r="U80" t="s">
        <v>88</v>
      </c>
      <c r="V80" t="s">
        <v>89</v>
      </c>
      <c r="W80" s="10">
        <v>0</v>
      </c>
    </row>
    <row r="81" spans="1:23" ht="17" x14ac:dyDescent="0.2">
      <c r="A81">
        <v>10708</v>
      </c>
      <c r="B81" t="s">
        <v>29</v>
      </c>
      <c r="C81" s="2" t="s">
        <v>97</v>
      </c>
      <c r="D81" s="2" t="s">
        <v>98</v>
      </c>
      <c r="E81" s="2" t="s">
        <v>99</v>
      </c>
      <c r="F81" t="s">
        <v>2</v>
      </c>
      <c r="G81">
        <f>SUM(K81* 1.05)</f>
        <v>1212.9390000000001</v>
      </c>
      <c r="H81">
        <v>13</v>
      </c>
      <c r="I81">
        <v>0</v>
      </c>
      <c r="J81" s="7">
        <v>88.86</v>
      </c>
      <c r="K81" s="7">
        <f>SUM(H81*J81)</f>
        <v>1155.18</v>
      </c>
      <c r="L81" s="7">
        <f>SUM(H81*1.27)</f>
        <v>16.510000000000002</v>
      </c>
      <c r="M81" s="3">
        <v>43025</v>
      </c>
      <c r="N81" s="3">
        <v>43067</v>
      </c>
      <c r="O81" s="3">
        <v>43044</v>
      </c>
      <c r="P81" t="s">
        <v>5</v>
      </c>
      <c r="Q81" s="4">
        <v>2.96</v>
      </c>
      <c r="R81" t="s">
        <v>98</v>
      </c>
      <c r="S81" s="5" t="s">
        <v>125</v>
      </c>
      <c r="T81" t="s">
        <v>58</v>
      </c>
      <c r="U81" t="s">
        <v>27</v>
      </c>
      <c r="V81" t="s">
        <v>100</v>
      </c>
      <c r="W81" s="10">
        <v>1</v>
      </c>
    </row>
    <row r="82" spans="1:23" x14ac:dyDescent="0.2">
      <c r="A82">
        <v>10706</v>
      </c>
      <c r="B82" t="s">
        <v>29</v>
      </c>
      <c r="C82" s="2" t="s">
        <v>66</v>
      </c>
      <c r="D82" s="2" t="s">
        <v>67</v>
      </c>
      <c r="E82" s="2" t="s">
        <v>68</v>
      </c>
      <c r="F82" t="s">
        <v>10</v>
      </c>
      <c r="G82">
        <f>SUM(K82* 1.08)</f>
        <v>118.80000000000001</v>
      </c>
      <c r="H82">
        <v>11</v>
      </c>
      <c r="I82">
        <v>3</v>
      </c>
      <c r="J82" s="7">
        <v>10</v>
      </c>
      <c r="K82" s="7">
        <f>SUM(H82*J82)</f>
        <v>110</v>
      </c>
      <c r="L82" s="7">
        <f>SUM(H82*0.54)</f>
        <v>5.94</v>
      </c>
      <c r="M82" s="3">
        <v>43024</v>
      </c>
      <c r="N82" s="3">
        <v>43052</v>
      </c>
      <c r="O82" s="3">
        <v>43029</v>
      </c>
      <c r="P82" t="s">
        <v>7</v>
      </c>
      <c r="Q82" s="4">
        <v>135.63</v>
      </c>
      <c r="R82" t="s">
        <v>67</v>
      </c>
      <c r="S82" t="s">
        <v>69</v>
      </c>
      <c r="T82" t="s">
        <v>70</v>
      </c>
      <c r="U82" t="s">
        <v>71</v>
      </c>
      <c r="V82" t="s">
        <v>72</v>
      </c>
      <c r="W82" s="10">
        <v>0</v>
      </c>
    </row>
    <row r="83" spans="1:23" x14ac:dyDescent="0.2">
      <c r="A83">
        <v>10700</v>
      </c>
      <c r="B83" t="s">
        <v>29</v>
      </c>
      <c r="C83" s="2" t="s">
        <v>83</v>
      </c>
      <c r="D83" s="2" t="s">
        <v>84</v>
      </c>
      <c r="E83" s="2" t="s">
        <v>85</v>
      </c>
      <c r="F83" t="s">
        <v>8</v>
      </c>
      <c r="G83">
        <f>SUM(K83* 1.05)</f>
        <v>11.088000000000001</v>
      </c>
      <c r="H83">
        <v>6</v>
      </c>
      <c r="I83">
        <v>5</v>
      </c>
      <c r="J83" s="7">
        <v>1.76</v>
      </c>
      <c r="K83" s="7">
        <f>SUM(H83*J83)</f>
        <v>10.56</v>
      </c>
      <c r="L83" s="7">
        <f>SUM(H83*0.54)</f>
        <v>3.24</v>
      </c>
      <c r="M83" s="3">
        <v>43018</v>
      </c>
      <c r="N83" s="3">
        <v>43046</v>
      </c>
      <c r="O83" s="3">
        <v>43024</v>
      </c>
      <c r="P83" t="s">
        <v>3</v>
      </c>
      <c r="Q83" s="4">
        <v>65.099999999999994</v>
      </c>
      <c r="R83" t="s">
        <v>84</v>
      </c>
      <c r="S83" t="s">
        <v>86</v>
      </c>
      <c r="T83" t="s">
        <v>87</v>
      </c>
      <c r="U83" t="s">
        <v>88</v>
      </c>
      <c r="V83" t="s">
        <v>89</v>
      </c>
      <c r="W83" s="10">
        <v>0</v>
      </c>
    </row>
    <row r="84" spans="1:23" x14ac:dyDescent="0.2">
      <c r="A84">
        <v>10696</v>
      </c>
      <c r="B84" t="s">
        <v>29</v>
      </c>
      <c r="C84" s="2" t="s">
        <v>114</v>
      </c>
      <c r="D84" s="2" t="s">
        <v>115</v>
      </c>
      <c r="E84" s="2" t="s">
        <v>116</v>
      </c>
      <c r="F84" t="s">
        <v>10</v>
      </c>
      <c r="G84">
        <f>SUM(K84* 1.08)</f>
        <v>1010.34</v>
      </c>
      <c r="H84">
        <v>10</v>
      </c>
      <c r="I84">
        <v>6</v>
      </c>
      <c r="J84" s="7">
        <v>93.55</v>
      </c>
      <c r="K84" s="7">
        <f>SUM(H84*J84)</f>
        <v>935.5</v>
      </c>
      <c r="L84" s="7">
        <f>SUM(H84*1.381)</f>
        <v>13.81</v>
      </c>
      <c r="M84" s="3">
        <v>43016</v>
      </c>
      <c r="N84" s="3">
        <v>43058</v>
      </c>
      <c r="O84" s="3">
        <v>43022</v>
      </c>
      <c r="P84" t="s">
        <v>7</v>
      </c>
      <c r="Q84" s="4">
        <v>102.55</v>
      </c>
      <c r="R84" t="s">
        <v>115</v>
      </c>
      <c r="S84" t="s">
        <v>117</v>
      </c>
      <c r="T84" t="s">
        <v>118</v>
      </c>
      <c r="U84" t="s">
        <v>46</v>
      </c>
      <c r="V84" t="s">
        <v>119</v>
      </c>
      <c r="W84" s="10">
        <v>0</v>
      </c>
    </row>
    <row r="85" spans="1:23" x14ac:dyDescent="0.2">
      <c r="A85">
        <v>10693</v>
      </c>
      <c r="B85" t="s">
        <v>29</v>
      </c>
      <c r="C85" s="2" t="s">
        <v>114</v>
      </c>
      <c r="D85" s="2" t="s">
        <v>115</v>
      </c>
      <c r="E85" s="2" t="s">
        <v>116</v>
      </c>
      <c r="F85" t="s">
        <v>8</v>
      </c>
      <c r="G85">
        <f>SUM(K85* 1.08)</f>
        <v>552.7872000000001</v>
      </c>
      <c r="H85">
        <v>7</v>
      </c>
      <c r="I85">
        <v>6</v>
      </c>
      <c r="J85" s="7">
        <v>73.12</v>
      </c>
      <c r="K85" s="7">
        <f>SUM(H85*J85)</f>
        <v>511.84000000000003</v>
      </c>
      <c r="L85" s="7">
        <f>SUM(H85*1.381)</f>
        <v>9.6669999999999998</v>
      </c>
      <c r="M85" s="3">
        <v>43014</v>
      </c>
      <c r="N85" s="3">
        <v>43028</v>
      </c>
      <c r="O85" s="3">
        <v>43018</v>
      </c>
      <c r="P85" t="s">
        <v>7</v>
      </c>
      <c r="Q85" s="4">
        <v>139.34</v>
      </c>
      <c r="R85" t="s">
        <v>115</v>
      </c>
      <c r="S85" t="s">
        <v>117</v>
      </c>
      <c r="T85" t="s">
        <v>118</v>
      </c>
      <c r="U85" t="s">
        <v>46</v>
      </c>
      <c r="V85" t="s">
        <v>119</v>
      </c>
      <c r="W85" s="10">
        <v>0</v>
      </c>
    </row>
    <row r="86" spans="1:23" x14ac:dyDescent="0.2">
      <c r="A86">
        <v>10681</v>
      </c>
      <c r="B86" t="s">
        <v>29</v>
      </c>
      <c r="C86" s="2" t="s">
        <v>22</v>
      </c>
      <c r="D86" s="2" t="s">
        <v>23</v>
      </c>
      <c r="E86" s="2" t="s">
        <v>24</v>
      </c>
      <c r="F86" t="s">
        <v>8</v>
      </c>
      <c r="G86">
        <f>SUM(K86* 1.08)</f>
        <v>1271.4624000000001</v>
      </c>
      <c r="H86">
        <v>13</v>
      </c>
      <c r="I86">
        <v>3</v>
      </c>
      <c r="J86" s="7">
        <v>90.56</v>
      </c>
      <c r="K86" s="7">
        <f>SUM(H86*J86)</f>
        <v>1177.28</v>
      </c>
      <c r="L86" s="7">
        <f>SUM(H86*0.54)</f>
        <v>7.0200000000000005</v>
      </c>
      <c r="M86" s="3">
        <v>43003</v>
      </c>
      <c r="N86" s="3">
        <v>43031</v>
      </c>
      <c r="O86" s="3">
        <v>43008</v>
      </c>
      <c r="P86" t="s">
        <v>7</v>
      </c>
      <c r="Q86" s="4">
        <v>76.13</v>
      </c>
      <c r="R86" t="s">
        <v>23</v>
      </c>
      <c r="S86" t="s">
        <v>25</v>
      </c>
      <c r="T86" t="s">
        <v>26</v>
      </c>
      <c r="U86" t="s">
        <v>27</v>
      </c>
      <c r="V86" t="s">
        <v>28</v>
      </c>
      <c r="W86" s="10">
        <v>0</v>
      </c>
    </row>
    <row r="87" spans="1:23" x14ac:dyDescent="0.2">
      <c r="A87">
        <v>10680</v>
      </c>
      <c r="B87" t="s">
        <v>29</v>
      </c>
      <c r="C87" s="2" t="s">
        <v>66</v>
      </c>
      <c r="D87" s="2" t="s">
        <v>67</v>
      </c>
      <c r="E87" s="2" t="s">
        <v>68</v>
      </c>
      <c r="F87" t="s">
        <v>6</v>
      </c>
      <c r="G87">
        <f>SUM(K87* 1.08)</f>
        <v>469.47600000000006</v>
      </c>
      <c r="H87">
        <v>6</v>
      </c>
      <c r="I87">
        <v>3</v>
      </c>
      <c r="J87" s="7">
        <v>72.45</v>
      </c>
      <c r="K87" s="7">
        <f>SUM(H87*J87)</f>
        <v>434.70000000000005</v>
      </c>
      <c r="L87" s="7">
        <f>SUM(H87*0.54)</f>
        <v>3.24</v>
      </c>
      <c r="M87" s="3">
        <v>43002</v>
      </c>
      <c r="N87" s="3">
        <v>43030</v>
      </c>
      <c r="O87" s="3">
        <v>43004</v>
      </c>
      <c r="P87" t="s">
        <v>3</v>
      </c>
      <c r="Q87" s="4">
        <v>26.61</v>
      </c>
      <c r="R87" t="s">
        <v>67</v>
      </c>
      <c r="S87" t="s">
        <v>69</v>
      </c>
      <c r="T87" t="s">
        <v>70</v>
      </c>
      <c r="U87" t="s">
        <v>71</v>
      </c>
      <c r="V87" t="s">
        <v>72</v>
      </c>
      <c r="W87" s="10">
        <v>1</v>
      </c>
    </row>
    <row r="88" spans="1:23" x14ac:dyDescent="0.2">
      <c r="A88">
        <v>10678</v>
      </c>
      <c r="B88" t="s">
        <v>29</v>
      </c>
      <c r="C88" s="2" t="s">
        <v>83</v>
      </c>
      <c r="D88" s="2" t="s">
        <v>84</v>
      </c>
      <c r="E88" s="2" t="s">
        <v>85</v>
      </c>
      <c r="F88" t="s">
        <v>9</v>
      </c>
      <c r="G88">
        <f>SUM(K88* 1.05)</f>
        <v>809.86500000000012</v>
      </c>
      <c r="H88">
        <v>9</v>
      </c>
      <c r="I88">
        <v>5</v>
      </c>
      <c r="J88" s="7">
        <v>85.7</v>
      </c>
      <c r="K88" s="7">
        <f>SUM(H88*J88)</f>
        <v>771.30000000000007</v>
      </c>
      <c r="L88" s="7">
        <f>SUM(H88*0.54)</f>
        <v>4.8600000000000003</v>
      </c>
      <c r="M88" s="3">
        <v>43001</v>
      </c>
      <c r="N88" s="3">
        <v>43029</v>
      </c>
      <c r="O88" s="3">
        <v>43024</v>
      </c>
      <c r="P88" t="s">
        <v>7</v>
      </c>
      <c r="Q88" s="4">
        <v>388.98</v>
      </c>
      <c r="R88" t="s">
        <v>84</v>
      </c>
      <c r="S88" t="s">
        <v>86</v>
      </c>
      <c r="T88" t="s">
        <v>87</v>
      </c>
      <c r="U88" t="s">
        <v>88</v>
      </c>
      <c r="V88" t="s">
        <v>89</v>
      </c>
      <c r="W88" s="10">
        <v>0</v>
      </c>
    </row>
    <row r="89" spans="1:23" x14ac:dyDescent="0.2">
      <c r="A89">
        <v>10665</v>
      </c>
      <c r="B89" t="s">
        <v>29</v>
      </c>
      <c r="C89" s="2" t="s">
        <v>54</v>
      </c>
      <c r="D89" s="2" t="s">
        <v>55</v>
      </c>
      <c r="E89" s="2" t="s">
        <v>56</v>
      </c>
      <c r="F89" t="s">
        <v>6</v>
      </c>
      <c r="G89">
        <f>SUM(K89* 1.05)</f>
        <v>185.49299999999999</v>
      </c>
      <c r="H89">
        <v>11</v>
      </c>
      <c r="I89">
        <v>1</v>
      </c>
      <c r="J89" s="7">
        <v>16.059999999999999</v>
      </c>
      <c r="K89" s="7">
        <f>SUM(H89*J89)</f>
        <v>176.66</v>
      </c>
      <c r="L89" s="7">
        <f>SUM(H89*1.27)</f>
        <v>13.97</v>
      </c>
      <c r="M89" s="3">
        <v>42989</v>
      </c>
      <c r="N89" s="3">
        <v>43017</v>
      </c>
      <c r="O89" s="3">
        <v>42995</v>
      </c>
      <c r="P89" t="s">
        <v>5</v>
      </c>
      <c r="Q89" s="4">
        <v>26.31</v>
      </c>
      <c r="R89" t="s">
        <v>55</v>
      </c>
      <c r="S89" t="s">
        <v>57</v>
      </c>
      <c r="T89" t="s">
        <v>58</v>
      </c>
      <c r="U89" t="s">
        <v>27</v>
      </c>
      <c r="V89" t="s">
        <v>59</v>
      </c>
      <c r="W89" s="10">
        <v>1</v>
      </c>
    </row>
    <row r="90" spans="1:23" x14ac:dyDescent="0.2">
      <c r="A90">
        <v>10662</v>
      </c>
      <c r="B90" t="s">
        <v>29</v>
      </c>
      <c r="C90" s="2" t="s">
        <v>54</v>
      </c>
      <c r="D90" s="2" t="s">
        <v>55</v>
      </c>
      <c r="E90" s="2" t="s">
        <v>56</v>
      </c>
      <c r="F90" t="s">
        <v>8</v>
      </c>
      <c r="G90">
        <f>SUM(K90* 1.05)</f>
        <v>470.24250000000006</v>
      </c>
      <c r="H90">
        <v>13</v>
      </c>
      <c r="I90">
        <v>1</v>
      </c>
      <c r="J90" s="7">
        <v>34.450000000000003</v>
      </c>
      <c r="K90" s="7">
        <f>SUM(H90*J90)</f>
        <v>447.85</v>
      </c>
      <c r="L90" s="7">
        <f>SUM(H90*1.27)</f>
        <v>16.510000000000002</v>
      </c>
      <c r="M90" s="3">
        <v>42987</v>
      </c>
      <c r="N90" s="3">
        <v>43015</v>
      </c>
      <c r="O90" s="3">
        <v>42996</v>
      </c>
      <c r="P90" t="s">
        <v>5</v>
      </c>
      <c r="Q90" s="4">
        <v>1.28</v>
      </c>
      <c r="R90" t="s">
        <v>55</v>
      </c>
      <c r="S90" t="s">
        <v>57</v>
      </c>
      <c r="T90" t="s">
        <v>58</v>
      </c>
      <c r="U90" t="s">
        <v>27</v>
      </c>
      <c r="V90" t="s">
        <v>59</v>
      </c>
      <c r="W90" s="10">
        <v>1</v>
      </c>
    </row>
    <row r="91" spans="1:23" x14ac:dyDescent="0.2">
      <c r="A91">
        <v>10660</v>
      </c>
      <c r="B91" t="s">
        <v>29</v>
      </c>
      <c r="C91" s="2" t="s">
        <v>30</v>
      </c>
      <c r="D91" s="2" t="s">
        <v>31</v>
      </c>
      <c r="E91" s="2" t="s">
        <v>32</v>
      </c>
      <c r="F91" t="s">
        <v>10</v>
      </c>
      <c r="G91">
        <f>SUM(K91* 1.08)</f>
        <v>265.14000000000004</v>
      </c>
      <c r="H91">
        <v>10</v>
      </c>
      <c r="I91">
        <v>-1</v>
      </c>
      <c r="J91" s="7">
        <v>24.55</v>
      </c>
      <c r="K91" s="7">
        <f>SUM(H91*J91)</f>
        <v>245.5</v>
      </c>
      <c r="L91" s="7">
        <f>SUM(H91*1.27)</f>
        <v>12.7</v>
      </c>
      <c r="M91" s="3">
        <v>42986</v>
      </c>
      <c r="N91" s="3">
        <v>43014</v>
      </c>
      <c r="O91" s="3">
        <v>43023</v>
      </c>
      <c r="P91" t="s">
        <v>3</v>
      </c>
      <c r="Q91" s="4">
        <v>111.29</v>
      </c>
      <c r="R91" t="s">
        <v>31</v>
      </c>
      <c r="S91" t="s">
        <v>128</v>
      </c>
      <c r="T91" t="s">
        <v>33</v>
      </c>
      <c r="U91" t="s">
        <v>27</v>
      </c>
      <c r="V91" t="s">
        <v>34</v>
      </c>
      <c r="W91" s="10">
        <v>0</v>
      </c>
    </row>
    <row r="92" spans="1:23" x14ac:dyDescent="0.2">
      <c r="A92">
        <v>10657</v>
      </c>
      <c r="B92" t="s">
        <v>29</v>
      </c>
      <c r="C92" s="2" t="s">
        <v>83</v>
      </c>
      <c r="D92" s="2" t="s">
        <v>84</v>
      </c>
      <c r="E92" s="2" t="s">
        <v>85</v>
      </c>
      <c r="F92" t="s">
        <v>12</v>
      </c>
      <c r="G92">
        <f>SUM(K92* 1.05)</f>
        <v>830.7600000000001</v>
      </c>
      <c r="H92">
        <v>10</v>
      </c>
      <c r="I92">
        <v>5</v>
      </c>
      <c r="J92" s="7">
        <v>79.12</v>
      </c>
      <c r="K92" s="7">
        <f>SUM(H92*J92)</f>
        <v>791.2</v>
      </c>
      <c r="L92" s="7">
        <f>SUM(H92*0.54)</f>
        <v>5.4</v>
      </c>
      <c r="M92" s="3">
        <v>42982</v>
      </c>
      <c r="N92" s="3">
        <v>43010</v>
      </c>
      <c r="O92" s="3">
        <v>42993</v>
      </c>
      <c r="P92" t="s">
        <v>5</v>
      </c>
      <c r="Q92" s="4">
        <v>352.69</v>
      </c>
      <c r="R92" t="s">
        <v>84</v>
      </c>
      <c r="S92" t="s">
        <v>86</v>
      </c>
      <c r="T92" t="s">
        <v>87</v>
      </c>
      <c r="U92" t="s">
        <v>88</v>
      </c>
      <c r="V92" t="s">
        <v>89</v>
      </c>
      <c r="W92" s="10">
        <v>0</v>
      </c>
    </row>
    <row r="93" spans="1:23" x14ac:dyDescent="0.2">
      <c r="A93">
        <v>10656</v>
      </c>
      <c r="B93" t="s">
        <v>29</v>
      </c>
      <c r="C93" s="2" t="s">
        <v>22</v>
      </c>
      <c r="D93" s="2" t="s">
        <v>23</v>
      </c>
      <c r="E93" s="2" t="s">
        <v>24</v>
      </c>
      <c r="F93" t="s">
        <v>2</v>
      </c>
      <c r="G93">
        <f>SUM(K93* 1.08)</f>
        <v>1162.9331999999999</v>
      </c>
      <c r="H93">
        <v>13</v>
      </c>
      <c r="I93">
        <v>3</v>
      </c>
      <c r="J93" s="7">
        <v>82.83</v>
      </c>
      <c r="K93" s="7">
        <f>SUM(H93*J93)</f>
        <v>1076.79</v>
      </c>
      <c r="L93" s="7">
        <f>SUM(H93*0.54)</f>
        <v>7.0200000000000005</v>
      </c>
      <c r="M93" s="3">
        <v>42982</v>
      </c>
      <c r="N93" s="3">
        <v>43010</v>
      </c>
      <c r="O93" s="3">
        <v>42988</v>
      </c>
      <c r="P93" t="s">
        <v>3</v>
      </c>
      <c r="Q93" s="4">
        <v>57.15</v>
      </c>
      <c r="R93" t="s">
        <v>23</v>
      </c>
      <c r="S93" t="s">
        <v>25</v>
      </c>
      <c r="T93" t="s">
        <v>26</v>
      </c>
      <c r="U93" t="s">
        <v>27</v>
      </c>
      <c r="V93" t="s">
        <v>28</v>
      </c>
      <c r="W93" s="10">
        <v>0</v>
      </c>
    </row>
    <row r="94" spans="1:23" x14ac:dyDescent="0.2">
      <c r="A94">
        <v>10627</v>
      </c>
      <c r="B94" t="s">
        <v>29</v>
      </c>
      <c r="C94" s="2" t="s">
        <v>83</v>
      </c>
      <c r="D94" s="2" t="s">
        <v>84</v>
      </c>
      <c r="E94" s="2" t="s">
        <v>85</v>
      </c>
      <c r="F94" t="s">
        <v>10</v>
      </c>
      <c r="G94">
        <f>SUM(K94* 1.05)</f>
        <v>259.62299999999999</v>
      </c>
      <c r="H94">
        <v>13</v>
      </c>
      <c r="I94">
        <v>5</v>
      </c>
      <c r="J94" s="7">
        <v>19.02</v>
      </c>
      <c r="K94" s="7">
        <f>SUM(H94*J94)</f>
        <v>247.26</v>
      </c>
      <c r="L94" s="7">
        <f>SUM(H94*0.54)</f>
        <v>7.0200000000000005</v>
      </c>
      <c r="M94" s="3">
        <v>42958</v>
      </c>
      <c r="N94" s="3">
        <v>43000</v>
      </c>
      <c r="O94" s="3">
        <v>42968</v>
      </c>
      <c r="P94" t="s">
        <v>7</v>
      </c>
      <c r="Q94" s="4">
        <v>107.46</v>
      </c>
      <c r="R94" t="s">
        <v>84</v>
      </c>
      <c r="S94" t="s">
        <v>86</v>
      </c>
      <c r="T94" t="s">
        <v>87</v>
      </c>
      <c r="U94" t="s">
        <v>88</v>
      </c>
      <c r="V94" t="s">
        <v>89</v>
      </c>
      <c r="W94" s="10">
        <v>0</v>
      </c>
    </row>
    <row r="95" spans="1:23" x14ac:dyDescent="0.2">
      <c r="A95">
        <v>10624</v>
      </c>
      <c r="B95" t="s">
        <v>29</v>
      </c>
      <c r="C95" s="2" t="s">
        <v>101</v>
      </c>
      <c r="D95" s="2" t="s">
        <v>102</v>
      </c>
      <c r="E95" s="2" t="s">
        <v>103</v>
      </c>
      <c r="F95" t="s">
        <v>4</v>
      </c>
      <c r="G95">
        <f>SUM(K95* 1.15)</f>
        <v>555.58799999999997</v>
      </c>
      <c r="H95">
        <v>8</v>
      </c>
      <c r="I95">
        <v>2</v>
      </c>
      <c r="J95" s="7">
        <v>60.39</v>
      </c>
      <c r="K95" s="7">
        <f>SUM(H95*J95)</f>
        <v>483.12</v>
      </c>
      <c r="L95" s="7">
        <f>SUM(H95*1.27)</f>
        <v>10.16</v>
      </c>
      <c r="M95" s="3">
        <v>42954</v>
      </c>
      <c r="N95" s="3">
        <v>42982</v>
      </c>
      <c r="O95" s="3">
        <v>42966</v>
      </c>
      <c r="P95" t="s">
        <v>5</v>
      </c>
      <c r="Q95" s="4">
        <v>94.8</v>
      </c>
      <c r="R95" t="s">
        <v>102</v>
      </c>
      <c r="S95" t="s">
        <v>104</v>
      </c>
      <c r="T95" t="s">
        <v>105</v>
      </c>
      <c r="U95" t="s">
        <v>106</v>
      </c>
      <c r="V95" t="s">
        <v>107</v>
      </c>
      <c r="W95" s="10">
        <v>0</v>
      </c>
    </row>
    <row r="96" spans="1:23" x14ac:dyDescent="0.2">
      <c r="A96">
        <v>10617</v>
      </c>
      <c r="B96" t="s">
        <v>29</v>
      </c>
      <c r="C96" s="2" t="s">
        <v>22</v>
      </c>
      <c r="D96" s="2" t="s">
        <v>23</v>
      </c>
      <c r="E96" s="2" t="s">
        <v>24</v>
      </c>
      <c r="F96" t="s">
        <v>4</v>
      </c>
      <c r="G96">
        <f>SUM(K96* 0.9)</f>
        <v>976.86000000000013</v>
      </c>
      <c r="H96">
        <v>12</v>
      </c>
      <c r="I96">
        <v>3</v>
      </c>
      <c r="J96" s="7">
        <v>90.45</v>
      </c>
      <c r="K96" s="7">
        <f>SUM(H96*J96)</f>
        <v>1085.4000000000001</v>
      </c>
      <c r="L96" s="7">
        <f>SUM(H96*0.54)</f>
        <v>6.48</v>
      </c>
      <c r="M96" s="3">
        <v>42947</v>
      </c>
      <c r="N96" s="3">
        <v>42975</v>
      </c>
      <c r="O96" s="3">
        <v>42951</v>
      </c>
      <c r="P96" t="s">
        <v>5</v>
      </c>
      <c r="Q96" s="4">
        <v>18.53</v>
      </c>
      <c r="R96" t="s">
        <v>23</v>
      </c>
      <c r="S96" t="s">
        <v>25</v>
      </c>
      <c r="T96" t="s">
        <v>26</v>
      </c>
      <c r="U96" t="s">
        <v>27</v>
      </c>
      <c r="V96" t="s">
        <v>28</v>
      </c>
      <c r="W96" s="10">
        <v>1</v>
      </c>
    </row>
    <row r="97" spans="1:23" x14ac:dyDescent="0.2">
      <c r="A97">
        <v>10616</v>
      </c>
      <c r="B97" t="s">
        <v>29</v>
      </c>
      <c r="C97" s="2" t="s">
        <v>22</v>
      </c>
      <c r="D97" s="2" t="s">
        <v>23</v>
      </c>
      <c r="E97" s="2" t="s">
        <v>24</v>
      </c>
      <c r="F97" t="s">
        <v>6</v>
      </c>
      <c r="G97">
        <f>SUM(K97* 0.9)</f>
        <v>1141.92</v>
      </c>
      <c r="H97">
        <v>13</v>
      </c>
      <c r="I97">
        <v>3</v>
      </c>
      <c r="J97" s="7">
        <v>97.6</v>
      </c>
      <c r="K97" s="7">
        <f>SUM(H97*J97)</f>
        <v>1268.8</v>
      </c>
      <c r="L97" s="7">
        <f>SUM(H97*0.54)</f>
        <v>7.0200000000000005</v>
      </c>
      <c r="M97" s="3">
        <v>42947</v>
      </c>
      <c r="N97" s="3">
        <v>42975</v>
      </c>
      <c r="O97" s="3">
        <v>42952</v>
      </c>
      <c r="P97" t="s">
        <v>5</v>
      </c>
      <c r="Q97" s="4">
        <v>116.53</v>
      </c>
      <c r="R97" t="s">
        <v>23</v>
      </c>
      <c r="S97" t="s">
        <v>25</v>
      </c>
      <c r="T97" t="s">
        <v>26</v>
      </c>
      <c r="U97" t="s">
        <v>27</v>
      </c>
      <c r="V97" t="s">
        <v>28</v>
      </c>
      <c r="W97" s="10">
        <v>0</v>
      </c>
    </row>
    <row r="98" spans="1:23" x14ac:dyDescent="0.2">
      <c r="A98">
        <v>10612</v>
      </c>
      <c r="B98" t="s">
        <v>29</v>
      </c>
      <c r="C98" s="2" t="s">
        <v>83</v>
      </c>
      <c r="D98" s="2" t="s">
        <v>84</v>
      </c>
      <c r="E98" s="2" t="s">
        <v>85</v>
      </c>
      <c r="F98" t="s">
        <v>6</v>
      </c>
      <c r="G98">
        <f>SUM(K98* 1.05)</f>
        <v>271.089</v>
      </c>
      <c r="H98">
        <v>13</v>
      </c>
      <c r="I98">
        <v>5</v>
      </c>
      <c r="J98" s="7">
        <v>19.86</v>
      </c>
      <c r="K98" s="7">
        <f>SUM(H98*J98)</f>
        <v>258.18</v>
      </c>
      <c r="L98" s="7">
        <f>SUM(H98*0.54)</f>
        <v>7.0200000000000005</v>
      </c>
      <c r="M98" s="3">
        <v>42944</v>
      </c>
      <c r="N98" s="3">
        <v>42972</v>
      </c>
      <c r="O98" s="3">
        <v>42948</v>
      </c>
      <c r="P98" t="s">
        <v>5</v>
      </c>
      <c r="Q98" s="4">
        <v>544.08000000000004</v>
      </c>
      <c r="R98" t="s">
        <v>84</v>
      </c>
      <c r="S98" t="s">
        <v>86</v>
      </c>
      <c r="T98" t="s">
        <v>87</v>
      </c>
      <c r="U98" t="s">
        <v>88</v>
      </c>
      <c r="V98" t="s">
        <v>89</v>
      </c>
      <c r="W98" s="10">
        <v>0</v>
      </c>
    </row>
    <row r="99" spans="1:23" x14ac:dyDescent="0.2">
      <c r="A99">
        <v>10607</v>
      </c>
      <c r="B99" t="s">
        <v>29</v>
      </c>
      <c r="C99" s="2" t="s">
        <v>83</v>
      </c>
      <c r="D99" s="2" t="s">
        <v>84</v>
      </c>
      <c r="E99" s="2" t="s">
        <v>85</v>
      </c>
      <c r="F99" t="s">
        <v>13</v>
      </c>
      <c r="G99">
        <f>SUM(K99* 1.05)</f>
        <v>713.66399999999999</v>
      </c>
      <c r="H99">
        <v>8</v>
      </c>
      <c r="I99">
        <v>5</v>
      </c>
      <c r="J99" s="7">
        <v>84.96</v>
      </c>
      <c r="K99" s="7">
        <f>SUM(H99*J99)</f>
        <v>679.68</v>
      </c>
      <c r="L99" s="7">
        <f>SUM(H99*0.54)</f>
        <v>4.32</v>
      </c>
      <c r="M99" s="3">
        <v>42938</v>
      </c>
      <c r="N99" s="3">
        <v>42966</v>
      </c>
      <c r="O99" s="3">
        <v>42941</v>
      </c>
      <c r="P99" t="s">
        <v>3</v>
      </c>
      <c r="Q99" s="4">
        <v>200.24</v>
      </c>
      <c r="R99" t="s">
        <v>84</v>
      </c>
      <c r="S99" t="s">
        <v>86</v>
      </c>
      <c r="T99" t="s">
        <v>87</v>
      </c>
      <c r="U99" t="s">
        <v>88</v>
      </c>
      <c r="V99" t="s">
        <v>89</v>
      </c>
      <c r="W99" s="10">
        <v>0</v>
      </c>
    </row>
    <row r="100" spans="1:23" x14ac:dyDescent="0.2">
      <c r="A100">
        <v>10603</v>
      </c>
      <c r="B100" t="s">
        <v>29</v>
      </c>
      <c r="C100" s="2" t="s">
        <v>83</v>
      </c>
      <c r="D100" s="2" t="s">
        <v>84</v>
      </c>
      <c r="E100" s="2" t="s">
        <v>85</v>
      </c>
      <c r="F100" t="s">
        <v>10</v>
      </c>
      <c r="G100">
        <f>SUM(K100* 1.05)</f>
        <v>206.01000000000002</v>
      </c>
      <c r="H100">
        <v>9</v>
      </c>
      <c r="I100">
        <v>5</v>
      </c>
      <c r="J100" s="7">
        <v>21.8</v>
      </c>
      <c r="K100" s="7">
        <f>SUM(H100*J100)</f>
        <v>196.20000000000002</v>
      </c>
      <c r="L100" s="7">
        <f>SUM(H100*0.54)</f>
        <v>4.8600000000000003</v>
      </c>
      <c r="M100" s="3">
        <v>42934</v>
      </c>
      <c r="N100" s="3">
        <v>42962</v>
      </c>
      <c r="O100" s="3">
        <v>42955</v>
      </c>
      <c r="P100" t="s">
        <v>5</v>
      </c>
      <c r="Q100" s="4">
        <v>48.77</v>
      </c>
      <c r="R100" t="s">
        <v>84</v>
      </c>
      <c r="S100" t="s">
        <v>86</v>
      </c>
      <c r="T100" t="s">
        <v>87</v>
      </c>
      <c r="U100" t="s">
        <v>88</v>
      </c>
      <c r="V100" t="s">
        <v>89</v>
      </c>
      <c r="W100" s="10">
        <v>0</v>
      </c>
    </row>
    <row r="101" spans="1:23" x14ac:dyDescent="0.2">
      <c r="A101">
        <v>10600</v>
      </c>
      <c r="B101" t="s">
        <v>29</v>
      </c>
      <c r="C101" s="2" t="s">
        <v>30</v>
      </c>
      <c r="D101" s="2" t="s">
        <v>31</v>
      </c>
      <c r="E101" s="2" t="s">
        <v>32</v>
      </c>
      <c r="F101" t="s">
        <v>4</v>
      </c>
      <c r="G101">
        <f>SUM(K101* 0.9)</f>
        <v>279.39600000000002</v>
      </c>
      <c r="H101">
        <v>13</v>
      </c>
      <c r="I101">
        <v>-2</v>
      </c>
      <c r="J101" s="7">
        <v>23.88</v>
      </c>
      <c r="K101" s="7">
        <f>SUM(H101*J101)</f>
        <v>310.44</v>
      </c>
      <c r="L101" s="7">
        <f>SUM(H101*1.27)</f>
        <v>16.510000000000002</v>
      </c>
      <c r="M101" s="3">
        <v>42932</v>
      </c>
      <c r="N101" s="3">
        <v>42960</v>
      </c>
      <c r="O101" s="3">
        <v>42937</v>
      </c>
      <c r="P101" t="s">
        <v>3</v>
      </c>
      <c r="Q101" s="4">
        <v>45.13</v>
      </c>
      <c r="R101" t="s">
        <v>31</v>
      </c>
      <c r="S101" t="s">
        <v>128</v>
      </c>
      <c r="T101" t="s">
        <v>33</v>
      </c>
      <c r="U101" t="s">
        <v>27</v>
      </c>
      <c r="V101" t="s">
        <v>34</v>
      </c>
      <c r="W101" s="10">
        <v>0</v>
      </c>
    </row>
    <row r="102" spans="1:23" x14ac:dyDescent="0.2">
      <c r="A102">
        <v>10598</v>
      </c>
      <c r="B102" t="s">
        <v>29</v>
      </c>
      <c r="C102" s="2" t="s">
        <v>76</v>
      </c>
      <c r="D102" s="2" t="s">
        <v>77</v>
      </c>
      <c r="E102" s="2" t="s">
        <v>78</v>
      </c>
      <c r="F102" t="s">
        <v>6</v>
      </c>
      <c r="G102">
        <f>SUM(K102* 1.05)</f>
        <v>608.01300000000003</v>
      </c>
      <c r="H102">
        <v>9</v>
      </c>
      <c r="I102">
        <v>2</v>
      </c>
      <c r="J102" s="7">
        <v>64.34</v>
      </c>
      <c r="K102" s="7">
        <f>SUM(H102*J102)</f>
        <v>579.06000000000006</v>
      </c>
      <c r="L102" s="7">
        <f>SUM(H102*1.27)</f>
        <v>11.43</v>
      </c>
      <c r="M102" s="3">
        <v>42930</v>
      </c>
      <c r="N102" s="3">
        <v>42958</v>
      </c>
      <c r="O102" s="3">
        <v>42934</v>
      </c>
      <c r="P102" t="s">
        <v>7</v>
      </c>
      <c r="Q102" s="4">
        <v>44.42</v>
      </c>
      <c r="R102" t="s">
        <v>77</v>
      </c>
      <c r="S102" t="s">
        <v>79</v>
      </c>
      <c r="T102" t="s">
        <v>80</v>
      </c>
      <c r="U102" t="s">
        <v>81</v>
      </c>
      <c r="V102" t="s">
        <v>82</v>
      </c>
      <c r="W102" s="10">
        <v>0</v>
      </c>
    </row>
    <row r="103" spans="1:23" x14ac:dyDescent="0.2">
      <c r="A103">
        <v>10596</v>
      </c>
      <c r="B103" t="s">
        <v>29</v>
      </c>
      <c r="C103" s="2" t="s">
        <v>114</v>
      </c>
      <c r="D103" s="2" t="s">
        <v>115</v>
      </c>
      <c r="E103" s="2" t="s">
        <v>116</v>
      </c>
      <c r="F103" t="s">
        <v>10</v>
      </c>
      <c r="G103">
        <f>SUM(K103* 0.9)</f>
        <v>700.48799999999994</v>
      </c>
      <c r="H103">
        <v>12</v>
      </c>
      <c r="I103">
        <v>6</v>
      </c>
      <c r="J103" s="7">
        <v>64.86</v>
      </c>
      <c r="K103" s="7">
        <f>SUM(H103*J103)</f>
        <v>778.31999999999994</v>
      </c>
      <c r="L103" s="7">
        <f>SUM(H103*1.381)</f>
        <v>16.571999999999999</v>
      </c>
      <c r="M103" s="3">
        <v>42927</v>
      </c>
      <c r="N103" s="3">
        <v>42955</v>
      </c>
      <c r="O103" s="3">
        <v>42959</v>
      </c>
      <c r="P103" t="s">
        <v>3</v>
      </c>
      <c r="Q103" s="4">
        <v>16.34</v>
      </c>
      <c r="R103" t="s">
        <v>115</v>
      </c>
      <c r="S103" t="s">
        <v>117</v>
      </c>
      <c r="T103" t="s">
        <v>118</v>
      </c>
      <c r="U103" t="s">
        <v>46</v>
      </c>
      <c r="V103" t="s">
        <v>119</v>
      </c>
      <c r="W103" s="10">
        <v>1</v>
      </c>
    </row>
    <row r="104" spans="1:23" x14ac:dyDescent="0.2">
      <c r="A104">
        <v>10594</v>
      </c>
      <c r="B104" t="s">
        <v>29</v>
      </c>
      <c r="C104" s="2" t="s">
        <v>66</v>
      </c>
      <c r="D104" s="2" t="s">
        <v>67</v>
      </c>
      <c r="E104" s="2" t="s">
        <v>68</v>
      </c>
      <c r="F104" t="s">
        <v>8</v>
      </c>
      <c r="G104">
        <f>SUM(K104* 0.9)</f>
        <v>418.86900000000003</v>
      </c>
      <c r="H104">
        <v>11</v>
      </c>
      <c r="I104">
        <v>3</v>
      </c>
      <c r="J104" s="7">
        <v>42.31</v>
      </c>
      <c r="K104" s="7">
        <f>SUM(H104*J104)</f>
        <v>465.41</v>
      </c>
      <c r="L104" s="7">
        <f>SUM(H104*0.54)</f>
        <v>5.94</v>
      </c>
      <c r="M104" s="3">
        <v>42925</v>
      </c>
      <c r="N104" s="3">
        <v>42953</v>
      </c>
      <c r="O104" s="3">
        <v>42932</v>
      </c>
      <c r="P104" t="s">
        <v>5</v>
      </c>
      <c r="Q104" s="4">
        <v>5.24</v>
      </c>
      <c r="R104" t="s">
        <v>67</v>
      </c>
      <c r="S104" t="s">
        <v>69</v>
      </c>
      <c r="T104" t="s">
        <v>70</v>
      </c>
      <c r="U104" t="s">
        <v>71</v>
      </c>
      <c r="V104" t="s">
        <v>72</v>
      </c>
      <c r="W104" s="10">
        <v>1</v>
      </c>
    </row>
    <row r="105" spans="1:23" x14ac:dyDescent="0.2">
      <c r="A105">
        <v>10589</v>
      </c>
      <c r="B105" t="s">
        <v>29</v>
      </c>
      <c r="C105" s="2" t="s">
        <v>22</v>
      </c>
      <c r="D105" s="2" t="s">
        <v>23</v>
      </c>
      <c r="E105" s="2" t="s">
        <v>24</v>
      </c>
      <c r="F105" t="s">
        <v>10</v>
      </c>
      <c r="G105">
        <f>SUM(K105* 0.9)</f>
        <v>504.25200000000001</v>
      </c>
      <c r="H105">
        <v>12</v>
      </c>
      <c r="I105">
        <v>3</v>
      </c>
      <c r="J105" s="7">
        <v>46.69</v>
      </c>
      <c r="K105" s="7">
        <f>SUM(H105*J105)</f>
        <v>560.28</v>
      </c>
      <c r="L105" s="7">
        <f>SUM(H105*0.54)</f>
        <v>6.48</v>
      </c>
      <c r="M105" s="3">
        <v>42920</v>
      </c>
      <c r="N105" s="3">
        <v>42948</v>
      </c>
      <c r="O105" s="3">
        <v>42930</v>
      </c>
      <c r="P105" t="s">
        <v>5</v>
      </c>
      <c r="Q105" s="4">
        <v>4.42</v>
      </c>
      <c r="R105" t="s">
        <v>23</v>
      </c>
      <c r="S105" t="s">
        <v>25</v>
      </c>
      <c r="T105" t="s">
        <v>26</v>
      </c>
      <c r="U105" t="s">
        <v>27</v>
      </c>
      <c r="V105" t="s">
        <v>28</v>
      </c>
      <c r="W105" s="10">
        <v>1</v>
      </c>
    </row>
    <row r="106" spans="1:23" x14ac:dyDescent="0.2">
      <c r="A106">
        <v>10579</v>
      </c>
      <c r="B106" t="s">
        <v>29</v>
      </c>
      <c r="C106" s="2" t="s">
        <v>48</v>
      </c>
      <c r="D106" s="2" t="s">
        <v>49</v>
      </c>
      <c r="E106" s="2" t="s">
        <v>50</v>
      </c>
      <c r="F106" t="s">
        <v>6</v>
      </c>
      <c r="G106">
        <f>SUM(K106* 1.05)</f>
        <v>740.50200000000007</v>
      </c>
      <c r="H106">
        <v>12</v>
      </c>
      <c r="I106">
        <v>1</v>
      </c>
      <c r="J106" s="7">
        <v>58.77</v>
      </c>
      <c r="K106" s="7">
        <f>SUM(H106*J106)</f>
        <v>705.24</v>
      </c>
      <c r="L106" s="7">
        <f>SUM(H106*1.27)</f>
        <v>15.24</v>
      </c>
      <c r="M106" s="3">
        <v>42911</v>
      </c>
      <c r="N106" s="3">
        <v>42939</v>
      </c>
      <c r="O106" s="3">
        <v>42920</v>
      </c>
      <c r="P106" t="s">
        <v>5</v>
      </c>
      <c r="Q106" s="4">
        <v>13.73</v>
      </c>
      <c r="R106" t="s">
        <v>49</v>
      </c>
      <c r="S106" t="s">
        <v>120</v>
      </c>
      <c r="T106" t="s">
        <v>51</v>
      </c>
      <c r="U106" t="s">
        <v>52</v>
      </c>
      <c r="V106" t="s">
        <v>53</v>
      </c>
      <c r="W106" s="10">
        <v>1</v>
      </c>
    </row>
    <row r="107" spans="1:23" x14ac:dyDescent="0.2">
      <c r="A107">
        <v>10577</v>
      </c>
      <c r="B107" t="s">
        <v>29</v>
      </c>
      <c r="C107" s="2" t="s">
        <v>108</v>
      </c>
      <c r="D107" s="2" t="s">
        <v>109</v>
      </c>
      <c r="E107" s="2" t="s">
        <v>110</v>
      </c>
      <c r="F107" t="s">
        <v>11</v>
      </c>
      <c r="G107">
        <f>SUM(K107* 0.9)</f>
        <v>480.16800000000001</v>
      </c>
      <c r="H107">
        <v>6</v>
      </c>
      <c r="I107">
        <v>2</v>
      </c>
      <c r="J107" s="7">
        <v>88.92</v>
      </c>
      <c r="K107" s="7">
        <f>SUM(H107*J107)</f>
        <v>533.52</v>
      </c>
      <c r="L107" s="7">
        <f>SUM(H107*1.27)</f>
        <v>7.62</v>
      </c>
      <c r="M107" s="3">
        <v>42909</v>
      </c>
      <c r="N107" s="3">
        <v>42951</v>
      </c>
      <c r="O107" s="3">
        <v>42916</v>
      </c>
      <c r="P107" t="s">
        <v>5</v>
      </c>
      <c r="Q107" s="4">
        <v>25.41</v>
      </c>
      <c r="R107" t="s">
        <v>109</v>
      </c>
      <c r="S107" t="s">
        <v>111</v>
      </c>
      <c r="T107" t="s">
        <v>112</v>
      </c>
      <c r="U107" t="s">
        <v>46</v>
      </c>
      <c r="V107" t="s">
        <v>113</v>
      </c>
      <c r="W107" s="10">
        <v>1</v>
      </c>
    </row>
    <row r="108" spans="1:23" x14ac:dyDescent="0.2">
      <c r="A108">
        <v>10574</v>
      </c>
      <c r="B108" t="s">
        <v>29</v>
      </c>
      <c r="C108" s="2" t="s">
        <v>108</v>
      </c>
      <c r="D108" s="2" t="s">
        <v>109</v>
      </c>
      <c r="E108" s="2" t="s">
        <v>110</v>
      </c>
      <c r="F108" t="s">
        <v>4</v>
      </c>
      <c r="G108">
        <f>SUM(K108* 0.9)</f>
        <v>104.94</v>
      </c>
      <c r="H108">
        <v>11</v>
      </c>
      <c r="I108">
        <v>2</v>
      </c>
      <c r="J108" s="7">
        <v>10.6</v>
      </c>
      <c r="K108" s="7">
        <f>SUM(H108*J108)</f>
        <v>116.6</v>
      </c>
      <c r="L108" s="7">
        <f>SUM(H108*1.27)</f>
        <v>13.97</v>
      </c>
      <c r="M108" s="3">
        <v>42905</v>
      </c>
      <c r="N108" s="3">
        <v>42933</v>
      </c>
      <c r="O108" s="3">
        <v>42916</v>
      </c>
      <c r="P108" t="s">
        <v>5</v>
      </c>
      <c r="Q108" s="4">
        <v>37.6</v>
      </c>
      <c r="R108" t="s">
        <v>109</v>
      </c>
      <c r="S108" t="s">
        <v>111</v>
      </c>
      <c r="T108" t="s">
        <v>112</v>
      </c>
      <c r="U108" t="s">
        <v>46</v>
      </c>
      <c r="V108" t="s">
        <v>113</v>
      </c>
      <c r="W108" s="10">
        <v>0</v>
      </c>
    </row>
    <row r="109" spans="1:23" x14ac:dyDescent="0.2">
      <c r="A109">
        <v>10569</v>
      </c>
      <c r="B109" t="s">
        <v>29</v>
      </c>
      <c r="C109" s="2" t="s">
        <v>76</v>
      </c>
      <c r="D109" s="2" t="s">
        <v>77</v>
      </c>
      <c r="E109" s="2" t="s">
        <v>78</v>
      </c>
      <c r="F109" t="s">
        <v>13</v>
      </c>
      <c r="G109">
        <f>SUM(K109* 1.05)</f>
        <v>293.47500000000002</v>
      </c>
      <c r="H109">
        <v>5</v>
      </c>
      <c r="I109">
        <v>3</v>
      </c>
      <c r="J109" s="7">
        <v>55.9</v>
      </c>
      <c r="K109" s="7">
        <f>SUM(H109*J109)</f>
        <v>279.5</v>
      </c>
      <c r="L109" s="7">
        <f>SUM(H109*0.54)</f>
        <v>2.7</v>
      </c>
      <c r="M109" s="3">
        <v>42902</v>
      </c>
      <c r="N109" s="3">
        <v>42930</v>
      </c>
      <c r="O109" s="3">
        <v>42927</v>
      </c>
      <c r="P109" t="s">
        <v>3</v>
      </c>
      <c r="Q109" s="4">
        <v>58.98</v>
      </c>
      <c r="R109" t="s">
        <v>77</v>
      </c>
      <c r="S109" t="s">
        <v>79</v>
      </c>
      <c r="T109" t="s">
        <v>80</v>
      </c>
      <c r="U109" t="s">
        <v>81</v>
      </c>
      <c r="V109" t="s">
        <v>82</v>
      </c>
      <c r="W109" s="10">
        <v>0</v>
      </c>
    </row>
    <row r="110" spans="1:23" x14ac:dyDescent="0.2">
      <c r="A110">
        <v>10564</v>
      </c>
      <c r="B110" t="s">
        <v>29</v>
      </c>
      <c r="C110" s="2" t="s">
        <v>76</v>
      </c>
      <c r="D110" s="2" t="s">
        <v>77</v>
      </c>
      <c r="E110" s="2" t="s">
        <v>78</v>
      </c>
      <c r="F110" t="s">
        <v>4</v>
      </c>
      <c r="G110">
        <f>SUM(K110* 1.05)</f>
        <v>428.988</v>
      </c>
      <c r="H110">
        <v>8</v>
      </c>
      <c r="I110">
        <v>3</v>
      </c>
      <c r="J110" s="7">
        <v>51.07</v>
      </c>
      <c r="K110" s="7">
        <f>SUM(H110*J110)</f>
        <v>408.56</v>
      </c>
      <c r="L110" s="7">
        <f>SUM(H110*0.54)</f>
        <v>4.32</v>
      </c>
      <c r="M110" s="3">
        <v>42896</v>
      </c>
      <c r="N110" s="3">
        <v>42924</v>
      </c>
      <c r="O110" s="3">
        <v>42902</v>
      </c>
      <c r="P110" t="s">
        <v>7</v>
      </c>
      <c r="Q110" s="4">
        <v>13.75</v>
      </c>
      <c r="R110" t="s">
        <v>77</v>
      </c>
      <c r="S110" t="s">
        <v>79</v>
      </c>
      <c r="T110" t="s">
        <v>80</v>
      </c>
      <c r="U110" t="s">
        <v>81</v>
      </c>
      <c r="V110" t="s">
        <v>82</v>
      </c>
      <c r="W110" s="10">
        <v>1</v>
      </c>
    </row>
    <row r="111" spans="1:23" x14ac:dyDescent="0.2">
      <c r="A111">
        <v>10555</v>
      </c>
      <c r="B111" t="s">
        <v>29</v>
      </c>
      <c r="C111" s="2" t="s">
        <v>83</v>
      </c>
      <c r="D111" s="2" t="s">
        <v>84</v>
      </c>
      <c r="E111" s="2" t="s">
        <v>85</v>
      </c>
      <c r="F111" t="s">
        <v>2</v>
      </c>
      <c r="G111">
        <f>SUM(K111* 1.05)</f>
        <v>554.52600000000007</v>
      </c>
      <c r="H111">
        <v>6</v>
      </c>
      <c r="I111">
        <v>5</v>
      </c>
      <c r="J111" s="7">
        <v>88.02</v>
      </c>
      <c r="K111" s="7">
        <f>SUM(H111*J111)</f>
        <v>528.12</v>
      </c>
      <c r="L111" s="7">
        <f>SUM(H111*0.54)</f>
        <v>3.24</v>
      </c>
      <c r="M111" s="3">
        <v>42888</v>
      </c>
      <c r="N111" s="3">
        <v>42916</v>
      </c>
      <c r="O111" s="3">
        <v>42890</v>
      </c>
      <c r="P111" t="s">
        <v>7</v>
      </c>
      <c r="Q111" s="4">
        <v>252.49</v>
      </c>
      <c r="R111" t="s">
        <v>84</v>
      </c>
      <c r="S111" t="s">
        <v>86</v>
      </c>
      <c r="T111" t="s">
        <v>87</v>
      </c>
      <c r="U111" t="s">
        <v>88</v>
      </c>
      <c r="V111" t="s">
        <v>89</v>
      </c>
      <c r="W111" s="10">
        <v>0</v>
      </c>
    </row>
    <row r="112" spans="1:23" x14ac:dyDescent="0.2">
      <c r="A112">
        <v>10545</v>
      </c>
      <c r="B112" t="s">
        <v>29</v>
      </c>
      <c r="C112" s="2" t="s">
        <v>41</v>
      </c>
      <c r="D112" s="2" t="s">
        <v>42</v>
      </c>
      <c r="E112" s="2" t="s">
        <v>43</v>
      </c>
      <c r="F112" t="s">
        <v>10</v>
      </c>
      <c r="G112">
        <f>SUM(K112* 0.9)</f>
        <v>267.68700000000001</v>
      </c>
      <c r="H112">
        <v>7</v>
      </c>
      <c r="I112">
        <v>6</v>
      </c>
      <c r="J112" s="7">
        <v>42.49</v>
      </c>
      <c r="K112" s="7">
        <f>SUM(H112*J112)</f>
        <v>297.43</v>
      </c>
      <c r="L112" s="7">
        <f>SUM(H112*1.381)</f>
        <v>9.6669999999999998</v>
      </c>
      <c r="M112" s="3">
        <v>42877</v>
      </c>
      <c r="N112" s="3">
        <v>42905</v>
      </c>
      <c r="O112" s="3">
        <v>42912</v>
      </c>
      <c r="P112" t="s">
        <v>5</v>
      </c>
      <c r="Q112" s="4">
        <v>11.92</v>
      </c>
      <c r="R112" t="s">
        <v>42</v>
      </c>
      <c r="S112" t="s">
        <v>44</v>
      </c>
      <c r="T112" t="s">
        <v>45</v>
      </c>
      <c r="U112" t="s">
        <v>46</v>
      </c>
      <c r="V112" t="s">
        <v>47</v>
      </c>
      <c r="W112" s="10">
        <v>1</v>
      </c>
    </row>
    <row r="113" spans="1:23" x14ac:dyDescent="0.2">
      <c r="A113">
        <v>10544</v>
      </c>
      <c r="B113" t="s">
        <v>29</v>
      </c>
      <c r="C113" s="2" t="s">
        <v>54</v>
      </c>
      <c r="D113" s="2" t="s">
        <v>55</v>
      </c>
      <c r="E113" s="2" t="s">
        <v>56</v>
      </c>
      <c r="F113" t="s">
        <v>4</v>
      </c>
      <c r="G113">
        <f>SUM(K113* 1.05)</f>
        <v>560.70000000000005</v>
      </c>
      <c r="H113">
        <v>12</v>
      </c>
      <c r="I113">
        <v>1</v>
      </c>
      <c r="J113" s="7">
        <v>44.5</v>
      </c>
      <c r="K113" s="7">
        <f>SUM(H113*J113)</f>
        <v>534</v>
      </c>
      <c r="L113" s="7">
        <f>SUM(H113*1.27)</f>
        <v>15.24</v>
      </c>
      <c r="M113" s="3">
        <v>42876</v>
      </c>
      <c r="N113" s="3">
        <v>42904</v>
      </c>
      <c r="O113" s="3">
        <v>42885</v>
      </c>
      <c r="P113" t="s">
        <v>3</v>
      </c>
      <c r="Q113" s="4">
        <v>24.91</v>
      </c>
      <c r="R113" t="s">
        <v>55</v>
      </c>
      <c r="S113" t="s">
        <v>57</v>
      </c>
      <c r="T113" t="s">
        <v>58</v>
      </c>
      <c r="U113" t="s">
        <v>27</v>
      </c>
      <c r="V113" t="s">
        <v>59</v>
      </c>
      <c r="W113" s="10">
        <v>1</v>
      </c>
    </row>
    <row r="114" spans="1:23" x14ac:dyDescent="0.2">
      <c r="A114">
        <v>10528</v>
      </c>
      <c r="B114" t="s">
        <v>29</v>
      </c>
      <c r="C114" s="2" t="s">
        <v>22</v>
      </c>
      <c r="D114" s="2" t="s">
        <v>23</v>
      </c>
      <c r="E114" s="2" t="s">
        <v>24</v>
      </c>
      <c r="F114" t="s">
        <v>2</v>
      </c>
      <c r="G114">
        <f>SUM(K114* 0.9)</f>
        <v>169.55999999999997</v>
      </c>
      <c r="H114">
        <v>6</v>
      </c>
      <c r="I114">
        <v>3</v>
      </c>
      <c r="J114" s="7">
        <v>31.4</v>
      </c>
      <c r="K114" s="7">
        <f>SUM(H114*J114)</f>
        <v>188.39999999999998</v>
      </c>
      <c r="L114" s="7">
        <f>SUM(H114*0.54)</f>
        <v>3.24</v>
      </c>
      <c r="M114" s="3">
        <v>42861</v>
      </c>
      <c r="N114" s="3">
        <v>42875</v>
      </c>
      <c r="O114" s="3">
        <v>42864</v>
      </c>
      <c r="P114" t="s">
        <v>5</v>
      </c>
      <c r="Q114" s="4">
        <v>3.35</v>
      </c>
      <c r="R114" t="s">
        <v>23</v>
      </c>
      <c r="S114" t="s">
        <v>25</v>
      </c>
      <c r="T114" t="s">
        <v>26</v>
      </c>
      <c r="U114" t="s">
        <v>27</v>
      </c>
      <c r="V114" t="s">
        <v>28</v>
      </c>
      <c r="W114" s="10">
        <v>1</v>
      </c>
    </row>
    <row r="115" spans="1:23" x14ac:dyDescent="0.2">
      <c r="A115">
        <v>10510</v>
      </c>
      <c r="B115" t="s">
        <v>29</v>
      </c>
      <c r="C115" s="2" t="s">
        <v>83</v>
      </c>
      <c r="D115" s="2" t="s">
        <v>84</v>
      </c>
      <c r="E115" s="2" t="s">
        <v>85</v>
      </c>
      <c r="F115" t="s">
        <v>2</v>
      </c>
      <c r="G115">
        <f>SUM(K115* 1.05)</f>
        <v>599.25600000000009</v>
      </c>
      <c r="H115">
        <v>6</v>
      </c>
      <c r="I115">
        <v>5</v>
      </c>
      <c r="J115" s="7">
        <v>95.12</v>
      </c>
      <c r="K115" s="7">
        <f>SUM(H115*J115)</f>
        <v>570.72</v>
      </c>
      <c r="L115" s="7">
        <f>SUM(H115*0.54)</f>
        <v>3.24</v>
      </c>
      <c r="M115" s="3">
        <v>42843</v>
      </c>
      <c r="N115" s="3">
        <v>42871</v>
      </c>
      <c r="O115" s="3">
        <v>42853</v>
      </c>
      <c r="P115" t="s">
        <v>7</v>
      </c>
      <c r="Q115" s="4">
        <v>367.63</v>
      </c>
      <c r="R115" t="s">
        <v>84</v>
      </c>
      <c r="S115" t="s">
        <v>86</v>
      </c>
      <c r="T115" t="s">
        <v>87</v>
      </c>
      <c r="U115" t="s">
        <v>88</v>
      </c>
      <c r="V115" t="s">
        <v>89</v>
      </c>
      <c r="W115" s="10">
        <v>0</v>
      </c>
    </row>
    <row r="116" spans="1:23" x14ac:dyDescent="0.2">
      <c r="A116">
        <v>10504</v>
      </c>
      <c r="B116" t="s">
        <v>29</v>
      </c>
      <c r="C116" s="2" t="s">
        <v>114</v>
      </c>
      <c r="D116" s="2" t="s">
        <v>115</v>
      </c>
      <c r="E116" s="2" t="s">
        <v>116</v>
      </c>
      <c r="F116" t="s">
        <v>4</v>
      </c>
      <c r="G116">
        <f>SUM(K116* 0.9)</f>
        <v>528.12000000000012</v>
      </c>
      <c r="H116">
        <v>9</v>
      </c>
      <c r="I116">
        <v>6</v>
      </c>
      <c r="J116" s="7">
        <v>65.2</v>
      </c>
      <c r="K116" s="7">
        <f>SUM(H116*J116)</f>
        <v>586.80000000000007</v>
      </c>
      <c r="L116" s="7">
        <f>SUM(H116*1.381)</f>
        <v>12.429</v>
      </c>
      <c r="M116" s="3">
        <v>42836</v>
      </c>
      <c r="N116" s="3">
        <v>42864</v>
      </c>
      <c r="O116" s="3">
        <v>42843</v>
      </c>
      <c r="P116" t="s">
        <v>7</v>
      </c>
      <c r="Q116" s="4">
        <v>59.13</v>
      </c>
      <c r="R116" t="s">
        <v>115</v>
      </c>
      <c r="S116" t="s">
        <v>117</v>
      </c>
      <c r="T116" t="s">
        <v>118</v>
      </c>
      <c r="U116" t="s">
        <v>46</v>
      </c>
      <c r="V116" t="s">
        <v>119</v>
      </c>
      <c r="W116" s="10">
        <v>0</v>
      </c>
    </row>
    <row r="117" spans="1:23" x14ac:dyDescent="0.2">
      <c r="A117">
        <v>10483</v>
      </c>
      <c r="B117" t="s">
        <v>29</v>
      </c>
      <c r="C117" s="2" t="s">
        <v>114</v>
      </c>
      <c r="D117" s="2" t="s">
        <v>115</v>
      </c>
      <c r="E117" s="2" t="s">
        <v>116</v>
      </c>
      <c r="F117" t="s">
        <v>9</v>
      </c>
      <c r="G117">
        <f>SUM(K117* 0.9)</f>
        <v>413.64000000000004</v>
      </c>
      <c r="H117">
        <v>10</v>
      </c>
      <c r="I117">
        <v>6</v>
      </c>
      <c r="J117" s="7">
        <v>45.96</v>
      </c>
      <c r="K117" s="7">
        <f>SUM(H117*J117)</f>
        <v>459.6</v>
      </c>
      <c r="L117" s="7">
        <f>SUM(H117*1.381)</f>
        <v>13.81</v>
      </c>
      <c r="M117" s="3">
        <v>42818</v>
      </c>
      <c r="N117" s="3">
        <v>42846</v>
      </c>
      <c r="O117" s="3">
        <v>42850</v>
      </c>
      <c r="P117" t="s">
        <v>5</v>
      </c>
      <c r="Q117" s="4">
        <v>15.28</v>
      </c>
      <c r="R117" t="s">
        <v>115</v>
      </c>
      <c r="S117" t="s">
        <v>117</v>
      </c>
      <c r="T117" t="s">
        <v>118</v>
      </c>
      <c r="U117" t="s">
        <v>46</v>
      </c>
      <c r="V117" t="s">
        <v>119</v>
      </c>
      <c r="W117" s="10">
        <v>1</v>
      </c>
    </row>
    <row r="118" spans="1:23" x14ac:dyDescent="0.2">
      <c r="A118">
        <v>10482</v>
      </c>
      <c r="B118" t="s">
        <v>29</v>
      </c>
      <c r="C118" s="2" t="s">
        <v>41</v>
      </c>
      <c r="D118" s="2" t="s">
        <v>42</v>
      </c>
      <c r="E118" s="2" t="s">
        <v>43</v>
      </c>
      <c r="F118" t="s">
        <v>6</v>
      </c>
      <c r="G118">
        <f>SUM(K118* 0.9)</f>
        <v>792.09</v>
      </c>
      <c r="H118">
        <v>13</v>
      </c>
      <c r="I118">
        <v>6</v>
      </c>
      <c r="J118" s="7">
        <v>67.7</v>
      </c>
      <c r="K118" s="7">
        <f>SUM(H118*J118)</f>
        <v>880.1</v>
      </c>
      <c r="L118" s="7">
        <f>SUM(H118*1.381)</f>
        <v>17.952999999999999</v>
      </c>
      <c r="M118" s="3">
        <v>42815</v>
      </c>
      <c r="N118" s="3">
        <v>42843</v>
      </c>
      <c r="O118" s="3">
        <v>42835</v>
      </c>
      <c r="P118" t="s">
        <v>7</v>
      </c>
      <c r="Q118" s="4">
        <v>7.48</v>
      </c>
      <c r="R118" t="s">
        <v>42</v>
      </c>
      <c r="S118" t="s">
        <v>44</v>
      </c>
      <c r="T118" t="s">
        <v>45</v>
      </c>
      <c r="U118" t="s">
        <v>46</v>
      </c>
      <c r="V118" t="s">
        <v>47</v>
      </c>
      <c r="W118" s="10">
        <v>1</v>
      </c>
    </row>
    <row r="119" spans="1:23" x14ac:dyDescent="0.2">
      <c r="A119">
        <v>10479</v>
      </c>
      <c r="B119" t="s">
        <v>29</v>
      </c>
      <c r="C119" s="2" t="s">
        <v>76</v>
      </c>
      <c r="D119" s="2" t="s">
        <v>77</v>
      </c>
      <c r="E119" s="2" t="s">
        <v>78</v>
      </c>
      <c r="F119" t="s">
        <v>8</v>
      </c>
      <c r="G119">
        <f>SUM(K119* 1.05)</f>
        <v>511.20299999999997</v>
      </c>
      <c r="H119">
        <v>11</v>
      </c>
      <c r="I119">
        <v>2</v>
      </c>
      <c r="J119" s="7">
        <v>44.26</v>
      </c>
      <c r="K119" s="7">
        <f>SUM(H119*J119)</f>
        <v>486.85999999999996</v>
      </c>
      <c r="L119" s="7">
        <f>SUM(H119*0.54)</f>
        <v>5.94</v>
      </c>
      <c r="M119" s="3">
        <v>42813</v>
      </c>
      <c r="N119" s="3">
        <v>42841</v>
      </c>
      <c r="O119" s="3">
        <v>42815</v>
      </c>
      <c r="P119" t="s">
        <v>7</v>
      </c>
      <c r="Q119" s="4">
        <v>708.95</v>
      </c>
      <c r="R119" t="s">
        <v>77</v>
      </c>
      <c r="S119" t="s">
        <v>79</v>
      </c>
      <c r="T119" t="s">
        <v>80</v>
      </c>
      <c r="U119" t="s">
        <v>81</v>
      </c>
      <c r="V119" t="s">
        <v>82</v>
      </c>
      <c r="W119" s="10">
        <v>0</v>
      </c>
    </row>
    <row r="120" spans="1:23" x14ac:dyDescent="0.2">
      <c r="A120">
        <v>10469</v>
      </c>
      <c r="B120" t="s">
        <v>29</v>
      </c>
      <c r="C120" s="2" t="s">
        <v>114</v>
      </c>
      <c r="D120" s="2" t="s">
        <v>115</v>
      </c>
      <c r="E120" s="2" t="s">
        <v>116</v>
      </c>
      <c r="F120" t="s">
        <v>6</v>
      </c>
      <c r="G120">
        <f>SUM(K120* 0.9)</f>
        <v>435.96000000000004</v>
      </c>
      <c r="H120">
        <v>14</v>
      </c>
      <c r="I120">
        <v>6</v>
      </c>
      <c r="J120" s="7">
        <v>34.6</v>
      </c>
      <c r="K120" s="7">
        <f>SUM(H120*J120)</f>
        <v>484.40000000000003</v>
      </c>
      <c r="L120" s="7">
        <f>SUM(H120*1.381)</f>
        <v>19.334</v>
      </c>
      <c r="M120" s="3">
        <v>42804</v>
      </c>
      <c r="N120" s="3">
        <v>42832</v>
      </c>
      <c r="O120" s="3">
        <v>42808</v>
      </c>
      <c r="P120" t="s">
        <v>3</v>
      </c>
      <c r="Q120" s="4">
        <v>60.18</v>
      </c>
      <c r="R120" t="s">
        <v>115</v>
      </c>
      <c r="S120" t="s">
        <v>117</v>
      </c>
      <c r="T120" t="s">
        <v>118</v>
      </c>
      <c r="U120" t="s">
        <v>46</v>
      </c>
      <c r="V120" t="s">
        <v>119</v>
      </c>
      <c r="W120" s="10">
        <v>0</v>
      </c>
    </row>
    <row r="121" spans="1:23" x14ac:dyDescent="0.2">
      <c r="A121">
        <v>10452</v>
      </c>
      <c r="B121" t="s">
        <v>29</v>
      </c>
      <c r="C121" s="2" t="s">
        <v>83</v>
      </c>
      <c r="D121" s="2" t="s">
        <v>84</v>
      </c>
      <c r="E121" s="2" t="s">
        <v>85</v>
      </c>
      <c r="F121" t="s">
        <v>10</v>
      </c>
      <c r="G121">
        <f>SUM(K121* 1.05)</f>
        <v>34.776000000000003</v>
      </c>
      <c r="H121">
        <v>9</v>
      </c>
      <c r="I121">
        <v>5</v>
      </c>
      <c r="J121" s="7">
        <v>3.68</v>
      </c>
      <c r="K121" s="7">
        <f>SUM(H121*J121)</f>
        <v>33.120000000000005</v>
      </c>
      <c r="L121" s="7">
        <f>SUM(H121*0.54)</f>
        <v>4.8600000000000003</v>
      </c>
      <c r="M121" s="3">
        <v>42786</v>
      </c>
      <c r="N121" s="3">
        <v>42814</v>
      </c>
      <c r="O121" s="3">
        <v>42792</v>
      </c>
      <c r="P121" t="s">
        <v>3</v>
      </c>
      <c r="Q121" s="4">
        <v>140.26</v>
      </c>
      <c r="R121" t="s">
        <v>84</v>
      </c>
      <c r="S121" t="s">
        <v>86</v>
      </c>
      <c r="T121" t="s">
        <v>87</v>
      </c>
      <c r="U121" t="s">
        <v>88</v>
      </c>
      <c r="V121" t="s">
        <v>89</v>
      </c>
      <c r="W121" s="10">
        <v>0</v>
      </c>
    </row>
    <row r="122" spans="1:23" x14ac:dyDescent="0.2">
      <c r="A122">
        <v>10441</v>
      </c>
      <c r="B122" t="s">
        <v>29</v>
      </c>
      <c r="C122" s="2" t="s">
        <v>66</v>
      </c>
      <c r="D122" s="2" t="s">
        <v>67</v>
      </c>
      <c r="E122" s="2" t="s">
        <v>68</v>
      </c>
      <c r="F122" t="s">
        <v>8</v>
      </c>
      <c r="G122">
        <f>SUM(K122* 0.9)</f>
        <v>36.765000000000001</v>
      </c>
      <c r="H122">
        <v>5</v>
      </c>
      <c r="I122">
        <v>3</v>
      </c>
      <c r="J122" s="7">
        <v>8.17</v>
      </c>
      <c r="K122" s="7">
        <f>SUM(H122*J122)</f>
        <v>40.85</v>
      </c>
      <c r="L122" s="7">
        <f>SUM(H122*0.54)</f>
        <v>2.7</v>
      </c>
      <c r="M122" s="3">
        <v>42776</v>
      </c>
      <c r="N122" s="3">
        <v>42818</v>
      </c>
      <c r="O122" s="3">
        <v>42808</v>
      </c>
      <c r="P122" t="s">
        <v>5</v>
      </c>
      <c r="Q122" s="4">
        <v>73.02</v>
      </c>
      <c r="R122" t="s">
        <v>67</v>
      </c>
      <c r="S122" t="s">
        <v>69</v>
      </c>
      <c r="T122" t="s">
        <v>70</v>
      </c>
      <c r="U122" t="s">
        <v>71</v>
      </c>
      <c r="V122" t="s">
        <v>72</v>
      </c>
      <c r="W122" s="10">
        <v>0</v>
      </c>
    </row>
    <row r="123" spans="1:23" x14ac:dyDescent="0.2">
      <c r="A123">
        <v>10440</v>
      </c>
      <c r="B123" t="s">
        <v>29</v>
      </c>
      <c r="C123" s="2" t="s">
        <v>83</v>
      </c>
      <c r="D123" s="2" t="s">
        <v>84</v>
      </c>
      <c r="E123" s="2" t="s">
        <v>85</v>
      </c>
      <c r="F123" t="s">
        <v>4</v>
      </c>
      <c r="G123">
        <f>SUM(K123* 1.05)</f>
        <v>228.56400000000002</v>
      </c>
      <c r="H123">
        <v>12</v>
      </c>
      <c r="I123">
        <v>5</v>
      </c>
      <c r="J123" s="7">
        <v>18.14</v>
      </c>
      <c r="K123" s="7">
        <f>SUM(H123*J123)</f>
        <v>217.68</v>
      </c>
      <c r="L123" s="7">
        <f>SUM(H123*0.54)</f>
        <v>6.48</v>
      </c>
      <c r="M123" s="3">
        <v>42776</v>
      </c>
      <c r="N123" s="3">
        <v>42804</v>
      </c>
      <c r="O123" s="3">
        <v>42794</v>
      </c>
      <c r="P123" t="s">
        <v>5</v>
      </c>
      <c r="Q123" s="4">
        <v>86.53</v>
      </c>
      <c r="R123" t="s">
        <v>84</v>
      </c>
      <c r="S123" t="s">
        <v>86</v>
      </c>
      <c r="T123" t="s">
        <v>87</v>
      </c>
      <c r="U123" t="s">
        <v>88</v>
      </c>
      <c r="V123" t="s">
        <v>89</v>
      </c>
      <c r="W123" s="10">
        <v>0</v>
      </c>
    </row>
    <row r="124" spans="1:23" x14ac:dyDescent="0.2">
      <c r="A124">
        <v>10401</v>
      </c>
      <c r="B124" t="s">
        <v>29</v>
      </c>
      <c r="C124" s="2" t="s">
        <v>76</v>
      </c>
      <c r="D124" s="2" t="s">
        <v>77</v>
      </c>
      <c r="E124" s="2" t="s">
        <v>78</v>
      </c>
      <c r="F124" t="s">
        <v>6</v>
      </c>
      <c r="G124">
        <f>SUM(K124* 1.05)</f>
        <v>104.07600000000001</v>
      </c>
      <c r="H124">
        <v>6</v>
      </c>
      <c r="I124">
        <v>3</v>
      </c>
      <c r="J124" s="7">
        <v>16.52</v>
      </c>
      <c r="K124" s="7">
        <f>SUM(H124*J124)</f>
        <v>99.12</v>
      </c>
      <c r="L124" s="7">
        <f>SUM(H124*0.54)</f>
        <v>3.24</v>
      </c>
      <c r="M124" s="3">
        <v>42736</v>
      </c>
      <c r="N124" s="3">
        <v>42764</v>
      </c>
      <c r="O124" s="3">
        <v>42745</v>
      </c>
      <c r="P124" t="s">
        <v>3</v>
      </c>
      <c r="Q124" s="4">
        <v>12.51</v>
      </c>
      <c r="R124" t="s">
        <v>77</v>
      </c>
      <c r="S124" t="s">
        <v>79</v>
      </c>
      <c r="T124" t="s">
        <v>80</v>
      </c>
      <c r="U124" t="s">
        <v>81</v>
      </c>
      <c r="V124" t="s">
        <v>82</v>
      </c>
      <c r="W124" s="10">
        <v>1</v>
      </c>
    </row>
    <row r="125" spans="1:23" x14ac:dyDescent="0.2">
      <c r="A125">
        <v>10398</v>
      </c>
      <c r="B125" t="s">
        <v>29</v>
      </c>
      <c r="C125" s="2" t="s">
        <v>83</v>
      </c>
      <c r="D125" s="2" t="s">
        <v>84</v>
      </c>
      <c r="E125" s="2" t="s">
        <v>85</v>
      </c>
      <c r="F125" t="s">
        <v>12</v>
      </c>
      <c r="G125">
        <f>SUM(K125* 1.05)</f>
        <v>242.55</v>
      </c>
      <c r="H125">
        <v>12</v>
      </c>
      <c r="I125">
        <v>5</v>
      </c>
      <c r="J125" s="7">
        <v>19.25</v>
      </c>
      <c r="K125" s="7">
        <f>SUM(H125*J125)</f>
        <v>231</v>
      </c>
      <c r="L125" s="7">
        <f>SUM(H125*0.54)</f>
        <v>6.48</v>
      </c>
      <c r="M125" s="3">
        <v>42734</v>
      </c>
      <c r="N125" s="3">
        <v>42762</v>
      </c>
      <c r="O125" s="3">
        <v>42744</v>
      </c>
      <c r="P125" t="s">
        <v>7</v>
      </c>
      <c r="Q125" s="4">
        <v>89.16</v>
      </c>
      <c r="R125" t="s">
        <v>84</v>
      </c>
      <c r="S125" t="s">
        <v>86</v>
      </c>
      <c r="T125" t="s">
        <v>87</v>
      </c>
      <c r="U125" t="s">
        <v>88</v>
      </c>
      <c r="V125" t="s">
        <v>89</v>
      </c>
      <c r="W125" s="10">
        <v>0</v>
      </c>
    </row>
    <row r="126" spans="1:23" x14ac:dyDescent="0.2">
      <c r="A126">
        <v>10394</v>
      </c>
      <c r="B126" t="s">
        <v>29</v>
      </c>
      <c r="C126" s="2" t="s">
        <v>30</v>
      </c>
      <c r="D126" s="2" t="s">
        <v>31</v>
      </c>
      <c r="E126" s="2" t="s">
        <v>32</v>
      </c>
      <c r="F126" t="s">
        <v>6</v>
      </c>
      <c r="G126">
        <f>SUM(K126* 0.9)</f>
        <v>271.55700000000002</v>
      </c>
      <c r="H126">
        <v>11</v>
      </c>
      <c r="I126">
        <v>-4</v>
      </c>
      <c r="J126" s="7">
        <v>27.43</v>
      </c>
      <c r="K126" s="7">
        <f>SUM(H126*J126)</f>
        <v>301.73</v>
      </c>
      <c r="L126" s="7">
        <f>SUM(H126*1.15)</f>
        <v>12.649999999999999</v>
      </c>
      <c r="M126" s="3">
        <v>42729</v>
      </c>
      <c r="N126" s="3">
        <v>42757</v>
      </c>
      <c r="O126" s="3">
        <v>42738</v>
      </c>
      <c r="P126" t="s">
        <v>7</v>
      </c>
      <c r="Q126" s="4">
        <v>30.34</v>
      </c>
      <c r="R126" t="s">
        <v>31</v>
      </c>
      <c r="S126" t="s">
        <v>128</v>
      </c>
      <c r="T126" t="s">
        <v>33</v>
      </c>
      <c r="U126" t="s">
        <v>27</v>
      </c>
      <c r="V126" t="s">
        <v>34</v>
      </c>
      <c r="W126" s="10">
        <v>1</v>
      </c>
    </row>
    <row r="127" spans="1:23" x14ac:dyDescent="0.2">
      <c r="A127">
        <v>10393</v>
      </c>
      <c r="B127" t="s">
        <v>29</v>
      </c>
      <c r="C127" s="2" t="s">
        <v>83</v>
      </c>
      <c r="D127" s="2" t="s">
        <v>84</v>
      </c>
      <c r="E127" s="2" t="s">
        <v>85</v>
      </c>
      <c r="F127" t="s">
        <v>6</v>
      </c>
      <c r="G127">
        <f>SUM(K127* 1.05)</f>
        <v>217.56</v>
      </c>
      <c r="H127">
        <v>8</v>
      </c>
      <c r="I127">
        <v>5</v>
      </c>
      <c r="J127" s="7">
        <v>25.9</v>
      </c>
      <c r="K127" s="7">
        <f>SUM(H127*J127)</f>
        <v>207.2</v>
      </c>
      <c r="L127" s="7">
        <f>SUM(H127*1.381)</f>
        <v>11.048</v>
      </c>
      <c r="M127" s="3">
        <v>42729</v>
      </c>
      <c r="N127" s="3">
        <v>42757</v>
      </c>
      <c r="O127" s="3">
        <v>42738</v>
      </c>
      <c r="P127" t="s">
        <v>7</v>
      </c>
      <c r="Q127" s="4">
        <v>126.56</v>
      </c>
      <c r="R127" t="s">
        <v>84</v>
      </c>
      <c r="S127" t="s">
        <v>86</v>
      </c>
      <c r="T127" t="s">
        <v>87</v>
      </c>
      <c r="U127" t="s">
        <v>88</v>
      </c>
      <c r="V127" t="s">
        <v>89</v>
      </c>
      <c r="W127" s="10">
        <v>0</v>
      </c>
    </row>
    <row r="128" spans="1:23" x14ac:dyDescent="0.2">
      <c r="A128">
        <v>10385</v>
      </c>
      <c r="B128" t="s">
        <v>29</v>
      </c>
      <c r="C128" s="2" t="s">
        <v>90</v>
      </c>
      <c r="D128" s="2" t="s">
        <v>91</v>
      </c>
      <c r="E128" s="2" t="s">
        <v>92</v>
      </c>
      <c r="F128" t="s">
        <v>6</v>
      </c>
      <c r="G128">
        <f>SUM(K128* 1.05)</f>
        <v>733.96050000000002</v>
      </c>
      <c r="H128">
        <v>13</v>
      </c>
      <c r="I128">
        <v>11</v>
      </c>
      <c r="J128" s="7">
        <v>53.77</v>
      </c>
      <c r="K128" s="7">
        <f>SUM(H128*J128)</f>
        <v>699.01</v>
      </c>
      <c r="L128" s="7">
        <f>SUM(H128*1.429)</f>
        <v>18.577000000000002</v>
      </c>
      <c r="M128" s="3">
        <v>42721</v>
      </c>
      <c r="N128" s="3">
        <v>42749</v>
      </c>
      <c r="O128" s="3">
        <v>42727</v>
      </c>
      <c r="P128" t="s">
        <v>5</v>
      </c>
      <c r="Q128" s="4">
        <v>30.96</v>
      </c>
      <c r="R128" t="s">
        <v>91</v>
      </c>
      <c r="S128" t="s">
        <v>93</v>
      </c>
      <c r="T128" t="s">
        <v>94</v>
      </c>
      <c r="U128" t="s">
        <v>95</v>
      </c>
      <c r="V128" t="s">
        <v>96</v>
      </c>
      <c r="W128" s="10">
        <v>1</v>
      </c>
    </row>
    <row r="129" spans="1:23" x14ac:dyDescent="0.2">
      <c r="A129">
        <v>10375</v>
      </c>
      <c r="B129" t="s">
        <v>29</v>
      </c>
      <c r="C129" s="2" t="s">
        <v>30</v>
      </c>
      <c r="D129" s="2" t="s">
        <v>31</v>
      </c>
      <c r="E129" s="2" t="s">
        <v>32</v>
      </c>
      <c r="F129" t="s">
        <v>8</v>
      </c>
      <c r="G129">
        <f>SUM(K129* 0.93)</f>
        <v>568.58339999999998</v>
      </c>
      <c r="H129">
        <v>11</v>
      </c>
      <c r="I129">
        <v>-5</v>
      </c>
      <c r="J129" s="7">
        <v>55.58</v>
      </c>
      <c r="K129" s="7">
        <f>SUM(H129*J129)</f>
        <v>611.38</v>
      </c>
      <c r="L129" s="7">
        <f>SUM(H129*1.15)</f>
        <v>12.649999999999999</v>
      </c>
      <c r="M129" s="3">
        <v>42710</v>
      </c>
      <c r="N129" s="3">
        <v>42738</v>
      </c>
      <c r="O129" s="3">
        <v>42713</v>
      </c>
      <c r="P129" t="s">
        <v>5</v>
      </c>
      <c r="Q129" s="4">
        <v>20.12</v>
      </c>
      <c r="R129" t="s">
        <v>31</v>
      </c>
      <c r="S129" t="s">
        <v>128</v>
      </c>
      <c r="T129" t="s">
        <v>33</v>
      </c>
      <c r="U129" t="s">
        <v>27</v>
      </c>
      <c r="V129" t="s">
        <v>34</v>
      </c>
      <c r="W129" s="10">
        <v>1</v>
      </c>
    </row>
    <row r="130" spans="1:23" x14ac:dyDescent="0.2">
      <c r="A130">
        <v>10369</v>
      </c>
      <c r="B130" t="s">
        <v>29</v>
      </c>
      <c r="C130" s="2" t="s">
        <v>90</v>
      </c>
      <c r="D130" s="2" t="s">
        <v>91</v>
      </c>
      <c r="E130" s="2" t="s">
        <v>92</v>
      </c>
      <c r="F130" t="s">
        <v>10</v>
      </c>
      <c r="G130">
        <f>SUM(K130* 1.05)</f>
        <v>102.69</v>
      </c>
      <c r="H130">
        <v>10</v>
      </c>
      <c r="I130">
        <v>14</v>
      </c>
      <c r="J130" s="7">
        <v>9.7799999999999994</v>
      </c>
      <c r="K130" s="7">
        <f>SUM(H130*J130)</f>
        <v>97.8</v>
      </c>
      <c r="L130" s="7">
        <f>SUM(H130*1.429)</f>
        <v>14.290000000000001</v>
      </c>
      <c r="M130" s="3">
        <v>42706</v>
      </c>
      <c r="N130" s="3">
        <v>42734</v>
      </c>
      <c r="O130" s="3">
        <v>42713</v>
      </c>
      <c r="P130" t="s">
        <v>5</v>
      </c>
      <c r="Q130" s="4">
        <v>195.68</v>
      </c>
      <c r="R130" t="s">
        <v>91</v>
      </c>
      <c r="S130" t="s">
        <v>93</v>
      </c>
      <c r="T130" t="s">
        <v>94</v>
      </c>
      <c r="U130" t="s">
        <v>95</v>
      </c>
      <c r="V130" t="s">
        <v>96</v>
      </c>
      <c r="W130" s="10">
        <v>0</v>
      </c>
    </row>
    <row r="131" spans="1:23" x14ac:dyDescent="0.2">
      <c r="A131">
        <v>10349</v>
      </c>
      <c r="B131" t="s">
        <v>29</v>
      </c>
      <c r="C131" s="2" t="s">
        <v>90</v>
      </c>
      <c r="D131" s="2" t="s">
        <v>91</v>
      </c>
      <c r="E131" s="2" t="s">
        <v>92</v>
      </c>
      <c r="F131" t="s">
        <v>9</v>
      </c>
      <c r="G131">
        <f>SUM(K131* 1.05)</f>
        <v>1015.329</v>
      </c>
      <c r="H131">
        <v>14</v>
      </c>
      <c r="I131">
        <v>8</v>
      </c>
      <c r="J131" s="7">
        <v>69.069999999999993</v>
      </c>
      <c r="K131" s="7">
        <f>SUM(H131*J131)</f>
        <v>966.9799999999999</v>
      </c>
      <c r="L131" s="7">
        <f>SUM(H131*1.381)</f>
        <v>19.334</v>
      </c>
      <c r="M131" s="3">
        <v>42682</v>
      </c>
      <c r="N131" s="3">
        <v>42710</v>
      </c>
      <c r="O131" s="3">
        <v>42689</v>
      </c>
      <c r="P131" t="s">
        <v>3</v>
      </c>
      <c r="Q131" s="4">
        <v>8.6300000000000008</v>
      </c>
      <c r="R131" t="s">
        <v>91</v>
      </c>
      <c r="S131" t="s">
        <v>93</v>
      </c>
      <c r="T131" t="s">
        <v>94</v>
      </c>
      <c r="U131" t="s">
        <v>95</v>
      </c>
      <c r="V131" t="s">
        <v>96</v>
      </c>
      <c r="W131" s="10">
        <v>1</v>
      </c>
    </row>
    <row r="132" spans="1:23" x14ac:dyDescent="0.2">
      <c r="A132">
        <v>10346</v>
      </c>
      <c r="B132" t="s">
        <v>29</v>
      </c>
      <c r="C132" s="2" t="s">
        <v>76</v>
      </c>
      <c r="D132" s="2" t="s">
        <v>77</v>
      </c>
      <c r="E132" s="2" t="s">
        <v>78</v>
      </c>
      <c r="F132" t="s">
        <v>8</v>
      </c>
      <c r="G132">
        <f>SUM(K132* 1.05)</f>
        <v>947.31000000000006</v>
      </c>
      <c r="H132">
        <v>10</v>
      </c>
      <c r="I132">
        <v>2</v>
      </c>
      <c r="J132" s="7">
        <v>90.22</v>
      </c>
      <c r="K132" s="7">
        <f>SUM(H132*J132)</f>
        <v>902.2</v>
      </c>
      <c r="L132" s="7">
        <f>SUM(H132*0.54)</f>
        <v>5.4</v>
      </c>
      <c r="M132" s="3">
        <v>42679</v>
      </c>
      <c r="N132" s="3">
        <v>42721</v>
      </c>
      <c r="O132" s="3">
        <v>42682</v>
      </c>
      <c r="P132" t="s">
        <v>7</v>
      </c>
      <c r="Q132" s="4">
        <v>142.08000000000001</v>
      </c>
      <c r="R132" t="s">
        <v>77</v>
      </c>
      <c r="S132" t="s">
        <v>79</v>
      </c>
      <c r="T132" t="s">
        <v>80</v>
      </c>
      <c r="U132" t="s">
        <v>81</v>
      </c>
      <c r="V132" t="s">
        <v>82</v>
      </c>
      <c r="W132" s="10">
        <v>0</v>
      </c>
    </row>
    <row r="133" spans="1:23" x14ac:dyDescent="0.2">
      <c r="A133">
        <v>10344</v>
      </c>
      <c r="B133" t="s">
        <v>29</v>
      </c>
      <c r="C133" s="2" t="s">
        <v>114</v>
      </c>
      <c r="D133" s="2" t="s">
        <v>115</v>
      </c>
      <c r="E133" s="2" t="s">
        <v>116</v>
      </c>
      <c r="F133" t="s">
        <v>4</v>
      </c>
      <c r="G133">
        <f>SUM(K133* 0.93)</f>
        <v>556.88400000000013</v>
      </c>
      <c r="H133">
        <v>10</v>
      </c>
      <c r="I133">
        <v>6</v>
      </c>
      <c r="J133" s="7">
        <v>59.88</v>
      </c>
      <c r="K133" s="7">
        <f>SUM(H133*J133)</f>
        <v>598.80000000000007</v>
      </c>
      <c r="L133" s="7">
        <f>SUM(H133*1.381)</f>
        <v>13.81</v>
      </c>
      <c r="M133" s="3">
        <v>42675</v>
      </c>
      <c r="N133" s="3">
        <v>42703</v>
      </c>
      <c r="O133" s="3">
        <v>42679</v>
      </c>
      <c r="P133" t="s">
        <v>5</v>
      </c>
      <c r="Q133" s="4">
        <v>23.29</v>
      </c>
      <c r="R133" t="s">
        <v>115</v>
      </c>
      <c r="S133" t="s">
        <v>117</v>
      </c>
      <c r="T133" t="s">
        <v>118</v>
      </c>
      <c r="U133" t="s">
        <v>46</v>
      </c>
      <c r="V133" t="s">
        <v>119</v>
      </c>
      <c r="W133" s="10">
        <v>1</v>
      </c>
    </row>
    <row r="134" spans="1:23" x14ac:dyDescent="0.2">
      <c r="A134">
        <v>10338</v>
      </c>
      <c r="B134" t="s">
        <v>29</v>
      </c>
      <c r="C134" s="2" t="s">
        <v>66</v>
      </c>
      <c r="D134" s="2" t="s">
        <v>67</v>
      </c>
      <c r="E134" s="2" t="s">
        <v>68</v>
      </c>
      <c r="F134" t="s">
        <v>4</v>
      </c>
      <c r="G134">
        <f>SUM(K134* 0.93)</f>
        <v>71.228700000000003</v>
      </c>
      <c r="H134">
        <v>9</v>
      </c>
      <c r="I134">
        <v>3</v>
      </c>
      <c r="J134" s="7">
        <v>8.51</v>
      </c>
      <c r="K134" s="7">
        <f>SUM(H134*J134)</f>
        <v>76.59</v>
      </c>
      <c r="L134" s="7">
        <f>SUM(H134*0.54)</f>
        <v>4.8600000000000003</v>
      </c>
      <c r="M134" s="3">
        <v>42668</v>
      </c>
      <c r="N134" s="3">
        <v>42696</v>
      </c>
      <c r="O134" s="3">
        <v>42672</v>
      </c>
      <c r="P134" t="s">
        <v>7</v>
      </c>
      <c r="Q134" s="4">
        <v>84.21</v>
      </c>
      <c r="R134" t="s">
        <v>67</v>
      </c>
      <c r="S134" t="s">
        <v>69</v>
      </c>
      <c r="T134" t="s">
        <v>70</v>
      </c>
      <c r="U134" t="s">
        <v>71</v>
      </c>
      <c r="V134" t="s">
        <v>72</v>
      </c>
      <c r="W134" s="10">
        <v>0</v>
      </c>
    </row>
    <row r="135" spans="1:23" x14ac:dyDescent="0.2">
      <c r="A135">
        <v>10329</v>
      </c>
      <c r="B135" t="s">
        <v>29</v>
      </c>
      <c r="C135" s="2" t="s">
        <v>90</v>
      </c>
      <c r="D135" s="2" t="s">
        <v>91</v>
      </c>
      <c r="E135" s="2" t="s">
        <v>92</v>
      </c>
      <c r="F135" t="s">
        <v>4</v>
      </c>
      <c r="G135">
        <f>SUM(K135* 1.05)</f>
        <v>1355.8544999999999</v>
      </c>
      <c r="H135">
        <v>13</v>
      </c>
      <c r="I135">
        <v>7</v>
      </c>
      <c r="J135" s="7">
        <v>99.33</v>
      </c>
      <c r="K135" s="7">
        <f>SUM(H135*J135)</f>
        <v>1291.29</v>
      </c>
      <c r="L135" s="7">
        <f>SUM(H135*1.381)</f>
        <v>17.952999999999999</v>
      </c>
      <c r="M135" s="3">
        <v>42658</v>
      </c>
      <c r="N135" s="3">
        <v>42700</v>
      </c>
      <c r="O135" s="3">
        <v>42666</v>
      </c>
      <c r="P135" t="s">
        <v>5</v>
      </c>
      <c r="Q135" s="4">
        <v>191.67</v>
      </c>
      <c r="R135" t="s">
        <v>91</v>
      </c>
      <c r="S135" t="s">
        <v>93</v>
      </c>
      <c r="T135" t="s">
        <v>94</v>
      </c>
      <c r="U135" t="s">
        <v>95</v>
      </c>
      <c r="V135" t="s">
        <v>96</v>
      </c>
      <c r="W135" s="10">
        <v>0</v>
      </c>
    </row>
    <row r="136" spans="1:23" x14ac:dyDescent="0.2">
      <c r="A136">
        <v>10324</v>
      </c>
      <c r="B136" t="s">
        <v>29</v>
      </c>
      <c r="C136" s="2" t="s">
        <v>83</v>
      </c>
      <c r="D136" s="2" t="s">
        <v>84</v>
      </c>
      <c r="E136" s="2" t="s">
        <v>85</v>
      </c>
      <c r="F136" t="s">
        <v>11</v>
      </c>
      <c r="G136">
        <f>SUM(K136* 1.05)</f>
        <v>100.80000000000001</v>
      </c>
      <c r="H136">
        <v>5</v>
      </c>
      <c r="I136">
        <v>5</v>
      </c>
      <c r="J136" s="7">
        <v>19.2</v>
      </c>
      <c r="K136" s="7">
        <f>SUM(H136*J136)</f>
        <v>96</v>
      </c>
      <c r="L136" s="7">
        <f>SUM(H136*1.381)</f>
        <v>6.9050000000000002</v>
      </c>
      <c r="M136" s="3">
        <v>42651</v>
      </c>
      <c r="N136" s="3">
        <v>42679</v>
      </c>
      <c r="O136" s="3">
        <v>42653</v>
      </c>
      <c r="P136" t="s">
        <v>3</v>
      </c>
      <c r="Q136" s="4">
        <v>214.27</v>
      </c>
      <c r="R136" t="s">
        <v>84</v>
      </c>
      <c r="S136" t="s">
        <v>86</v>
      </c>
      <c r="T136" t="s">
        <v>87</v>
      </c>
      <c r="U136" t="s">
        <v>88</v>
      </c>
      <c r="V136" t="s">
        <v>89</v>
      </c>
      <c r="W136" s="10">
        <v>0</v>
      </c>
    </row>
    <row r="137" spans="1:23" x14ac:dyDescent="0.2">
      <c r="A137">
        <v>10317</v>
      </c>
      <c r="B137" t="s">
        <v>29</v>
      </c>
      <c r="C137" s="2" t="s">
        <v>54</v>
      </c>
      <c r="D137" s="2" t="s">
        <v>55</v>
      </c>
      <c r="E137" s="2" t="s">
        <v>56</v>
      </c>
      <c r="F137" t="s">
        <v>2</v>
      </c>
      <c r="G137">
        <f>SUM(K137* 0.93)</f>
        <v>1.2276</v>
      </c>
      <c r="H137">
        <v>11</v>
      </c>
      <c r="I137">
        <v>1</v>
      </c>
      <c r="J137" s="7">
        <v>0.12</v>
      </c>
      <c r="K137" s="7">
        <f>SUM(H137*J137)</f>
        <v>1.3199999999999998</v>
      </c>
      <c r="L137" s="7">
        <f>SUM(H137*1.27)</f>
        <v>13.97</v>
      </c>
      <c r="M137" s="3">
        <v>42643</v>
      </c>
      <c r="N137" s="3">
        <v>42671</v>
      </c>
      <c r="O137" s="3">
        <v>42653</v>
      </c>
      <c r="P137" t="s">
        <v>3</v>
      </c>
      <c r="Q137" s="4">
        <v>12.69</v>
      </c>
      <c r="R137" t="s">
        <v>55</v>
      </c>
      <c r="S137" t="s">
        <v>57</v>
      </c>
      <c r="T137" t="s">
        <v>58</v>
      </c>
      <c r="U137" t="s">
        <v>27</v>
      </c>
      <c r="V137" t="s">
        <v>59</v>
      </c>
      <c r="W137" s="10">
        <v>1</v>
      </c>
    </row>
    <row r="138" spans="1:23" x14ac:dyDescent="0.2">
      <c r="A138">
        <v>10316</v>
      </c>
      <c r="B138" t="s">
        <v>29</v>
      </c>
      <c r="C138" s="2" t="s">
        <v>76</v>
      </c>
      <c r="D138" s="2" t="s">
        <v>77</v>
      </c>
      <c r="E138" s="2" t="s">
        <v>78</v>
      </c>
      <c r="F138" t="s">
        <v>6</v>
      </c>
      <c r="G138">
        <f>SUM(K138* 1.05)</f>
        <v>354.73199999999997</v>
      </c>
      <c r="H138">
        <v>8</v>
      </c>
      <c r="I138">
        <v>3</v>
      </c>
      <c r="J138" s="7">
        <v>42.23</v>
      </c>
      <c r="K138" s="7">
        <f>SUM(H138*J138)</f>
        <v>337.84</v>
      </c>
      <c r="L138" s="7">
        <f>SUM(H138*0.54)</f>
        <v>4.32</v>
      </c>
      <c r="M138" s="3">
        <v>42640</v>
      </c>
      <c r="N138" s="3">
        <v>42668</v>
      </c>
      <c r="O138" s="3">
        <v>42651</v>
      </c>
      <c r="P138" t="s">
        <v>7</v>
      </c>
      <c r="Q138" s="4">
        <v>150.15</v>
      </c>
      <c r="R138" t="s">
        <v>77</v>
      </c>
      <c r="S138" t="s">
        <v>79</v>
      </c>
      <c r="T138" t="s">
        <v>80</v>
      </c>
      <c r="U138" t="s">
        <v>81</v>
      </c>
      <c r="V138" t="s">
        <v>82</v>
      </c>
      <c r="W138" s="10">
        <v>0</v>
      </c>
    </row>
    <row r="139" spans="1:23" x14ac:dyDescent="0.2">
      <c r="A139">
        <v>10314</v>
      </c>
      <c r="B139" t="s">
        <v>29</v>
      </c>
      <c r="C139" s="2" t="s">
        <v>76</v>
      </c>
      <c r="D139" s="2" t="s">
        <v>77</v>
      </c>
      <c r="E139" s="2" t="s">
        <v>78</v>
      </c>
      <c r="F139" t="s">
        <v>6</v>
      </c>
      <c r="G139">
        <f>SUM(K139* 1.05)</f>
        <v>321.98250000000002</v>
      </c>
      <c r="H139">
        <v>5</v>
      </c>
      <c r="I139">
        <v>3</v>
      </c>
      <c r="J139" s="7">
        <v>61.33</v>
      </c>
      <c r="K139" s="7">
        <f>SUM(H139*J139)</f>
        <v>306.64999999999998</v>
      </c>
      <c r="L139" s="7">
        <f>SUM(H139*0.54)</f>
        <v>2.7</v>
      </c>
      <c r="M139" s="3">
        <v>42638</v>
      </c>
      <c r="N139" s="3">
        <v>42666</v>
      </c>
      <c r="O139" s="3">
        <v>42647</v>
      </c>
      <c r="P139" t="s">
        <v>5</v>
      </c>
      <c r="Q139" s="4">
        <v>74.16</v>
      </c>
      <c r="R139" t="s">
        <v>77</v>
      </c>
      <c r="S139" t="s">
        <v>79</v>
      </c>
      <c r="T139" t="s">
        <v>80</v>
      </c>
      <c r="U139" t="s">
        <v>81</v>
      </c>
      <c r="V139" t="s">
        <v>82</v>
      </c>
      <c r="W139" s="10">
        <v>0</v>
      </c>
    </row>
    <row r="140" spans="1:23" ht="17" x14ac:dyDescent="0.2">
      <c r="A140">
        <v>10310</v>
      </c>
      <c r="B140" t="s">
        <v>29</v>
      </c>
      <c r="C140" s="2" t="s">
        <v>97</v>
      </c>
      <c r="D140" s="2" t="s">
        <v>98</v>
      </c>
      <c r="E140" s="2" t="s">
        <v>99</v>
      </c>
      <c r="F140" t="s">
        <v>10</v>
      </c>
      <c r="G140">
        <f>SUM(K140* 1.05)</f>
        <v>228.58500000000001</v>
      </c>
      <c r="H140">
        <v>5</v>
      </c>
      <c r="I140">
        <v>1</v>
      </c>
      <c r="J140" s="7">
        <v>43.54</v>
      </c>
      <c r="K140" s="7">
        <f>SUM(H140*J140)</f>
        <v>217.7</v>
      </c>
      <c r="L140" s="7">
        <f>SUM(H140*1.27)</f>
        <v>6.35</v>
      </c>
      <c r="M140" s="3">
        <v>42633</v>
      </c>
      <c r="N140" s="3">
        <v>42661</v>
      </c>
      <c r="O140" s="3">
        <v>42640</v>
      </c>
      <c r="P140" t="s">
        <v>5</v>
      </c>
      <c r="Q140" s="4">
        <v>17.52</v>
      </c>
      <c r="R140" t="s">
        <v>98</v>
      </c>
      <c r="S140" s="5" t="s">
        <v>124</v>
      </c>
      <c r="T140" t="s">
        <v>58</v>
      </c>
      <c r="U140" t="s">
        <v>27</v>
      </c>
      <c r="V140" t="s">
        <v>100</v>
      </c>
      <c r="W140" s="10">
        <v>1</v>
      </c>
    </row>
    <row r="141" spans="1:23" x14ac:dyDescent="0.2">
      <c r="A141">
        <v>10307</v>
      </c>
      <c r="B141" t="s">
        <v>29</v>
      </c>
      <c r="C141" s="2" t="s">
        <v>54</v>
      </c>
      <c r="D141" s="2" t="s">
        <v>55</v>
      </c>
      <c r="E141" s="2" t="s">
        <v>56</v>
      </c>
      <c r="F141" t="s">
        <v>12</v>
      </c>
      <c r="G141">
        <f>SUM(K141* 0.93)</f>
        <v>503.01840000000004</v>
      </c>
      <c r="H141">
        <v>8</v>
      </c>
      <c r="I141">
        <v>1</v>
      </c>
      <c r="J141" s="7">
        <v>67.61</v>
      </c>
      <c r="K141" s="7">
        <f>SUM(H141*J141)</f>
        <v>540.88</v>
      </c>
      <c r="L141" s="7">
        <f>SUM(H141*1.27)</f>
        <v>10.16</v>
      </c>
      <c r="M141" s="3">
        <v>42630</v>
      </c>
      <c r="N141" s="3">
        <v>42658</v>
      </c>
      <c r="O141" s="3">
        <v>42638</v>
      </c>
      <c r="P141" t="s">
        <v>5</v>
      </c>
      <c r="Q141" s="4">
        <v>0.56000000000000005</v>
      </c>
      <c r="R141" t="s">
        <v>55</v>
      </c>
      <c r="S141" t="s">
        <v>57</v>
      </c>
      <c r="T141" t="s">
        <v>58</v>
      </c>
      <c r="U141" t="s">
        <v>27</v>
      </c>
      <c r="V141" t="s">
        <v>59</v>
      </c>
      <c r="W141" s="10">
        <v>1</v>
      </c>
    </row>
    <row r="142" spans="1:23" x14ac:dyDescent="0.2">
      <c r="A142">
        <v>10305</v>
      </c>
      <c r="B142" t="s">
        <v>29</v>
      </c>
      <c r="C142" s="2" t="s">
        <v>66</v>
      </c>
      <c r="D142" s="2" t="s">
        <v>67</v>
      </c>
      <c r="E142" s="2" t="s">
        <v>68</v>
      </c>
      <c r="F142" t="s">
        <v>10</v>
      </c>
      <c r="G142">
        <f>SUM(K142* 0.93)</f>
        <v>528.42600000000004</v>
      </c>
      <c r="H142">
        <v>6</v>
      </c>
      <c r="I142">
        <v>3</v>
      </c>
      <c r="J142" s="7">
        <v>94.7</v>
      </c>
      <c r="K142" s="7">
        <f>SUM(H142*J142)</f>
        <v>568.20000000000005</v>
      </c>
      <c r="L142" s="7">
        <f>SUM(H142*0.54)</f>
        <v>3.24</v>
      </c>
      <c r="M142" s="3">
        <v>42626</v>
      </c>
      <c r="N142" s="3">
        <v>42654</v>
      </c>
      <c r="O142" s="3">
        <v>42652</v>
      </c>
      <c r="P142" t="s">
        <v>7</v>
      </c>
      <c r="Q142" s="4">
        <v>257.62</v>
      </c>
      <c r="R142" t="s">
        <v>67</v>
      </c>
      <c r="S142" t="s">
        <v>69</v>
      </c>
      <c r="T142" t="s">
        <v>70</v>
      </c>
      <c r="U142" t="s">
        <v>71</v>
      </c>
      <c r="V142" t="s">
        <v>72</v>
      </c>
      <c r="W142" s="10">
        <v>0</v>
      </c>
    </row>
    <row r="143" spans="1:23" x14ac:dyDescent="0.2">
      <c r="A143">
        <v>10294</v>
      </c>
      <c r="B143" t="s">
        <v>29</v>
      </c>
      <c r="C143" s="2" t="s">
        <v>76</v>
      </c>
      <c r="D143" s="2" t="s">
        <v>77</v>
      </c>
      <c r="E143" s="2" t="s">
        <v>78</v>
      </c>
      <c r="F143" t="s">
        <v>4</v>
      </c>
      <c r="G143">
        <f>SUM(K143* 1.05)</f>
        <v>295.84800000000001</v>
      </c>
      <c r="H143">
        <v>8</v>
      </c>
      <c r="I143">
        <v>3</v>
      </c>
      <c r="J143" s="7">
        <v>35.22</v>
      </c>
      <c r="K143" s="7">
        <f>SUM(H143*J143)</f>
        <v>281.76</v>
      </c>
      <c r="L143" s="7">
        <f>SUM(H143*0.54)</f>
        <v>4.32</v>
      </c>
      <c r="M143" s="3">
        <v>42612</v>
      </c>
      <c r="N143" s="3">
        <v>42640</v>
      </c>
      <c r="O143" s="3">
        <v>42618</v>
      </c>
      <c r="P143" t="s">
        <v>5</v>
      </c>
      <c r="Q143" s="4">
        <v>147.26</v>
      </c>
      <c r="R143" t="s">
        <v>77</v>
      </c>
      <c r="S143" t="s">
        <v>79</v>
      </c>
      <c r="T143" t="s">
        <v>80</v>
      </c>
      <c r="U143" t="s">
        <v>81</v>
      </c>
      <c r="V143" t="s">
        <v>82</v>
      </c>
      <c r="W143" s="10">
        <v>0</v>
      </c>
    </row>
    <row r="144" spans="1:23" x14ac:dyDescent="0.2">
      <c r="A144">
        <v>10272</v>
      </c>
      <c r="B144" t="s">
        <v>29</v>
      </c>
      <c r="C144" s="2" t="s">
        <v>76</v>
      </c>
      <c r="D144" s="2" t="s">
        <v>77</v>
      </c>
      <c r="E144" s="2" t="s">
        <v>78</v>
      </c>
      <c r="F144" t="s">
        <v>2</v>
      </c>
      <c r="G144">
        <f>SUM(K144* 1.05)</f>
        <v>280.09800000000001</v>
      </c>
      <c r="H144">
        <v>6</v>
      </c>
      <c r="I144">
        <v>3</v>
      </c>
      <c r="J144" s="7">
        <v>44.46</v>
      </c>
      <c r="K144" s="7">
        <f>SUM(H144*J144)</f>
        <v>266.76</v>
      </c>
      <c r="L144" s="7">
        <f>SUM(H144*0.54)</f>
        <v>3.24</v>
      </c>
      <c r="M144" s="3">
        <v>42584</v>
      </c>
      <c r="N144" s="3">
        <v>42612</v>
      </c>
      <c r="O144" s="3">
        <v>42588</v>
      </c>
      <c r="P144" t="s">
        <v>5</v>
      </c>
      <c r="Q144" s="4">
        <v>98.03</v>
      </c>
      <c r="R144" t="s">
        <v>77</v>
      </c>
      <c r="S144" t="s">
        <v>79</v>
      </c>
      <c r="T144" t="s">
        <v>80</v>
      </c>
      <c r="U144" t="s">
        <v>81</v>
      </c>
      <c r="V144" t="s">
        <v>82</v>
      </c>
      <c r="W144" s="10">
        <v>0</v>
      </c>
    </row>
    <row r="145" spans="1:23" x14ac:dyDescent="0.2">
      <c r="A145">
        <v>10271</v>
      </c>
      <c r="B145" t="s">
        <v>29</v>
      </c>
      <c r="C145" s="2" t="s">
        <v>90</v>
      </c>
      <c r="D145" s="2" t="s">
        <v>91</v>
      </c>
      <c r="E145" s="2" t="s">
        <v>92</v>
      </c>
      <c r="F145" t="s">
        <v>2</v>
      </c>
      <c r="G145">
        <f>SUM(K145* 1.05)</f>
        <v>712.572</v>
      </c>
      <c r="H145">
        <v>8</v>
      </c>
      <c r="I145">
        <v>12</v>
      </c>
      <c r="J145" s="7">
        <v>84.83</v>
      </c>
      <c r="K145" s="7">
        <f>SUM(H145*J145)</f>
        <v>678.64</v>
      </c>
      <c r="L145" s="7">
        <f>SUM(H145*1.429)</f>
        <v>11.432</v>
      </c>
      <c r="M145" s="3">
        <v>42583</v>
      </c>
      <c r="N145" s="3">
        <v>42611</v>
      </c>
      <c r="O145" s="3">
        <v>42612</v>
      </c>
      <c r="P145" t="s">
        <v>5</v>
      </c>
      <c r="Q145" s="4">
        <v>4.54</v>
      </c>
      <c r="R145" t="s">
        <v>91</v>
      </c>
      <c r="S145" t="s">
        <v>93</v>
      </c>
      <c r="T145" t="s">
        <v>94</v>
      </c>
      <c r="U145" t="s">
        <v>95</v>
      </c>
      <c r="V145" t="s">
        <v>96</v>
      </c>
      <c r="W145" s="10">
        <v>1</v>
      </c>
    </row>
    <row r="146" spans="1:23" x14ac:dyDescent="0.2">
      <c r="A146">
        <v>10269</v>
      </c>
      <c r="B146" t="s">
        <v>29</v>
      </c>
      <c r="C146" s="2" t="s">
        <v>114</v>
      </c>
      <c r="D146" s="2" t="s">
        <v>115</v>
      </c>
      <c r="E146" s="2" t="s">
        <v>116</v>
      </c>
      <c r="F146" t="s">
        <v>13</v>
      </c>
      <c r="G146">
        <f>SUM(K146* 0.93)</f>
        <v>479.32200000000012</v>
      </c>
      <c r="H146">
        <v>12</v>
      </c>
      <c r="I146">
        <v>6</v>
      </c>
      <c r="J146" s="7">
        <v>42.95</v>
      </c>
      <c r="K146" s="7">
        <f>SUM(H146*J146)</f>
        <v>515.40000000000009</v>
      </c>
      <c r="L146" s="7">
        <f>SUM(H146*1.381)</f>
        <v>16.571999999999999</v>
      </c>
      <c r="M146" s="3">
        <v>42582</v>
      </c>
      <c r="N146" s="3">
        <v>42596</v>
      </c>
      <c r="O146" s="3">
        <v>42591</v>
      </c>
      <c r="P146" t="s">
        <v>3</v>
      </c>
      <c r="Q146" s="4">
        <v>4.5599999999999996</v>
      </c>
      <c r="R146" t="s">
        <v>115</v>
      </c>
      <c r="S146" t="s">
        <v>117</v>
      </c>
      <c r="T146" t="s">
        <v>118</v>
      </c>
      <c r="U146" t="s">
        <v>46</v>
      </c>
      <c r="V146" t="s">
        <v>119</v>
      </c>
      <c r="W146" s="10">
        <v>1</v>
      </c>
    </row>
    <row r="147" spans="1:23" x14ac:dyDescent="0.2">
      <c r="A147">
        <v>10262</v>
      </c>
      <c r="B147" t="s">
        <v>29</v>
      </c>
      <c r="C147" s="2" t="s">
        <v>76</v>
      </c>
      <c r="D147" s="2" t="s">
        <v>77</v>
      </c>
      <c r="E147" s="2" t="s">
        <v>78</v>
      </c>
      <c r="F147" t="s">
        <v>10</v>
      </c>
      <c r="G147">
        <f>SUM(K147* 1.05)</f>
        <v>1100.19</v>
      </c>
      <c r="H147">
        <v>13</v>
      </c>
      <c r="I147">
        <v>2</v>
      </c>
      <c r="J147" s="7">
        <v>80.599999999999994</v>
      </c>
      <c r="K147" s="7">
        <f>SUM(H147*J147)</f>
        <v>1047.8</v>
      </c>
      <c r="L147" s="7">
        <f>SUM(H147*0.54)</f>
        <v>7.0200000000000005</v>
      </c>
      <c r="M147" s="3">
        <v>42573</v>
      </c>
      <c r="N147" s="3">
        <v>42601</v>
      </c>
      <c r="O147" s="3">
        <v>42576</v>
      </c>
      <c r="P147" t="s">
        <v>7</v>
      </c>
      <c r="Q147" s="4">
        <v>48.29</v>
      </c>
      <c r="R147" t="s">
        <v>77</v>
      </c>
      <c r="S147" t="s">
        <v>79</v>
      </c>
      <c r="T147" t="s">
        <v>80</v>
      </c>
      <c r="U147" t="s">
        <v>81</v>
      </c>
      <c r="V147" t="s">
        <v>82</v>
      </c>
      <c r="W147" s="10">
        <v>0</v>
      </c>
    </row>
  </sheetData>
  <autoFilter ref="A1:V1" xr:uid="{00000000-0009-0000-0000-000000000000}"/>
  <sortState xmlns:xlrd2="http://schemas.microsoft.com/office/spreadsheetml/2017/richdata2" ref="A2:X147">
    <sortCondition ref="B2:B147"/>
  </sortState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2377-1948-7448-ADC1-DCFE7FACC03D}">
  <dimension ref="A1:O37"/>
  <sheetViews>
    <sheetView workbookViewId="0">
      <selection sqref="A1:A37"/>
    </sheetView>
  </sheetViews>
  <sheetFormatPr baseColWidth="10" defaultRowHeight="16" x14ac:dyDescent="0.2"/>
  <cols>
    <col min="11" max="11" width="10.83203125" customWidth="1"/>
  </cols>
  <sheetData>
    <row r="1" spans="1:15" x14ac:dyDescent="0.2">
      <c r="A1">
        <v>11142</v>
      </c>
      <c r="B1" s="2"/>
      <c r="C1" s="2"/>
      <c r="D1" s="2"/>
      <c r="I1" s="7"/>
      <c r="J1" s="7"/>
      <c r="K1" s="3"/>
      <c r="L1" s="3"/>
      <c r="M1" s="3"/>
      <c r="O1" s="4"/>
    </row>
    <row r="2" spans="1:15" x14ac:dyDescent="0.2">
      <c r="A2">
        <v>11140</v>
      </c>
      <c r="B2" s="2"/>
      <c r="C2" s="2"/>
      <c r="D2" s="2"/>
      <c r="I2" s="7"/>
      <c r="J2" s="7"/>
      <c r="K2" s="3"/>
      <c r="L2" s="3"/>
      <c r="M2" s="3"/>
      <c r="O2" s="4"/>
    </row>
    <row r="3" spans="1:15" x14ac:dyDescent="0.2">
      <c r="A3">
        <v>11138</v>
      </c>
      <c r="B3" s="2"/>
      <c r="C3" s="2"/>
      <c r="D3" s="2"/>
      <c r="I3" s="7"/>
      <c r="J3" s="7"/>
      <c r="K3" s="3"/>
      <c r="L3" s="3"/>
      <c r="M3" s="3"/>
      <c r="O3" s="4"/>
    </row>
    <row r="4" spans="1:15" x14ac:dyDescent="0.2">
      <c r="A4">
        <v>11137</v>
      </c>
      <c r="B4" s="2"/>
      <c r="C4" s="2"/>
      <c r="D4" s="2"/>
      <c r="I4" s="7"/>
      <c r="J4" s="7"/>
      <c r="K4" s="3"/>
      <c r="L4" s="3"/>
      <c r="M4" s="3"/>
      <c r="O4" s="4"/>
    </row>
    <row r="5" spans="1:15" x14ac:dyDescent="0.2">
      <c r="A5">
        <v>11136</v>
      </c>
      <c r="B5" s="2"/>
      <c r="C5" s="2"/>
      <c r="D5" s="2"/>
      <c r="I5" s="7"/>
      <c r="J5" s="7"/>
      <c r="K5" s="3"/>
      <c r="L5" s="3"/>
      <c r="M5" s="3"/>
      <c r="O5" s="4"/>
    </row>
    <row r="6" spans="1:15" x14ac:dyDescent="0.2">
      <c r="A6">
        <v>11135</v>
      </c>
      <c r="B6" s="2"/>
      <c r="C6" s="2"/>
      <c r="D6" s="2"/>
      <c r="I6" s="7"/>
      <c r="J6" s="7"/>
      <c r="K6" s="3"/>
      <c r="L6" s="3"/>
      <c r="M6" s="3"/>
      <c r="O6" s="4"/>
    </row>
    <row r="7" spans="1:15" x14ac:dyDescent="0.2">
      <c r="A7">
        <v>11134</v>
      </c>
      <c r="B7" s="2"/>
      <c r="C7" s="2"/>
      <c r="D7" s="2"/>
      <c r="I7" s="7"/>
      <c r="J7" s="7"/>
      <c r="K7" s="3"/>
      <c r="L7" s="3"/>
      <c r="M7" s="3"/>
      <c r="O7" s="4"/>
    </row>
    <row r="8" spans="1:15" x14ac:dyDescent="0.2">
      <c r="A8">
        <v>11133</v>
      </c>
      <c r="B8" s="2"/>
      <c r="C8" s="2"/>
      <c r="D8" s="2"/>
      <c r="I8" s="7"/>
      <c r="J8" s="7"/>
      <c r="K8" s="3"/>
      <c r="L8" s="3"/>
      <c r="M8" s="3"/>
      <c r="O8" s="4"/>
    </row>
    <row r="9" spans="1:15" x14ac:dyDescent="0.2">
      <c r="A9">
        <v>11131</v>
      </c>
      <c r="B9" s="2"/>
      <c r="C9" s="2"/>
      <c r="D9" s="2"/>
      <c r="I9" s="7"/>
      <c r="J9" s="7"/>
      <c r="K9" s="3"/>
      <c r="L9" s="3"/>
      <c r="M9" s="3"/>
      <c r="O9" s="4"/>
    </row>
    <row r="10" spans="1:15" x14ac:dyDescent="0.2">
      <c r="A10">
        <v>11128</v>
      </c>
      <c r="B10" s="2"/>
      <c r="C10" s="2"/>
      <c r="D10" s="2"/>
      <c r="I10" s="7"/>
      <c r="J10" s="7"/>
      <c r="K10" s="3"/>
      <c r="L10" s="3"/>
      <c r="M10" s="3"/>
      <c r="O10" s="4"/>
    </row>
    <row r="11" spans="1:15" x14ac:dyDescent="0.2">
      <c r="A11">
        <v>11125</v>
      </c>
      <c r="B11" s="2"/>
      <c r="C11" s="2"/>
      <c r="D11" s="2"/>
      <c r="I11" s="7"/>
      <c r="J11" s="7"/>
      <c r="K11" s="3"/>
      <c r="L11" s="3"/>
      <c r="M11" s="3"/>
      <c r="O11" s="4"/>
    </row>
    <row r="12" spans="1:15" x14ac:dyDescent="0.2">
      <c r="A12">
        <v>11122</v>
      </c>
      <c r="B12" s="2"/>
      <c r="C12" s="2"/>
      <c r="D12" s="2"/>
      <c r="I12" s="7"/>
      <c r="J12" s="7"/>
      <c r="K12" s="3"/>
      <c r="L12" s="3"/>
      <c r="M12" s="3"/>
      <c r="O12" s="4"/>
    </row>
    <row r="13" spans="1:15" x14ac:dyDescent="0.2">
      <c r="A13">
        <v>11119</v>
      </c>
      <c r="B13" s="2"/>
      <c r="C13" s="2"/>
      <c r="D13" s="2"/>
      <c r="I13" s="7"/>
      <c r="J13" s="7"/>
      <c r="K13" s="3"/>
      <c r="L13" s="3"/>
      <c r="M13" s="3"/>
      <c r="O13" s="4"/>
    </row>
    <row r="14" spans="1:15" x14ac:dyDescent="0.2">
      <c r="A14">
        <v>11116</v>
      </c>
      <c r="B14" s="2"/>
      <c r="C14" s="2"/>
      <c r="D14" s="2"/>
      <c r="I14" s="7"/>
      <c r="J14" s="7"/>
      <c r="K14" s="3"/>
      <c r="L14" s="3"/>
      <c r="M14" s="3"/>
      <c r="O14" s="4"/>
    </row>
    <row r="15" spans="1:15" x14ac:dyDescent="0.2">
      <c r="A15">
        <v>11113</v>
      </c>
      <c r="B15" s="2"/>
      <c r="C15" s="2"/>
      <c r="D15" s="2"/>
      <c r="I15" s="7"/>
      <c r="J15" s="7"/>
      <c r="K15" s="3"/>
      <c r="L15" s="3"/>
      <c r="M15" s="3"/>
      <c r="O15" s="4"/>
    </row>
    <row r="16" spans="1:15" x14ac:dyDescent="0.2">
      <c r="A16">
        <v>11110</v>
      </c>
      <c r="B16" s="2"/>
      <c r="C16" s="2"/>
      <c r="D16" s="2"/>
      <c r="I16" s="7"/>
      <c r="J16" s="7"/>
      <c r="K16" s="3"/>
      <c r="L16" s="3"/>
      <c r="M16" s="3"/>
      <c r="O16" s="4"/>
    </row>
    <row r="17" spans="1:15" x14ac:dyDescent="0.2">
      <c r="A17">
        <v>11107</v>
      </c>
      <c r="B17" s="2"/>
      <c r="C17" s="2"/>
      <c r="D17" s="2"/>
      <c r="I17" s="7"/>
      <c r="J17" s="7"/>
      <c r="K17" s="3"/>
      <c r="L17" s="3"/>
      <c r="M17" s="3"/>
      <c r="O17" s="4"/>
    </row>
    <row r="18" spans="1:15" x14ac:dyDescent="0.2">
      <c r="A18">
        <v>11104</v>
      </c>
      <c r="B18" s="2"/>
      <c r="C18" s="2"/>
      <c r="D18" s="2"/>
      <c r="I18" s="7"/>
      <c r="J18" s="7"/>
      <c r="K18" s="3"/>
      <c r="L18" s="3"/>
      <c r="M18" s="3"/>
      <c r="O18" s="4"/>
    </row>
    <row r="19" spans="1:15" x14ac:dyDescent="0.2">
      <c r="A19">
        <v>11101</v>
      </c>
      <c r="B19" s="2"/>
      <c r="C19" s="2"/>
      <c r="D19" s="2"/>
      <c r="I19" s="7"/>
      <c r="J19" s="7"/>
      <c r="K19" s="3"/>
      <c r="L19" s="3"/>
      <c r="M19" s="3"/>
      <c r="O19" s="4"/>
    </row>
    <row r="20" spans="1:15" x14ac:dyDescent="0.2">
      <c r="A20">
        <v>11098</v>
      </c>
      <c r="B20" s="2"/>
      <c r="C20" s="2"/>
      <c r="D20" s="2"/>
      <c r="I20" s="7"/>
      <c r="J20" s="7"/>
      <c r="K20" s="3"/>
      <c r="L20" s="3"/>
      <c r="M20" s="3"/>
      <c r="O20" s="4"/>
    </row>
    <row r="21" spans="1:15" x14ac:dyDescent="0.2">
      <c r="A21">
        <v>11095</v>
      </c>
      <c r="B21" s="2"/>
      <c r="C21" s="2"/>
      <c r="D21" s="2"/>
      <c r="I21" s="7"/>
      <c r="J21" s="7"/>
      <c r="K21" s="3"/>
      <c r="L21" s="3"/>
      <c r="M21" s="3"/>
      <c r="O21" s="4"/>
    </row>
    <row r="22" spans="1:15" x14ac:dyDescent="0.2">
      <c r="A22">
        <v>11092</v>
      </c>
      <c r="B22" s="2"/>
      <c r="C22" s="2"/>
      <c r="D22" s="2"/>
      <c r="I22" s="7"/>
      <c r="J22" s="7"/>
      <c r="K22" s="3"/>
      <c r="L22" s="3"/>
      <c r="M22" s="3"/>
      <c r="O22" s="4"/>
    </row>
    <row r="23" spans="1:15" x14ac:dyDescent="0.2">
      <c r="A23">
        <v>11090</v>
      </c>
      <c r="B23" s="2"/>
      <c r="C23" s="2"/>
      <c r="D23" s="2"/>
      <c r="I23" s="7"/>
      <c r="J23" s="7"/>
      <c r="K23" s="3"/>
      <c r="L23" s="3"/>
      <c r="M23" s="3"/>
      <c r="O23" s="4"/>
    </row>
    <row r="24" spans="1:15" x14ac:dyDescent="0.2">
      <c r="A24">
        <v>11088</v>
      </c>
      <c r="B24" s="2"/>
      <c r="C24" s="2"/>
      <c r="D24" s="2"/>
      <c r="I24" s="7"/>
      <c r="J24" s="7"/>
      <c r="K24" s="3"/>
      <c r="L24" s="3"/>
      <c r="M24" s="3"/>
      <c r="O24" s="4"/>
    </row>
    <row r="25" spans="1:15" x14ac:dyDescent="0.2">
      <c r="A25">
        <v>11086</v>
      </c>
      <c r="B25" s="2"/>
      <c r="C25" s="2"/>
      <c r="D25" s="2"/>
      <c r="I25" s="7"/>
      <c r="J25" s="7"/>
      <c r="K25" s="3"/>
      <c r="L25" s="3"/>
      <c r="M25" s="3"/>
      <c r="O25" s="4"/>
    </row>
    <row r="26" spans="1:15" x14ac:dyDescent="0.2">
      <c r="A26">
        <v>11084</v>
      </c>
      <c r="B26" s="2"/>
      <c r="C26" s="2"/>
      <c r="D26" s="2"/>
      <c r="I26" s="7"/>
      <c r="J26" s="7"/>
      <c r="K26" s="3"/>
      <c r="L26" s="3"/>
      <c r="M26" s="3"/>
      <c r="O26" s="4"/>
    </row>
    <row r="27" spans="1:15" x14ac:dyDescent="0.2">
      <c r="A27">
        <v>11082</v>
      </c>
      <c r="B27" s="2"/>
      <c r="C27" s="2"/>
      <c r="D27" s="2"/>
      <c r="I27" s="7"/>
      <c r="J27" s="7"/>
      <c r="K27" s="3"/>
      <c r="L27" s="3"/>
      <c r="M27" s="3"/>
      <c r="O27" s="4"/>
    </row>
    <row r="28" spans="1:15" x14ac:dyDescent="0.2">
      <c r="A28">
        <v>11080</v>
      </c>
      <c r="B28" s="2"/>
      <c r="C28" s="2"/>
      <c r="D28" s="2"/>
      <c r="I28" s="7"/>
      <c r="J28" s="7"/>
      <c r="K28" s="3"/>
      <c r="L28" s="3"/>
      <c r="M28" s="3"/>
      <c r="O28" s="4"/>
    </row>
    <row r="29" spans="1:15" x14ac:dyDescent="0.2">
      <c r="A29">
        <v>11078</v>
      </c>
      <c r="B29" s="2"/>
      <c r="C29" s="2"/>
      <c r="D29" s="2"/>
      <c r="I29" s="7"/>
      <c r="J29" s="7"/>
      <c r="K29" s="3"/>
      <c r="L29" s="3"/>
      <c r="M29" s="3"/>
      <c r="O29" s="4"/>
    </row>
    <row r="30" spans="1:15" x14ac:dyDescent="0.2">
      <c r="A30">
        <v>11076</v>
      </c>
      <c r="B30" s="2"/>
      <c r="C30" s="2"/>
      <c r="D30" s="2"/>
      <c r="I30" s="7"/>
      <c r="J30" s="7"/>
      <c r="K30" s="3"/>
      <c r="L30" s="3"/>
      <c r="M30" s="3"/>
      <c r="O30" s="4"/>
    </row>
    <row r="31" spans="1:15" x14ac:dyDescent="0.2">
      <c r="A31">
        <v>11074</v>
      </c>
      <c r="B31" s="2"/>
      <c r="C31" s="2"/>
      <c r="D31" s="2"/>
      <c r="I31" s="7"/>
      <c r="J31" s="7"/>
      <c r="K31" s="3"/>
      <c r="L31" s="3"/>
      <c r="M31" s="3"/>
      <c r="O31" s="4"/>
    </row>
    <row r="32" spans="1:15" x14ac:dyDescent="0.2">
      <c r="A32">
        <v>11072</v>
      </c>
      <c r="B32" s="2"/>
      <c r="C32" s="2"/>
      <c r="D32" s="2"/>
      <c r="I32" s="7"/>
      <c r="J32" s="7"/>
      <c r="K32" s="3"/>
      <c r="L32" s="3"/>
      <c r="M32" s="3"/>
      <c r="O32" s="4"/>
    </row>
    <row r="33" spans="1:15" x14ac:dyDescent="0.2">
      <c r="A33">
        <v>11070</v>
      </c>
      <c r="B33" s="2"/>
      <c r="C33" s="2"/>
      <c r="D33" s="2"/>
      <c r="I33" s="7"/>
      <c r="J33" s="7"/>
      <c r="K33" s="3"/>
      <c r="L33" s="3"/>
      <c r="M33" s="3"/>
      <c r="O33" s="4"/>
    </row>
    <row r="34" spans="1:15" x14ac:dyDescent="0.2">
      <c r="A34">
        <v>11068</v>
      </c>
      <c r="B34" s="2"/>
      <c r="C34" s="2"/>
      <c r="D34" s="2"/>
      <c r="I34" s="7"/>
      <c r="J34" s="7"/>
      <c r="K34" s="3"/>
      <c r="L34" s="3"/>
      <c r="M34" s="3"/>
      <c r="O34" s="4"/>
    </row>
    <row r="35" spans="1:15" x14ac:dyDescent="0.2">
      <c r="A35">
        <v>11066</v>
      </c>
      <c r="B35" s="2"/>
      <c r="C35" s="2"/>
      <c r="D35" s="2"/>
      <c r="I35" s="7"/>
      <c r="J35" s="7"/>
      <c r="K35" s="3"/>
      <c r="L35" s="3"/>
      <c r="M35" s="3"/>
      <c r="O35" s="4"/>
    </row>
    <row r="36" spans="1:15" x14ac:dyDescent="0.2">
      <c r="A36">
        <v>11064</v>
      </c>
      <c r="B36" s="2"/>
      <c r="C36" s="2"/>
      <c r="D36" s="2"/>
      <c r="I36" s="7"/>
      <c r="J36" s="7"/>
      <c r="K36" s="3"/>
      <c r="L36" s="3"/>
      <c r="M36" s="3"/>
      <c r="O36" s="4"/>
    </row>
    <row r="37" spans="1:15" x14ac:dyDescent="0.2">
      <c r="A37">
        <v>11062</v>
      </c>
      <c r="B37" s="2"/>
      <c r="C37" s="2"/>
      <c r="D37" s="2"/>
      <c r="I37" s="7"/>
      <c r="J37" s="7"/>
      <c r="K37" s="3"/>
      <c r="L37" s="3"/>
      <c r="M37" s="3"/>
      <c r="O37" s="4"/>
    </row>
  </sheetData>
  <sortState xmlns:xlrd2="http://schemas.microsoft.com/office/spreadsheetml/2017/richdata2" ref="A1:O37">
    <sortCondition descending="1"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NorthwindOrders</vt:lpstr>
      <vt:lpstr>Sheet1</vt:lpstr>
      <vt:lpstr>NorthwindOrders!_FilterDatabase</vt:lpstr>
    </vt:vector>
  </TitlesOfParts>
  <Company>Traders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2016-04-17T20:50:37Z</dcterms:created>
  <dcterms:modified xsi:type="dcterms:W3CDTF">2019-06-09T20:04:03Z</dcterms:modified>
</cp:coreProperties>
</file>