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51200" windowHeight="26740"/>
  </bookViews>
  <sheets>
    <sheet name="CommodityPrice" sheetId="2" r:id="rId1"/>
  </sheets>
  <definedNames>
    <definedName name="_xlnm._FilterDatabase" localSheetId="0" hidden="1">CommodityPrice!$A$2:$A$1008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2" l="1"/>
  <c r="D45" i="2"/>
  <c r="D44" i="2"/>
  <c r="D43" i="2"/>
  <c r="D42" i="2"/>
  <c r="D41" i="2"/>
  <c r="D40" i="2"/>
  <c r="D39" i="2"/>
  <c r="D38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7" i="2"/>
  <c r="D16" i="2"/>
  <c r="D19" i="2"/>
  <c r="D15" i="2"/>
  <c r="D14" i="2"/>
  <c r="D13" i="2"/>
  <c r="D12" i="2"/>
  <c r="D11" i="2"/>
  <c r="D8" i="2"/>
  <c r="D7" i="2"/>
  <c r="D6" i="2"/>
  <c r="D5" i="2"/>
  <c r="D4" i="2"/>
  <c r="D3" i="2"/>
  <c r="D2" i="2"/>
  <c r="D36" i="2"/>
  <c r="D33" i="2"/>
  <c r="D37" i="2"/>
  <c r="D34" i="2"/>
  <c r="D10" i="2"/>
  <c r="D9" i="2"/>
  <c r="D35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2" i="2"/>
  <c r="M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2" i="2"/>
  <c r="F2" i="2"/>
</calcChain>
</file>

<file path=xl/sharedStrings.xml><?xml version="1.0" encoding="utf-8"?>
<sst xmlns="http://schemas.openxmlformats.org/spreadsheetml/2006/main" count="107" uniqueCount="69">
  <si>
    <t>GOLD</t>
  </si>
  <si>
    <t>SILVER</t>
  </si>
  <si>
    <t>COPPER</t>
  </si>
  <si>
    <t>PLATINUM</t>
  </si>
  <si>
    <t>PALLADIUM</t>
  </si>
  <si>
    <t>Symbol</t>
  </si>
  <si>
    <t>Price</t>
  </si>
  <si>
    <t>Change</t>
  </si>
  <si>
    <t>Volume</t>
  </si>
  <si>
    <t>Metal</t>
  </si>
  <si>
    <t>OIL</t>
  </si>
  <si>
    <t>BRENT</t>
  </si>
  <si>
    <t>NAT GAS</t>
  </si>
  <si>
    <t>RBOB GAS</t>
  </si>
  <si>
    <t>DIESEL</t>
  </si>
  <si>
    <t>ETHANOL</t>
  </si>
  <si>
    <t>URANIUM</t>
  </si>
  <si>
    <t>COAL</t>
  </si>
  <si>
    <t>Oil</t>
  </si>
  <si>
    <t>WHEAT</t>
  </si>
  <si>
    <t>CORN</t>
  </si>
  <si>
    <t>SUGAR</t>
  </si>
  <si>
    <t>SOYBEAN</t>
  </si>
  <si>
    <t>SOY OIL</t>
  </si>
  <si>
    <t>SOY MEAL</t>
  </si>
  <si>
    <t>OJ FUT</t>
  </si>
  <si>
    <t>COFFEE</t>
  </si>
  <si>
    <t>COCOA</t>
  </si>
  <si>
    <t>ROUGH RICE</t>
  </si>
  <si>
    <t>OATS</t>
  </si>
  <si>
    <t>MILK</t>
  </si>
  <si>
    <t>LUMBER</t>
  </si>
  <si>
    <t>Agriculture</t>
  </si>
  <si>
    <t>LV CATTLE</t>
  </si>
  <si>
    <t>FD CATTLE</t>
  </si>
  <si>
    <t>LEAN HOGS</t>
  </si>
  <si>
    <t>Livestock</t>
  </si>
  <si>
    <t>USD IDX FUT</t>
  </si>
  <si>
    <t>USD/JPY FUT</t>
  </si>
  <si>
    <t>GBP/USD FUT</t>
  </si>
  <si>
    <t>AUD/USD FUT</t>
  </si>
  <si>
    <t>USD/CAD FUT</t>
  </si>
  <si>
    <t>USD/CHF FUT</t>
  </si>
  <si>
    <t>Currencies</t>
  </si>
  <si>
    <t>DOW FUT</t>
  </si>
  <si>
    <t>S&amp;P FUT</t>
  </si>
  <si>
    <t>NAS FUT</t>
  </si>
  <si>
    <t>S&amp;P MID MINI</t>
  </si>
  <si>
    <t>S&amp;P 600 MINI</t>
  </si>
  <si>
    <t>Index</t>
  </si>
  <si>
    <t>US 30YR FUT</t>
  </si>
  <si>
    <t>US 2Y FUT</t>
  </si>
  <si>
    <t>US 10YR FUT</t>
  </si>
  <si>
    <t>Euro$ 3M</t>
  </si>
  <si>
    <t>Interest Rate</t>
  </si>
  <si>
    <t>CommodityType</t>
  </si>
  <si>
    <t>YearHigh</t>
  </si>
  <si>
    <t>YearLow</t>
  </si>
  <si>
    <t>OTTON</t>
  </si>
  <si>
    <t>DayHigh</t>
  </si>
  <si>
    <t>DayLow</t>
  </si>
  <si>
    <t>OpenPrice</t>
  </si>
  <si>
    <t>Bid</t>
  </si>
  <si>
    <t>Ask</t>
  </si>
  <si>
    <t>BidOfferSpread</t>
  </si>
  <si>
    <t>%Change</t>
  </si>
  <si>
    <t>RowId</t>
  </si>
  <si>
    <t>YearStart</t>
  </si>
  <si>
    <t>YTD%Change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</si>
</sst>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10" fontId="0" fillId="0" borderId="0" xfId="0" applyNumberFormat="1" applyFont="1"/>
    <xf numFmtId="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L56" sqref="L56"/>
    </sheetView>
  </sheetViews>
  <sheetFormatPr baseColWidth="10" defaultColWidth="12" defaultRowHeight="15" x14ac:dyDescent="0.2"/>
  <cols>
    <col min="1" max="1" width="15.6640625" bestFit="1" customWidth="1"/>
    <col min="2" max="2" width="13.5" bestFit="1" customWidth="1"/>
    <col min="3" max="3" width="15.1640625" customWidth="1"/>
    <col min="4" max="4" width="9" bestFit="1" customWidth="1"/>
    <col min="5" max="5" width="7.6640625" bestFit="1" customWidth="1"/>
    <col min="6" max="6" width="14.5" customWidth="1"/>
    <col min="7" max="7" width="8" bestFit="1" customWidth="1"/>
    <col min="8" max="11" width="9.1640625" bestFit="1" customWidth="1"/>
    <col min="12" max="12" width="9.1640625" customWidth="1"/>
    <col min="13" max="13" width="18.1640625" bestFit="1" customWidth="1"/>
  </cols>
  <sheetData>
    <row r="1" spans="1:17" s="1" customFormat="1" x14ac:dyDescent="0.2">
      <c r="A1" s="1" t="s">
        <v>55</v>
      </c>
      <c r="B1" s="1" t="s">
        <v>5</v>
      </c>
      <c r="C1" s="1" t="s">
        <v>61</v>
      </c>
      <c r="D1" s="1" t="s">
        <v>6</v>
      </c>
      <c r="E1" s="1" t="s">
        <v>7</v>
      </c>
      <c r="F1" s="1" t="s">
        <v>65</v>
      </c>
      <c r="G1" s="1" t="s">
        <v>8</v>
      </c>
      <c r="H1" s="1" t="s">
        <v>59</v>
      </c>
      <c r="I1" s="1" t="s">
        <v>60</v>
      </c>
      <c r="J1" s="1" t="s">
        <v>56</v>
      </c>
      <c r="K1" s="1" t="s">
        <v>57</v>
      </c>
      <c r="L1" s="1" t="s">
        <v>67</v>
      </c>
      <c r="M1" s="1" t="s">
        <v>68</v>
      </c>
      <c r="N1" s="1" t="s">
        <v>62</v>
      </c>
      <c r="O1" s="1" t="s">
        <v>63</v>
      </c>
      <c r="P1" s="1" t="s">
        <v>64</v>
      </c>
      <c r="Q1" s="1" t="s">
        <v>66</v>
      </c>
    </row>
    <row r="2" spans="1:17" s="1" customFormat="1" x14ac:dyDescent="0.2">
      <c r="A2" s="2" t="s">
        <v>9</v>
      </c>
      <c r="B2" s="2" t="s">
        <v>0</v>
      </c>
      <c r="C2" s="2">
        <v>1281.0999999999999</v>
      </c>
      <c r="D2">
        <f>SUM(C2+0.02)</f>
        <v>1281.1199999999999</v>
      </c>
      <c r="E2" s="2">
        <f t="shared" ref="E2:E46" si="0">SUM(D2-C2)</f>
        <v>1.999999999998181E-2</v>
      </c>
      <c r="F2" s="3">
        <f t="shared" ref="F2:F46" si="1">SUM((E2/C2)*100)</f>
        <v>1.5611583795161824E-3</v>
      </c>
      <c r="G2" s="2">
        <v>48386</v>
      </c>
      <c r="H2" s="4">
        <v>1289.5</v>
      </c>
      <c r="I2" s="4">
        <v>1279.0999999999999</v>
      </c>
      <c r="J2" s="4">
        <v>1306</v>
      </c>
      <c r="K2" s="4">
        <v>1047.2</v>
      </c>
      <c r="L2" s="4">
        <f t="shared" ref="L2:L46" si="2">SUM((J2+K2)/2)</f>
        <v>1176.5999999999999</v>
      </c>
      <c r="M2">
        <f t="shared" ref="M2:M46" si="3">SUM(((D2-L2)/L2)*100)</f>
        <v>8.8832228454869959</v>
      </c>
      <c r="N2" s="2">
        <v>1280.5999999999999</v>
      </c>
      <c r="O2" s="2">
        <v>1281.5999999999999</v>
      </c>
      <c r="P2">
        <v>0.01</v>
      </c>
      <c r="Q2">
        <v>1</v>
      </c>
    </row>
    <row r="3" spans="1:17" x14ac:dyDescent="0.2">
      <c r="A3" s="2" t="s">
        <v>9</v>
      </c>
      <c r="B3" t="s">
        <v>1</v>
      </c>
      <c r="C3">
        <v>17.43</v>
      </c>
      <c r="D3">
        <f>SUM(C3-0.01)</f>
        <v>17.419999999999998</v>
      </c>
      <c r="E3" s="2">
        <f t="shared" si="0"/>
        <v>-1.0000000000001563E-2</v>
      </c>
      <c r="F3" s="3">
        <f t="shared" si="1"/>
        <v>-5.7372346528982009E-2</v>
      </c>
      <c r="G3">
        <v>11720</v>
      </c>
      <c r="H3">
        <v>17.510000000000002</v>
      </c>
      <c r="I3">
        <v>17.37</v>
      </c>
      <c r="J3">
        <v>18.059999999999999</v>
      </c>
      <c r="K3">
        <v>13.73</v>
      </c>
      <c r="L3" s="4">
        <f t="shared" si="2"/>
        <v>15.895</v>
      </c>
      <c r="M3">
        <f t="shared" si="3"/>
        <v>9.5942120163573374</v>
      </c>
      <c r="N3">
        <v>17.43</v>
      </c>
      <c r="O3">
        <v>17.43</v>
      </c>
      <c r="P3">
        <v>0.01</v>
      </c>
      <c r="Q3">
        <v>2</v>
      </c>
    </row>
    <row r="4" spans="1:17" x14ac:dyDescent="0.2">
      <c r="A4" s="2" t="s">
        <v>9</v>
      </c>
      <c r="B4" t="s">
        <v>2</v>
      </c>
      <c r="C4">
        <v>2.1230000000000002</v>
      </c>
      <c r="D4">
        <f>SUM(C4-0.01)</f>
        <v>2.1130000000000004</v>
      </c>
      <c r="E4" s="2">
        <f t="shared" si="0"/>
        <v>-9.9999999999997868E-3</v>
      </c>
      <c r="F4" s="3">
        <f t="shared" si="1"/>
        <v>-0.47103155911445055</v>
      </c>
      <c r="G4">
        <v>28819</v>
      </c>
      <c r="H4">
        <v>2.16</v>
      </c>
      <c r="I4">
        <v>2.11</v>
      </c>
      <c r="J4">
        <v>2.94</v>
      </c>
      <c r="K4">
        <v>1.96</v>
      </c>
      <c r="L4" s="4">
        <f t="shared" si="2"/>
        <v>2.4500000000000002</v>
      </c>
      <c r="M4">
        <f t="shared" si="3"/>
        <v>-13.755102040816315</v>
      </c>
      <c r="N4">
        <v>2.1230000000000002</v>
      </c>
      <c r="O4">
        <v>2.1230000000000002</v>
      </c>
      <c r="P4">
        <v>0.02</v>
      </c>
      <c r="Q4">
        <v>3</v>
      </c>
    </row>
    <row r="5" spans="1:17" x14ac:dyDescent="0.2">
      <c r="A5" s="2" t="s">
        <v>9</v>
      </c>
      <c r="B5" t="s">
        <v>3</v>
      </c>
      <c r="C5">
        <v>1071.5999999999999</v>
      </c>
      <c r="D5">
        <f>SUM(C5+0.02)</f>
        <v>1071.6199999999999</v>
      </c>
      <c r="E5" s="2">
        <f t="shared" si="0"/>
        <v>1.999999999998181E-2</v>
      </c>
      <c r="F5" s="3">
        <f t="shared" si="1"/>
        <v>1.8663680477773248E-3</v>
      </c>
      <c r="G5">
        <v>3037</v>
      </c>
      <c r="H5" s="4">
        <v>1081.2</v>
      </c>
      <c r="I5" s="4">
        <v>1070.5</v>
      </c>
      <c r="J5" s="4">
        <v>1120.5999999999999</v>
      </c>
      <c r="K5">
        <v>812.4</v>
      </c>
      <c r="L5" s="4">
        <f t="shared" si="2"/>
        <v>966.5</v>
      </c>
      <c r="M5">
        <f t="shared" si="3"/>
        <v>10.876357992757359</v>
      </c>
      <c r="N5">
        <v>1071.5999999999999</v>
      </c>
      <c r="O5">
        <v>1071.5999999999999</v>
      </c>
      <c r="P5">
        <v>0.01</v>
      </c>
      <c r="Q5">
        <v>4</v>
      </c>
    </row>
    <row r="6" spans="1:17" x14ac:dyDescent="0.2">
      <c r="A6" s="2" t="s">
        <v>9</v>
      </c>
      <c r="B6" t="s">
        <v>4</v>
      </c>
      <c r="C6">
        <v>600.54999999999995</v>
      </c>
      <c r="D6">
        <f>SUM(C6+0.02)</f>
        <v>600.56999999999994</v>
      </c>
      <c r="E6" s="2">
        <f t="shared" si="0"/>
        <v>1.999999999998181E-2</v>
      </c>
      <c r="F6" s="3">
        <f t="shared" si="1"/>
        <v>3.3302805761355114E-3</v>
      </c>
      <c r="G6">
        <v>649</v>
      </c>
      <c r="H6">
        <v>607.20000000000005</v>
      </c>
      <c r="I6">
        <v>598.4</v>
      </c>
      <c r="J6">
        <v>690</v>
      </c>
      <c r="K6">
        <v>458.6</v>
      </c>
      <c r="L6" s="4">
        <f t="shared" si="2"/>
        <v>574.29999999999995</v>
      </c>
      <c r="M6">
        <f t="shared" si="3"/>
        <v>4.574264321783037</v>
      </c>
      <c r="N6">
        <v>600.54999999999995</v>
      </c>
      <c r="O6">
        <v>600.54999999999995</v>
      </c>
      <c r="P6">
        <v>0.01</v>
      </c>
      <c r="Q6">
        <v>5</v>
      </c>
    </row>
    <row r="7" spans="1:17" x14ac:dyDescent="0.2">
      <c r="A7" t="s">
        <v>18</v>
      </c>
      <c r="B7" t="s">
        <v>10</v>
      </c>
      <c r="C7">
        <v>45.54</v>
      </c>
      <c r="D7">
        <f>SUM(C7-0.01)</f>
        <v>45.53</v>
      </c>
      <c r="E7" s="2">
        <f t="shared" si="0"/>
        <v>-9.9999999999980105E-3</v>
      </c>
      <c r="F7" s="3">
        <f t="shared" si="1"/>
        <v>-2.1958717610887156E-2</v>
      </c>
      <c r="G7">
        <v>107195</v>
      </c>
      <c r="H7">
        <v>45.94</v>
      </c>
      <c r="I7">
        <v>45</v>
      </c>
      <c r="J7">
        <v>65.28</v>
      </c>
      <c r="K7">
        <v>30.79</v>
      </c>
      <c r="L7" s="4">
        <f t="shared" si="2"/>
        <v>48.034999999999997</v>
      </c>
      <c r="M7">
        <f t="shared" si="3"/>
        <v>-5.2149474341625801</v>
      </c>
      <c r="N7">
        <v>45.54</v>
      </c>
      <c r="O7">
        <v>45.54</v>
      </c>
      <c r="P7">
        <v>1.4999999999999999E-2</v>
      </c>
      <c r="Q7">
        <v>6</v>
      </c>
    </row>
    <row r="8" spans="1:17" x14ac:dyDescent="0.2">
      <c r="A8" t="s">
        <v>18</v>
      </c>
      <c r="B8" t="s">
        <v>11</v>
      </c>
      <c r="C8">
        <v>46.06</v>
      </c>
      <c r="D8">
        <f>SUM(C8-0.01)</f>
        <v>46.050000000000004</v>
      </c>
      <c r="E8" s="2">
        <f t="shared" si="0"/>
        <v>-9.9999999999980105E-3</v>
      </c>
      <c r="F8" s="3">
        <f t="shared" si="1"/>
        <v>-2.1710811984363896E-2</v>
      </c>
      <c r="G8">
        <v>59818</v>
      </c>
      <c r="H8">
        <v>46.48</v>
      </c>
      <c r="I8">
        <v>45.6</v>
      </c>
      <c r="J8">
        <v>71.14</v>
      </c>
      <c r="K8">
        <v>30.02</v>
      </c>
      <c r="L8" s="4">
        <f t="shared" si="2"/>
        <v>50.58</v>
      </c>
      <c r="M8">
        <f t="shared" si="3"/>
        <v>-8.9561091340450645</v>
      </c>
      <c r="N8">
        <v>46.06</v>
      </c>
      <c r="O8">
        <v>46.06</v>
      </c>
      <c r="P8">
        <v>0.01</v>
      </c>
      <c r="Q8">
        <v>7</v>
      </c>
    </row>
    <row r="9" spans="1:17" x14ac:dyDescent="0.2">
      <c r="A9" t="s">
        <v>18</v>
      </c>
      <c r="B9" t="s">
        <v>12</v>
      </c>
      <c r="C9">
        <v>2.0939999999999999</v>
      </c>
      <c r="D9">
        <f>SUM(C9+0.01)</f>
        <v>2.1039999999999996</v>
      </c>
      <c r="E9" s="2">
        <f t="shared" si="0"/>
        <v>9.9999999999997868E-3</v>
      </c>
      <c r="F9" s="3">
        <f t="shared" si="1"/>
        <v>0.47755491881565371</v>
      </c>
      <c r="G9">
        <v>2783</v>
      </c>
      <c r="H9">
        <v>2.11</v>
      </c>
      <c r="I9">
        <v>2.09</v>
      </c>
      <c r="J9">
        <v>3.2</v>
      </c>
      <c r="K9">
        <v>1.84</v>
      </c>
      <c r="L9" s="4">
        <f t="shared" si="2"/>
        <v>2.52</v>
      </c>
      <c r="M9">
        <f t="shared" si="3"/>
        <v>-16.50793650793652</v>
      </c>
      <c r="N9">
        <v>2.0939999999999999</v>
      </c>
      <c r="O9">
        <v>2.0939999999999999</v>
      </c>
      <c r="P9">
        <v>0.02</v>
      </c>
      <c r="Q9">
        <v>8</v>
      </c>
    </row>
    <row r="10" spans="1:17" x14ac:dyDescent="0.2">
      <c r="A10" t="s">
        <v>18</v>
      </c>
      <c r="B10" t="s">
        <v>13</v>
      </c>
      <c r="C10">
        <v>1.5085999999999999</v>
      </c>
      <c r="D10">
        <f>SUM(C10+0.01)</f>
        <v>1.5185999999999999</v>
      </c>
      <c r="E10" s="2">
        <f t="shared" si="0"/>
        <v>1.0000000000000009E-2</v>
      </c>
      <c r="F10" s="3">
        <f t="shared" si="1"/>
        <v>0.66286623359406138</v>
      </c>
      <c r="G10">
        <v>2645</v>
      </c>
      <c r="H10">
        <v>1.53</v>
      </c>
      <c r="I10">
        <v>1.5</v>
      </c>
      <c r="J10">
        <v>2.0499999999999998</v>
      </c>
      <c r="K10">
        <v>1.1499999999999999</v>
      </c>
      <c r="L10" s="4">
        <f t="shared" si="2"/>
        <v>1.5999999999999999</v>
      </c>
      <c r="M10">
        <f t="shared" si="3"/>
        <v>-5.0874999999999959</v>
      </c>
      <c r="N10">
        <v>1.5085999999999999</v>
      </c>
      <c r="O10">
        <v>1.5085999999999999</v>
      </c>
      <c r="P10">
        <v>1.4999999999999999E-2</v>
      </c>
      <c r="Q10">
        <v>9</v>
      </c>
    </row>
    <row r="11" spans="1:17" x14ac:dyDescent="0.2">
      <c r="A11" t="s">
        <v>18</v>
      </c>
      <c r="B11" t="s">
        <v>14</v>
      </c>
      <c r="C11">
        <v>1.3473999999999999</v>
      </c>
      <c r="D11">
        <f>SUM(C11+0.01)</f>
        <v>1.3573999999999999</v>
      </c>
      <c r="E11" s="2">
        <f t="shared" si="0"/>
        <v>1.0000000000000009E-2</v>
      </c>
      <c r="F11" s="3">
        <f t="shared" si="1"/>
        <v>0.74217010538815564</v>
      </c>
      <c r="G11">
        <v>2971</v>
      </c>
      <c r="H11">
        <v>1.36</v>
      </c>
      <c r="I11">
        <v>1.34</v>
      </c>
      <c r="J11">
        <v>2.11</v>
      </c>
      <c r="K11">
        <v>0.92</v>
      </c>
      <c r="L11" s="4">
        <f t="shared" si="2"/>
        <v>1.5149999999999999</v>
      </c>
      <c r="M11">
        <f t="shared" si="3"/>
        <v>-10.402640264026401</v>
      </c>
      <c r="N11">
        <v>1.3473999999999999</v>
      </c>
      <c r="O11">
        <v>1.3473999999999999</v>
      </c>
      <c r="P11">
        <v>1.4999999999999999E-2</v>
      </c>
      <c r="Q11">
        <v>10</v>
      </c>
    </row>
    <row r="12" spans="1:17" x14ac:dyDescent="0.2">
      <c r="A12" t="s">
        <v>18</v>
      </c>
      <c r="B12" t="s">
        <v>15</v>
      </c>
      <c r="C12">
        <v>1.512</v>
      </c>
      <c r="D12">
        <f>SUM(C12+0.03)</f>
        <v>1.542</v>
      </c>
      <c r="E12" s="2">
        <f t="shared" si="0"/>
        <v>3.0000000000000027E-2</v>
      </c>
      <c r="F12" s="3">
        <f t="shared" si="1"/>
        <v>1.9841269841269857</v>
      </c>
      <c r="G12">
        <v>11</v>
      </c>
      <c r="H12">
        <v>1.512</v>
      </c>
      <c r="I12">
        <v>1.512</v>
      </c>
      <c r="J12">
        <v>1.58</v>
      </c>
      <c r="K12">
        <v>1.37</v>
      </c>
      <c r="L12" s="4">
        <f t="shared" si="2"/>
        <v>1.4750000000000001</v>
      </c>
      <c r="M12">
        <f t="shared" si="3"/>
        <v>4.542372881355929</v>
      </c>
      <c r="N12">
        <v>1.512</v>
      </c>
      <c r="O12">
        <v>1.512</v>
      </c>
      <c r="P12">
        <v>0.01</v>
      </c>
      <c r="Q12">
        <v>11</v>
      </c>
    </row>
    <row r="13" spans="1:17" x14ac:dyDescent="0.2">
      <c r="A13" t="s">
        <v>18</v>
      </c>
      <c r="B13" t="s">
        <v>16</v>
      </c>
      <c r="C13">
        <v>27.55</v>
      </c>
      <c r="D13">
        <f>SUM(C13+0.03)</f>
        <v>27.580000000000002</v>
      </c>
      <c r="E13" s="2">
        <f t="shared" si="0"/>
        <v>3.0000000000001137E-2</v>
      </c>
      <c r="F13" s="3">
        <f t="shared" si="1"/>
        <v>0.10889292196007673</v>
      </c>
      <c r="G13">
        <v>12</v>
      </c>
      <c r="H13">
        <v>27.55</v>
      </c>
      <c r="I13">
        <v>27.55</v>
      </c>
      <c r="J13">
        <v>29.32</v>
      </c>
      <c r="K13">
        <v>21.28</v>
      </c>
      <c r="L13" s="4">
        <f t="shared" si="2"/>
        <v>25.3</v>
      </c>
      <c r="M13">
        <f t="shared" si="3"/>
        <v>9.0118577075098862</v>
      </c>
      <c r="N13">
        <v>27.55</v>
      </c>
      <c r="O13">
        <v>27.55</v>
      </c>
      <c r="P13">
        <v>0.02</v>
      </c>
      <c r="Q13">
        <v>12</v>
      </c>
    </row>
    <row r="14" spans="1:17" x14ac:dyDescent="0.2">
      <c r="A14" t="s">
        <v>18</v>
      </c>
      <c r="B14" t="s">
        <v>17</v>
      </c>
      <c r="C14" s="5">
        <v>0.43630000000000002</v>
      </c>
      <c r="D14" s="5">
        <f>SUM(C14-0.02)</f>
        <v>0.4163</v>
      </c>
      <c r="E14" s="2">
        <f t="shared" si="0"/>
        <v>-2.0000000000000018E-2</v>
      </c>
      <c r="F14" s="3">
        <f t="shared" si="1"/>
        <v>-4.5840018336007375</v>
      </c>
      <c r="G14">
        <v>3</v>
      </c>
      <c r="H14" s="5">
        <v>0.43630000000000002</v>
      </c>
      <c r="I14" s="5">
        <v>0.43630000000000002</v>
      </c>
      <c r="J14">
        <v>0.48409999999999997</v>
      </c>
      <c r="K14">
        <v>0.39539999999999997</v>
      </c>
      <c r="L14" s="4">
        <f t="shared" si="2"/>
        <v>0.43974999999999997</v>
      </c>
      <c r="M14">
        <f t="shared" si="3"/>
        <v>-5.3325753268902725</v>
      </c>
      <c r="N14">
        <v>0.43630000000000002</v>
      </c>
      <c r="O14">
        <v>0.43630000000000002</v>
      </c>
      <c r="P14">
        <v>1.4999999999999999E-2</v>
      </c>
      <c r="Q14">
        <v>13</v>
      </c>
    </row>
    <row r="15" spans="1:17" x14ac:dyDescent="0.2">
      <c r="A15" t="s">
        <v>32</v>
      </c>
      <c r="B15" t="s">
        <v>19</v>
      </c>
      <c r="C15">
        <v>465.5</v>
      </c>
      <c r="D15">
        <f>SUM(C15+0.02)</f>
        <v>465.52</v>
      </c>
      <c r="E15" s="2">
        <f t="shared" si="0"/>
        <v>1.999999999998181E-2</v>
      </c>
      <c r="F15" s="3">
        <f t="shared" si="1"/>
        <v>4.2964554242710656E-3</v>
      </c>
      <c r="G15">
        <v>4318</v>
      </c>
      <c r="H15">
        <v>467</v>
      </c>
      <c r="I15">
        <v>463.25</v>
      </c>
      <c r="J15">
        <v>628.5</v>
      </c>
      <c r="K15">
        <v>449.5</v>
      </c>
      <c r="L15" s="4">
        <f t="shared" si="2"/>
        <v>539</v>
      </c>
      <c r="M15">
        <f t="shared" si="3"/>
        <v>-13.632653061224492</v>
      </c>
      <c r="N15">
        <v>465.5</v>
      </c>
      <c r="O15">
        <v>465.5</v>
      </c>
      <c r="P15">
        <v>0.01</v>
      </c>
      <c r="Q15">
        <v>14</v>
      </c>
    </row>
    <row r="16" spans="1:17" x14ac:dyDescent="0.2">
      <c r="A16" t="s">
        <v>32</v>
      </c>
      <c r="B16" t="s">
        <v>20</v>
      </c>
      <c r="C16">
        <v>379.5</v>
      </c>
      <c r="D16">
        <f>SUM(C16+0.02)</f>
        <v>379.52</v>
      </c>
      <c r="E16" s="2">
        <f t="shared" si="0"/>
        <v>1.999999999998181E-2</v>
      </c>
      <c r="F16" s="3">
        <f t="shared" si="1"/>
        <v>5.2700922266091721E-3</v>
      </c>
      <c r="G16">
        <v>11265</v>
      </c>
      <c r="H16">
        <v>381</v>
      </c>
      <c r="I16">
        <v>377.75</v>
      </c>
      <c r="J16">
        <v>471.25</v>
      </c>
      <c r="K16">
        <v>351.25</v>
      </c>
      <c r="L16" s="4">
        <f t="shared" si="2"/>
        <v>411.25</v>
      </c>
      <c r="M16">
        <f t="shared" si="3"/>
        <v>-7.7155015197568426</v>
      </c>
      <c r="N16">
        <v>379.5</v>
      </c>
      <c r="O16">
        <v>379.5</v>
      </c>
      <c r="P16">
        <v>0.01</v>
      </c>
      <c r="Q16">
        <v>15</v>
      </c>
    </row>
    <row r="17" spans="1:17" x14ac:dyDescent="0.2">
      <c r="A17" t="s">
        <v>32</v>
      </c>
      <c r="B17" t="s">
        <v>21</v>
      </c>
      <c r="C17">
        <v>15.68</v>
      </c>
      <c r="D17">
        <f>SUM(C17-0.01)</f>
        <v>15.67</v>
      </c>
      <c r="E17" s="2">
        <f t="shared" si="0"/>
        <v>-9.9999999999997868E-3</v>
      </c>
      <c r="F17" s="3">
        <f t="shared" si="1"/>
        <v>-6.3775510204080274E-2</v>
      </c>
      <c r="G17">
        <v>4948</v>
      </c>
      <c r="H17">
        <v>15.7</v>
      </c>
      <c r="I17">
        <v>15.58</v>
      </c>
      <c r="J17">
        <v>16.87</v>
      </c>
      <c r="K17">
        <v>11.37</v>
      </c>
      <c r="L17" s="4">
        <f t="shared" si="2"/>
        <v>14.120000000000001</v>
      </c>
      <c r="M17">
        <f t="shared" si="3"/>
        <v>10.977337110481578</v>
      </c>
      <c r="N17">
        <v>15.68</v>
      </c>
      <c r="O17">
        <v>15.68</v>
      </c>
      <c r="P17">
        <v>0.01</v>
      </c>
      <c r="Q17">
        <v>16</v>
      </c>
    </row>
    <row r="18" spans="1:17" x14ac:dyDescent="0.2">
      <c r="A18" t="s">
        <v>32</v>
      </c>
      <c r="B18" t="s">
        <v>22</v>
      </c>
      <c r="C18">
        <v>1038</v>
      </c>
      <c r="D18">
        <f>SUM(C18+0.02)</f>
        <v>1038.02</v>
      </c>
      <c r="E18" s="2">
        <f t="shared" si="0"/>
        <v>1.999999999998181E-2</v>
      </c>
      <c r="F18" s="3">
        <f t="shared" si="1"/>
        <v>1.9267822736013303E-3</v>
      </c>
      <c r="G18">
        <v>20355</v>
      </c>
      <c r="H18" s="4">
        <v>1044</v>
      </c>
      <c r="I18" s="4">
        <v>1031.75</v>
      </c>
      <c r="J18" s="4">
        <v>1057</v>
      </c>
      <c r="K18">
        <v>859.5</v>
      </c>
      <c r="L18" s="4">
        <f t="shared" si="2"/>
        <v>958.25</v>
      </c>
      <c r="M18">
        <f t="shared" si="3"/>
        <v>8.3245499608661611</v>
      </c>
      <c r="N18">
        <v>1038</v>
      </c>
      <c r="O18">
        <v>1038</v>
      </c>
      <c r="P18">
        <v>0.01</v>
      </c>
      <c r="Q18">
        <v>17</v>
      </c>
    </row>
    <row r="19" spans="1:17" x14ac:dyDescent="0.2">
      <c r="A19" t="s">
        <v>32</v>
      </c>
      <c r="B19" t="s">
        <v>23</v>
      </c>
      <c r="C19">
        <v>33.26</v>
      </c>
      <c r="D19">
        <f>SUM(C19-0.01)</f>
        <v>33.25</v>
      </c>
      <c r="E19" s="2">
        <f t="shared" si="0"/>
        <v>-9.9999999999980105E-3</v>
      </c>
      <c r="F19" s="3">
        <f t="shared" si="1"/>
        <v>-3.0066145520138341E-2</v>
      </c>
      <c r="G19">
        <v>10591</v>
      </c>
      <c r="H19">
        <v>33.51</v>
      </c>
      <c r="I19">
        <v>33.06</v>
      </c>
      <c r="J19">
        <v>35.43</v>
      </c>
      <c r="K19">
        <v>26.61</v>
      </c>
      <c r="L19" s="4">
        <f t="shared" si="2"/>
        <v>31.02</v>
      </c>
      <c r="M19">
        <f t="shared" si="3"/>
        <v>7.1889103803997436</v>
      </c>
      <c r="N19">
        <v>33.26</v>
      </c>
      <c r="O19">
        <v>33.26</v>
      </c>
      <c r="P19">
        <v>0.01</v>
      </c>
      <c r="Q19">
        <v>18</v>
      </c>
    </row>
    <row r="20" spans="1:17" x14ac:dyDescent="0.2">
      <c r="A20" t="s">
        <v>32</v>
      </c>
      <c r="B20" t="s">
        <v>24</v>
      </c>
      <c r="C20">
        <v>342.6</v>
      </c>
      <c r="D20">
        <f>SUM(C20+0.02)</f>
        <v>342.62</v>
      </c>
      <c r="E20" s="2">
        <f t="shared" si="0"/>
        <v>1.999999999998181E-2</v>
      </c>
      <c r="F20" s="3">
        <f t="shared" si="1"/>
        <v>5.8377116170408088E-3</v>
      </c>
      <c r="G20">
        <v>5646</v>
      </c>
      <c r="H20">
        <v>345.4</v>
      </c>
      <c r="I20">
        <v>340.3</v>
      </c>
      <c r="J20">
        <v>353.4</v>
      </c>
      <c r="K20">
        <v>261.7</v>
      </c>
      <c r="L20" s="4">
        <f t="shared" si="2"/>
        <v>307.54999999999995</v>
      </c>
      <c r="M20">
        <f t="shared" si="3"/>
        <v>11.403023898553098</v>
      </c>
      <c r="N20">
        <v>342.6</v>
      </c>
      <c r="O20">
        <v>342.6</v>
      </c>
      <c r="P20">
        <v>0.01</v>
      </c>
      <c r="Q20">
        <v>19</v>
      </c>
    </row>
    <row r="21" spans="1:17" x14ac:dyDescent="0.2">
      <c r="A21" t="s">
        <v>32</v>
      </c>
      <c r="B21" t="s">
        <v>25</v>
      </c>
      <c r="C21">
        <v>140.6</v>
      </c>
      <c r="D21" s="5">
        <f>SUM(C21-0.02)</f>
        <v>140.57999999999998</v>
      </c>
      <c r="E21" s="2">
        <f t="shared" si="0"/>
        <v>-2.0000000000010232E-2</v>
      </c>
      <c r="F21" s="3">
        <f t="shared" si="1"/>
        <v>-1.4224751066863609E-2</v>
      </c>
      <c r="G21">
        <v>6</v>
      </c>
      <c r="J21">
        <v>155.94999999999999</v>
      </c>
      <c r="K21">
        <v>113</v>
      </c>
      <c r="L21" s="4">
        <f t="shared" si="2"/>
        <v>134.47499999999999</v>
      </c>
      <c r="M21">
        <f t="shared" si="3"/>
        <v>4.5398773006134894</v>
      </c>
      <c r="N21">
        <v>140.6</v>
      </c>
      <c r="O21">
        <v>140.6</v>
      </c>
      <c r="P21">
        <v>0.01</v>
      </c>
      <c r="Q21">
        <v>20</v>
      </c>
    </row>
    <row r="22" spans="1:17" x14ac:dyDescent="0.2">
      <c r="A22" t="s">
        <v>32</v>
      </c>
      <c r="B22" t="s">
        <v>26</v>
      </c>
      <c r="C22">
        <v>125.7</v>
      </c>
      <c r="D22">
        <f>SUM(C22-0.01)</f>
        <v>125.69</v>
      </c>
      <c r="E22" s="2">
        <f t="shared" si="0"/>
        <v>-1.0000000000005116E-2</v>
      </c>
      <c r="F22" s="3">
        <f t="shared" si="1"/>
        <v>-7.9554494828998519E-3</v>
      </c>
      <c r="G22">
        <v>1654</v>
      </c>
      <c r="H22">
        <v>125.8</v>
      </c>
      <c r="I22">
        <v>125</v>
      </c>
      <c r="J22">
        <v>155.75</v>
      </c>
      <c r="K22">
        <v>115.35</v>
      </c>
      <c r="L22" s="4">
        <f t="shared" si="2"/>
        <v>135.55000000000001</v>
      </c>
      <c r="M22">
        <f t="shared" si="3"/>
        <v>-7.2740686093692455</v>
      </c>
      <c r="N22">
        <v>125.7</v>
      </c>
      <c r="O22">
        <v>125.7</v>
      </c>
      <c r="P22">
        <v>0.01</v>
      </c>
      <c r="Q22">
        <v>21</v>
      </c>
    </row>
    <row r="23" spans="1:17" x14ac:dyDescent="0.2">
      <c r="A23" t="s">
        <v>32</v>
      </c>
      <c r="B23" t="s">
        <v>27</v>
      </c>
      <c r="C23">
        <v>3076</v>
      </c>
      <c r="D23">
        <f>SUM(C23+0.03)</f>
        <v>3076.03</v>
      </c>
      <c r="E23" s="2">
        <f t="shared" si="0"/>
        <v>3.0000000000200089E-2</v>
      </c>
      <c r="F23" s="3">
        <f t="shared" si="1"/>
        <v>9.7529258778283781E-4</v>
      </c>
      <c r="G23">
        <v>978</v>
      </c>
      <c r="H23" s="4">
        <v>3078</v>
      </c>
      <c r="I23" s="4">
        <v>3066</v>
      </c>
      <c r="J23" s="4">
        <v>3406</v>
      </c>
      <c r="K23" s="4">
        <v>2746</v>
      </c>
      <c r="L23" s="4">
        <f t="shared" si="2"/>
        <v>3076</v>
      </c>
      <c r="M23">
        <f t="shared" si="3"/>
        <v>9.7529258778283781E-4</v>
      </c>
      <c r="N23">
        <v>3076</v>
      </c>
      <c r="O23">
        <v>3076</v>
      </c>
      <c r="P23">
        <v>0.01</v>
      </c>
      <c r="Q23">
        <v>22</v>
      </c>
    </row>
    <row r="24" spans="1:17" x14ac:dyDescent="0.2">
      <c r="A24" t="s">
        <v>32</v>
      </c>
      <c r="B24" t="s">
        <v>28</v>
      </c>
      <c r="C24">
        <v>11.244999999999999</v>
      </c>
      <c r="D24">
        <f>SUM(C24-0.01)</f>
        <v>11.234999999999999</v>
      </c>
      <c r="E24" s="2">
        <f t="shared" si="0"/>
        <v>-9.9999999999997868E-3</v>
      </c>
      <c r="F24" s="3">
        <f t="shared" si="1"/>
        <v>-8.8928412627832701E-2</v>
      </c>
      <c r="G24">
        <v>218</v>
      </c>
      <c r="H24">
        <v>11.38</v>
      </c>
      <c r="I24">
        <v>10.76</v>
      </c>
      <c r="J24">
        <v>14.14</v>
      </c>
      <c r="K24">
        <v>9.6999999999999993</v>
      </c>
      <c r="L24" s="4">
        <f t="shared" si="2"/>
        <v>11.92</v>
      </c>
      <c r="M24">
        <f t="shared" si="3"/>
        <v>-5.7466442953020174</v>
      </c>
      <c r="N24">
        <v>11.244999999999999</v>
      </c>
      <c r="O24">
        <v>11.244999999999999</v>
      </c>
      <c r="P24">
        <v>0.01</v>
      </c>
      <c r="Q24">
        <v>23</v>
      </c>
    </row>
    <row r="25" spans="1:17" x14ac:dyDescent="0.2">
      <c r="A25" t="s">
        <v>32</v>
      </c>
      <c r="B25" t="s">
        <v>29</v>
      </c>
      <c r="C25">
        <v>194.5</v>
      </c>
      <c r="D25">
        <f>SUM(C25+0.02)</f>
        <v>194.52</v>
      </c>
      <c r="E25" s="2">
        <f t="shared" si="0"/>
        <v>2.0000000000010232E-2</v>
      </c>
      <c r="F25" s="3">
        <f t="shared" si="1"/>
        <v>1.0282776349619657E-2</v>
      </c>
      <c r="G25">
        <v>62</v>
      </c>
      <c r="H25">
        <v>195.75</v>
      </c>
      <c r="I25">
        <v>194</v>
      </c>
      <c r="J25">
        <v>241.25</v>
      </c>
      <c r="K25">
        <v>183.75</v>
      </c>
      <c r="L25" s="4">
        <f t="shared" si="2"/>
        <v>212.5</v>
      </c>
      <c r="M25">
        <f t="shared" si="3"/>
        <v>-8.4611764705882297</v>
      </c>
      <c r="N25">
        <v>194.5</v>
      </c>
      <c r="O25">
        <v>194.5</v>
      </c>
      <c r="P25">
        <v>0.01</v>
      </c>
      <c r="Q25">
        <v>24</v>
      </c>
    </row>
    <row r="26" spans="1:17" x14ac:dyDescent="0.2">
      <c r="A26" t="s">
        <v>32</v>
      </c>
      <c r="B26" t="s">
        <v>30</v>
      </c>
      <c r="C26">
        <v>12.87</v>
      </c>
      <c r="D26">
        <f>SUM(C26-0.01)</f>
        <v>12.86</v>
      </c>
      <c r="E26" s="2">
        <f t="shared" si="0"/>
        <v>-9.9999999999997868E-3</v>
      </c>
      <c r="F26" s="3">
        <f t="shared" si="1"/>
        <v>-7.7700077700076059E-2</v>
      </c>
      <c r="G26">
        <v>7</v>
      </c>
      <c r="H26">
        <v>12.89</v>
      </c>
      <c r="I26">
        <v>12.81</v>
      </c>
      <c r="J26">
        <v>16.96</v>
      </c>
      <c r="K26">
        <v>12.81</v>
      </c>
      <c r="L26" s="4">
        <f t="shared" si="2"/>
        <v>14.885000000000002</v>
      </c>
      <c r="M26">
        <f t="shared" si="3"/>
        <v>-13.604299630500517</v>
      </c>
      <c r="N26">
        <v>12.87</v>
      </c>
      <c r="O26">
        <v>12.87</v>
      </c>
      <c r="P26">
        <v>0.01</v>
      </c>
      <c r="Q26">
        <v>25</v>
      </c>
    </row>
    <row r="27" spans="1:17" x14ac:dyDescent="0.2">
      <c r="A27" t="s">
        <v>32</v>
      </c>
      <c r="B27" t="s">
        <v>58</v>
      </c>
      <c r="C27">
        <v>61.77</v>
      </c>
      <c r="D27">
        <f>SUM(C27-0.01)</f>
        <v>61.760000000000005</v>
      </c>
      <c r="E27" s="2">
        <f t="shared" si="0"/>
        <v>-9.9999999999980105E-3</v>
      </c>
      <c r="F27" s="3">
        <f t="shared" si="1"/>
        <v>-1.6189088554311171E-2</v>
      </c>
      <c r="G27">
        <v>3612</v>
      </c>
      <c r="H27">
        <v>62.06</v>
      </c>
      <c r="I27">
        <v>61.32</v>
      </c>
      <c r="J27">
        <v>67.59</v>
      </c>
      <c r="K27">
        <v>54.33</v>
      </c>
      <c r="L27" s="4">
        <f t="shared" si="2"/>
        <v>60.96</v>
      </c>
      <c r="M27">
        <f t="shared" si="3"/>
        <v>1.3123359580052563</v>
      </c>
      <c r="N27">
        <v>61.77</v>
      </c>
      <c r="O27">
        <v>61.77</v>
      </c>
      <c r="P27">
        <v>0.01</v>
      </c>
      <c r="Q27">
        <v>26</v>
      </c>
    </row>
    <row r="28" spans="1:17" x14ac:dyDescent="0.2">
      <c r="A28" t="s">
        <v>32</v>
      </c>
      <c r="B28" t="s">
        <v>31</v>
      </c>
      <c r="C28">
        <v>303.89999999999998</v>
      </c>
      <c r="D28" s="5">
        <f>SUM(C28-0.02)</f>
        <v>303.88</v>
      </c>
      <c r="E28" s="2">
        <f t="shared" si="0"/>
        <v>-1.999999999998181E-2</v>
      </c>
      <c r="F28" s="3">
        <f t="shared" si="1"/>
        <v>-6.5811122079571611E-3</v>
      </c>
      <c r="G28">
        <v>1</v>
      </c>
      <c r="H28">
        <v>303.89999999999998</v>
      </c>
      <c r="I28">
        <v>303.89999999999998</v>
      </c>
      <c r="J28">
        <v>317.10000000000002</v>
      </c>
      <c r="K28">
        <v>236</v>
      </c>
      <c r="L28" s="4">
        <f t="shared" si="2"/>
        <v>276.55</v>
      </c>
      <c r="M28">
        <f t="shared" si="3"/>
        <v>9.8824805640932869</v>
      </c>
      <c r="N28">
        <v>303.89999999999998</v>
      </c>
      <c r="O28">
        <v>303.89999999999998</v>
      </c>
      <c r="P28">
        <v>0.01</v>
      </c>
      <c r="Q28">
        <v>27</v>
      </c>
    </row>
    <row r="29" spans="1:17" x14ac:dyDescent="0.2">
      <c r="A29" t="s">
        <v>36</v>
      </c>
      <c r="B29" t="s">
        <v>33</v>
      </c>
      <c r="C29">
        <v>120.72499999999999</v>
      </c>
      <c r="D29" s="5">
        <f>SUM(C29-0.02)</f>
        <v>120.705</v>
      </c>
      <c r="E29" s="2">
        <f t="shared" si="0"/>
        <v>-1.9999999999996021E-2</v>
      </c>
      <c r="F29" s="3">
        <f t="shared" si="1"/>
        <v>-1.6566576931038329E-2</v>
      </c>
      <c r="G29">
        <v>4</v>
      </c>
      <c r="H29">
        <v>120.72499999999999</v>
      </c>
      <c r="I29">
        <v>120.72499999999999</v>
      </c>
      <c r="J29">
        <v>147.97999999999999</v>
      </c>
      <c r="K29">
        <v>113.9</v>
      </c>
      <c r="L29" s="4">
        <f t="shared" si="2"/>
        <v>130.94</v>
      </c>
      <c r="M29">
        <f t="shared" si="3"/>
        <v>-7.8165572017718041</v>
      </c>
      <c r="N29">
        <v>120.72499999999999</v>
      </c>
      <c r="O29">
        <v>120.72499999999999</v>
      </c>
      <c r="P29">
        <v>0.01</v>
      </c>
      <c r="Q29">
        <v>28</v>
      </c>
    </row>
    <row r="30" spans="1:17" x14ac:dyDescent="0.2">
      <c r="A30" t="s">
        <v>36</v>
      </c>
      <c r="B30" t="s">
        <v>34</v>
      </c>
      <c r="C30">
        <v>147.17500000000001</v>
      </c>
      <c r="D30" s="5">
        <f>SUM(C30-0.02)</f>
        <v>147.155</v>
      </c>
      <c r="E30" s="2">
        <f t="shared" si="0"/>
        <v>-2.0000000000010232E-2</v>
      </c>
      <c r="F30" s="3">
        <f t="shared" si="1"/>
        <v>-1.3589264481066914E-2</v>
      </c>
      <c r="G30">
        <v>3</v>
      </c>
      <c r="H30">
        <v>147.17500000000001</v>
      </c>
      <c r="I30">
        <v>147.17500000000001</v>
      </c>
      <c r="J30">
        <v>190</v>
      </c>
      <c r="K30">
        <v>138.1</v>
      </c>
      <c r="L30" s="4">
        <f t="shared" si="2"/>
        <v>164.05</v>
      </c>
      <c r="M30">
        <f t="shared" si="3"/>
        <v>-10.298689423956116</v>
      </c>
      <c r="N30">
        <v>147.17500000000001</v>
      </c>
      <c r="O30">
        <v>147.17500000000001</v>
      </c>
      <c r="P30">
        <v>0.01</v>
      </c>
      <c r="Q30">
        <v>29</v>
      </c>
    </row>
    <row r="31" spans="1:17" x14ac:dyDescent="0.2">
      <c r="A31" t="s">
        <v>36</v>
      </c>
      <c r="B31" t="s">
        <v>35</v>
      </c>
      <c r="C31">
        <v>81.275000000000006</v>
      </c>
      <c r="D31" s="5">
        <f>SUM(C31-0.02)</f>
        <v>81.25500000000001</v>
      </c>
      <c r="E31" s="2">
        <f t="shared" si="0"/>
        <v>-1.9999999999996021E-2</v>
      </c>
      <c r="F31" s="3">
        <f t="shared" si="1"/>
        <v>-2.4607812980616452E-2</v>
      </c>
      <c r="G31">
        <v>0</v>
      </c>
      <c r="H31">
        <v>81.275000000000006</v>
      </c>
      <c r="I31">
        <v>81.275000000000006</v>
      </c>
      <c r="J31">
        <v>83.98</v>
      </c>
      <c r="K31">
        <v>70.25</v>
      </c>
      <c r="L31" s="4">
        <f t="shared" si="2"/>
        <v>77.115000000000009</v>
      </c>
      <c r="M31">
        <f t="shared" si="3"/>
        <v>5.3686053297023921</v>
      </c>
      <c r="N31">
        <v>81.275000000000006</v>
      </c>
      <c r="O31">
        <v>81.275000000000006</v>
      </c>
      <c r="P31">
        <v>0.01</v>
      </c>
      <c r="Q31">
        <v>30</v>
      </c>
    </row>
    <row r="32" spans="1:17" x14ac:dyDescent="0.2">
      <c r="A32" t="s">
        <v>43</v>
      </c>
      <c r="B32" t="s">
        <v>37</v>
      </c>
      <c r="C32">
        <v>93.88</v>
      </c>
      <c r="D32">
        <f>SUM(C32-0.01)</f>
        <v>93.86999999999999</v>
      </c>
      <c r="E32" s="2">
        <f t="shared" si="0"/>
        <v>-1.0000000000005116E-2</v>
      </c>
      <c r="F32" s="3">
        <f t="shared" si="1"/>
        <v>-1.0651896037500124E-2</v>
      </c>
      <c r="G32">
        <v>5786</v>
      </c>
      <c r="H32">
        <v>94.05</v>
      </c>
      <c r="I32">
        <v>93.8</v>
      </c>
      <c r="J32">
        <v>100.7</v>
      </c>
      <c r="K32">
        <v>91.88</v>
      </c>
      <c r="L32" s="4">
        <f t="shared" si="2"/>
        <v>96.289999999999992</v>
      </c>
      <c r="M32">
        <f t="shared" si="3"/>
        <v>-2.5132412503894508</v>
      </c>
      <c r="N32">
        <v>93.88</v>
      </c>
      <c r="O32">
        <v>93.88</v>
      </c>
      <c r="P32">
        <v>0.02</v>
      </c>
      <c r="Q32">
        <v>31</v>
      </c>
    </row>
    <row r="33" spans="1:17" x14ac:dyDescent="0.2">
      <c r="A33" t="s">
        <v>43</v>
      </c>
      <c r="B33" t="s">
        <v>38</v>
      </c>
      <c r="C33">
        <v>9275.5</v>
      </c>
      <c r="D33">
        <f>SUM(C33+0.01)</f>
        <v>9275.51</v>
      </c>
      <c r="E33" s="2">
        <f t="shared" si="0"/>
        <v>1.0000000000218279E-2</v>
      </c>
      <c r="F33" s="3">
        <f t="shared" si="1"/>
        <v>1.0781089968431113E-4</v>
      </c>
      <c r="G33">
        <v>47732</v>
      </c>
      <c r="H33">
        <v>0.93</v>
      </c>
      <c r="I33">
        <v>0.93</v>
      </c>
      <c r="J33" s="4">
        <v>9483</v>
      </c>
      <c r="K33">
        <v>0.93</v>
      </c>
      <c r="L33" s="4">
        <f t="shared" si="2"/>
        <v>4741.9650000000001</v>
      </c>
      <c r="M33">
        <f t="shared" si="3"/>
        <v>95.604775657348796</v>
      </c>
      <c r="N33">
        <v>9275.5</v>
      </c>
      <c r="O33">
        <v>9275.5</v>
      </c>
      <c r="P33">
        <v>0.02</v>
      </c>
      <c r="Q33">
        <v>32</v>
      </c>
    </row>
    <row r="34" spans="1:17" x14ac:dyDescent="0.2">
      <c r="A34" t="s">
        <v>43</v>
      </c>
      <c r="B34" t="s">
        <v>39</v>
      </c>
      <c r="C34">
        <v>1.4463999999999999</v>
      </c>
      <c r="D34">
        <f>SUM(C34+0.01)</f>
        <v>1.4563999999999999</v>
      </c>
      <c r="E34" s="2">
        <f t="shared" si="0"/>
        <v>1.0000000000000009E-2</v>
      </c>
      <c r="F34" s="3">
        <f t="shared" si="1"/>
        <v>0.69137168141592986</v>
      </c>
      <c r="G34">
        <v>29449</v>
      </c>
      <c r="H34">
        <v>1.45</v>
      </c>
      <c r="I34">
        <v>1.44</v>
      </c>
      <c r="J34">
        <v>1.59</v>
      </c>
      <c r="K34">
        <v>1.38</v>
      </c>
      <c r="L34" s="4">
        <f t="shared" si="2"/>
        <v>1.4849999999999999</v>
      </c>
      <c r="M34">
        <f t="shared" si="3"/>
        <v>-1.9259259259259234</v>
      </c>
      <c r="N34">
        <v>1.4463999999999999</v>
      </c>
      <c r="O34">
        <v>1.4463999999999999</v>
      </c>
      <c r="P34">
        <v>0.02</v>
      </c>
      <c r="Q34">
        <v>33</v>
      </c>
    </row>
    <row r="35" spans="1:17" x14ac:dyDescent="0.2">
      <c r="A35" t="s">
        <v>43</v>
      </c>
      <c r="B35" t="s">
        <v>40</v>
      </c>
      <c r="C35">
        <v>0.73440000000000005</v>
      </c>
      <c r="D35">
        <f>SUM(C35+0.01)</f>
        <v>0.74440000000000006</v>
      </c>
      <c r="E35" s="2">
        <f t="shared" si="0"/>
        <v>1.0000000000000009E-2</v>
      </c>
      <c r="F35" s="3">
        <f t="shared" si="1"/>
        <v>1.3616557734204804</v>
      </c>
      <c r="G35">
        <v>36764</v>
      </c>
      <c r="H35">
        <v>0.74</v>
      </c>
      <c r="I35">
        <v>0.73</v>
      </c>
      <c r="J35">
        <v>0.79</v>
      </c>
      <c r="K35">
        <v>0.68</v>
      </c>
      <c r="L35" s="4">
        <f t="shared" si="2"/>
        <v>0.7350000000000001</v>
      </c>
      <c r="M35">
        <f t="shared" si="3"/>
        <v>1.2789115646258453</v>
      </c>
      <c r="N35">
        <v>0.73440000000000005</v>
      </c>
      <c r="O35">
        <v>0.73440000000000005</v>
      </c>
      <c r="P35">
        <v>0.02</v>
      </c>
      <c r="Q35">
        <v>34</v>
      </c>
    </row>
    <row r="36" spans="1:17" x14ac:dyDescent="0.2">
      <c r="A36" t="s">
        <v>43</v>
      </c>
      <c r="B36" t="s">
        <v>41</v>
      </c>
      <c r="C36">
        <v>0.77439999999999998</v>
      </c>
      <c r="D36">
        <f>SUM(C36+0.01)</f>
        <v>0.78439999999999999</v>
      </c>
      <c r="E36" s="2">
        <f t="shared" si="0"/>
        <v>1.0000000000000009E-2</v>
      </c>
      <c r="F36" s="3">
        <f t="shared" si="1"/>
        <v>1.291322314049588</v>
      </c>
      <c r="G36">
        <v>13668</v>
      </c>
      <c r="H36">
        <v>0.77</v>
      </c>
      <c r="I36">
        <v>0.77</v>
      </c>
      <c r="J36">
        <v>0.83</v>
      </c>
      <c r="K36">
        <v>0.68</v>
      </c>
      <c r="L36" s="4">
        <f t="shared" si="2"/>
        <v>0.755</v>
      </c>
      <c r="M36">
        <f t="shared" si="3"/>
        <v>3.8940397350993354</v>
      </c>
      <c r="N36">
        <v>0.77439999999999998</v>
      </c>
      <c r="O36">
        <v>0.77439999999999998</v>
      </c>
      <c r="P36">
        <v>0.02</v>
      </c>
      <c r="Q36">
        <v>35</v>
      </c>
    </row>
    <row r="37" spans="1:17" x14ac:dyDescent="0.2">
      <c r="A37" t="s">
        <v>43</v>
      </c>
      <c r="B37" t="s">
        <v>42</v>
      </c>
      <c r="C37">
        <v>1.0337000000000001</v>
      </c>
      <c r="D37">
        <f>SUM(C37+0.01)</f>
        <v>1.0437000000000001</v>
      </c>
      <c r="E37" s="2">
        <f t="shared" si="0"/>
        <v>1.0000000000000009E-2</v>
      </c>
      <c r="F37" s="3">
        <f t="shared" si="1"/>
        <v>0.96739866498984306</v>
      </c>
      <c r="G37">
        <v>5550</v>
      </c>
      <c r="H37">
        <v>1.03</v>
      </c>
      <c r="I37">
        <v>1.03</v>
      </c>
      <c r="J37">
        <v>1.1100000000000001</v>
      </c>
      <c r="K37">
        <v>0.98</v>
      </c>
      <c r="L37" s="4">
        <f t="shared" si="2"/>
        <v>1.0449999999999999</v>
      </c>
      <c r="M37">
        <f t="shared" si="3"/>
        <v>-0.12440191387558439</v>
      </c>
      <c r="N37">
        <v>1.0337000000000001</v>
      </c>
      <c r="O37">
        <v>1.0337000000000001</v>
      </c>
      <c r="P37">
        <v>0.02</v>
      </c>
      <c r="Q37">
        <v>36</v>
      </c>
    </row>
    <row r="38" spans="1:17" x14ac:dyDescent="0.2">
      <c r="A38" t="s">
        <v>49</v>
      </c>
      <c r="B38" t="s">
        <v>44</v>
      </c>
      <c r="C38">
        <v>17711</v>
      </c>
      <c r="D38">
        <f>SUM(C38+0.03)</f>
        <v>17711.03</v>
      </c>
      <c r="E38" s="2">
        <f t="shared" si="0"/>
        <v>2.9999999998835847E-2</v>
      </c>
      <c r="F38" s="3">
        <f t="shared" si="1"/>
        <v>1.6938625712176525E-4</v>
      </c>
      <c r="G38">
        <v>22234</v>
      </c>
      <c r="H38" s="4">
        <v>17727</v>
      </c>
      <c r="I38" s="4">
        <v>17642</v>
      </c>
      <c r="J38" s="4">
        <v>18083</v>
      </c>
      <c r="K38" s="4">
        <v>15299</v>
      </c>
      <c r="L38" s="4">
        <f t="shared" si="2"/>
        <v>16691</v>
      </c>
      <c r="M38">
        <f t="shared" si="3"/>
        <v>6.1112575639566167</v>
      </c>
      <c r="N38">
        <v>17711</v>
      </c>
      <c r="O38">
        <v>17711</v>
      </c>
      <c r="P38">
        <v>0.01</v>
      </c>
      <c r="Q38">
        <v>37</v>
      </c>
    </row>
    <row r="39" spans="1:17" x14ac:dyDescent="0.2">
      <c r="A39" t="s">
        <v>49</v>
      </c>
      <c r="B39" t="s">
        <v>45</v>
      </c>
      <c r="C39">
        <v>2057.5</v>
      </c>
      <c r="D39">
        <f>SUM(C39+0.03)</f>
        <v>2057.5300000000002</v>
      </c>
      <c r="E39" s="2">
        <f t="shared" si="0"/>
        <v>3.0000000000200089E-2</v>
      </c>
      <c r="F39" s="3">
        <f t="shared" si="1"/>
        <v>1.4580801944204175E-3</v>
      </c>
      <c r="G39">
        <v>142779</v>
      </c>
      <c r="H39" s="4">
        <v>2059.5</v>
      </c>
      <c r="I39" s="4">
        <v>2049</v>
      </c>
      <c r="J39" s="4">
        <v>2105.5</v>
      </c>
      <c r="K39" s="4">
        <v>1794.5</v>
      </c>
      <c r="L39" s="4">
        <f t="shared" si="2"/>
        <v>1950</v>
      </c>
      <c r="M39">
        <f t="shared" si="3"/>
        <v>5.5143589743589851</v>
      </c>
      <c r="N39">
        <v>2057.5</v>
      </c>
      <c r="O39">
        <v>2057.5</v>
      </c>
      <c r="P39">
        <v>0.01</v>
      </c>
      <c r="Q39">
        <v>38</v>
      </c>
    </row>
    <row r="40" spans="1:17" x14ac:dyDescent="0.2">
      <c r="A40" t="s">
        <v>49</v>
      </c>
      <c r="B40" t="s">
        <v>46</v>
      </c>
      <c r="C40">
        <v>4341.25</v>
      </c>
      <c r="D40">
        <f>SUM(C40+0.03)</f>
        <v>4341.28</v>
      </c>
      <c r="E40" s="2">
        <f t="shared" si="0"/>
        <v>2.9999999999745341E-2</v>
      </c>
      <c r="F40" s="3">
        <f t="shared" si="1"/>
        <v>6.9104520586801821E-4</v>
      </c>
      <c r="G40">
        <v>18259</v>
      </c>
      <c r="H40" s="4">
        <v>4347</v>
      </c>
      <c r="I40" s="4">
        <v>4318</v>
      </c>
      <c r="J40" s="4">
        <v>4719.75</v>
      </c>
      <c r="K40" s="4">
        <v>3867.75</v>
      </c>
      <c r="L40" s="4">
        <f t="shared" si="2"/>
        <v>4293.75</v>
      </c>
      <c r="M40">
        <f t="shared" si="3"/>
        <v>1.1069577874817988</v>
      </c>
      <c r="N40">
        <v>4341.25</v>
      </c>
      <c r="O40">
        <v>4341.25</v>
      </c>
      <c r="P40">
        <v>0.01</v>
      </c>
      <c r="Q40">
        <v>39</v>
      </c>
    </row>
    <row r="41" spans="1:17" x14ac:dyDescent="0.2">
      <c r="A41" t="s">
        <v>49</v>
      </c>
      <c r="B41" t="s">
        <v>47</v>
      </c>
      <c r="C41">
        <v>1454.3</v>
      </c>
      <c r="D41">
        <f>SUM(C41-0.02)</f>
        <v>1454.28</v>
      </c>
      <c r="E41" s="2">
        <f t="shared" si="0"/>
        <v>-1.999999999998181E-2</v>
      </c>
      <c r="F41" s="3">
        <f t="shared" si="1"/>
        <v>-1.3752320704106312E-3</v>
      </c>
      <c r="G41">
        <v>336</v>
      </c>
      <c r="H41" s="4">
        <v>1455</v>
      </c>
      <c r="I41" s="4">
        <v>1448</v>
      </c>
      <c r="J41" s="4">
        <v>1527.3</v>
      </c>
      <c r="K41" s="4">
        <v>1236</v>
      </c>
      <c r="L41" s="4">
        <f t="shared" si="2"/>
        <v>1381.65</v>
      </c>
      <c r="M41">
        <f t="shared" si="3"/>
        <v>5.2567582238627644</v>
      </c>
      <c r="N41">
        <v>1454.3</v>
      </c>
      <c r="O41">
        <v>1454.3</v>
      </c>
      <c r="P41">
        <v>0.01</v>
      </c>
      <c r="Q41">
        <v>40</v>
      </c>
    </row>
    <row r="42" spans="1:17" x14ac:dyDescent="0.2">
      <c r="A42" t="s">
        <v>49</v>
      </c>
      <c r="B42" t="s">
        <v>48</v>
      </c>
      <c r="C42">
        <v>687.9</v>
      </c>
      <c r="D42" s="5">
        <f>SUM(C42-0.02)</f>
        <v>687.88</v>
      </c>
      <c r="E42" s="2">
        <f t="shared" si="0"/>
        <v>-1.999999999998181E-2</v>
      </c>
      <c r="F42" s="3">
        <f t="shared" si="1"/>
        <v>-2.9073993312955099E-3</v>
      </c>
      <c r="G42">
        <v>0</v>
      </c>
      <c r="J42" s="4">
        <v>620.32000000000005</v>
      </c>
      <c r="K42">
        <v>595.9</v>
      </c>
      <c r="L42" s="4">
        <f t="shared" si="2"/>
        <v>608.11</v>
      </c>
      <c r="M42">
        <f t="shared" si="3"/>
        <v>13.117692522734369</v>
      </c>
      <c r="N42">
        <v>687.9</v>
      </c>
      <c r="O42">
        <v>687.9</v>
      </c>
      <c r="P42">
        <v>0.01</v>
      </c>
      <c r="Q42">
        <v>41</v>
      </c>
    </row>
    <row r="43" spans="1:17" x14ac:dyDescent="0.2">
      <c r="A43" t="s">
        <v>54</v>
      </c>
      <c r="B43" t="s">
        <v>50</v>
      </c>
      <c r="C43">
        <v>164.875</v>
      </c>
      <c r="D43">
        <f>SUM(C43+0.02)</f>
        <v>164.89500000000001</v>
      </c>
      <c r="E43" s="2">
        <f t="shared" si="0"/>
        <v>2.0000000000010232E-2</v>
      </c>
      <c r="F43" s="3">
        <f t="shared" si="1"/>
        <v>1.2130401819566478E-2</v>
      </c>
      <c r="G43">
        <v>28010</v>
      </c>
      <c r="H43">
        <v>165.25</v>
      </c>
      <c r="I43">
        <v>164.72</v>
      </c>
      <c r="J43">
        <v>169.38</v>
      </c>
      <c r="K43">
        <v>151.47</v>
      </c>
      <c r="L43" s="4">
        <f t="shared" si="2"/>
        <v>160.42500000000001</v>
      </c>
      <c r="M43">
        <f t="shared" si="3"/>
        <v>2.7863487611033184</v>
      </c>
      <c r="N43">
        <v>164.875</v>
      </c>
      <c r="O43">
        <v>164.875</v>
      </c>
      <c r="P43">
        <v>0.01</v>
      </c>
      <c r="Q43">
        <v>42</v>
      </c>
    </row>
    <row r="44" spans="1:17" x14ac:dyDescent="0.2">
      <c r="A44" t="s">
        <v>54</v>
      </c>
      <c r="B44" t="s">
        <v>51</v>
      </c>
      <c r="C44">
        <v>109.3984</v>
      </c>
      <c r="D44">
        <f>SUM(C44-0.01)</f>
        <v>109.38839999999999</v>
      </c>
      <c r="E44" s="2">
        <f t="shared" si="0"/>
        <v>-1.0000000000005116E-2</v>
      </c>
      <c r="F44" s="3">
        <f t="shared" si="1"/>
        <v>-9.1409015122754216E-3</v>
      </c>
      <c r="G44">
        <v>17742</v>
      </c>
      <c r="H44">
        <v>109.41</v>
      </c>
      <c r="I44">
        <v>109.38</v>
      </c>
      <c r="J44">
        <v>109.8</v>
      </c>
      <c r="K44">
        <v>108.62</v>
      </c>
      <c r="L44" s="4">
        <f t="shared" si="2"/>
        <v>109.21000000000001</v>
      </c>
      <c r="M44">
        <f t="shared" si="3"/>
        <v>0.1633550041204854</v>
      </c>
      <c r="N44">
        <v>109.3984</v>
      </c>
      <c r="O44">
        <v>109.3984</v>
      </c>
      <c r="P44">
        <v>0.01</v>
      </c>
      <c r="Q44">
        <v>43</v>
      </c>
    </row>
    <row r="45" spans="1:17" x14ac:dyDescent="0.2">
      <c r="A45" t="s">
        <v>54</v>
      </c>
      <c r="B45" t="s">
        <v>52</v>
      </c>
      <c r="C45">
        <v>130.5625</v>
      </c>
      <c r="D45">
        <f>SUM(C45+0.02)</f>
        <v>130.58250000000001</v>
      </c>
      <c r="E45" s="2">
        <f t="shared" si="0"/>
        <v>2.0000000000010232E-2</v>
      </c>
      <c r="F45" s="3">
        <f t="shared" si="1"/>
        <v>1.5318334131171073E-2</v>
      </c>
      <c r="G45">
        <v>189310</v>
      </c>
      <c r="H45">
        <v>130.63</v>
      </c>
      <c r="I45">
        <v>130.44</v>
      </c>
      <c r="J45">
        <v>132.63999999999999</v>
      </c>
      <c r="K45">
        <v>125.48</v>
      </c>
      <c r="L45" s="4">
        <f t="shared" si="2"/>
        <v>129.06</v>
      </c>
      <c r="M45">
        <f t="shared" si="3"/>
        <v>1.179683867968393</v>
      </c>
      <c r="N45">
        <v>130.5625</v>
      </c>
      <c r="O45">
        <v>130.5625</v>
      </c>
      <c r="P45">
        <v>0.01</v>
      </c>
      <c r="Q45">
        <v>44</v>
      </c>
    </row>
    <row r="46" spans="1:17" x14ac:dyDescent="0.2">
      <c r="A46" t="s">
        <v>54</v>
      </c>
      <c r="B46" t="s">
        <v>53</v>
      </c>
      <c r="C46">
        <v>99.18</v>
      </c>
      <c r="D46">
        <f>SUM(C46-0.01)</f>
        <v>99.17</v>
      </c>
      <c r="E46" s="2">
        <f t="shared" si="0"/>
        <v>-1.0000000000005116E-2</v>
      </c>
      <c r="F46" s="3">
        <f t="shared" si="1"/>
        <v>-1.008267795927114E-2</v>
      </c>
      <c r="G46">
        <v>29509</v>
      </c>
      <c r="H46">
        <v>99.18</v>
      </c>
      <c r="I46">
        <v>99.17</v>
      </c>
      <c r="J46">
        <v>99.38</v>
      </c>
      <c r="K46">
        <v>98.41</v>
      </c>
      <c r="L46" s="4">
        <f t="shared" si="2"/>
        <v>98.894999999999996</v>
      </c>
      <c r="M46">
        <f t="shared" si="3"/>
        <v>0.2780727033722693</v>
      </c>
      <c r="N46">
        <v>99.18</v>
      </c>
      <c r="O46">
        <v>99.18</v>
      </c>
      <c r="P46">
        <v>0.01</v>
      </c>
      <c r="Q46">
        <v>45</v>
      </c>
    </row>
  </sheetData>
  <sortState ref="A2:Q46">
    <sortCondition ref="Q2:Q46"/>
  </sortState>
  <pageMargins left="0.7" right="0.7" top="0.75" bottom="0.75" header="0.3" footer="0.3"/>
  <pageSetup paperSize="9" orientation="portrait" r:id="rId1"/>
  <ignoredErrors>
    <ignoredError sqref="D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2016-05-05T15:00:28Z</dcterms:created>
  <dcterms:modified xsi:type="dcterms:W3CDTF">2017-10-14T17:28:10Z</dcterms:modified>
</cp:coreProperties>
</file>