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lji\Downloads\"/>
    </mc:Choice>
  </mc:AlternateContent>
  <bookViews>
    <workbookView xWindow="0" yWindow="0" windowWidth="17256" windowHeight="5436" activeTab="1"/>
  </bookViews>
  <sheets>
    <sheet name="Sheet3" sheetId="8" r:id="rId1"/>
    <sheet name="Sheet2" sheetId="7" r:id="rId2"/>
    <sheet name="Tracker" sheetId="1" r:id="rId3"/>
    <sheet name="Chem" sheetId="2" r:id="rId4"/>
    <sheet name="Hardness" sheetId="5" r:id="rId5"/>
    <sheet name="Mechanical" sheetId="4" r:id="rId6"/>
    <sheet name="Sheet1" sheetId="6" r:id="rId7"/>
  </sheets>
  <definedNames>
    <definedName name="_xlnm._FilterDatabase" localSheetId="5" hidden="1">Mechanical!$E$2:$E$148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2" l="1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R20" i="4"/>
  <c r="Q20" i="4"/>
  <c r="R19" i="4"/>
  <c r="Q19" i="4"/>
  <c r="R18" i="4"/>
  <c r="T20" i="4" s="1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M12" i="5"/>
  <c r="G12" i="5"/>
  <c r="P12" i="5" s="1"/>
  <c r="Q11" i="5"/>
  <c r="P11" i="5"/>
  <c r="Q10" i="5"/>
  <c r="P10" i="5"/>
  <c r="Q9" i="5"/>
  <c r="P9" i="5"/>
  <c r="M8" i="5"/>
  <c r="G8" i="5"/>
  <c r="Q7" i="5"/>
  <c r="P7" i="5"/>
  <c r="Q6" i="5"/>
  <c r="P6" i="5"/>
  <c r="Q5" i="5"/>
  <c r="P5" i="5"/>
  <c r="P24" i="2"/>
  <c r="O24" i="2"/>
  <c r="Q24" i="2" s="1"/>
  <c r="M24" i="2"/>
  <c r="I24" i="2"/>
  <c r="P23" i="2"/>
  <c r="O23" i="2"/>
  <c r="Q23" i="2" s="1"/>
  <c r="M23" i="2"/>
  <c r="I23" i="2"/>
  <c r="P22" i="2"/>
  <c r="O22" i="2"/>
  <c r="Q22" i="2" s="1"/>
  <c r="M22" i="2"/>
  <c r="I22" i="2"/>
  <c r="P21" i="2"/>
  <c r="O21" i="2"/>
  <c r="Q21" i="2" s="1"/>
  <c r="M21" i="2"/>
  <c r="I21" i="2"/>
  <c r="P20" i="2"/>
  <c r="O20" i="2"/>
  <c r="Q20" i="2" s="1"/>
  <c r="M20" i="2"/>
  <c r="I20" i="2"/>
  <c r="O19" i="2"/>
  <c r="Q19" i="2" s="1"/>
  <c r="M19" i="2"/>
  <c r="I19" i="2"/>
  <c r="P18" i="2"/>
  <c r="O18" i="2"/>
  <c r="Q18" i="2" s="1"/>
  <c r="M18" i="2"/>
  <c r="I18" i="2"/>
  <c r="P17" i="2"/>
  <c r="O17" i="2"/>
  <c r="Q17" i="2" s="1"/>
  <c r="M17" i="2"/>
  <c r="I17" i="2"/>
  <c r="P16" i="2"/>
  <c r="O16" i="2"/>
  <c r="Q16" i="2" s="1"/>
  <c r="M16" i="2"/>
  <c r="I16" i="2"/>
  <c r="P15" i="2"/>
  <c r="S24" i="2" s="1"/>
  <c r="O15" i="2"/>
  <c r="Q15" i="2" s="1"/>
  <c r="M15" i="2"/>
  <c r="I15" i="2"/>
  <c r="P14" i="2"/>
  <c r="O14" i="2"/>
  <c r="Q14" i="2" s="1"/>
  <c r="M14" i="2"/>
  <c r="I14" i="2"/>
  <c r="P13" i="2"/>
  <c r="O13" i="2"/>
  <c r="Q13" i="2" s="1"/>
  <c r="M13" i="2"/>
  <c r="I13" i="2"/>
  <c r="P12" i="2"/>
  <c r="O12" i="2"/>
  <c r="Q12" i="2" s="1"/>
  <c r="M12" i="2"/>
  <c r="I12" i="2"/>
  <c r="P11" i="2"/>
  <c r="O11" i="2"/>
  <c r="Q11" i="2" s="1"/>
  <c r="M11" i="2"/>
  <c r="I11" i="2"/>
  <c r="P10" i="2"/>
  <c r="O10" i="2"/>
  <c r="Q10" i="2" s="1"/>
  <c r="M10" i="2"/>
  <c r="I10" i="2"/>
  <c r="P9" i="2"/>
  <c r="O9" i="2"/>
  <c r="Q9" i="2" s="1"/>
  <c r="M9" i="2"/>
  <c r="I9" i="2"/>
  <c r="P8" i="2"/>
  <c r="O8" i="2"/>
  <c r="Q8" i="2" s="1"/>
  <c r="M8" i="2"/>
  <c r="I8" i="2"/>
  <c r="P7" i="2"/>
  <c r="O7" i="2"/>
  <c r="Q7" i="2" s="1"/>
  <c r="M7" i="2"/>
  <c r="I7" i="2"/>
  <c r="P6" i="2"/>
  <c r="O6" i="2"/>
  <c r="Q6" i="2" s="1"/>
  <c r="M6" i="2"/>
  <c r="I6" i="2"/>
  <c r="P5" i="2"/>
  <c r="O5" i="2"/>
  <c r="Q5" i="2" s="1"/>
  <c r="M5" i="2"/>
  <c r="I5" i="2"/>
  <c r="G44" i="5"/>
  <c r="T12" i="4" l="1"/>
  <c r="T8" i="4"/>
  <c r="T16" i="4"/>
  <c r="Q12" i="5"/>
  <c r="S12" i="5" s="1"/>
  <c r="Q8" i="5"/>
  <c r="S8" i="5" s="1"/>
  <c r="P8" i="5"/>
  <c r="S14" i="2"/>
  <c r="G64" i="5"/>
  <c r="M32" i="5"/>
  <c r="P69" i="2"/>
  <c r="P184" i="2"/>
  <c r="O184" i="2"/>
  <c r="Q184" i="2" s="1"/>
  <c r="M184" i="2"/>
  <c r="I184" i="2"/>
  <c r="P183" i="2"/>
  <c r="O183" i="2"/>
  <c r="Q183" i="2" s="1"/>
  <c r="M183" i="2"/>
  <c r="I183" i="2"/>
  <c r="P182" i="2"/>
  <c r="O182" i="2"/>
  <c r="Q182" i="2" s="1"/>
  <c r="M182" i="2"/>
  <c r="I182" i="2"/>
  <c r="P181" i="2"/>
  <c r="O181" i="2"/>
  <c r="Q181" i="2" s="1"/>
  <c r="M181" i="2"/>
  <c r="I181" i="2"/>
  <c r="P180" i="2"/>
  <c r="O180" i="2"/>
  <c r="Q180" i="2" s="1"/>
  <c r="M180" i="2"/>
  <c r="I180" i="2"/>
  <c r="P179" i="2"/>
  <c r="O179" i="2"/>
  <c r="Q179" i="2" s="1"/>
  <c r="M179" i="2"/>
  <c r="I179" i="2"/>
  <c r="P178" i="2"/>
  <c r="O178" i="2"/>
  <c r="Q178" i="2" s="1"/>
  <c r="M178" i="2"/>
  <c r="I178" i="2"/>
  <c r="P177" i="2"/>
  <c r="O177" i="2"/>
  <c r="Q177" i="2" s="1"/>
  <c r="M177" i="2"/>
  <c r="I177" i="2"/>
  <c r="P176" i="2"/>
  <c r="O176" i="2"/>
  <c r="Q176" i="2" s="1"/>
  <c r="M176" i="2"/>
  <c r="I176" i="2"/>
  <c r="P175" i="2"/>
  <c r="O175" i="2"/>
  <c r="Q175" i="2" s="1"/>
  <c r="M175" i="2"/>
  <c r="I175" i="2"/>
  <c r="P174" i="2"/>
  <c r="O174" i="2"/>
  <c r="Q174" i="2" s="1"/>
  <c r="M174" i="2"/>
  <c r="I174" i="2"/>
  <c r="P173" i="2"/>
  <c r="O173" i="2"/>
  <c r="Q173" i="2" s="1"/>
  <c r="M173" i="2"/>
  <c r="I173" i="2"/>
  <c r="P172" i="2"/>
  <c r="O172" i="2"/>
  <c r="Q172" i="2" s="1"/>
  <c r="M172" i="2"/>
  <c r="I172" i="2"/>
  <c r="P171" i="2"/>
  <c r="O171" i="2"/>
  <c r="Q171" i="2" s="1"/>
  <c r="M171" i="2"/>
  <c r="I171" i="2"/>
  <c r="P170" i="2"/>
  <c r="O170" i="2"/>
  <c r="Q170" i="2" s="1"/>
  <c r="M170" i="2"/>
  <c r="I170" i="2"/>
  <c r="P169" i="2"/>
  <c r="O169" i="2"/>
  <c r="Q169" i="2" s="1"/>
  <c r="M169" i="2"/>
  <c r="I169" i="2"/>
  <c r="P168" i="2"/>
  <c r="O168" i="2"/>
  <c r="Q168" i="2" s="1"/>
  <c r="M168" i="2"/>
  <c r="I168" i="2"/>
  <c r="P167" i="2"/>
  <c r="O167" i="2"/>
  <c r="Q167" i="2" s="1"/>
  <c r="M167" i="2"/>
  <c r="I167" i="2"/>
  <c r="P166" i="2"/>
  <c r="O166" i="2"/>
  <c r="Q166" i="2" s="1"/>
  <c r="M166" i="2"/>
  <c r="I166" i="2"/>
  <c r="P165" i="2"/>
  <c r="O165" i="2"/>
  <c r="Q165" i="2" s="1"/>
  <c r="M165" i="2"/>
  <c r="I165" i="2"/>
  <c r="P164" i="2"/>
  <c r="O164" i="2"/>
  <c r="Q164" i="2" s="1"/>
  <c r="M164" i="2"/>
  <c r="I164" i="2"/>
  <c r="P163" i="2"/>
  <c r="O163" i="2"/>
  <c r="Q163" i="2" s="1"/>
  <c r="M163" i="2"/>
  <c r="I163" i="2"/>
  <c r="P162" i="2"/>
  <c r="O162" i="2"/>
  <c r="Q162" i="2" s="1"/>
  <c r="M162" i="2"/>
  <c r="I162" i="2"/>
  <c r="P161" i="2"/>
  <c r="O161" i="2"/>
  <c r="Q161" i="2" s="1"/>
  <c r="M161" i="2"/>
  <c r="I161" i="2"/>
  <c r="P160" i="2"/>
  <c r="O160" i="2"/>
  <c r="Q160" i="2" s="1"/>
  <c r="M160" i="2"/>
  <c r="I160" i="2"/>
  <c r="P159" i="2"/>
  <c r="O159" i="2"/>
  <c r="Q159" i="2" s="1"/>
  <c r="M159" i="2"/>
  <c r="I159" i="2"/>
  <c r="P158" i="2"/>
  <c r="O158" i="2"/>
  <c r="Q158" i="2" s="1"/>
  <c r="M158" i="2"/>
  <c r="I158" i="2"/>
  <c r="P157" i="2"/>
  <c r="O157" i="2"/>
  <c r="Q157" i="2" s="1"/>
  <c r="M157" i="2"/>
  <c r="I157" i="2"/>
  <c r="P156" i="2"/>
  <c r="O156" i="2"/>
  <c r="Q156" i="2" s="1"/>
  <c r="M156" i="2"/>
  <c r="I156" i="2"/>
  <c r="P155" i="2"/>
  <c r="O155" i="2"/>
  <c r="Q155" i="2" s="1"/>
  <c r="M155" i="2"/>
  <c r="I155" i="2"/>
  <c r="P154" i="2"/>
  <c r="O154" i="2"/>
  <c r="Q154" i="2" s="1"/>
  <c r="M154" i="2"/>
  <c r="I154" i="2"/>
  <c r="P153" i="2"/>
  <c r="O153" i="2"/>
  <c r="Q153" i="2" s="1"/>
  <c r="M153" i="2"/>
  <c r="I153" i="2"/>
  <c r="P152" i="2"/>
  <c r="O152" i="2"/>
  <c r="Q152" i="2" s="1"/>
  <c r="M152" i="2"/>
  <c r="I152" i="2"/>
  <c r="P151" i="2"/>
  <c r="O151" i="2"/>
  <c r="Q151" i="2" s="1"/>
  <c r="M151" i="2"/>
  <c r="I151" i="2"/>
  <c r="P150" i="2"/>
  <c r="O150" i="2"/>
  <c r="Q150" i="2" s="1"/>
  <c r="M150" i="2"/>
  <c r="I150" i="2"/>
  <c r="P149" i="2"/>
  <c r="O149" i="2"/>
  <c r="Q149" i="2" s="1"/>
  <c r="M149" i="2"/>
  <c r="I149" i="2"/>
  <c r="P148" i="2"/>
  <c r="O148" i="2"/>
  <c r="Q148" i="2" s="1"/>
  <c r="M148" i="2"/>
  <c r="I148" i="2"/>
  <c r="P147" i="2"/>
  <c r="O147" i="2"/>
  <c r="Q147" i="2" s="1"/>
  <c r="M147" i="2"/>
  <c r="I147" i="2"/>
  <c r="P146" i="2"/>
  <c r="O146" i="2"/>
  <c r="Q146" i="2" s="1"/>
  <c r="M146" i="2"/>
  <c r="I146" i="2"/>
  <c r="P145" i="2"/>
  <c r="O145" i="2"/>
  <c r="Q145" i="2" s="1"/>
  <c r="M145" i="2"/>
  <c r="I145" i="2"/>
  <c r="P144" i="2"/>
  <c r="O144" i="2"/>
  <c r="Q144" i="2" s="1"/>
  <c r="M144" i="2"/>
  <c r="I144" i="2"/>
  <c r="P143" i="2"/>
  <c r="O143" i="2"/>
  <c r="Q143" i="2" s="1"/>
  <c r="M143" i="2"/>
  <c r="I143" i="2"/>
  <c r="P142" i="2"/>
  <c r="O142" i="2"/>
  <c r="Q142" i="2" s="1"/>
  <c r="M142" i="2"/>
  <c r="I142" i="2"/>
  <c r="P141" i="2"/>
  <c r="O141" i="2"/>
  <c r="Q141" i="2" s="1"/>
  <c r="M141" i="2"/>
  <c r="I141" i="2"/>
  <c r="P140" i="2"/>
  <c r="O140" i="2"/>
  <c r="Q140" i="2" s="1"/>
  <c r="M140" i="2"/>
  <c r="I140" i="2"/>
  <c r="P139" i="2"/>
  <c r="O139" i="2"/>
  <c r="Q139" i="2" s="1"/>
  <c r="M139" i="2"/>
  <c r="I139" i="2"/>
  <c r="P138" i="2"/>
  <c r="O138" i="2"/>
  <c r="Q138" i="2" s="1"/>
  <c r="M138" i="2"/>
  <c r="I138" i="2"/>
  <c r="P137" i="2"/>
  <c r="O137" i="2"/>
  <c r="Q137" i="2" s="1"/>
  <c r="M137" i="2"/>
  <c r="I137" i="2"/>
  <c r="P136" i="2"/>
  <c r="O136" i="2"/>
  <c r="Q136" i="2" s="1"/>
  <c r="M136" i="2"/>
  <c r="I136" i="2"/>
  <c r="P135" i="2"/>
  <c r="O135" i="2"/>
  <c r="Q135" i="2" s="1"/>
  <c r="M135" i="2"/>
  <c r="I135" i="2"/>
  <c r="P134" i="2"/>
  <c r="O134" i="2"/>
  <c r="Q134" i="2" s="1"/>
  <c r="M134" i="2"/>
  <c r="I134" i="2"/>
  <c r="P133" i="2"/>
  <c r="O133" i="2"/>
  <c r="Q133" i="2" s="1"/>
  <c r="M133" i="2"/>
  <c r="I133" i="2"/>
  <c r="P132" i="2"/>
  <c r="O132" i="2"/>
  <c r="Q132" i="2" s="1"/>
  <c r="M132" i="2"/>
  <c r="I132" i="2"/>
  <c r="P131" i="2"/>
  <c r="O131" i="2"/>
  <c r="Q131" i="2" s="1"/>
  <c r="M131" i="2"/>
  <c r="I131" i="2"/>
  <c r="P130" i="2"/>
  <c r="O130" i="2"/>
  <c r="Q130" i="2" s="1"/>
  <c r="M130" i="2"/>
  <c r="I130" i="2"/>
  <c r="P129" i="2"/>
  <c r="O129" i="2"/>
  <c r="Q129" i="2" s="1"/>
  <c r="M129" i="2"/>
  <c r="I129" i="2"/>
  <c r="P128" i="2"/>
  <c r="O128" i="2"/>
  <c r="Q128" i="2" s="1"/>
  <c r="M128" i="2"/>
  <c r="I128" i="2"/>
  <c r="P127" i="2"/>
  <c r="O127" i="2"/>
  <c r="Q127" i="2" s="1"/>
  <c r="M127" i="2"/>
  <c r="I127" i="2"/>
  <c r="P126" i="2"/>
  <c r="O126" i="2"/>
  <c r="Q126" i="2" s="1"/>
  <c r="M126" i="2"/>
  <c r="I126" i="2"/>
  <c r="P125" i="2"/>
  <c r="O125" i="2"/>
  <c r="Q125" i="2" s="1"/>
  <c r="M125" i="2"/>
  <c r="I125" i="2"/>
  <c r="P124" i="2"/>
  <c r="O124" i="2"/>
  <c r="Q124" i="2" s="1"/>
  <c r="M124" i="2"/>
  <c r="I124" i="2"/>
  <c r="P123" i="2"/>
  <c r="O123" i="2"/>
  <c r="Q123" i="2" s="1"/>
  <c r="M123" i="2"/>
  <c r="I123" i="2"/>
  <c r="P122" i="2"/>
  <c r="O122" i="2"/>
  <c r="Q122" i="2" s="1"/>
  <c r="M122" i="2"/>
  <c r="I122" i="2"/>
  <c r="P121" i="2"/>
  <c r="O121" i="2"/>
  <c r="Q121" i="2" s="1"/>
  <c r="M121" i="2"/>
  <c r="I121" i="2"/>
  <c r="P120" i="2"/>
  <c r="O120" i="2"/>
  <c r="Q120" i="2" s="1"/>
  <c r="M120" i="2"/>
  <c r="I120" i="2"/>
  <c r="P119" i="2"/>
  <c r="O119" i="2"/>
  <c r="Q119" i="2" s="1"/>
  <c r="M119" i="2"/>
  <c r="I119" i="2"/>
  <c r="P118" i="2"/>
  <c r="O118" i="2"/>
  <c r="Q118" i="2" s="1"/>
  <c r="M118" i="2"/>
  <c r="I118" i="2"/>
  <c r="P117" i="2"/>
  <c r="O117" i="2"/>
  <c r="Q117" i="2" s="1"/>
  <c r="M117" i="2"/>
  <c r="I117" i="2"/>
  <c r="P116" i="2"/>
  <c r="O116" i="2"/>
  <c r="Q116" i="2" s="1"/>
  <c r="M116" i="2"/>
  <c r="I116" i="2"/>
  <c r="P115" i="2"/>
  <c r="O115" i="2"/>
  <c r="Q115" i="2" s="1"/>
  <c r="M115" i="2"/>
  <c r="I115" i="2"/>
  <c r="P114" i="2"/>
  <c r="O114" i="2"/>
  <c r="Q114" i="2" s="1"/>
  <c r="M114" i="2"/>
  <c r="I114" i="2"/>
  <c r="P113" i="2"/>
  <c r="O113" i="2"/>
  <c r="Q113" i="2" s="1"/>
  <c r="M113" i="2"/>
  <c r="I113" i="2"/>
  <c r="P112" i="2"/>
  <c r="O112" i="2"/>
  <c r="Q112" i="2" s="1"/>
  <c r="M112" i="2"/>
  <c r="I112" i="2"/>
  <c r="P111" i="2"/>
  <c r="O111" i="2"/>
  <c r="Q111" i="2" s="1"/>
  <c r="M111" i="2"/>
  <c r="I111" i="2"/>
  <c r="P110" i="2"/>
  <c r="O110" i="2"/>
  <c r="Q110" i="2" s="1"/>
  <c r="M110" i="2"/>
  <c r="I110" i="2"/>
  <c r="P109" i="2"/>
  <c r="O109" i="2"/>
  <c r="Q109" i="2" s="1"/>
  <c r="M109" i="2"/>
  <c r="I109" i="2"/>
  <c r="P108" i="2"/>
  <c r="O108" i="2"/>
  <c r="Q108" i="2" s="1"/>
  <c r="M108" i="2"/>
  <c r="I108" i="2"/>
  <c r="P107" i="2"/>
  <c r="O107" i="2"/>
  <c r="Q107" i="2" s="1"/>
  <c r="M107" i="2"/>
  <c r="I107" i="2"/>
  <c r="P106" i="2"/>
  <c r="O106" i="2"/>
  <c r="Q106" i="2" s="1"/>
  <c r="M106" i="2"/>
  <c r="I106" i="2"/>
  <c r="P105" i="2"/>
  <c r="O105" i="2"/>
  <c r="Q105" i="2" s="1"/>
  <c r="M105" i="2"/>
  <c r="I105" i="2"/>
  <c r="P104" i="2"/>
  <c r="O104" i="2"/>
  <c r="Q104" i="2" s="1"/>
  <c r="M104" i="2"/>
  <c r="I104" i="2"/>
  <c r="P103" i="2"/>
  <c r="O103" i="2"/>
  <c r="Q103" i="2" s="1"/>
  <c r="M103" i="2"/>
  <c r="I103" i="2"/>
  <c r="P102" i="2"/>
  <c r="O102" i="2"/>
  <c r="Q102" i="2" s="1"/>
  <c r="M102" i="2"/>
  <c r="I102" i="2"/>
  <c r="P101" i="2"/>
  <c r="O101" i="2"/>
  <c r="Q101" i="2" s="1"/>
  <c r="M101" i="2"/>
  <c r="I101" i="2"/>
  <c r="P100" i="2"/>
  <c r="O100" i="2"/>
  <c r="Q100" i="2" s="1"/>
  <c r="M100" i="2"/>
  <c r="I100" i="2"/>
  <c r="P99" i="2"/>
  <c r="O99" i="2"/>
  <c r="Q99" i="2" s="1"/>
  <c r="M99" i="2"/>
  <c r="I99" i="2"/>
  <c r="P98" i="2"/>
  <c r="O98" i="2"/>
  <c r="Q98" i="2" s="1"/>
  <c r="M98" i="2"/>
  <c r="I98" i="2"/>
  <c r="P97" i="2"/>
  <c r="O97" i="2"/>
  <c r="Q97" i="2" s="1"/>
  <c r="M97" i="2"/>
  <c r="I97" i="2"/>
  <c r="P96" i="2"/>
  <c r="O96" i="2"/>
  <c r="Q96" i="2" s="1"/>
  <c r="M96" i="2"/>
  <c r="I96" i="2"/>
  <c r="P95" i="2"/>
  <c r="O95" i="2"/>
  <c r="Q95" i="2" s="1"/>
  <c r="M95" i="2"/>
  <c r="I95" i="2"/>
  <c r="P94" i="2"/>
  <c r="O94" i="2"/>
  <c r="Q94" i="2" s="1"/>
  <c r="M94" i="2"/>
  <c r="I94" i="2"/>
  <c r="P93" i="2"/>
  <c r="O93" i="2"/>
  <c r="Q93" i="2" s="1"/>
  <c r="M93" i="2"/>
  <c r="I93" i="2"/>
  <c r="P92" i="2"/>
  <c r="O92" i="2"/>
  <c r="Q92" i="2" s="1"/>
  <c r="M92" i="2"/>
  <c r="I92" i="2"/>
  <c r="P91" i="2"/>
  <c r="O91" i="2"/>
  <c r="Q91" i="2" s="1"/>
  <c r="M91" i="2"/>
  <c r="I91" i="2"/>
  <c r="P90" i="2"/>
  <c r="O90" i="2"/>
  <c r="Q90" i="2" s="1"/>
  <c r="M90" i="2"/>
  <c r="I90" i="2"/>
  <c r="P89" i="2"/>
  <c r="O89" i="2"/>
  <c r="Q89" i="2" s="1"/>
  <c r="M89" i="2"/>
  <c r="I89" i="2"/>
  <c r="P88" i="2"/>
  <c r="O88" i="2"/>
  <c r="Q88" i="2" s="1"/>
  <c r="M88" i="2"/>
  <c r="I88" i="2"/>
  <c r="P87" i="2"/>
  <c r="O87" i="2"/>
  <c r="Q87" i="2" s="1"/>
  <c r="M87" i="2"/>
  <c r="I87" i="2"/>
  <c r="P86" i="2"/>
  <c r="O86" i="2"/>
  <c r="Q86" i="2" s="1"/>
  <c r="M86" i="2"/>
  <c r="I86" i="2"/>
  <c r="P85" i="2"/>
  <c r="O85" i="2"/>
  <c r="Q85" i="2" s="1"/>
  <c r="M85" i="2"/>
  <c r="I85" i="2"/>
  <c r="M76" i="5"/>
  <c r="G76" i="5"/>
  <c r="P76" i="5" s="1"/>
  <c r="Q75" i="5"/>
  <c r="P75" i="5"/>
  <c r="Q74" i="5"/>
  <c r="P74" i="5"/>
  <c r="Q73" i="5"/>
  <c r="P73" i="5"/>
  <c r="M72" i="5"/>
  <c r="G72" i="5"/>
  <c r="Q71" i="5"/>
  <c r="P71" i="5"/>
  <c r="Q70" i="5"/>
  <c r="P70" i="5"/>
  <c r="Q69" i="5"/>
  <c r="P69" i="5"/>
  <c r="M68" i="5"/>
  <c r="G68" i="5"/>
  <c r="Q67" i="5"/>
  <c r="P67" i="5"/>
  <c r="Q66" i="5"/>
  <c r="P66" i="5"/>
  <c r="Q65" i="5"/>
  <c r="P65" i="5"/>
  <c r="M64" i="5"/>
  <c r="Q63" i="5"/>
  <c r="P63" i="5"/>
  <c r="Q62" i="5"/>
  <c r="P62" i="5"/>
  <c r="Q61" i="5"/>
  <c r="P61" i="5"/>
  <c r="M60" i="5"/>
  <c r="G60" i="5"/>
  <c r="Q59" i="5"/>
  <c r="P59" i="5"/>
  <c r="Q58" i="5"/>
  <c r="P58" i="5"/>
  <c r="Q57" i="5"/>
  <c r="P57" i="5"/>
  <c r="M56" i="5"/>
  <c r="G56" i="5"/>
  <c r="Q55" i="5"/>
  <c r="P55" i="5"/>
  <c r="Q54" i="5"/>
  <c r="P54" i="5"/>
  <c r="Q53" i="5"/>
  <c r="P53" i="5"/>
  <c r="M52" i="5"/>
  <c r="G52" i="5"/>
  <c r="Q51" i="5"/>
  <c r="P51" i="5"/>
  <c r="Q50" i="5"/>
  <c r="P50" i="5"/>
  <c r="Q49" i="5"/>
  <c r="P49" i="5"/>
  <c r="M48" i="5"/>
  <c r="G48" i="5"/>
  <c r="Q47" i="5"/>
  <c r="P47" i="5"/>
  <c r="Q46" i="5"/>
  <c r="P46" i="5"/>
  <c r="Q45" i="5"/>
  <c r="P45" i="5"/>
  <c r="M44" i="5"/>
  <c r="Q43" i="5"/>
  <c r="P43" i="5"/>
  <c r="Q42" i="5"/>
  <c r="P42" i="5"/>
  <c r="Q41" i="5"/>
  <c r="P41" i="5"/>
  <c r="M40" i="5"/>
  <c r="G40" i="5"/>
  <c r="Q39" i="5"/>
  <c r="P39" i="5"/>
  <c r="Q38" i="5"/>
  <c r="P38" i="5"/>
  <c r="Q37" i="5"/>
  <c r="P37" i="5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9" i="4"/>
  <c r="Q69" i="4"/>
  <c r="R116" i="4"/>
  <c r="Q116" i="4"/>
  <c r="R115" i="4"/>
  <c r="Q115" i="4"/>
  <c r="R114" i="4"/>
  <c r="Q114" i="4"/>
  <c r="R113" i="4"/>
  <c r="Q113" i="4"/>
  <c r="R112" i="4"/>
  <c r="Q112" i="4"/>
  <c r="R111" i="4"/>
  <c r="Q111" i="4"/>
  <c r="R110" i="4"/>
  <c r="Q110" i="4"/>
  <c r="R109" i="4"/>
  <c r="Q109" i="4"/>
  <c r="R108" i="4"/>
  <c r="Q108" i="4"/>
  <c r="R107" i="4"/>
  <c r="Q107" i="4"/>
  <c r="R106" i="4"/>
  <c r="Q106" i="4"/>
  <c r="R105" i="4"/>
  <c r="Q105" i="4"/>
  <c r="R104" i="4"/>
  <c r="Q104" i="4"/>
  <c r="R103" i="4"/>
  <c r="Q103" i="4"/>
  <c r="R102" i="4"/>
  <c r="Q102" i="4"/>
  <c r="R101" i="4"/>
  <c r="Q101" i="4"/>
  <c r="R100" i="4"/>
  <c r="Q100" i="4"/>
  <c r="R99" i="4"/>
  <c r="Q99" i="4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124" i="4"/>
  <c r="Q124" i="4"/>
  <c r="R123" i="4"/>
  <c r="Q123" i="4"/>
  <c r="R122" i="4"/>
  <c r="Q122" i="4"/>
  <c r="R121" i="4"/>
  <c r="Q121" i="4"/>
  <c r="R120" i="4"/>
  <c r="Q120" i="4"/>
  <c r="R119" i="4"/>
  <c r="Q119" i="4"/>
  <c r="R118" i="4"/>
  <c r="Q118" i="4"/>
  <c r="R117" i="4"/>
  <c r="Q117" i="4"/>
  <c r="I32" i="2"/>
  <c r="I60" i="2"/>
  <c r="G28" i="5"/>
  <c r="Q15" i="5"/>
  <c r="Q14" i="5"/>
  <c r="Q13" i="5"/>
  <c r="Q17" i="5"/>
  <c r="G36" i="5"/>
  <c r="G32" i="5"/>
  <c r="G24" i="5"/>
  <c r="G20" i="5"/>
  <c r="G16" i="5"/>
  <c r="P29" i="2"/>
  <c r="P25" i="2"/>
  <c r="O40" i="2"/>
  <c r="Q40" i="2" s="1"/>
  <c r="R136" i="4"/>
  <c r="Q136" i="4"/>
  <c r="R135" i="4"/>
  <c r="Q135" i="4"/>
  <c r="R134" i="4"/>
  <c r="Q134" i="4"/>
  <c r="R133" i="4"/>
  <c r="Q133" i="4"/>
  <c r="P54" i="2"/>
  <c r="O54" i="2"/>
  <c r="Q54" i="2" s="1"/>
  <c r="M54" i="2"/>
  <c r="I54" i="2"/>
  <c r="P53" i="2"/>
  <c r="O53" i="2"/>
  <c r="Q53" i="2" s="1"/>
  <c r="M53" i="2"/>
  <c r="I53" i="2"/>
  <c r="P52" i="2"/>
  <c r="O52" i="2"/>
  <c r="Q52" i="2" s="1"/>
  <c r="M52" i="2"/>
  <c r="I52" i="2"/>
  <c r="P51" i="2"/>
  <c r="O51" i="2"/>
  <c r="Q51" i="2" s="1"/>
  <c r="M51" i="2"/>
  <c r="I51" i="2"/>
  <c r="P50" i="2"/>
  <c r="O50" i="2"/>
  <c r="Q50" i="2" s="1"/>
  <c r="M50" i="2"/>
  <c r="I50" i="2"/>
  <c r="P49" i="2"/>
  <c r="O49" i="2"/>
  <c r="Q49" i="2" s="1"/>
  <c r="M49" i="2"/>
  <c r="I49" i="2"/>
  <c r="P48" i="2"/>
  <c r="O48" i="2"/>
  <c r="Q48" i="2" s="1"/>
  <c r="M48" i="2"/>
  <c r="I48" i="2"/>
  <c r="P47" i="2"/>
  <c r="O47" i="2"/>
  <c r="Q47" i="2" s="1"/>
  <c r="M47" i="2"/>
  <c r="I47" i="2"/>
  <c r="P46" i="2"/>
  <c r="O46" i="2"/>
  <c r="Q46" i="2" s="1"/>
  <c r="M46" i="2"/>
  <c r="I46" i="2"/>
  <c r="P45" i="2"/>
  <c r="O45" i="2"/>
  <c r="Q45" i="2" s="1"/>
  <c r="M45" i="2"/>
  <c r="I45" i="2"/>
  <c r="O79" i="2"/>
  <c r="Q79" i="2" s="1"/>
  <c r="O78" i="2"/>
  <c r="Q78" i="2" s="1"/>
  <c r="O77" i="2"/>
  <c r="Q77" i="2" s="1"/>
  <c r="O76" i="2"/>
  <c r="Q76" i="2" s="1"/>
  <c r="O75" i="2"/>
  <c r="Q75" i="2" s="1"/>
  <c r="O70" i="2"/>
  <c r="Q70" i="2" s="1"/>
  <c r="O69" i="2"/>
  <c r="Q69" i="2" s="1"/>
  <c r="O68" i="2"/>
  <c r="Q68" i="2" s="1"/>
  <c r="O67" i="2"/>
  <c r="Q67" i="2" s="1"/>
  <c r="O66" i="2"/>
  <c r="Q66" i="2" s="1"/>
  <c r="O59" i="2"/>
  <c r="Q59" i="2" s="1"/>
  <c r="O58" i="2"/>
  <c r="Q58" i="2" s="1"/>
  <c r="O57" i="2"/>
  <c r="Q57" i="2" s="1"/>
  <c r="O56" i="2"/>
  <c r="Q56" i="2" s="1"/>
  <c r="O55" i="2"/>
  <c r="Q55" i="2" s="1"/>
  <c r="O39" i="2"/>
  <c r="Q39" i="2" s="1"/>
  <c r="O38" i="2"/>
  <c r="Q38" i="2" s="1"/>
  <c r="O37" i="2"/>
  <c r="Q37" i="2" s="1"/>
  <c r="O36" i="2"/>
  <c r="Q36" i="2" s="1"/>
  <c r="O35" i="2"/>
  <c r="Q35" i="2" s="1"/>
  <c r="M36" i="5"/>
  <c r="Q35" i="5"/>
  <c r="P35" i="5"/>
  <c r="Q34" i="5"/>
  <c r="P34" i="5"/>
  <c r="Q33" i="5"/>
  <c r="P33" i="5"/>
  <c r="Q31" i="5"/>
  <c r="P31" i="5"/>
  <c r="Q30" i="5"/>
  <c r="P30" i="5"/>
  <c r="Q29" i="5"/>
  <c r="P29" i="5"/>
  <c r="M28" i="5"/>
  <c r="Q27" i="5"/>
  <c r="P27" i="5"/>
  <c r="Q26" i="5"/>
  <c r="P26" i="5"/>
  <c r="Q25" i="5"/>
  <c r="P25" i="5"/>
  <c r="M24" i="5"/>
  <c r="Q23" i="5"/>
  <c r="P23" i="5"/>
  <c r="Q22" i="5"/>
  <c r="P22" i="5"/>
  <c r="Q21" i="5"/>
  <c r="P21" i="5"/>
  <c r="R132" i="4"/>
  <c r="Q132" i="4"/>
  <c r="R131" i="4"/>
  <c r="Q131" i="4"/>
  <c r="R130" i="4"/>
  <c r="Q130" i="4"/>
  <c r="R129" i="4"/>
  <c r="Q129" i="4"/>
  <c r="R128" i="4"/>
  <c r="Q128" i="4"/>
  <c r="R127" i="4"/>
  <c r="Q127" i="4"/>
  <c r="R126" i="4"/>
  <c r="Q126" i="4"/>
  <c r="R125" i="4"/>
  <c r="Q125" i="4"/>
  <c r="R140" i="4"/>
  <c r="Q140" i="4"/>
  <c r="R139" i="4"/>
  <c r="Q139" i="4"/>
  <c r="R138" i="4"/>
  <c r="Q138" i="4"/>
  <c r="R137" i="4"/>
  <c r="Q137" i="4"/>
  <c r="P84" i="2"/>
  <c r="O84" i="2"/>
  <c r="Q84" i="2" s="1"/>
  <c r="M84" i="2"/>
  <c r="I84" i="2"/>
  <c r="P83" i="2"/>
  <c r="O83" i="2"/>
  <c r="Q83" i="2" s="1"/>
  <c r="M83" i="2"/>
  <c r="I83" i="2"/>
  <c r="P82" i="2"/>
  <c r="O82" i="2"/>
  <c r="Q82" i="2" s="1"/>
  <c r="M82" i="2"/>
  <c r="I82" i="2"/>
  <c r="P81" i="2"/>
  <c r="O81" i="2"/>
  <c r="Q81" i="2" s="1"/>
  <c r="M81" i="2"/>
  <c r="I81" i="2"/>
  <c r="P80" i="2"/>
  <c r="O80" i="2"/>
  <c r="Q80" i="2" s="1"/>
  <c r="M80" i="2"/>
  <c r="I80" i="2"/>
  <c r="P79" i="2"/>
  <c r="M79" i="2"/>
  <c r="I79" i="2"/>
  <c r="P78" i="2"/>
  <c r="M78" i="2"/>
  <c r="I78" i="2"/>
  <c r="P77" i="2"/>
  <c r="M77" i="2"/>
  <c r="I77" i="2"/>
  <c r="P76" i="2"/>
  <c r="M76" i="2"/>
  <c r="I76" i="2"/>
  <c r="P75" i="2"/>
  <c r="M75" i="2"/>
  <c r="I75" i="2"/>
  <c r="P74" i="2"/>
  <c r="O74" i="2"/>
  <c r="Q74" i="2" s="1"/>
  <c r="M74" i="2"/>
  <c r="I74" i="2"/>
  <c r="P73" i="2"/>
  <c r="O73" i="2"/>
  <c r="Q73" i="2" s="1"/>
  <c r="M73" i="2"/>
  <c r="I73" i="2"/>
  <c r="P72" i="2"/>
  <c r="O72" i="2"/>
  <c r="Q72" i="2" s="1"/>
  <c r="M72" i="2"/>
  <c r="I72" i="2"/>
  <c r="P71" i="2"/>
  <c r="O71" i="2"/>
  <c r="Q71" i="2" s="1"/>
  <c r="M71" i="2"/>
  <c r="I71" i="2"/>
  <c r="P70" i="2"/>
  <c r="M70" i="2"/>
  <c r="I70" i="2"/>
  <c r="M69" i="2"/>
  <c r="I69" i="2"/>
  <c r="P68" i="2"/>
  <c r="M68" i="2"/>
  <c r="I68" i="2"/>
  <c r="P67" i="2"/>
  <c r="M67" i="2"/>
  <c r="I67" i="2"/>
  <c r="P66" i="2"/>
  <c r="M66" i="2"/>
  <c r="I66" i="2"/>
  <c r="P65" i="2"/>
  <c r="O65" i="2"/>
  <c r="Q65" i="2" s="1"/>
  <c r="M65" i="2"/>
  <c r="I65" i="2"/>
  <c r="P64" i="2"/>
  <c r="O64" i="2"/>
  <c r="Q64" i="2" s="1"/>
  <c r="M64" i="2"/>
  <c r="I64" i="2"/>
  <c r="P63" i="2"/>
  <c r="O63" i="2"/>
  <c r="Q63" i="2" s="1"/>
  <c r="M63" i="2"/>
  <c r="I63" i="2"/>
  <c r="P62" i="2"/>
  <c r="O62" i="2"/>
  <c r="Q62" i="2" s="1"/>
  <c r="M62" i="2"/>
  <c r="I62" i="2"/>
  <c r="P61" i="2"/>
  <c r="O61" i="2"/>
  <c r="Q61" i="2" s="1"/>
  <c r="M61" i="2"/>
  <c r="I61" i="2"/>
  <c r="P60" i="2"/>
  <c r="O60" i="2"/>
  <c r="Q60" i="2" s="1"/>
  <c r="M60" i="2"/>
  <c r="P59" i="2"/>
  <c r="M59" i="2"/>
  <c r="I59" i="2"/>
  <c r="P58" i="2"/>
  <c r="M58" i="2"/>
  <c r="I58" i="2"/>
  <c r="P57" i="2"/>
  <c r="M57" i="2"/>
  <c r="I57" i="2"/>
  <c r="P56" i="2"/>
  <c r="M56" i="2"/>
  <c r="I56" i="2"/>
  <c r="P55" i="2"/>
  <c r="M55" i="2"/>
  <c r="I55" i="2"/>
  <c r="M20" i="5"/>
  <c r="Q19" i="5"/>
  <c r="P19" i="5"/>
  <c r="Q18" i="5"/>
  <c r="P18" i="5"/>
  <c r="P17" i="5"/>
  <c r="M16" i="5"/>
  <c r="P15" i="5"/>
  <c r="P14" i="5"/>
  <c r="P13" i="5"/>
  <c r="R148" i="4"/>
  <c r="Q148" i="4"/>
  <c r="R147" i="4"/>
  <c r="Q147" i="4"/>
  <c r="R146" i="4"/>
  <c r="Q146" i="4"/>
  <c r="R145" i="4"/>
  <c r="Q145" i="4"/>
  <c r="R144" i="4"/>
  <c r="R143" i="4"/>
  <c r="R142" i="4"/>
  <c r="R141" i="4"/>
  <c r="Q141" i="4"/>
  <c r="Q142" i="4"/>
  <c r="P26" i="2"/>
  <c r="M44" i="2"/>
  <c r="M43" i="2"/>
  <c r="M42" i="2"/>
  <c r="M41" i="2"/>
  <c r="M40" i="2"/>
  <c r="M39" i="2"/>
  <c r="M38" i="2"/>
  <c r="M37" i="2"/>
  <c r="M36" i="2"/>
  <c r="M35" i="2"/>
  <c r="M27" i="2"/>
  <c r="M26" i="2"/>
  <c r="M25" i="2"/>
  <c r="Q144" i="4"/>
  <c r="Q143" i="4"/>
  <c r="M32" i="2"/>
  <c r="P36" i="2"/>
  <c r="P28" i="2"/>
  <c r="P30" i="2"/>
  <c r="P44" i="2"/>
  <c r="O44" i="2"/>
  <c r="Q44" i="2" s="1"/>
  <c r="P43" i="2"/>
  <c r="O43" i="2"/>
  <c r="Q43" i="2" s="1"/>
  <c r="P42" i="2"/>
  <c r="O42" i="2"/>
  <c r="Q42" i="2" s="1"/>
  <c r="P41" i="2"/>
  <c r="O41" i="2"/>
  <c r="Q41" i="2" s="1"/>
  <c r="P40" i="2"/>
  <c r="P39" i="2"/>
  <c r="P38" i="2"/>
  <c r="P37" i="2"/>
  <c r="P35" i="2"/>
  <c r="P34" i="2"/>
  <c r="O34" i="2"/>
  <c r="Q34" i="2" s="1"/>
  <c r="P33" i="2"/>
  <c r="O33" i="2"/>
  <c r="Q33" i="2" s="1"/>
  <c r="P32" i="2"/>
  <c r="O32" i="2"/>
  <c r="Q32" i="2" s="1"/>
  <c r="P31" i="2"/>
  <c r="O31" i="2"/>
  <c r="Q31" i="2" s="1"/>
  <c r="O30" i="2"/>
  <c r="Q30" i="2" s="1"/>
  <c r="O29" i="2"/>
  <c r="Q29" i="2" s="1"/>
  <c r="O28" i="2"/>
  <c r="Q28" i="2" s="1"/>
  <c r="P27" i="2"/>
  <c r="O27" i="2"/>
  <c r="Q27" i="2" s="1"/>
  <c r="O26" i="2"/>
  <c r="Q26" i="2" s="1"/>
  <c r="O25" i="2"/>
  <c r="Q25" i="2" s="1"/>
  <c r="M34" i="2"/>
  <c r="M33" i="2"/>
  <c r="M31" i="2"/>
  <c r="M30" i="2"/>
  <c r="M29" i="2"/>
  <c r="M28" i="2"/>
  <c r="I44" i="2"/>
  <c r="I43" i="2"/>
  <c r="I42" i="2"/>
  <c r="I41" i="2"/>
  <c r="I40" i="2"/>
  <c r="I39" i="2"/>
  <c r="I38" i="2"/>
  <c r="I37" i="2"/>
  <c r="I36" i="2"/>
  <c r="I35" i="2"/>
  <c r="I33" i="2"/>
  <c r="I34" i="2"/>
  <c r="I31" i="2"/>
  <c r="I30" i="2"/>
  <c r="I29" i="2"/>
  <c r="I28" i="2"/>
  <c r="I27" i="2"/>
  <c r="I26" i="2"/>
  <c r="I25" i="2"/>
  <c r="T24" i="4" l="1"/>
  <c r="P64" i="5"/>
  <c r="P44" i="5"/>
  <c r="P68" i="5"/>
  <c r="S184" i="2"/>
  <c r="S174" i="2"/>
  <c r="S164" i="2"/>
  <c r="S154" i="2"/>
  <c r="Q64" i="5"/>
  <c r="S64" i="5" s="1"/>
  <c r="S144" i="2"/>
  <c r="S134" i="2"/>
  <c r="Q56" i="5"/>
  <c r="S56" i="5" s="1"/>
  <c r="S124" i="2"/>
  <c r="S114" i="2"/>
  <c r="S104" i="2"/>
  <c r="S94" i="2"/>
  <c r="S84" i="2"/>
  <c r="S54" i="2"/>
  <c r="Q68" i="5"/>
  <c r="S68" i="5" s="1"/>
  <c r="Q40" i="5"/>
  <c r="S40" i="5" s="1"/>
  <c r="P52" i="5"/>
  <c r="Q52" i="5"/>
  <c r="S52" i="5" s="1"/>
  <c r="Q44" i="5"/>
  <c r="S44" i="5" s="1"/>
  <c r="P72" i="5"/>
  <c r="Q60" i="5"/>
  <c r="S60" i="5" s="1"/>
  <c r="P48" i="5"/>
  <c r="Q48" i="5"/>
  <c r="S48" i="5" s="1"/>
  <c r="Q76" i="5"/>
  <c r="S76" i="5" s="1"/>
  <c r="Q72" i="5"/>
  <c r="S72" i="5" s="1"/>
  <c r="P56" i="5"/>
  <c r="P60" i="5"/>
  <c r="P40" i="5"/>
  <c r="T88" i="4"/>
  <c r="T52" i="4"/>
  <c r="T72" i="4"/>
  <c r="T68" i="4"/>
  <c r="T44" i="4"/>
  <c r="T40" i="4"/>
  <c r="T36" i="4"/>
  <c r="T32" i="4"/>
  <c r="T28" i="4"/>
  <c r="T64" i="4"/>
  <c r="T60" i="4"/>
  <c r="T56" i="4"/>
  <c r="T48" i="4"/>
  <c r="T84" i="4"/>
  <c r="T80" i="4"/>
  <c r="T76" i="4"/>
  <c r="T116" i="4"/>
  <c r="T112" i="4"/>
  <c r="T108" i="4"/>
  <c r="T100" i="4"/>
  <c r="T104" i="4"/>
  <c r="T96" i="4"/>
  <c r="T92" i="4"/>
  <c r="T120" i="4"/>
  <c r="T124" i="4"/>
  <c r="T128" i="4"/>
  <c r="T132" i="4"/>
  <c r="T136" i="4"/>
  <c r="T140" i="4"/>
  <c r="T148" i="4"/>
  <c r="T144" i="4"/>
  <c r="Q16" i="5"/>
  <c r="S16" i="5" s="1"/>
  <c r="S44" i="2"/>
  <c r="S74" i="2"/>
  <c r="S64" i="2"/>
  <c r="P36" i="5"/>
  <c r="Q36" i="5"/>
  <c r="S36" i="5" s="1"/>
  <c r="P32" i="5"/>
  <c r="Q32" i="5"/>
  <c r="S32" i="5" s="1"/>
  <c r="P28" i="5"/>
  <c r="Q28" i="5"/>
  <c r="S28" i="5" s="1"/>
  <c r="P24" i="5"/>
  <c r="Q24" i="5"/>
  <c r="S24" i="5" s="1"/>
  <c r="P16" i="5"/>
  <c r="P20" i="5"/>
  <c r="Q20" i="5"/>
  <c r="S20" i="5" s="1"/>
  <c r="S34" i="2"/>
</calcChain>
</file>

<file path=xl/sharedStrings.xml><?xml version="1.0" encoding="utf-8"?>
<sst xmlns="http://schemas.openxmlformats.org/spreadsheetml/2006/main" count="3595" uniqueCount="207">
  <si>
    <t>Material:</t>
  </si>
  <si>
    <t>15-5 PH</t>
  </si>
  <si>
    <t>Specification:</t>
  </si>
  <si>
    <t>AMS 5659</t>
  </si>
  <si>
    <t>Rev.T</t>
  </si>
  <si>
    <t>Heat No.</t>
  </si>
  <si>
    <t>Batch No.</t>
  </si>
  <si>
    <t>T9-006</t>
  </si>
  <si>
    <t>T9-0137</t>
  </si>
  <si>
    <t>T9-0142</t>
  </si>
  <si>
    <t>T9-0307</t>
  </si>
  <si>
    <t>T9-0308</t>
  </si>
  <si>
    <t>T9-0309</t>
  </si>
  <si>
    <t>T9-0138</t>
  </si>
  <si>
    <t>T9-0140</t>
  </si>
  <si>
    <t>T9-0141</t>
  </si>
  <si>
    <t>T9-0139</t>
  </si>
  <si>
    <t>T9-0125</t>
  </si>
  <si>
    <t>T9-0318</t>
  </si>
  <si>
    <t>T9-0323</t>
  </si>
  <si>
    <t>T9-0319</t>
  </si>
  <si>
    <t>Diameter (mm)</t>
  </si>
  <si>
    <t>95.25 Dia</t>
  </si>
  <si>
    <t>79.40 Dia</t>
  </si>
  <si>
    <t>79.4 Dia</t>
  </si>
  <si>
    <t>101.6 Dia</t>
  </si>
  <si>
    <t>Internal</t>
  </si>
  <si>
    <t>3rd Party</t>
  </si>
  <si>
    <t>Acceptance Test</t>
  </si>
  <si>
    <t>Composition</t>
  </si>
  <si>
    <t>✓</t>
  </si>
  <si>
    <t>Macrostructure</t>
  </si>
  <si>
    <t>Hardness</t>
  </si>
  <si>
    <t>Tensile Properties</t>
  </si>
  <si>
    <t>Visual</t>
  </si>
  <si>
    <t>Dimensional</t>
  </si>
  <si>
    <t>Periodic Test</t>
  </si>
  <si>
    <t>Ferrite</t>
  </si>
  <si>
    <t>Cleanliness (AMS 2300)</t>
  </si>
  <si>
    <t>Ultrasonic</t>
  </si>
  <si>
    <t>MPI</t>
  </si>
  <si>
    <t>*Validated by additional internal and external chemistry sample</t>
  </si>
  <si>
    <t>Steel 15-5PH</t>
  </si>
  <si>
    <t> </t>
  </si>
  <si>
    <t>Analysis</t>
  </si>
  <si>
    <t>Dia. 
(mm)</t>
  </si>
  <si>
    <t>Report No.</t>
  </si>
  <si>
    <t>External</t>
  </si>
  <si>
    <t>Element</t>
  </si>
  <si>
    <t>Min (%)</t>
  </si>
  <si>
    <t>Max (%)</t>
  </si>
  <si>
    <t>Result (%)</t>
  </si>
  <si>
    <t>Pass/Fail</t>
  </si>
  <si>
    <t>Delta</t>
  </si>
  <si>
    <t>Correlation - % Variation</t>
  </si>
  <si>
    <t xml:space="preserve">Tolerances - % Variation </t>
  </si>
  <si>
    <t>Comment / Action</t>
  </si>
  <si>
    <t>K80212071</t>
  </si>
  <si>
    <t>C</t>
  </si>
  <si>
    <t>22K00092</t>
  </si>
  <si>
    <t>Mn</t>
  </si>
  <si>
    <t>Si</t>
  </si>
  <si>
    <t>P</t>
  </si>
  <si>
    <t>S</t>
  </si>
  <si>
    <t>Cr</t>
  </si>
  <si>
    <t xml:space="preserve">Ni </t>
  </si>
  <si>
    <t>Cb (Nb)</t>
  </si>
  <si>
    <r>
      <t>5xC</t>
    </r>
    <r>
      <rPr>
        <sz val="11"/>
        <color rgb="FFFF0000"/>
        <rFont val="Calibri"/>
        <family val="2"/>
      </rPr>
      <t>*</t>
    </r>
  </si>
  <si>
    <t>Cu</t>
  </si>
  <si>
    <t>AVG</t>
  </si>
  <si>
    <t>Mo</t>
  </si>
  <si>
    <t>K80212072</t>
  </si>
  <si>
    <t>22K00091</t>
  </si>
  <si>
    <t>K80228499</t>
  </si>
  <si>
    <t>24J1196</t>
  </si>
  <si>
    <t>K80229055</t>
  </si>
  <si>
    <t>24J1198</t>
  </si>
  <si>
    <t>K80242267</t>
  </si>
  <si>
    <t>24J1200</t>
  </si>
  <si>
    <t>K80242268</t>
  </si>
  <si>
    <t>24J1202</t>
  </si>
  <si>
    <t>K80242269</t>
  </si>
  <si>
    <t>24J1204</t>
  </si>
  <si>
    <t>K80228496</t>
  </si>
  <si>
    <t>24J1206</t>
  </si>
  <si>
    <t>K80228497</t>
  </si>
  <si>
    <t>24J1208</t>
  </si>
  <si>
    <t>K80228339</t>
  </si>
  <si>
    <t>24J1210</t>
  </si>
  <si>
    <t>K80228337</t>
  </si>
  <si>
    <t>24J1212</t>
  </si>
  <si>
    <t>K80228335</t>
  </si>
  <si>
    <t>24J1214</t>
  </si>
  <si>
    <t>K80229054</t>
  </si>
  <si>
    <t>24J1216</t>
  </si>
  <si>
    <t>K80229056</t>
  </si>
  <si>
    <t>24J1218</t>
  </si>
  <si>
    <t>K80242968</t>
  </si>
  <si>
    <t>24J1220</t>
  </si>
  <si>
    <t>K80242972</t>
  </si>
  <si>
    <t>24J1222</t>
  </si>
  <si>
    <t>K80242971</t>
  </si>
  <si>
    <t>24J1224</t>
  </si>
  <si>
    <t>K80242970</t>
  </si>
  <si>
    <t>24J1226</t>
  </si>
  <si>
    <t xml:space="preserve">Note: Material is supplied in solutioned annealed + aged (H1025) condition, as per AMS 5659 hardness requirement of 363 HBW Max. applicable in solution annealed condition only, 
No hardness requirement specified for solution annealed + ageing (H1025) condition </t>
  </si>
  <si>
    <t>AMS 5669</t>
  </si>
  <si>
    <t>Sol. Annealed</t>
  </si>
  <si>
    <t>Location</t>
  </si>
  <si>
    <t>Max (HB)</t>
  </si>
  <si>
    <t>Result</t>
  </si>
  <si>
    <t>% Variation</t>
  </si>
  <si>
    <t>NA</t>
  </si>
  <si>
    <t>22K0092</t>
  </si>
  <si>
    <t>Average</t>
  </si>
  <si>
    <t>22K0091</t>
  </si>
  <si>
    <t>Note: As per AMS 5659 Rev T. No specification is given for upper limit of Ultimate tensile strength(UTS) i.e. maximum value of UTS</t>
  </si>
  <si>
    <t>S.r No.</t>
  </si>
  <si>
    <t>Direction</t>
  </si>
  <si>
    <t>Min</t>
  </si>
  <si>
    <t>Max</t>
  </si>
  <si>
    <t>Longitudinal</t>
  </si>
  <si>
    <t>Ultimate Tensile Stress (MPa)</t>
  </si>
  <si>
    <t>0.2 % Yield Stress
(MPa)</t>
  </si>
  <si>
    <t>% Elongation (4D)</t>
  </si>
  <si>
    <t xml:space="preserve"> % Reduction Area</t>
  </si>
  <si>
    <t xml:space="preserve">Transverse </t>
  </si>
  <si>
    <t>24J1197</t>
  </si>
  <si>
    <t>NOT DONE</t>
  </si>
  <si>
    <t>24J1199</t>
  </si>
  <si>
    <t>24J1201</t>
  </si>
  <si>
    <t>24J1203</t>
  </si>
  <si>
    <t>24J1205</t>
  </si>
  <si>
    <t>24J1207</t>
  </si>
  <si>
    <t>24J1209</t>
  </si>
  <si>
    <t>24J1211</t>
  </si>
  <si>
    <t>24J1213</t>
  </si>
  <si>
    <t>24J1215</t>
  </si>
  <si>
    <t>24J1217</t>
  </si>
  <si>
    <t>24J1219</t>
  </si>
  <si>
    <t>24J1221</t>
  </si>
  <si>
    <t>24J1223</t>
  </si>
  <si>
    <t>24J1225</t>
  </si>
  <si>
    <t>Ultimate Tensile Strength (MPa)</t>
  </si>
  <si>
    <t>0.2 % Yield Strenght
(MPa)</t>
  </si>
  <si>
    <t>24J1227</t>
  </si>
  <si>
    <t>S.R No.</t>
  </si>
  <si>
    <t>ESR Heat No</t>
  </si>
  <si>
    <t>Size</t>
  </si>
  <si>
    <t>Esr Ht No</t>
  </si>
  <si>
    <t xml:space="preserve">Length </t>
  </si>
  <si>
    <t>Properties</t>
  </si>
  <si>
    <t>Report No. ADMET Lab (Third Party)</t>
  </si>
  <si>
    <t>Date of inspection</t>
  </si>
  <si>
    <t>95.25DIA</t>
  </si>
  <si>
    <t>Chemical Composiion</t>
  </si>
  <si>
    <t>AML 24J01196</t>
  </si>
  <si>
    <t>Microstructure</t>
  </si>
  <si>
    <t>Tensile Longitudinal</t>
  </si>
  <si>
    <t>Tensile Transverse</t>
  </si>
  <si>
    <t>AML 24J01197</t>
  </si>
  <si>
    <t>79.40DIA</t>
  </si>
  <si>
    <t>AML 24J01198</t>
  </si>
  <si>
    <t>AML 24J01199</t>
  </si>
  <si>
    <t>AML 24J01200</t>
  </si>
  <si>
    <t>AML 24J01201</t>
  </si>
  <si>
    <t>AML 24J01202</t>
  </si>
  <si>
    <t>AML 24J01203</t>
  </si>
  <si>
    <t>AML 24J01204</t>
  </si>
  <si>
    <t>AML 24J01205</t>
  </si>
  <si>
    <t>AML 24J01206</t>
  </si>
  <si>
    <t>AML 24J01207</t>
  </si>
  <si>
    <t>AML 24J01208</t>
  </si>
  <si>
    <t>AML 24J01209</t>
  </si>
  <si>
    <t>101.6DIA</t>
  </si>
  <si>
    <t>AML 24J01210</t>
  </si>
  <si>
    <t>AML 24J01211</t>
  </si>
  <si>
    <t>AML 24J01212</t>
  </si>
  <si>
    <t>AML 24J01213</t>
  </si>
  <si>
    <t>AML 24J01214</t>
  </si>
  <si>
    <t>AML 24J01215</t>
  </si>
  <si>
    <t>AML 24J01216</t>
  </si>
  <si>
    <t>AML 24J01217</t>
  </si>
  <si>
    <t>AML 24J01218</t>
  </si>
  <si>
    <t>AML 24J01219</t>
  </si>
  <si>
    <t>AML 24J01220</t>
  </si>
  <si>
    <t>AML 24J01221</t>
  </si>
  <si>
    <t>AML 24J01222</t>
  </si>
  <si>
    <t>AML 24J01223</t>
  </si>
  <si>
    <t>AML 24J01224</t>
  </si>
  <si>
    <t>AML 24J01225</t>
  </si>
  <si>
    <t>AML 24J01226</t>
  </si>
  <si>
    <t>AML 24J01227</t>
  </si>
  <si>
    <t>SRNo</t>
  </si>
  <si>
    <t>Heat_No.</t>
  </si>
  <si>
    <t>Batch_No.</t>
  </si>
  <si>
    <t>Dia_(mm)</t>
  </si>
  <si>
    <t>Report_No</t>
  </si>
  <si>
    <t>Property</t>
  </si>
  <si>
    <t>Spec_Min</t>
  </si>
  <si>
    <t>Spec_Max</t>
  </si>
  <si>
    <t>Admet_Report_No</t>
  </si>
  <si>
    <t>Result_Admet</t>
  </si>
  <si>
    <t>UTS</t>
  </si>
  <si>
    <t>YS</t>
  </si>
  <si>
    <t>EL</t>
  </si>
  <si>
    <t>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</si>
</sst>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"/>
  </numFmts>
  <fonts count="2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ECF0F1"/>
      <name val="Calibri"/>
      <family val="2"/>
      <scheme val="minor"/>
    </font>
    <font>
      <b/>
      <sz val="12"/>
      <color rgb="FFECF0F1"/>
      <name val="Segoe UI"/>
      <family val="2"/>
    </font>
    <font>
      <b/>
      <sz val="12"/>
      <color rgb="FF452DB2"/>
      <name val="Segoe UI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E8E8E8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444444"/>
      <name val="Calibri"/>
      <family val="2"/>
      <charset val="1"/>
    </font>
    <font>
      <sz val="10"/>
      <color rgb="FF000000"/>
      <name val="Times New Roman"/>
      <family val="1"/>
    </font>
    <font>
      <sz val="11"/>
      <color rgb="FF006100"/>
      <name val="Aptos Narrow"/>
      <family val="2"/>
    </font>
    <font>
      <sz val="14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70729"/>
        <bgColor indexed="64"/>
      </patternFill>
    </fill>
    <fill>
      <patternFill patternType="solid">
        <fgColor rgb="FF9F9F9F"/>
        <bgColor indexed="64"/>
      </patternFill>
    </fill>
    <fill>
      <patternFill patternType="solid">
        <fgColor rgb="FF452DB2"/>
        <bgColor indexed="64"/>
      </patternFill>
    </fill>
    <fill>
      <patternFill patternType="solid">
        <fgColor rgb="FFD357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AF2D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4" fillId="3" borderId="0"/>
    <xf numFmtId="0" fontId="4" fillId="4" borderId="0"/>
    <xf numFmtId="0" fontId="5" fillId="4" borderId="0"/>
    <xf numFmtId="0" fontId="3" fillId="5" borderId="0"/>
    <xf numFmtId="0" fontId="3" fillId="6" borderId="0"/>
    <xf numFmtId="0" fontId="6" fillId="7" borderId="0"/>
  </cellStyleXfs>
  <cellXfs count="153">
    <xf numFmtId="0" fontId="0" fillId="0" borderId="0" xfId="0"/>
    <xf numFmtId="0" fontId="9" fillId="0" borderId="0" xfId="0" applyFont="1" applyAlignment="1">
      <alignment horizontal="right"/>
    </xf>
    <xf numFmtId="0" fontId="12" fillId="0" borderId="0" xfId="0" applyFont="1"/>
    <xf numFmtId="0" fontId="1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11" borderId="0" xfId="0" applyFont="1" applyFill="1"/>
    <xf numFmtId="0" fontId="12" fillId="11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4" fillId="13" borderId="0" xfId="0" applyFont="1" applyFill="1"/>
    <xf numFmtId="0" fontId="0" fillId="12" borderId="0" xfId="0" applyFill="1" applyAlignment="1">
      <alignment horizontal="center"/>
    </xf>
    <xf numFmtId="0" fontId="13" fillId="12" borderId="0" xfId="0" applyFont="1" applyFill="1" applyAlignment="1">
      <alignment vertical="center"/>
    </xf>
    <xf numFmtId="0" fontId="12" fillId="0" borderId="1" xfId="0" applyFont="1" applyBorder="1" applyAlignment="1">
      <alignment wrapText="1"/>
    </xf>
    <xf numFmtId="0" fontId="12" fillId="0" borderId="1" xfId="0" applyFont="1" applyBorder="1"/>
    <xf numFmtId="0" fontId="13" fillId="0" borderId="1" xfId="0" applyFont="1" applyBorder="1" applyAlignment="1">
      <alignment wrapText="1"/>
    </xf>
    <xf numFmtId="0" fontId="12" fillId="11" borderId="1" xfId="0" applyFont="1" applyFill="1" applyBorder="1"/>
    <xf numFmtId="0" fontId="0" fillId="0" borderId="1" xfId="0" applyBorder="1"/>
    <xf numFmtId="0" fontId="12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2" fillId="11" borderId="2" xfId="0" applyFont="1" applyFill="1" applyBorder="1"/>
    <xf numFmtId="0" fontId="12" fillId="0" borderId="2" xfId="0" applyFont="1" applyBorder="1"/>
    <xf numFmtId="0" fontId="0" fillId="0" borderId="2" xfId="0" applyBorder="1"/>
    <xf numFmtId="0" fontId="16" fillId="12" borderId="0" xfId="0" applyFont="1" applyFill="1" applyAlignment="1">
      <alignment vertical="center"/>
    </xf>
    <xf numFmtId="0" fontId="13" fillId="12" borderId="0" xfId="0" applyFont="1" applyFill="1" applyAlignment="1">
      <alignment horizontal="center" vertical="center"/>
    </xf>
    <xf numFmtId="165" fontId="12" fillId="0" borderId="2" xfId="0" applyNumberFormat="1" applyFont="1" applyBorder="1"/>
    <xf numFmtId="165" fontId="12" fillId="0" borderId="0" xfId="0" applyNumberFormat="1" applyFont="1"/>
    <xf numFmtId="165" fontId="12" fillId="0" borderId="1" xfId="0" applyNumberFormat="1" applyFont="1" applyBorder="1"/>
    <xf numFmtId="165" fontId="2" fillId="0" borderId="0" xfId="0" applyNumberFormat="1" applyFont="1"/>
    <xf numFmtId="0" fontId="12" fillId="10" borderId="2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0" borderId="2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13" borderId="0" xfId="0" applyFont="1" applyFill="1"/>
    <xf numFmtId="0" fontId="17" fillId="0" borderId="0" xfId="0" applyFont="1"/>
    <xf numFmtId="0" fontId="13" fillId="0" borderId="2" xfId="0" applyFont="1" applyBorder="1" applyAlignment="1">
      <alignment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vertical="center"/>
    </xf>
    <xf numFmtId="0" fontId="13" fillId="0" borderId="0" xfId="0" applyFont="1" applyAlignment="1">
      <alignment vertical="center" wrapText="1"/>
    </xf>
    <xf numFmtId="0" fontId="12" fillId="11" borderId="0" xfId="0" applyFont="1" applyFill="1" applyAlignment="1">
      <alignment vertical="center"/>
    </xf>
    <xf numFmtId="0" fontId="13" fillId="0" borderId="1" xfId="0" applyFont="1" applyBorder="1" applyAlignment="1">
      <alignment vertical="center" wrapText="1"/>
    </xf>
    <xf numFmtId="0" fontId="12" fillId="11" borderId="1" xfId="0" applyFont="1" applyFill="1" applyBorder="1" applyAlignment="1">
      <alignment vertical="center"/>
    </xf>
    <xf numFmtId="164" fontId="12" fillId="0" borderId="2" xfId="0" applyNumberFormat="1" applyFont="1" applyBorder="1" applyAlignment="1">
      <alignment vertical="center"/>
    </xf>
    <xf numFmtId="164" fontId="12" fillId="0" borderId="0" xfId="0" applyNumberFormat="1" applyFont="1" applyAlignment="1">
      <alignment vertical="center"/>
    </xf>
    <xf numFmtId="164" fontId="1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2" fillId="16" borderId="0" xfId="0" applyFont="1" applyFill="1" applyAlignment="1">
      <alignment vertical="center" wrapText="1"/>
    </xf>
    <xf numFmtId="0" fontId="12" fillId="16" borderId="1" xfId="0" applyFont="1" applyFill="1" applyBorder="1" applyAlignment="1">
      <alignment vertical="center" wrapText="1"/>
    </xf>
    <xf numFmtId="165" fontId="12" fillId="0" borderId="2" xfId="0" applyNumberFormat="1" applyFont="1" applyBorder="1" applyAlignment="1">
      <alignment vertical="center"/>
    </xf>
    <xf numFmtId="165" fontId="12" fillId="0" borderId="0" xfId="0" applyNumberFormat="1" applyFont="1" applyAlignment="1">
      <alignment vertical="center"/>
    </xf>
    <xf numFmtId="165" fontId="12" fillId="0" borderId="1" xfId="0" applyNumberFormat="1" applyFont="1" applyBorder="1" applyAlignment="1">
      <alignment vertical="center"/>
    </xf>
    <xf numFmtId="0" fontId="14" fillId="13" borderId="0" xfId="0" applyFont="1" applyFill="1" applyAlignment="1">
      <alignment horizontal="left"/>
    </xf>
    <xf numFmtId="0" fontId="13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3" xfId="0" applyFont="1" applyBorder="1" applyAlignment="1">
      <alignment wrapText="1"/>
    </xf>
    <xf numFmtId="164" fontId="13" fillId="0" borderId="3" xfId="0" applyNumberFormat="1" applyFont="1" applyBorder="1" applyAlignment="1">
      <alignment wrapText="1"/>
    </xf>
    <xf numFmtId="164" fontId="12" fillId="0" borderId="3" xfId="0" applyNumberFormat="1" applyFont="1" applyBorder="1"/>
    <xf numFmtId="165" fontId="12" fillId="0" borderId="3" xfId="0" applyNumberFormat="1" applyFont="1" applyBorder="1"/>
    <xf numFmtId="0" fontId="12" fillId="0" borderId="3" xfId="0" applyFont="1" applyBorder="1"/>
    <xf numFmtId="166" fontId="13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6" fontId="12" fillId="0" borderId="0" xfId="0" applyNumberFormat="1" applyFont="1" applyAlignment="1">
      <alignment wrapText="1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14" fontId="0" fillId="0" borderId="0" xfId="0" applyNumberFormat="1"/>
    <xf numFmtId="2" fontId="13" fillId="0" borderId="0" xfId="0" applyNumberFormat="1" applyFont="1" applyAlignment="1">
      <alignment wrapText="1"/>
    </xf>
    <xf numFmtId="0" fontId="7" fillId="0" borderId="8" xfId="0" applyFont="1" applyBorder="1"/>
    <xf numFmtId="0" fontId="0" fillId="8" borderId="8" xfId="0" applyFill="1" applyBorder="1"/>
    <xf numFmtId="0" fontId="0" fillId="0" borderId="8" xfId="0" applyBorder="1" applyAlignment="1">
      <alignment horizontal="left" indent="2"/>
    </xf>
    <xf numFmtId="0" fontId="19" fillId="0" borderId="8" xfId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8" xfId="0" applyBorder="1"/>
    <xf numFmtId="0" fontId="8" fillId="0" borderId="8" xfId="0" applyFont="1" applyBorder="1" applyAlignment="1">
      <alignment horizontal="left" indent="2"/>
    </xf>
    <xf numFmtId="0" fontId="10" fillId="9" borderId="8" xfId="0" applyFont="1" applyFill="1" applyBorder="1"/>
    <xf numFmtId="0" fontId="11" fillId="9" borderId="8" xfId="0" applyFont="1" applyFill="1" applyBorder="1"/>
    <xf numFmtId="14" fontId="18" fillId="0" borderId="6" xfId="0" applyNumberFormat="1" applyFont="1" applyBorder="1" applyAlignment="1">
      <alignment horizontal="center" vertical="center"/>
    </xf>
    <xf numFmtId="164" fontId="13" fillId="0" borderId="9" xfId="0" applyNumberFormat="1" applyFont="1" applyBorder="1" applyAlignment="1">
      <alignment wrapText="1"/>
    </xf>
    <xf numFmtId="164" fontId="13" fillId="0" borderId="10" xfId="0" applyNumberFormat="1" applyFont="1" applyBorder="1" applyAlignment="1">
      <alignment wrapText="1"/>
    </xf>
    <xf numFmtId="0" fontId="13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18" borderId="2" xfId="0" applyFont="1" applyFill="1" applyBorder="1" applyAlignment="1">
      <alignment vertical="center" wrapText="1"/>
    </xf>
    <xf numFmtId="2" fontId="13" fillId="0" borderId="0" xfId="0" applyNumberFormat="1" applyFont="1" applyAlignment="1">
      <alignment vertical="center" wrapText="1"/>
    </xf>
    <xf numFmtId="0" fontId="13" fillId="18" borderId="2" xfId="0" applyFont="1" applyFill="1" applyBorder="1" applyAlignment="1">
      <alignment wrapText="1"/>
    </xf>
    <xf numFmtId="0" fontId="13" fillId="18" borderId="0" xfId="0" applyFont="1" applyFill="1" applyAlignment="1">
      <alignment wrapText="1"/>
    </xf>
    <xf numFmtId="0" fontId="0" fillId="0" borderId="8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13" fillId="0" borderId="1" xfId="0" applyNumberFormat="1" applyFont="1" applyBorder="1" applyAlignment="1">
      <alignment wrapText="1"/>
    </xf>
    <xf numFmtId="0" fontId="13" fillId="0" borderId="8" xfId="0" quotePrefix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3" fillId="0" borderId="2" xfId="0" quotePrefix="1" applyFont="1" applyBorder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 wrapText="1"/>
    </xf>
    <xf numFmtId="0" fontId="13" fillId="13" borderId="0" xfId="0" applyFont="1" applyFill="1" applyAlignment="1">
      <alignment horizontal="center"/>
    </xf>
    <xf numFmtId="0" fontId="13" fillId="15" borderId="0" xfId="0" applyFont="1" applyFill="1" applyAlignment="1">
      <alignment horizontal="center" vertical="center"/>
    </xf>
    <xf numFmtId="0" fontId="20" fillId="18" borderId="0" xfId="0" applyFont="1" applyFill="1" applyAlignment="1">
      <alignment horizontal="left" vertical="center" wrapText="1"/>
    </xf>
    <xf numFmtId="0" fontId="13" fillId="0" borderId="2" xfId="0" quotePrefix="1" applyFont="1" applyBorder="1" applyAlignment="1">
      <alignment horizontal="center" vertical="center" wrapText="1"/>
    </xf>
    <xf numFmtId="0" fontId="13" fillId="0" borderId="0" xfId="0" quotePrefix="1" applyFont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0" fillId="18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4" fillId="14" borderId="1" xfId="0" applyFont="1" applyFill="1" applyBorder="1" applyAlignment="1">
      <alignment horizontal="center" vertical="center" wrapText="1"/>
    </xf>
    <xf numFmtId="0" fontId="18" fillId="17" borderId="4" xfId="0" applyFont="1" applyFill="1" applyBorder="1" applyAlignment="1">
      <alignment horizontal="center" vertical="center" wrapText="1"/>
    </xf>
    <xf numFmtId="0" fontId="18" fillId="17" borderId="5" xfId="0" applyFont="1" applyFill="1" applyBorder="1" applyAlignment="1">
      <alignment horizontal="center" vertical="center" wrapText="1"/>
    </xf>
    <xf numFmtId="14" fontId="18" fillId="17" borderId="4" xfId="0" applyNumberFormat="1" applyFont="1" applyFill="1" applyBorder="1" applyAlignment="1">
      <alignment horizontal="center" vertical="center" wrapText="1"/>
    </xf>
    <xf numFmtId="14" fontId="18" fillId="17" borderId="5" xfId="0" applyNumberFormat="1" applyFont="1" applyFill="1" applyBorder="1" applyAlignment="1">
      <alignment horizontal="center" vertical="center" wrapText="1"/>
    </xf>
    <xf numFmtId="0" fontId="18" fillId="17" borderId="4" xfId="0" applyFont="1" applyFill="1" applyBorder="1" applyAlignment="1">
      <alignment horizontal="center" vertical="center"/>
    </xf>
    <xf numFmtId="0" fontId="18" fillId="17" borderId="5" xfId="0" applyFont="1" applyFill="1" applyBorder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21" fillId="0" borderId="8" xfId="0" quotePrefix="1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22" fillId="0" borderId="8" xfId="0" applyFont="1" applyBorder="1"/>
    <xf numFmtId="0" fontId="23" fillId="0" borderId="8" xfId="0" applyNumberFormat="1" applyFont="1" applyFill="1" applyBorder="1" applyAlignment="1" applyProtection="1">
      <alignment horizontal="left"/>
    </xf>
    <xf numFmtId="0" fontId="24" fillId="0" borderId="8" xfId="0" applyFont="1" applyBorder="1" applyAlignment="1">
      <alignment horizontal="left"/>
    </xf>
    <xf numFmtId="0" fontId="18" fillId="0" borderId="8" xfId="0" applyFont="1" applyBorder="1" applyAlignment="1">
      <alignment horizontal="left" wrapText="1"/>
    </xf>
    <xf numFmtId="164" fontId="18" fillId="0" borderId="8" xfId="0" applyNumberFormat="1" applyFont="1" applyBorder="1" applyAlignment="1">
      <alignment horizontal="left" wrapText="1"/>
    </xf>
    <xf numFmtId="166" fontId="18" fillId="0" borderId="8" xfId="0" applyNumberFormat="1" applyFont="1" applyBorder="1" applyAlignment="1">
      <alignment horizontal="left" wrapText="1"/>
    </xf>
    <xf numFmtId="0" fontId="18" fillId="0" borderId="8" xfId="0" applyFont="1" applyBorder="1" applyAlignment="1">
      <alignment horizontal="left"/>
    </xf>
    <xf numFmtId="2" fontId="18" fillId="0" borderId="8" xfId="0" applyNumberFormat="1" applyFont="1" applyBorder="1" applyAlignment="1">
      <alignment horizontal="left" wrapText="1"/>
    </xf>
    <xf numFmtId="0" fontId="23" fillId="0" borderId="8" xfId="0" applyNumberFormat="1" applyFont="1" applyFill="1" applyBorder="1" applyAlignment="1" applyProtection="1">
      <alignment horizontal="left" wrapText="1"/>
    </xf>
    <xf numFmtId="0" fontId="18" fillId="0" borderId="8" xfId="0" quotePrefix="1" applyFont="1" applyBorder="1" applyAlignment="1">
      <alignment horizontal="left"/>
    </xf>
    <xf numFmtId="0" fontId="22" fillId="0" borderId="8" xfId="0" applyFont="1" applyBorder="1" applyAlignment="1">
      <alignment vertical="center"/>
    </xf>
    <xf numFmtId="0" fontId="21" fillId="0" borderId="8" xfId="0" applyFont="1" applyBorder="1" applyAlignment="1">
      <alignment horizontal="center" vertical="center" wrapText="1"/>
    </xf>
    <xf numFmtId="0" fontId="21" fillId="0" borderId="8" xfId="0" applyFont="1" applyBorder="1" applyAlignment="1">
      <alignment vertical="center" wrapText="1"/>
    </xf>
    <xf numFmtId="0" fontId="21" fillId="16" borderId="8" xfId="0" applyFont="1" applyFill="1" applyBorder="1" applyAlignment="1">
      <alignment vertical="center" wrapText="1"/>
    </xf>
    <xf numFmtId="0" fontId="21" fillId="18" borderId="8" xfId="0" applyFont="1" applyFill="1" applyBorder="1" applyAlignment="1">
      <alignment vertical="center" wrapText="1"/>
    </xf>
    <xf numFmtId="2" fontId="21" fillId="0" borderId="8" xfId="0" applyNumberFormat="1" applyFont="1" applyBorder="1" applyAlignment="1">
      <alignment vertical="center" wrapText="1"/>
    </xf>
  </cellXfs>
  <cellStyles count="8">
    <cellStyle name="Good" xfId="1" builtinId="26"/>
    <cellStyle name="Normal" xfId="0" builtinId="0"/>
    <cellStyle name="PPDuplicateRow" xfId="5"/>
    <cellStyle name="PPHeaderColumn" xfId="3"/>
    <cellStyle name="PPHeaderRequired" xfId="4"/>
    <cellStyle name="PPHeaderTop" xfId="2"/>
    <cellStyle name="PPInvalidValue" xfId="6"/>
    <cellStyle name="PPMissingValue" xfId="7"/>
  </cellStyles>
  <dxfs count="3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topLeftCell="A19" zoomScale="70" zoomScaleNormal="70" workbookViewId="0">
      <selection activeCell="I13" sqref="I13"/>
    </sheetView>
  </sheetViews>
  <sheetFormatPr defaultRowHeight="13.8"/>
  <cols>
    <col min="1" max="1" width="5.77734375" style="133" bestFit="1" customWidth="1"/>
    <col min="2" max="2" width="8.33203125" style="133" bestFit="1" customWidth="1"/>
    <col min="3" max="3" width="9.44140625" style="133" bestFit="1" customWidth="1"/>
    <col min="4" max="4" width="9.109375" style="133" bestFit="1" customWidth="1"/>
    <col min="5" max="5" width="11.5546875" style="133" bestFit="1" customWidth="1"/>
    <col min="6" max="6" width="10.44140625" style="133" bestFit="1" customWidth="1"/>
    <col min="7" max="7" width="12" style="133" bestFit="1" customWidth="1"/>
    <col min="8" max="8" width="9.44140625" style="133" bestFit="1" customWidth="1"/>
    <col min="9" max="9" width="9.77734375" style="133" bestFit="1" customWidth="1"/>
    <col min="10" max="10" width="7.5546875" style="133" bestFit="1" customWidth="1"/>
    <col min="11" max="11" width="16.109375" style="133" bestFit="1" customWidth="1"/>
    <col min="12" max="12" width="12.77734375" style="133" bestFit="1" customWidth="1"/>
    <col min="13" max="16384" width="8.88671875" style="133"/>
  </cols>
  <sheetData>
    <row r="1" spans="1:12">
      <c r="A1" s="138" t="s">
        <v>193</v>
      </c>
      <c r="B1" s="138" t="s">
        <v>194</v>
      </c>
      <c r="C1" s="138" t="s">
        <v>195</v>
      </c>
      <c r="D1" s="145" t="s">
        <v>196</v>
      </c>
      <c r="E1" s="137" t="s">
        <v>118</v>
      </c>
      <c r="F1" s="145" t="s">
        <v>197</v>
      </c>
      <c r="G1" s="138" t="s">
        <v>198</v>
      </c>
      <c r="H1" s="138" t="s">
        <v>199</v>
      </c>
      <c r="I1" s="138" t="s">
        <v>200</v>
      </c>
      <c r="J1" s="138" t="s">
        <v>110</v>
      </c>
      <c r="K1" s="145" t="s">
        <v>201</v>
      </c>
      <c r="L1" s="138" t="s">
        <v>202</v>
      </c>
    </row>
    <row r="2" spans="1:12">
      <c r="A2" s="147">
        <v>1</v>
      </c>
      <c r="B2" s="135">
        <v>700496</v>
      </c>
      <c r="C2" s="136" t="s">
        <v>7</v>
      </c>
      <c r="D2" s="136" t="s">
        <v>22</v>
      </c>
      <c r="E2" s="136" t="s">
        <v>121</v>
      </c>
      <c r="F2" s="136" t="s">
        <v>57</v>
      </c>
      <c r="G2" s="148" t="s">
        <v>203</v>
      </c>
      <c r="H2" s="149">
        <v>1069</v>
      </c>
      <c r="I2" s="149"/>
      <c r="J2" s="149">
        <v>1260.6400000000001</v>
      </c>
      <c r="K2" s="136" t="s">
        <v>74</v>
      </c>
      <c r="L2" s="151">
        <v>1282</v>
      </c>
    </row>
    <row r="3" spans="1:12">
      <c r="A3" s="147">
        <v>1</v>
      </c>
      <c r="B3" s="135">
        <v>700496</v>
      </c>
      <c r="C3" s="136" t="s">
        <v>7</v>
      </c>
      <c r="D3" s="136" t="s">
        <v>22</v>
      </c>
      <c r="E3" s="136" t="s">
        <v>121</v>
      </c>
      <c r="F3" s="136" t="s">
        <v>57</v>
      </c>
      <c r="G3" s="148" t="s">
        <v>204</v>
      </c>
      <c r="H3" s="149">
        <v>1000</v>
      </c>
      <c r="I3" s="150"/>
      <c r="J3" s="149">
        <v>1185.58</v>
      </c>
      <c r="K3" s="136" t="s">
        <v>74</v>
      </c>
      <c r="L3" s="149">
        <v>1238</v>
      </c>
    </row>
    <row r="4" spans="1:12">
      <c r="A4" s="147">
        <v>1</v>
      </c>
      <c r="B4" s="135">
        <v>700496</v>
      </c>
      <c r="C4" s="136" t="s">
        <v>7</v>
      </c>
      <c r="D4" s="136" t="s">
        <v>22</v>
      </c>
      <c r="E4" s="136" t="s">
        <v>121</v>
      </c>
      <c r="F4" s="136" t="s">
        <v>57</v>
      </c>
      <c r="G4" s="148" t="s">
        <v>205</v>
      </c>
      <c r="H4" s="149">
        <v>12</v>
      </c>
      <c r="I4" s="150"/>
      <c r="J4" s="149">
        <v>12.4</v>
      </c>
      <c r="K4" s="136" t="s">
        <v>74</v>
      </c>
      <c r="L4" s="149">
        <v>16</v>
      </c>
    </row>
    <row r="5" spans="1:12">
      <c r="A5" s="147">
        <v>1</v>
      </c>
      <c r="B5" s="135">
        <v>700496</v>
      </c>
      <c r="C5" s="136" t="s">
        <v>7</v>
      </c>
      <c r="D5" s="136" t="s">
        <v>22</v>
      </c>
      <c r="E5" s="136" t="s">
        <v>121</v>
      </c>
      <c r="F5" s="136" t="s">
        <v>57</v>
      </c>
      <c r="G5" s="148" t="s">
        <v>206</v>
      </c>
      <c r="H5" s="149">
        <v>45</v>
      </c>
      <c r="I5" s="150"/>
      <c r="J5" s="149">
        <v>52.25</v>
      </c>
      <c r="K5" s="136" t="s">
        <v>74</v>
      </c>
      <c r="L5" s="149">
        <v>55</v>
      </c>
    </row>
    <row r="6" spans="1:12">
      <c r="A6" s="147">
        <v>2</v>
      </c>
      <c r="B6" s="135">
        <v>700496</v>
      </c>
      <c r="C6" s="136" t="s">
        <v>7</v>
      </c>
      <c r="D6" s="136" t="s">
        <v>22</v>
      </c>
      <c r="E6" s="136" t="s">
        <v>126</v>
      </c>
      <c r="F6" s="136" t="s">
        <v>57</v>
      </c>
      <c r="G6" s="148" t="s">
        <v>203</v>
      </c>
      <c r="H6" s="149">
        <v>1069</v>
      </c>
      <c r="I6" s="149"/>
      <c r="J6" s="149">
        <v>1266.05</v>
      </c>
      <c r="K6" s="136" t="s">
        <v>127</v>
      </c>
      <c r="L6" s="148" t="s">
        <v>128</v>
      </c>
    </row>
    <row r="7" spans="1:12">
      <c r="A7" s="147">
        <v>2</v>
      </c>
      <c r="B7" s="135">
        <v>700496</v>
      </c>
      <c r="C7" s="136" t="s">
        <v>7</v>
      </c>
      <c r="D7" s="136" t="s">
        <v>22</v>
      </c>
      <c r="E7" s="136" t="s">
        <v>126</v>
      </c>
      <c r="F7" s="136" t="s">
        <v>57</v>
      </c>
      <c r="G7" s="148" t="s">
        <v>204</v>
      </c>
      <c r="H7" s="149">
        <v>1000</v>
      </c>
      <c r="I7" s="150"/>
      <c r="J7" s="149">
        <v>1184.98</v>
      </c>
      <c r="K7" s="136" t="s">
        <v>127</v>
      </c>
      <c r="L7" s="148" t="s">
        <v>128</v>
      </c>
    </row>
    <row r="8" spans="1:12">
      <c r="A8" s="147">
        <v>2</v>
      </c>
      <c r="B8" s="135">
        <v>700496</v>
      </c>
      <c r="C8" s="136" t="s">
        <v>7</v>
      </c>
      <c r="D8" s="136" t="s">
        <v>22</v>
      </c>
      <c r="E8" s="136" t="s">
        <v>126</v>
      </c>
      <c r="F8" s="136" t="s">
        <v>57</v>
      </c>
      <c r="G8" s="148" t="s">
        <v>205</v>
      </c>
      <c r="H8" s="149">
        <v>8</v>
      </c>
      <c r="I8" s="150"/>
      <c r="J8" s="149">
        <v>12.28</v>
      </c>
      <c r="K8" s="136" t="s">
        <v>127</v>
      </c>
      <c r="L8" s="148" t="s">
        <v>128</v>
      </c>
    </row>
    <row r="9" spans="1:12">
      <c r="A9" s="147">
        <v>2</v>
      </c>
      <c r="B9" s="135">
        <v>700496</v>
      </c>
      <c r="C9" s="136" t="s">
        <v>7</v>
      </c>
      <c r="D9" s="136" t="s">
        <v>22</v>
      </c>
      <c r="E9" s="136" t="s">
        <v>126</v>
      </c>
      <c r="F9" s="136" t="s">
        <v>57</v>
      </c>
      <c r="G9" s="148" t="s">
        <v>206</v>
      </c>
      <c r="H9" s="149">
        <v>32</v>
      </c>
      <c r="I9" s="150"/>
      <c r="J9" s="149">
        <v>51.62</v>
      </c>
      <c r="K9" s="136" t="s">
        <v>127</v>
      </c>
      <c r="L9" s="148" t="s">
        <v>128</v>
      </c>
    </row>
    <row r="10" spans="1:12">
      <c r="A10" s="147">
        <v>3</v>
      </c>
      <c r="B10" s="135">
        <v>700497</v>
      </c>
      <c r="C10" s="136" t="s">
        <v>7</v>
      </c>
      <c r="D10" s="136" t="s">
        <v>22</v>
      </c>
      <c r="E10" s="136" t="s">
        <v>121</v>
      </c>
      <c r="F10" s="136" t="s">
        <v>71</v>
      </c>
      <c r="G10" s="148" t="s">
        <v>203</v>
      </c>
      <c r="H10" s="149">
        <v>1069</v>
      </c>
      <c r="I10" s="149"/>
      <c r="J10" s="151">
        <v>1283.72</v>
      </c>
      <c r="K10" s="136" t="s">
        <v>76</v>
      </c>
      <c r="L10" s="152">
        <v>1267</v>
      </c>
    </row>
    <row r="11" spans="1:12">
      <c r="A11" s="147">
        <v>3</v>
      </c>
      <c r="B11" s="135">
        <v>700497</v>
      </c>
      <c r="C11" s="136" t="s">
        <v>7</v>
      </c>
      <c r="D11" s="136" t="s">
        <v>22</v>
      </c>
      <c r="E11" s="136" t="s">
        <v>121</v>
      </c>
      <c r="F11" s="136" t="s">
        <v>71</v>
      </c>
      <c r="G11" s="148" t="s">
        <v>204</v>
      </c>
      <c r="H11" s="149">
        <v>1000</v>
      </c>
      <c r="I11" s="150"/>
      <c r="J11" s="149">
        <v>1145.52</v>
      </c>
      <c r="K11" s="136" t="s">
        <v>76</v>
      </c>
      <c r="L11" s="152">
        <v>1225</v>
      </c>
    </row>
    <row r="12" spans="1:12">
      <c r="A12" s="147">
        <v>3</v>
      </c>
      <c r="B12" s="135">
        <v>700497</v>
      </c>
      <c r="C12" s="136" t="s">
        <v>7</v>
      </c>
      <c r="D12" s="136" t="s">
        <v>22</v>
      </c>
      <c r="E12" s="136" t="s">
        <v>121</v>
      </c>
      <c r="F12" s="136" t="s">
        <v>71</v>
      </c>
      <c r="G12" s="148" t="s">
        <v>205</v>
      </c>
      <c r="H12" s="149">
        <v>12</v>
      </c>
      <c r="I12" s="150"/>
      <c r="J12" s="149">
        <v>13.06</v>
      </c>
      <c r="K12" s="136" t="s">
        <v>76</v>
      </c>
      <c r="L12" s="152">
        <v>18</v>
      </c>
    </row>
    <row r="13" spans="1:12">
      <c r="A13" s="147">
        <v>3</v>
      </c>
      <c r="B13" s="135">
        <v>700497</v>
      </c>
      <c r="C13" s="136" t="s">
        <v>7</v>
      </c>
      <c r="D13" s="136" t="s">
        <v>22</v>
      </c>
      <c r="E13" s="136" t="s">
        <v>121</v>
      </c>
      <c r="F13" s="136" t="s">
        <v>71</v>
      </c>
      <c r="G13" s="148" t="s">
        <v>206</v>
      </c>
      <c r="H13" s="149">
        <v>45</v>
      </c>
      <c r="I13" s="150"/>
      <c r="J13" s="149">
        <v>52.02</v>
      </c>
      <c r="K13" s="136" t="s">
        <v>76</v>
      </c>
      <c r="L13" s="152">
        <v>57</v>
      </c>
    </row>
    <row r="14" spans="1:12">
      <c r="A14" s="147">
        <v>4</v>
      </c>
      <c r="B14" s="135">
        <v>700497</v>
      </c>
      <c r="C14" s="136" t="s">
        <v>7</v>
      </c>
      <c r="D14" s="136" t="s">
        <v>22</v>
      </c>
      <c r="E14" s="136" t="s">
        <v>126</v>
      </c>
      <c r="F14" s="136" t="s">
        <v>71</v>
      </c>
      <c r="G14" s="148" t="s">
        <v>203</v>
      </c>
      <c r="H14" s="149">
        <v>1069</v>
      </c>
      <c r="I14" s="149"/>
      <c r="J14" s="149">
        <v>1279.8699999999999</v>
      </c>
      <c r="K14" s="136" t="s">
        <v>129</v>
      </c>
      <c r="L14" s="148" t="s">
        <v>128</v>
      </c>
    </row>
    <row r="15" spans="1:12">
      <c r="A15" s="147">
        <v>4</v>
      </c>
      <c r="B15" s="135">
        <v>700497</v>
      </c>
      <c r="C15" s="136" t="s">
        <v>7</v>
      </c>
      <c r="D15" s="136" t="s">
        <v>22</v>
      </c>
      <c r="E15" s="136" t="s">
        <v>126</v>
      </c>
      <c r="F15" s="136" t="s">
        <v>71</v>
      </c>
      <c r="G15" s="148" t="s">
        <v>204</v>
      </c>
      <c r="H15" s="149">
        <v>1000</v>
      </c>
      <c r="I15" s="150"/>
      <c r="J15" s="149">
        <v>1143.9000000000001</v>
      </c>
      <c r="K15" s="136" t="s">
        <v>129</v>
      </c>
      <c r="L15" s="148" t="s">
        <v>128</v>
      </c>
    </row>
    <row r="16" spans="1:12">
      <c r="A16" s="147">
        <v>4</v>
      </c>
      <c r="B16" s="135">
        <v>700497</v>
      </c>
      <c r="C16" s="136" t="s">
        <v>7</v>
      </c>
      <c r="D16" s="136" t="s">
        <v>22</v>
      </c>
      <c r="E16" s="136" t="s">
        <v>126</v>
      </c>
      <c r="F16" s="136" t="s">
        <v>71</v>
      </c>
      <c r="G16" s="148" t="s">
        <v>205</v>
      </c>
      <c r="H16" s="149">
        <v>8</v>
      </c>
      <c r="I16" s="150"/>
      <c r="J16" s="149">
        <v>13.6</v>
      </c>
      <c r="K16" s="136" t="s">
        <v>129</v>
      </c>
      <c r="L16" s="148" t="s">
        <v>128</v>
      </c>
    </row>
    <row r="17" spans="1:12">
      <c r="A17" s="147">
        <v>4</v>
      </c>
      <c r="B17" s="135">
        <v>700497</v>
      </c>
      <c r="C17" s="136" t="s">
        <v>7</v>
      </c>
      <c r="D17" s="136" t="s">
        <v>22</v>
      </c>
      <c r="E17" s="136" t="s">
        <v>126</v>
      </c>
      <c r="F17" s="136" t="s">
        <v>71</v>
      </c>
      <c r="G17" s="148" t="s">
        <v>206</v>
      </c>
      <c r="H17" s="149">
        <v>32</v>
      </c>
      <c r="I17" s="150"/>
      <c r="J17" s="149">
        <v>53.06</v>
      </c>
      <c r="K17" s="136" t="s">
        <v>129</v>
      </c>
      <c r="L17" s="148" t="s">
        <v>128</v>
      </c>
    </row>
    <row r="18" spans="1:12">
      <c r="A18" s="147">
        <v>5</v>
      </c>
      <c r="B18" s="135">
        <v>604769</v>
      </c>
      <c r="C18" s="136" t="s">
        <v>8</v>
      </c>
      <c r="D18" s="136" t="s">
        <v>22</v>
      </c>
      <c r="E18" s="136" t="s">
        <v>121</v>
      </c>
      <c r="F18" s="136" t="s">
        <v>73</v>
      </c>
      <c r="G18" s="148" t="s">
        <v>203</v>
      </c>
      <c r="H18" s="149">
        <v>1069</v>
      </c>
      <c r="I18" s="149"/>
      <c r="J18" s="149">
        <v>1155.1199999999999</v>
      </c>
      <c r="K18" s="136" t="s">
        <v>74</v>
      </c>
      <c r="L18" s="149">
        <v>1174</v>
      </c>
    </row>
    <row r="19" spans="1:12">
      <c r="A19" s="147">
        <v>5</v>
      </c>
      <c r="B19" s="135">
        <v>604769</v>
      </c>
      <c r="C19" s="136" t="s">
        <v>8</v>
      </c>
      <c r="D19" s="136" t="s">
        <v>22</v>
      </c>
      <c r="E19" s="136" t="s">
        <v>121</v>
      </c>
      <c r="F19" s="136" t="s">
        <v>73</v>
      </c>
      <c r="G19" s="148" t="s">
        <v>204</v>
      </c>
      <c r="H19" s="149">
        <v>1000</v>
      </c>
      <c r="I19" s="150"/>
      <c r="J19" s="149">
        <v>1122.43</v>
      </c>
      <c r="K19" s="136" t="s">
        <v>74</v>
      </c>
      <c r="L19" s="149">
        <v>1100</v>
      </c>
    </row>
    <row r="20" spans="1:12">
      <c r="A20" s="147">
        <v>5</v>
      </c>
      <c r="B20" s="135">
        <v>604769</v>
      </c>
      <c r="C20" s="136" t="s">
        <v>8</v>
      </c>
      <c r="D20" s="136" t="s">
        <v>22</v>
      </c>
      <c r="E20" s="136" t="s">
        <v>121</v>
      </c>
      <c r="F20" s="136" t="s">
        <v>73</v>
      </c>
      <c r="G20" s="148" t="s">
        <v>205</v>
      </c>
      <c r="H20" s="149">
        <v>12</v>
      </c>
      <c r="I20" s="150"/>
      <c r="J20" s="149">
        <v>14.28</v>
      </c>
      <c r="K20" s="136" t="s">
        <v>74</v>
      </c>
      <c r="L20" s="149">
        <v>15</v>
      </c>
    </row>
    <row r="21" spans="1:12">
      <c r="A21" s="147">
        <v>5</v>
      </c>
      <c r="B21" s="135">
        <v>604769</v>
      </c>
      <c r="C21" s="136" t="s">
        <v>8</v>
      </c>
      <c r="D21" s="136" t="s">
        <v>22</v>
      </c>
      <c r="E21" s="136" t="s">
        <v>121</v>
      </c>
      <c r="F21" s="136" t="s">
        <v>73</v>
      </c>
      <c r="G21" s="148" t="s">
        <v>206</v>
      </c>
      <c r="H21" s="149">
        <v>45</v>
      </c>
      <c r="I21" s="150"/>
      <c r="J21" s="149">
        <v>57.44</v>
      </c>
      <c r="K21" s="136" t="s">
        <v>74</v>
      </c>
      <c r="L21" s="149">
        <v>60</v>
      </c>
    </row>
    <row r="22" spans="1:12">
      <c r="A22" s="147">
        <v>6</v>
      </c>
      <c r="B22" s="135">
        <v>604769</v>
      </c>
      <c r="C22" s="136" t="s">
        <v>8</v>
      </c>
      <c r="D22" s="136" t="s">
        <v>22</v>
      </c>
      <c r="E22" s="136" t="s">
        <v>126</v>
      </c>
      <c r="F22" s="136" t="s">
        <v>73</v>
      </c>
      <c r="G22" s="148" t="s">
        <v>203</v>
      </c>
      <c r="H22" s="149">
        <v>1069</v>
      </c>
      <c r="I22" s="149"/>
      <c r="J22" s="149">
        <v>1151.4000000000001</v>
      </c>
      <c r="K22" s="136" t="s">
        <v>127</v>
      </c>
      <c r="L22" s="149">
        <v>1149</v>
      </c>
    </row>
    <row r="23" spans="1:12">
      <c r="A23" s="147">
        <v>6</v>
      </c>
      <c r="B23" s="135">
        <v>604769</v>
      </c>
      <c r="C23" s="136" t="s">
        <v>8</v>
      </c>
      <c r="D23" s="136" t="s">
        <v>22</v>
      </c>
      <c r="E23" s="136" t="s">
        <v>126</v>
      </c>
      <c r="F23" s="136" t="s">
        <v>73</v>
      </c>
      <c r="G23" s="148" t="s">
        <v>204</v>
      </c>
      <c r="H23" s="149">
        <v>1000</v>
      </c>
      <c r="I23" s="150"/>
      <c r="J23" s="149">
        <v>1096.2</v>
      </c>
      <c r="K23" s="136" t="s">
        <v>127</v>
      </c>
      <c r="L23" s="149">
        <v>1119</v>
      </c>
    </row>
    <row r="24" spans="1:12">
      <c r="A24" s="147">
        <v>6</v>
      </c>
      <c r="B24" s="135">
        <v>604769</v>
      </c>
      <c r="C24" s="136" t="s">
        <v>8</v>
      </c>
      <c r="D24" s="136" t="s">
        <v>22</v>
      </c>
      <c r="E24" s="136" t="s">
        <v>126</v>
      </c>
      <c r="F24" s="136" t="s">
        <v>73</v>
      </c>
      <c r="G24" s="148" t="s">
        <v>205</v>
      </c>
      <c r="H24" s="149">
        <v>8</v>
      </c>
      <c r="I24" s="150"/>
      <c r="J24" s="149">
        <v>13.8</v>
      </c>
      <c r="K24" s="136" t="s">
        <v>127</v>
      </c>
      <c r="L24" s="149">
        <v>16</v>
      </c>
    </row>
    <row r="25" spans="1:12">
      <c r="A25" s="147">
        <v>6</v>
      </c>
      <c r="B25" s="135">
        <v>604769</v>
      </c>
      <c r="C25" s="136" t="s">
        <v>8</v>
      </c>
      <c r="D25" s="136" t="s">
        <v>22</v>
      </c>
      <c r="E25" s="136" t="s">
        <v>126</v>
      </c>
      <c r="F25" s="136" t="s">
        <v>73</v>
      </c>
      <c r="G25" s="148" t="s">
        <v>206</v>
      </c>
      <c r="H25" s="149">
        <v>32</v>
      </c>
      <c r="I25" s="150"/>
      <c r="J25" s="149">
        <v>44.7</v>
      </c>
      <c r="K25" s="136" t="s">
        <v>127</v>
      </c>
      <c r="L25" s="149">
        <v>56</v>
      </c>
    </row>
    <row r="26" spans="1:12">
      <c r="A26" s="147">
        <v>7</v>
      </c>
      <c r="B26" s="135">
        <v>604775</v>
      </c>
      <c r="C26" s="136" t="s">
        <v>9</v>
      </c>
      <c r="D26" s="136" t="s">
        <v>23</v>
      </c>
      <c r="E26" s="136" t="s">
        <v>121</v>
      </c>
      <c r="F26" s="136" t="s">
        <v>75</v>
      </c>
      <c r="G26" s="148" t="s">
        <v>203</v>
      </c>
      <c r="H26" s="149">
        <v>1069</v>
      </c>
      <c r="I26" s="149"/>
      <c r="J26" s="149">
        <v>1184.21</v>
      </c>
      <c r="K26" s="136" t="s">
        <v>76</v>
      </c>
      <c r="L26" s="149">
        <v>1176</v>
      </c>
    </row>
    <row r="27" spans="1:12">
      <c r="A27" s="147">
        <v>7</v>
      </c>
      <c r="B27" s="135">
        <v>604775</v>
      </c>
      <c r="C27" s="136" t="s">
        <v>9</v>
      </c>
      <c r="D27" s="136" t="s">
        <v>23</v>
      </c>
      <c r="E27" s="136" t="s">
        <v>121</v>
      </c>
      <c r="F27" s="136" t="s">
        <v>75</v>
      </c>
      <c r="G27" s="148" t="s">
        <v>204</v>
      </c>
      <c r="H27" s="149">
        <v>1000</v>
      </c>
      <c r="I27" s="150"/>
      <c r="J27" s="149">
        <v>1163.26</v>
      </c>
      <c r="K27" s="136" t="s">
        <v>76</v>
      </c>
      <c r="L27" s="149">
        <v>1110</v>
      </c>
    </row>
    <row r="28" spans="1:12">
      <c r="A28" s="147">
        <v>7</v>
      </c>
      <c r="B28" s="135">
        <v>604775</v>
      </c>
      <c r="C28" s="136" t="s">
        <v>9</v>
      </c>
      <c r="D28" s="136" t="s">
        <v>23</v>
      </c>
      <c r="E28" s="136" t="s">
        <v>121</v>
      </c>
      <c r="F28" s="136" t="s">
        <v>75</v>
      </c>
      <c r="G28" s="148" t="s">
        <v>205</v>
      </c>
      <c r="H28" s="149">
        <v>12</v>
      </c>
      <c r="I28" s="150"/>
      <c r="J28" s="149">
        <v>14.3</v>
      </c>
      <c r="K28" s="136" t="s">
        <v>76</v>
      </c>
      <c r="L28" s="149">
        <v>16</v>
      </c>
    </row>
    <row r="29" spans="1:12">
      <c r="A29" s="147">
        <v>7</v>
      </c>
      <c r="B29" s="135">
        <v>604775</v>
      </c>
      <c r="C29" s="136" t="s">
        <v>9</v>
      </c>
      <c r="D29" s="136" t="s">
        <v>23</v>
      </c>
      <c r="E29" s="136" t="s">
        <v>121</v>
      </c>
      <c r="F29" s="136" t="s">
        <v>75</v>
      </c>
      <c r="G29" s="148" t="s">
        <v>206</v>
      </c>
      <c r="H29" s="149">
        <v>45</v>
      </c>
      <c r="I29" s="150"/>
      <c r="J29" s="149">
        <v>55.77</v>
      </c>
      <c r="K29" s="136" t="s">
        <v>76</v>
      </c>
      <c r="L29" s="149">
        <v>63</v>
      </c>
    </row>
    <row r="30" spans="1:12">
      <c r="A30" s="147">
        <v>8</v>
      </c>
      <c r="B30" s="135">
        <v>604775</v>
      </c>
      <c r="C30" s="136" t="s">
        <v>9</v>
      </c>
      <c r="D30" s="136" t="s">
        <v>23</v>
      </c>
      <c r="E30" s="136" t="s">
        <v>126</v>
      </c>
      <c r="F30" s="136" t="s">
        <v>75</v>
      </c>
      <c r="G30" s="148" t="s">
        <v>203</v>
      </c>
      <c r="H30" s="149">
        <v>1069</v>
      </c>
      <c r="I30" s="149"/>
      <c r="J30" s="149">
        <v>1159.19</v>
      </c>
      <c r="K30" s="136" t="s">
        <v>129</v>
      </c>
      <c r="L30" s="149">
        <v>1162</v>
      </c>
    </row>
    <row r="31" spans="1:12">
      <c r="A31" s="147">
        <v>8</v>
      </c>
      <c r="B31" s="135">
        <v>604775</v>
      </c>
      <c r="C31" s="136" t="s">
        <v>9</v>
      </c>
      <c r="D31" s="136" t="s">
        <v>23</v>
      </c>
      <c r="E31" s="136" t="s">
        <v>126</v>
      </c>
      <c r="F31" s="136" t="s">
        <v>75</v>
      </c>
      <c r="G31" s="148" t="s">
        <v>204</v>
      </c>
      <c r="H31" s="149">
        <v>1000</v>
      </c>
      <c r="I31" s="150"/>
      <c r="J31" s="149">
        <v>1134.2</v>
      </c>
      <c r="K31" s="136" t="s">
        <v>129</v>
      </c>
      <c r="L31" s="149">
        <v>1105</v>
      </c>
    </row>
    <row r="32" spans="1:12">
      <c r="A32" s="147">
        <v>8</v>
      </c>
      <c r="B32" s="135">
        <v>604775</v>
      </c>
      <c r="C32" s="136" t="s">
        <v>9</v>
      </c>
      <c r="D32" s="136" t="s">
        <v>23</v>
      </c>
      <c r="E32" s="136" t="s">
        <v>126</v>
      </c>
      <c r="F32" s="136" t="s">
        <v>75</v>
      </c>
      <c r="G32" s="148" t="s">
        <v>205</v>
      </c>
      <c r="H32" s="149">
        <v>8</v>
      </c>
      <c r="I32" s="150"/>
      <c r="J32" s="149">
        <v>12.08</v>
      </c>
      <c r="K32" s="136" t="s">
        <v>129</v>
      </c>
      <c r="L32" s="149">
        <v>13</v>
      </c>
    </row>
    <row r="33" spans="1:12">
      <c r="A33" s="147">
        <v>8</v>
      </c>
      <c r="B33" s="135">
        <v>604775</v>
      </c>
      <c r="C33" s="136" t="s">
        <v>9</v>
      </c>
      <c r="D33" s="136" t="s">
        <v>23</v>
      </c>
      <c r="E33" s="136" t="s">
        <v>126</v>
      </c>
      <c r="F33" s="136" t="s">
        <v>75</v>
      </c>
      <c r="G33" s="148" t="s">
        <v>206</v>
      </c>
      <c r="H33" s="149">
        <v>32</v>
      </c>
      <c r="I33" s="150"/>
      <c r="J33" s="149">
        <v>52.22</v>
      </c>
      <c r="K33" s="136" t="s">
        <v>129</v>
      </c>
      <c r="L33" s="149">
        <v>42</v>
      </c>
    </row>
    <row r="34" spans="1:12">
      <c r="A34" s="147">
        <v>9</v>
      </c>
      <c r="B34" s="135">
        <v>604980</v>
      </c>
      <c r="C34" s="136" t="s">
        <v>10</v>
      </c>
      <c r="D34" s="136" t="s">
        <v>23</v>
      </c>
      <c r="E34" s="136" t="s">
        <v>121</v>
      </c>
      <c r="F34" s="136" t="s">
        <v>77</v>
      </c>
      <c r="G34" s="148" t="s">
        <v>203</v>
      </c>
      <c r="H34" s="149">
        <v>1069</v>
      </c>
      <c r="I34" s="149"/>
      <c r="J34" s="149">
        <v>1127.1600000000001</v>
      </c>
      <c r="K34" s="136" t="s">
        <v>78</v>
      </c>
      <c r="L34" s="149">
        <v>1137</v>
      </c>
    </row>
    <row r="35" spans="1:12">
      <c r="A35" s="147">
        <v>9</v>
      </c>
      <c r="B35" s="135">
        <v>604980</v>
      </c>
      <c r="C35" s="136" t="s">
        <v>10</v>
      </c>
      <c r="D35" s="136" t="s">
        <v>23</v>
      </c>
      <c r="E35" s="136" t="s">
        <v>121</v>
      </c>
      <c r="F35" s="136" t="s">
        <v>77</v>
      </c>
      <c r="G35" s="148" t="s">
        <v>204</v>
      </c>
      <c r="H35" s="149">
        <v>1000</v>
      </c>
      <c r="I35" s="150"/>
      <c r="J35" s="149">
        <v>1093.28</v>
      </c>
      <c r="K35" s="136" t="s">
        <v>78</v>
      </c>
      <c r="L35" s="149">
        <v>1100</v>
      </c>
    </row>
    <row r="36" spans="1:12">
      <c r="A36" s="147">
        <v>9</v>
      </c>
      <c r="B36" s="135">
        <v>604980</v>
      </c>
      <c r="C36" s="136" t="s">
        <v>10</v>
      </c>
      <c r="D36" s="136" t="s">
        <v>23</v>
      </c>
      <c r="E36" s="136" t="s">
        <v>121</v>
      </c>
      <c r="F36" s="136" t="s">
        <v>77</v>
      </c>
      <c r="G36" s="148" t="s">
        <v>205</v>
      </c>
      <c r="H36" s="149">
        <v>12</v>
      </c>
      <c r="I36" s="150"/>
      <c r="J36" s="149">
        <v>17.54</v>
      </c>
      <c r="K36" s="136" t="s">
        <v>78</v>
      </c>
      <c r="L36" s="149">
        <v>20</v>
      </c>
    </row>
    <row r="37" spans="1:12">
      <c r="A37" s="147">
        <v>9</v>
      </c>
      <c r="B37" s="135">
        <v>604980</v>
      </c>
      <c r="C37" s="136" t="s">
        <v>10</v>
      </c>
      <c r="D37" s="136" t="s">
        <v>23</v>
      </c>
      <c r="E37" s="136" t="s">
        <v>121</v>
      </c>
      <c r="F37" s="136" t="s">
        <v>77</v>
      </c>
      <c r="G37" s="148" t="s">
        <v>206</v>
      </c>
      <c r="H37" s="149">
        <v>45</v>
      </c>
      <c r="I37" s="150"/>
      <c r="J37" s="149">
        <v>57.51</v>
      </c>
      <c r="K37" s="136" t="s">
        <v>78</v>
      </c>
      <c r="L37" s="149">
        <v>63</v>
      </c>
    </row>
    <row r="38" spans="1:12">
      <c r="A38" s="147">
        <v>10</v>
      </c>
      <c r="B38" s="135">
        <v>604980</v>
      </c>
      <c r="C38" s="136" t="s">
        <v>10</v>
      </c>
      <c r="D38" s="136" t="s">
        <v>23</v>
      </c>
      <c r="E38" s="136" t="s">
        <v>126</v>
      </c>
      <c r="F38" s="136" t="s">
        <v>77</v>
      </c>
      <c r="G38" s="148" t="s">
        <v>203</v>
      </c>
      <c r="H38" s="149">
        <v>1069</v>
      </c>
      <c r="I38" s="149"/>
      <c r="J38" s="149">
        <v>1124</v>
      </c>
      <c r="K38" s="136" t="s">
        <v>130</v>
      </c>
      <c r="L38" s="149">
        <v>1132</v>
      </c>
    </row>
    <row r="39" spans="1:12">
      <c r="A39" s="147">
        <v>10</v>
      </c>
      <c r="B39" s="135">
        <v>604980</v>
      </c>
      <c r="C39" s="136" t="s">
        <v>10</v>
      </c>
      <c r="D39" s="136" t="s">
        <v>23</v>
      </c>
      <c r="E39" s="136" t="s">
        <v>126</v>
      </c>
      <c r="F39" s="136" t="s">
        <v>77</v>
      </c>
      <c r="G39" s="148" t="s">
        <v>204</v>
      </c>
      <c r="H39" s="149">
        <v>1000</v>
      </c>
      <c r="I39" s="150"/>
      <c r="J39" s="149">
        <v>1078.6500000000001</v>
      </c>
      <c r="K39" s="136" t="s">
        <v>130</v>
      </c>
      <c r="L39" s="149">
        <v>1074</v>
      </c>
    </row>
    <row r="40" spans="1:12">
      <c r="A40" s="147">
        <v>10</v>
      </c>
      <c r="B40" s="135">
        <v>604980</v>
      </c>
      <c r="C40" s="136" t="s">
        <v>10</v>
      </c>
      <c r="D40" s="136" t="s">
        <v>23</v>
      </c>
      <c r="E40" s="136" t="s">
        <v>126</v>
      </c>
      <c r="F40" s="136" t="s">
        <v>77</v>
      </c>
      <c r="G40" s="148" t="s">
        <v>205</v>
      </c>
      <c r="H40" s="149">
        <v>8</v>
      </c>
      <c r="I40" s="150"/>
      <c r="J40" s="149">
        <v>16.920000000000002</v>
      </c>
      <c r="K40" s="136" t="s">
        <v>130</v>
      </c>
      <c r="L40" s="149">
        <v>19</v>
      </c>
    </row>
    <row r="41" spans="1:12">
      <c r="A41" s="147">
        <v>10</v>
      </c>
      <c r="B41" s="135">
        <v>604980</v>
      </c>
      <c r="C41" s="136" t="s">
        <v>10</v>
      </c>
      <c r="D41" s="136" t="s">
        <v>23</v>
      </c>
      <c r="E41" s="136" t="s">
        <v>126</v>
      </c>
      <c r="F41" s="136" t="s">
        <v>77</v>
      </c>
      <c r="G41" s="148" t="s">
        <v>206</v>
      </c>
      <c r="H41" s="149">
        <v>32</v>
      </c>
      <c r="I41" s="150"/>
      <c r="J41" s="149">
        <v>59.04</v>
      </c>
      <c r="K41" s="136" t="s">
        <v>130</v>
      </c>
      <c r="L41" s="149">
        <v>56</v>
      </c>
    </row>
    <row r="42" spans="1:12">
      <c r="A42" s="147">
        <v>11</v>
      </c>
      <c r="B42" s="135">
        <v>604981</v>
      </c>
      <c r="C42" s="136" t="s">
        <v>11</v>
      </c>
      <c r="D42" s="136" t="s">
        <v>24</v>
      </c>
      <c r="E42" s="136" t="s">
        <v>121</v>
      </c>
      <c r="F42" s="136" t="s">
        <v>79</v>
      </c>
      <c r="G42" s="148" t="s">
        <v>203</v>
      </c>
      <c r="H42" s="149">
        <v>1069</v>
      </c>
      <c r="I42" s="149"/>
      <c r="J42" s="149">
        <v>1122.0899999999999</v>
      </c>
      <c r="K42" s="136" t="s">
        <v>80</v>
      </c>
      <c r="L42" s="149">
        <v>1139</v>
      </c>
    </row>
    <row r="43" spans="1:12">
      <c r="A43" s="147">
        <v>11</v>
      </c>
      <c r="B43" s="135">
        <v>604981</v>
      </c>
      <c r="C43" s="136" t="s">
        <v>11</v>
      </c>
      <c r="D43" s="136" t="s">
        <v>24</v>
      </c>
      <c r="E43" s="136" t="s">
        <v>121</v>
      </c>
      <c r="F43" s="136" t="s">
        <v>79</v>
      </c>
      <c r="G43" s="148" t="s">
        <v>204</v>
      </c>
      <c r="H43" s="149">
        <v>1000</v>
      </c>
      <c r="I43" s="150"/>
      <c r="J43" s="149">
        <v>1094.05</v>
      </c>
      <c r="K43" s="136" t="s">
        <v>80</v>
      </c>
      <c r="L43" s="149">
        <v>1095</v>
      </c>
    </row>
    <row r="44" spans="1:12">
      <c r="A44" s="147">
        <v>11</v>
      </c>
      <c r="B44" s="135">
        <v>604981</v>
      </c>
      <c r="C44" s="136" t="s">
        <v>11</v>
      </c>
      <c r="D44" s="136" t="s">
        <v>24</v>
      </c>
      <c r="E44" s="136" t="s">
        <v>121</v>
      </c>
      <c r="F44" s="136" t="s">
        <v>79</v>
      </c>
      <c r="G44" s="148" t="s">
        <v>205</v>
      </c>
      <c r="H44" s="149">
        <v>12</v>
      </c>
      <c r="I44" s="150"/>
      <c r="J44" s="149">
        <v>16.079999999999998</v>
      </c>
      <c r="K44" s="136" t="s">
        <v>80</v>
      </c>
      <c r="L44" s="149">
        <v>21</v>
      </c>
    </row>
    <row r="45" spans="1:12">
      <c r="A45" s="147">
        <v>11</v>
      </c>
      <c r="B45" s="135">
        <v>604981</v>
      </c>
      <c r="C45" s="136" t="s">
        <v>11</v>
      </c>
      <c r="D45" s="136" t="s">
        <v>24</v>
      </c>
      <c r="E45" s="136" t="s">
        <v>121</v>
      </c>
      <c r="F45" s="136" t="s">
        <v>79</v>
      </c>
      <c r="G45" s="148" t="s">
        <v>206</v>
      </c>
      <c r="H45" s="149">
        <v>45</v>
      </c>
      <c r="I45" s="150"/>
      <c r="J45" s="149">
        <v>61.83</v>
      </c>
      <c r="K45" s="136" t="s">
        <v>80</v>
      </c>
      <c r="L45" s="149">
        <v>64</v>
      </c>
    </row>
    <row r="46" spans="1:12">
      <c r="A46" s="147">
        <v>12</v>
      </c>
      <c r="B46" s="135">
        <v>604981</v>
      </c>
      <c r="C46" s="136" t="s">
        <v>11</v>
      </c>
      <c r="D46" s="136" t="s">
        <v>24</v>
      </c>
      <c r="E46" s="136" t="s">
        <v>126</v>
      </c>
      <c r="F46" s="136" t="s">
        <v>79</v>
      </c>
      <c r="G46" s="148" t="s">
        <v>203</v>
      </c>
      <c r="H46" s="149">
        <v>1069</v>
      </c>
      <c r="I46" s="149"/>
      <c r="J46" s="149">
        <v>1088.1300000000001</v>
      </c>
      <c r="K46" s="136" t="s">
        <v>131</v>
      </c>
      <c r="L46" s="149">
        <v>1125</v>
      </c>
    </row>
    <row r="47" spans="1:12">
      <c r="A47" s="147">
        <v>12</v>
      </c>
      <c r="B47" s="135">
        <v>604981</v>
      </c>
      <c r="C47" s="136" t="s">
        <v>11</v>
      </c>
      <c r="D47" s="136" t="s">
        <v>24</v>
      </c>
      <c r="E47" s="136" t="s">
        <v>126</v>
      </c>
      <c r="F47" s="136" t="s">
        <v>79</v>
      </c>
      <c r="G47" s="148" t="s">
        <v>204</v>
      </c>
      <c r="H47" s="149">
        <v>1000</v>
      </c>
      <c r="I47" s="150"/>
      <c r="J47" s="149">
        <v>1055.21</v>
      </c>
      <c r="K47" s="136" t="s">
        <v>131</v>
      </c>
      <c r="L47" s="149">
        <v>1072</v>
      </c>
    </row>
    <row r="48" spans="1:12">
      <c r="A48" s="147">
        <v>12</v>
      </c>
      <c r="B48" s="135">
        <v>604981</v>
      </c>
      <c r="C48" s="136" t="s">
        <v>11</v>
      </c>
      <c r="D48" s="136" t="s">
        <v>24</v>
      </c>
      <c r="E48" s="136" t="s">
        <v>126</v>
      </c>
      <c r="F48" s="136" t="s">
        <v>79</v>
      </c>
      <c r="G48" s="148" t="s">
        <v>205</v>
      </c>
      <c r="H48" s="149">
        <v>8</v>
      </c>
      <c r="I48" s="150"/>
      <c r="J48" s="149">
        <v>13.68</v>
      </c>
      <c r="K48" s="136" t="s">
        <v>131</v>
      </c>
      <c r="L48" s="149">
        <v>17</v>
      </c>
    </row>
    <row r="49" spans="1:12">
      <c r="A49" s="147">
        <v>12</v>
      </c>
      <c r="B49" s="135">
        <v>604981</v>
      </c>
      <c r="C49" s="136" t="s">
        <v>11</v>
      </c>
      <c r="D49" s="136" t="s">
        <v>24</v>
      </c>
      <c r="E49" s="136" t="s">
        <v>126</v>
      </c>
      <c r="F49" s="136" t="s">
        <v>79</v>
      </c>
      <c r="G49" s="148" t="s">
        <v>206</v>
      </c>
      <c r="H49" s="149">
        <v>32</v>
      </c>
      <c r="I49" s="150"/>
      <c r="J49" s="149">
        <v>54.41</v>
      </c>
      <c r="K49" s="136" t="s">
        <v>131</v>
      </c>
      <c r="L49" s="149">
        <v>51</v>
      </c>
    </row>
    <row r="50" spans="1:12">
      <c r="A50" s="147">
        <v>13</v>
      </c>
      <c r="B50" s="135">
        <v>604985</v>
      </c>
      <c r="C50" s="136" t="s">
        <v>12</v>
      </c>
      <c r="D50" s="136" t="s">
        <v>24</v>
      </c>
      <c r="E50" s="136" t="s">
        <v>121</v>
      </c>
      <c r="F50" s="136" t="s">
        <v>81</v>
      </c>
      <c r="G50" s="148" t="s">
        <v>203</v>
      </c>
      <c r="H50" s="149">
        <v>1069</v>
      </c>
      <c r="I50" s="149"/>
      <c r="J50" s="149">
        <v>1126.8800000000001</v>
      </c>
      <c r="K50" s="136" t="s">
        <v>82</v>
      </c>
      <c r="L50" s="149">
        <v>1134</v>
      </c>
    </row>
    <row r="51" spans="1:12">
      <c r="A51" s="147">
        <v>13</v>
      </c>
      <c r="B51" s="135">
        <v>604985</v>
      </c>
      <c r="C51" s="136" t="s">
        <v>12</v>
      </c>
      <c r="D51" s="136" t="s">
        <v>24</v>
      </c>
      <c r="E51" s="136" t="s">
        <v>121</v>
      </c>
      <c r="F51" s="136" t="s">
        <v>81</v>
      </c>
      <c r="G51" s="148" t="s">
        <v>204</v>
      </c>
      <c r="H51" s="149">
        <v>1000</v>
      </c>
      <c r="I51" s="150"/>
      <c r="J51" s="149">
        <v>1085</v>
      </c>
      <c r="K51" s="136" t="s">
        <v>82</v>
      </c>
      <c r="L51" s="149">
        <v>1096</v>
      </c>
    </row>
    <row r="52" spans="1:12">
      <c r="A52" s="147">
        <v>13</v>
      </c>
      <c r="B52" s="135">
        <v>604985</v>
      </c>
      <c r="C52" s="136" t="s">
        <v>12</v>
      </c>
      <c r="D52" s="136" t="s">
        <v>24</v>
      </c>
      <c r="E52" s="136" t="s">
        <v>121</v>
      </c>
      <c r="F52" s="136" t="s">
        <v>81</v>
      </c>
      <c r="G52" s="148" t="s">
        <v>205</v>
      </c>
      <c r="H52" s="149">
        <v>12</v>
      </c>
      <c r="I52" s="150"/>
      <c r="J52" s="149">
        <v>17.600000000000001</v>
      </c>
      <c r="K52" s="136" t="s">
        <v>82</v>
      </c>
      <c r="L52" s="149">
        <v>21</v>
      </c>
    </row>
    <row r="53" spans="1:12">
      <c r="A53" s="147">
        <v>13</v>
      </c>
      <c r="B53" s="135">
        <v>604985</v>
      </c>
      <c r="C53" s="136" t="s">
        <v>12</v>
      </c>
      <c r="D53" s="136" t="s">
        <v>24</v>
      </c>
      <c r="E53" s="136" t="s">
        <v>121</v>
      </c>
      <c r="F53" s="136" t="s">
        <v>81</v>
      </c>
      <c r="G53" s="148" t="s">
        <v>206</v>
      </c>
      <c r="H53" s="149">
        <v>45</v>
      </c>
      <c r="I53" s="150"/>
      <c r="J53" s="149">
        <v>63.55</v>
      </c>
      <c r="K53" s="136" t="s">
        <v>82</v>
      </c>
      <c r="L53" s="149">
        <v>63</v>
      </c>
    </row>
    <row r="54" spans="1:12">
      <c r="A54" s="147">
        <v>14</v>
      </c>
      <c r="B54" s="135">
        <v>604985</v>
      </c>
      <c r="C54" s="136" t="s">
        <v>12</v>
      </c>
      <c r="D54" s="136" t="s">
        <v>24</v>
      </c>
      <c r="E54" s="136" t="s">
        <v>126</v>
      </c>
      <c r="F54" s="136" t="s">
        <v>81</v>
      </c>
      <c r="G54" s="148" t="s">
        <v>203</v>
      </c>
      <c r="H54" s="149">
        <v>1069</v>
      </c>
      <c r="I54" s="149"/>
      <c r="J54" s="149">
        <v>1113.54</v>
      </c>
      <c r="K54" s="136" t="s">
        <v>132</v>
      </c>
      <c r="L54" s="149">
        <v>1119</v>
      </c>
    </row>
    <row r="55" spans="1:12">
      <c r="A55" s="147">
        <v>14</v>
      </c>
      <c r="B55" s="135">
        <v>604985</v>
      </c>
      <c r="C55" s="136" t="s">
        <v>12</v>
      </c>
      <c r="D55" s="136" t="s">
        <v>24</v>
      </c>
      <c r="E55" s="136" t="s">
        <v>126</v>
      </c>
      <c r="F55" s="136" t="s">
        <v>81</v>
      </c>
      <c r="G55" s="148" t="s">
        <v>204</v>
      </c>
      <c r="H55" s="149">
        <v>1000</v>
      </c>
      <c r="I55" s="150"/>
      <c r="J55" s="149">
        <v>1068.5</v>
      </c>
      <c r="K55" s="136" t="s">
        <v>132</v>
      </c>
      <c r="L55" s="149">
        <v>1082</v>
      </c>
    </row>
    <row r="56" spans="1:12">
      <c r="A56" s="147">
        <v>14</v>
      </c>
      <c r="B56" s="135">
        <v>604985</v>
      </c>
      <c r="C56" s="136" t="s">
        <v>12</v>
      </c>
      <c r="D56" s="136" t="s">
        <v>24</v>
      </c>
      <c r="E56" s="136" t="s">
        <v>126</v>
      </c>
      <c r="F56" s="136" t="s">
        <v>81</v>
      </c>
      <c r="G56" s="148" t="s">
        <v>205</v>
      </c>
      <c r="H56" s="149">
        <v>8</v>
      </c>
      <c r="I56" s="150"/>
      <c r="J56" s="149">
        <v>18.68</v>
      </c>
      <c r="K56" s="136" t="s">
        <v>132</v>
      </c>
      <c r="L56" s="149">
        <v>17</v>
      </c>
    </row>
    <row r="57" spans="1:12">
      <c r="A57" s="147">
        <v>14</v>
      </c>
      <c r="B57" s="135">
        <v>604985</v>
      </c>
      <c r="C57" s="136" t="s">
        <v>12</v>
      </c>
      <c r="D57" s="136" t="s">
        <v>24</v>
      </c>
      <c r="E57" s="136" t="s">
        <v>126</v>
      </c>
      <c r="F57" s="136" t="s">
        <v>81</v>
      </c>
      <c r="G57" s="148" t="s">
        <v>206</v>
      </c>
      <c r="H57" s="149">
        <v>32</v>
      </c>
      <c r="I57" s="150"/>
      <c r="J57" s="149">
        <v>60.98</v>
      </c>
      <c r="K57" s="136" t="s">
        <v>132</v>
      </c>
      <c r="L57" s="149">
        <v>55</v>
      </c>
    </row>
    <row r="58" spans="1:12">
      <c r="A58" s="147">
        <v>15</v>
      </c>
      <c r="B58" s="135">
        <v>700585</v>
      </c>
      <c r="C58" s="136" t="s">
        <v>13</v>
      </c>
      <c r="D58" s="136" t="s">
        <v>22</v>
      </c>
      <c r="E58" s="136" t="s">
        <v>121</v>
      </c>
      <c r="F58" s="136" t="s">
        <v>83</v>
      </c>
      <c r="G58" s="148" t="s">
        <v>203</v>
      </c>
      <c r="H58" s="149">
        <v>1069</v>
      </c>
      <c r="I58" s="149"/>
      <c r="J58" s="149">
        <v>1169.33</v>
      </c>
      <c r="K58" s="136" t="s">
        <v>84</v>
      </c>
      <c r="L58" s="149">
        <v>1188</v>
      </c>
    </row>
    <row r="59" spans="1:12">
      <c r="A59" s="147">
        <v>15</v>
      </c>
      <c r="B59" s="135">
        <v>700585</v>
      </c>
      <c r="C59" s="136" t="s">
        <v>13</v>
      </c>
      <c r="D59" s="136" t="s">
        <v>22</v>
      </c>
      <c r="E59" s="136" t="s">
        <v>121</v>
      </c>
      <c r="F59" s="136" t="s">
        <v>83</v>
      </c>
      <c r="G59" s="148" t="s">
        <v>204</v>
      </c>
      <c r="H59" s="149">
        <v>1000</v>
      </c>
      <c r="I59" s="150"/>
      <c r="J59" s="149">
        <v>1141.1400000000001</v>
      </c>
      <c r="K59" s="136" t="s">
        <v>84</v>
      </c>
      <c r="L59" s="149">
        <v>1112</v>
      </c>
    </row>
    <row r="60" spans="1:12">
      <c r="A60" s="147">
        <v>15</v>
      </c>
      <c r="B60" s="135">
        <v>700585</v>
      </c>
      <c r="C60" s="136" t="s">
        <v>13</v>
      </c>
      <c r="D60" s="136" t="s">
        <v>22</v>
      </c>
      <c r="E60" s="136" t="s">
        <v>121</v>
      </c>
      <c r="F60" s="136" t="s">
        <v>83</v>
      </c>
      <c r="G60" s="148" t="s">
        <v>205</v>
      </c>
      <c r="H60" s="149">
        <v>12</v>
      </c>
      <c r="I60" s="150"/>
      <c r="J60" s="149">
        <v>15.36</v>
      </c>
      <c r="K60" s="136" t="s">
        <v>84</v>
      </c>
      <c r="L60" s="149">
        <v>18</v>
      </c>
    </row>
    <row r="61" spans="1:12">
      <c r="A61" s="147">
        <v>15</v>
      </c>
      <c r="B61" s="135">
        <v>700585</v>
      </c>
      <c r="C61" s="136" t="s">
        <v>13</v>
      </c>
      <c r="D61" s="136" t="s">
        <v>22</v>
      </c>
      <c r="E61" s="136" t="s">
        <v>121</v>
      </c>
      <c r="F61" s="136" t="s">
        <v>83</v>
      </c>
      <c r="G61" s="148" t="s">
        <v>206</v>
      </c>
      <c r="H61" s="149">
        <v>45</v>
      </c>
      <c r="I61" s="150"/>
      <c r="J61" s="149">
        <v>57.28</v>
      </c>
      <c r="K61" s="136" t="s">
        <v>84</v>
      </c>
      <c r="L61" s="149">
        <v>60</v>
      </c>
    </row>
    <row r="62" spans="1:12">
      <c r="A62" s="147">
        <v>16</v>
      </c>
      <c r="B62" s="135">
        <v>700585</v>
      </c>
      <c r="C62" s="136" t="s">
        <v>13</v>
      </c>
      <c r="D62" s="136" t="s">
        <v>22</v>
      </c>
      <c r="E62" s="136" t="s">
        <v>126</v>
      </c>
      <c r="F62" s="136" t="s">
        <v>83</v>
      </c>
      <c r="G62" s="148" t="s">
        <v>203</v>
      </c>
      <c r="H62" s="149">
        <v>1069</v>
      </c>
      <c r="I62" s="149"/>
      <c r="J62" s="149">
        <v>1166.9000000000001</v>
      </c>
      <c r="K62" s="136" t="s">
        <v>133</v>
      </c>
      <c r="L62" s="149">
        <v>1119</v>
      </c>
    </row>
    <row r="63" spans="1:12">
      <c r="A63" s="147">
        <v>16</v>
      </c>
      <c r="B63" s="135">
        <v>700585</v>
      </c>
      <c r="C63" s="136" t="s">
        <v>13</v>
      </c>
      <c r="D63" s="136" t="s">
        <v>22</v>
      </c>
      <c r="E63" s="136" t="s">
        <v>126</v>
      </c>
      <c r="F63" s="136" t="s">
        <v>83</v>
      </c>
      <c r="G63" s="148" t="s">
        <v>204</v>
      </c>
      <c r="H63" s="149">
        <v>1000</v>
      </c>
      <c r="I63" s="150"/>
      <c r="J63" s="149">
        <v>1138.7</v>
      </c>
      <c r="K63" s="136" t="s">
        <v>133</v>
      </c>
      <c r="L63" s="149">
        <v>1082</v>
      </c>
    </row>
    <row r="64" spans="1:12">
      <c r="A64" s="147">
        <v>16</v>
      </c>
      <c r="B64" s="135">
        <v>700585</v>
      </c>
      <c r="C64" s="136" t="s">
        <v>13</v>
      </c>
      <c r="D64" s="136" t="s">
        <v>22</v>
      </c>
      <c r="E64" s="136" t="s">
        <v>126</v>
      </c>
      <c r="F64" s="136" t="s">
        <v>83</v>
      </c>
      <c r="G64" s="148" t="s">
        <v>205</v>
      </c>
      <c r="H64" s="149">
        <v>8</v>
      </c>
      <c r="I64" s="150"/>
      <c r="J64" s="149">
        <v>13.7</v>
      </c>
      <c r="K64" s="136" t="s">
        <v>133</v>
      </c>
      <c r="L64" s="149">
        <v>17</v>
      </c>
    </row>
    <row r="65" spans="1:12">
      <c r="A65" s="147">
        <v>16</v>
      </c>
      <c r="B65" s="135">
        <v>700585</v>
      </c>
      <c r="C65" s="136" t="s">
        <v>13</v>
      </c>
      <c r="D65" s="136" t="s">
        <v>22</v>
      </c>
      <c r="E65" s="136" t="s">
        <v>126</v>
      </c>
      <c r="F65" s="136" t="s">
        <v>83</v>
      </c>
      <c r="G65" s="148" t="s">
        <v>206</v>
      </c>
      <c r="H65" s="149">
        <v>32</v>
      </c>
      <c r="I65" s="150"/>
      <c r="J65" s="149">
        <v>52.4</v>
      </c>
      <c r="K65" s="136" t="s">
        <v>133</v>
      </c>
      <c r="L65" s="149">
        <v>55</v>
      </c>
    </row>
    <row r="66" spans="1:12">
      <c r="A66" s="147">
        <v>17</v>
      </c>
      <c r="B66" s="135">
        <v>700586</v>
      </c>
      <c r="C66" s="136" t="s">
        <v>8</v>
      </c>
      <c r="D66" s="136" t="s">
        <v>22</v>
      </c>
      <c r="E66" s="136" t="s">
        <v>121</v>
      </c>
      <c r="F66" s="136" t="s">
        <v>85</v>
      </c>
      <c r="G66" s="148" t="s">
        <v>203</v>
      </c>
      <c r="H66" s="149">
        <v>1069</v>
      </c>
      <c r="I66" s="149"/>
      <c r="J66" s="149">
        <v>1163.68</v>
      </c>
      <c r="K66" s="136" t="s">
        <v>86</v>
      </c>
      <c r="L66" s="149">
        <v>1179</v>
      </c>
    </row>
    <row r="67" spans="1:12">
      <c r="A67" s="147">
        <v>17</v>
      </c>
      <c r="B67" s="135">
        <v>700586</v>
      </c>
      <c r="C67" s="136" t="s">
        <v>8</v>
      </c>
      <c r="D67" s="136" t="s">
        <v>22</v>
      </c>
      <c r="E67" s="136" t="s">
        <v>121</v>
      </c>
      <c r="F67" s="136" t="s">
        <v>85</v>
      </c>
      <c r="G67" s="148" t="s">
        <v>204</v>
      </c>
      <c r="H67" s="149">
        <v>1000</v>
      </c>
      <c r="I67" s="150"/>
      <c r="J67" s="149">
        <v>1137.1199999999999</v>
      </c>
      <c r="K67" s="136" t="s">
        <v>86</v>
      </c>
      <c r="L67" s="149">
        <v>1100</v>
      </c>
    </row>
    <row r="68" spans="1:12">
      <c r="A68" s="147">
        <v>17</v>
      </c>
      <c r="B68" s="135">
        <v>700586</v>
      </c>
      <c r="C68" s="136" t="s">
        <v>8</v>
      </c>
      <c r="D68" s="136" t="s">
        <v>22</v>
      </c>
      <c r="E68" s="136" t="s">
        <v>121</v>
      </c>
      <c r="F68" s="136" t="s">
        <v>85</v>
      </c>
      <c r="G68" s="148" t="s">
        <v>205</v>
      </c>
      <c r="H68" s="149">
        <v>12</v>
      </c>
      <c r="I68" s="150"/>
      <c r="J68" s="149">
        <v>15.28</v>
      </c>
      <c r="K68" s="136" t="s">
        <v>86</v>
      </c>
      <c r="L68" s="149">
        <v>18</v>
      </c>
    </row>
    <row r="69" spans="1:12">
      <c r="A69" s="147">
        <v>17</v>
      </c>
      <c r="B69" s="135">
        <v>700586</v>
      </c>
      <c r="C69" s="136" t="s">
        <v>8</v>
      </c>
      <c r="D69" s="136" t="s">
        <v>22</v>
      </c>
      <c r="E69" s="136" t="s">
        <v>121</v>
      </c>
      <c r="F69" s="136" t="s">
        <v>85</v>
      </c>
      <c r="G69" s="148" t="s">
        <v>206</v>
      </c>
      <c r="H69" s="149">
        <v>45</v>
      </c>
      <c r="I69" s="150"/>
      <c r="J69" s="149">
        <v>57.1</v>
      </c>
      <c r="K69" s="136" t="s">
        <v>86</v>
      </c>
      <c r="L69" s="149">
        <v>63</v>
      </c>
    </row>
    <row r="70" spans="1:12">
      <c r="A70" s="147">
        <v>18</v>
      </c>
      <c r="B70" s="135">
        <v>700586</v>
      </c>
      <c r="C70" s="136" t="s">
        <v>8</v>
      </c>
      <c r="D70" s="136" t="s">
        <v>22</v>
      </c>
      <c r="E70" s="136" t="s">
        <v>126</v>
      </c>
      <c r="F70" s="136" t="s">
        <v>85</v>
      </c>
      <c r="G70" s="148" t="s">
        <v>203</v>
      </c>
      <c r="H70" s="149">
        <v>1069</v>
      </c>
      <c r="I70" s="149"/>
      <c r="J70" s="149">
        <v>1149.8</v>
      </c>
      <c r="K70" s="136" t="s">
        <v>134</v>
      </c>
      <c r="L70" s="149">
        <v>1165</v>
      </c>
    </row>
    <row r="71" spans="1:12">
      <c r="A71" s="147">
        <v>18</v>
      </c>
      <c r="B71" s="135">
        <v>700586</v>
      </c>
      <c r="C71" s="136" t="s">
        <v>8</v>
      </c>
      <c r="D71" s="136" t="s">
        <v>22</v>
      </c>
      <c r="E71" s="136" t="s">
        <v>126</v>
      </c>
      <c r="F71" s="136" t="s">
        <v>85</v>
      </c>
      <c r="G71" s="148" t="s">
        <v>204</v>
      </c>
      <c r="H71" s="149">
        <v>1000</v>
      </c>
      <c r="I71" s="150"/>
      <c r="J71" s="149">
        <v>1068.0999999999999</v>
      </c>
      <c r="K71" s="136" t="s">
        <v>134</v>
      </c>
      <c r="L71" s="149">
        <v>1131</v>
      </c>
    </row>
    <row r="72" spans="1:12">
      <c r="A72" s="147">
        <v>18</v>
      </c>
      <c r="B72" s="135">
        <v>700586</v>
      </c>
      <c r="C72" s="136" t="s">
        <v>8</v>
      </c>
      <c r="D72" s="136" t="s">
        <v>22</v>
      </c>
      <c r="E72" s="136" t="s">
        <v>126</v>
      </c>
      <c r="F72" s="136" t="s">
        <v>85</v>
      </c>
      <c r="G72" s="148" t="s">
        <v>205</v>
      </c>
      <c r="H72" s="149">
        <v>8</v>
      </c>
      <c r="I72" s="150"/>
      <c r="J72" s="149">
        <v>15.5</v>
      </c>
      <c r="K72" s="136" t="s">
        <v>134</v>
      </c>
      <c r="L72" s="149">
        <v>15</v>
      </c>
    </row>
    <row r="73" spans="1:12">
      <c r="A73" s="147">
        <v>18</v>
      </c>
      <c r="B73" s="135">
        <v>700586</v>
      </c>
      <c r="C73" s="136" t="s">
        <v>8</v>
      </c>
      <c r="D73" s="136" t="s">
        <v>22</v>
      </c>
      <c r="E73" s="136" t="s">
        <v>126</v>
      </c>
      <c r="F73" s="136" t="s">
        <v>85</v>
      </c>
      <c r="G73" s="148" t="s">
        <v>206</v>
      </c>
      <c r="H73" s="149">
        <v>32</v>
      </c>
      <c r="I73" s="150"/>
      <c r="J73" s="149">
        <v>54.6</v>
      </c>
      <c r="K73" s="136" t="s">
        <v>134</v>
      </c>
      <c r="L73" s="149">
        <v>57</v>
      </c>
    </row>
    <row r="74" spans="1:12">
      <c r="A74" s="147">
        <v>19</v>
      </c>
      <c r="B74" s="135">
        <v>700590</v>
      </c>
      <c r="C74" s="136" t="s">
        <v>14</v>
      </c>
      <c r="D74" s="136" t="s">
        <v>25</v>
      </c>
      <c r="E74" s="136" t="s">
        <v>121</v>
      </c>
      <c r="F74" s="136" t="s">
        <v>87</v>
      </c>
      <c r="G74" s="148" t="s">
        <v>203</v>
      </c>
      <c r="H74" s="149">
        <v>1069</v>
      </c>
      <c r="I74" s="149"/>
      <c r="J74" s="149">
        <v>1156.23</v>
      </c>
      <c r="K74" s="136" t="s">
        <v>88</v>
      </c>
      <c r="L74" s="149">
        <v>1193</v>
      </c>
    </row>
    <row r="75" spans="1:12">
      <c r="A75" s="147">
        <v>19</v>
      </c>
      <c r="B75" s="135">
        <v>700590</v>
      </c>
      <c r="C75" s="136" t="s">
        <v>14</v>
      </c>
      <c r="D75" s="136" t="s">
        <v>25</v>
      </c>
      <c r="E75" s="136" t="s">
        <v>121</v>
      </c>
      <c r="F75" s="136" t="s">
        <v>87</v>
      </c>
      <c r="G75" s="148" t="s">
        <v>204</v>
      </c>
      <c r="H75" s="149">
        <v>1000</v>
      </c>
      <c r="I75" s="150"/>
      <c r="J75" s="149">
        <v>1108.8699999999999</v>
      </c>
      <c r="K75" s="136" t="s">
        <v>88</v>
      </c>
      <c r="L75" s="149">
        <v>1076</v>
      </c>
    </row>
    <row r="76" spans="1:12">
      <c r="A76" s="147">
        <v>19</v>
      </c>
      <c r="B76" s="135">
        <v>700590</v>
      </c>
      <c r="C76" s="136" t="s">
        <v>14</v>
      </c>
      <c r="D76" s="136" t="s">
        <v>25</v>
      </c>
      <c r="E76" s="136" t="s">
        <v>121</v>
      </c>
      <c r="F76" s="136" t="s">
        <v>87</v>
      </c>
      <c r="G76" s="148" t="s">
        <v>205</v>
      </c>
      <c r="H76" s="149">
        <v>12</v>
      </c>
      <c r="I76" s="150"/>
      <c r="J76" s="149">
        <v>15.78</v>
      </c>
      <c r="K76" s="136" t="s">
        <v>88</v>
      </c>
      <c r="L76" s="149">
        <v>16</v>
      </c>
    </row>
    <row r="77" spans="1:12">
      <c r="A77" s="147">
        <v>19</v>
      </c>
      <c r="B77" s="135">
        <v>700590</v>
      </c>
      <c r="C77" s="136" t="s">
        <v>14</v>
      </c>
      <c r="D77" s="136" t="s">
        <v>25</v>
      </c>
      <c r="E77" s="136" t="s">
        <v>121</v>
      </c>
      <c r="F77" s="136" t="s">
        <v>87</v>
      </c>
      <c r="G77" s="148" t="s">
        <v>206</v>
      </c>
      <c r="H77" s="149">
        <v>45</v>
      </c>
      <c r="I77" s="150"/>
      <c r="J77" s="149">
        <v>57.2</v>
      </c>
      <c r="K77" s="136" t="s">
        <v>88</v>
      </c>
      <c r="L77" s="149">
        <v>62</v>
      </c>
    </row>
    <row r="78" spans="1:12">
      <c r="A78" s="147">
        <v>20</v>
      </c>
      <c r="B78" s="135">
        <v>700590</v>
      </c>
      <c r="C78" s="136" t="s">
        <v>14</v>
      </c>
      <c r="D78" s="136" t="s">
        <v>25</v>
      </c>
      <c r="E78" s="136" t="s">
        <v>126</v>
      </c>
      <c r="F78" s="136" t="s">
        <v>87</v>
      </c>
      <c r="G78" s="148" t="s">
        <v>203</v>
      </c>
      <c r="H78" s="149">
        <v>1069</v>
      </c>
      <c r="I78" s="149"/>
      <c r="J78" s="149">
        <v>1150.3</v>
      </c>
      <c r="K78" s="136" t="s">
        <v>135</v>
      </c>
      <c r="L78" s="149">
        <v>1174</v>
      </c>
    </row>
    <row r="79" spans="1:12">
      <c r="A79" s="147">
        <v>20</v>
      </c>
      <c r="B79" s="135">
        <v>700590</v>
      </c>
      <c r="C79" s="136" t="s">
        <v>14</v>
      </c>
      <c r="D79" s="136" t="s">
        <v>25</v>
      </c>
      <c r="E79" s="136" t="s">
        <v>126</v>
      </c>
      <c r="F79" s="136" t="s">
        <v>87</v>
      </c>
      <c r="G79" s="148" t="s">
        <v>204</v>
      </c>
      <c r="H79" s="149">
        <v>1000</v>
      </c>
      <c r="I79" s="150"/>
      <c r="J79" s="149">
        <v>1080.3</v>
      </c>
      <c r="K79" s="136" t="s">
        <v>135</v>
      </c>
      <c r="L79" s="149">
        <v>1138</v>
      </c>
    </row>
    <row r="80" spans="1:12">
      <c r="A80" s="147">
        <v>20</v>
      </c>
      <c r="B80" s="135">
        <v>700590</v>
      </c>
      <c r="C80" s="136" t="s">
        <v>14</v>
      </c>
      <c r="D80" s="136" t="s">
        <v>25</v>
      </c>
      <c r="E80" s="136" t="s">
        <v>126</v>
      </c>
      <c r="F80" s="136" t="s">
        <v>87</v>
      </c>
      <c r="G80" s="148" t="s">
        <v>205</v>
      </c>
      <c r="H80" s="149">
        <v>8</v>
      </c>
      <c r="I80" s="150"/>
      <c r="J80" s="149">
        <v>17.2</v>
      </c>
      <c r="K80" s="136" t="s">
        <v>135</v>
      </c>
      <c r="L80" s="149">
        <v>15</v>
      </c>
    </row>
    <row r="81" spans="1:12">
      <c r="A81" s="147">
        <v>20</v>
      </c>
      <c r="B81" s="135">
        <v>700590</v>
      </c>
      <c r="C81" s="136" t="s">
        <v>14</v>
      </c>
      <c r="D81" s="136" t="s">
        <v>25</v>
      </c>
      <c r="E81" s="136" t="s">
        <v>126</v>
      </c>
      <c r="F81" s="136" t="s">
        <v>87</v>
      </c>
      <c r="G81" s="148" t="s">
        <v>206</v>
      </c>
      <c r="H81" s="149">
        <v>32</v>
      </c>
      <c r="I81" s="150"/>
      <c r="J81" s="149">
        <v>54.7</v>
      </c>
      <c r="K81" s="136" t="s">
        <v>135</v>
      </c>
      <c r="L81" s="149">
        <v>54</v>
      </c>
    </row>
    <row r="82" spans="1:12">
      <c r="A82" s="147">
        <v>21</v>
      </c>
      <c r="B82" s="135">
        <v>700591</v>
      </c>
      <c r="C82" s="136" t="s">
        <v>15</v>
      </c>
      <c r="D82" s="136" t="s">
        <v>25</v>
      </c>
      <c r="E82" s="136" t="s">
        <v>121</v>
      </c>
      <c r="F82" s="136" t="s">
        <v>89</v>
      </c>
      <c r="G82" s="148" t="s">
        <v>203</v>
      </c>
      <c r="H82" s="149">
        <v>1069</v>
      </c>
      <c r="I82" s="149"/>
      <c r="J82" s="149">
        <v>1160.33</v>
      </c>
      <c r="K82" s="136" t="s">
        <v>90</v>
      </c>
      <c r="L82" s="149">
        <v>1189</v>
      </c>
    </row>
    <row r="83" spans="1:12">
      <c r="A83" s="147">
        <v>21</v>
      </c>
      <c r="B83" s="135">
        <v>700591</v>
      </c>
      <c r="C83" s="136" t="s">
        <v>15</v>
      </c>
      <c r="D83" s="136" t="s">
        <v>25</v>
      </c>
      <c r="E83" s="136" t="s">
        <v>121</v>
      </c>
      <c r="F83" s="136" t="s">
        <v>89</v>
      </c>
      <c r="G83" s="148" t="s">
        <v>204</v>
      </c>
      <c r="H83" s="149">
        <v>1000</v>
      </c>
      <c r="I83" s="150"/>
      <c r="J83" s="149">
        <v>1108.31</v>
      </c>
      <c r="K83" s="136" t="s">
        <v>90</v>
      </c>
      <c r="L83" s="149">
        <v>1142</v>
      </c>
    </row>
    <row r="84" spans="1:12">
      <c r="A84" s="147">
        <v>21</v>
      </c>
      <c r="B84" s="135">
        <v>700591</v>
      </c>
      <c r="C84" s="136" t="s">
        <v>15</v>
      </c>
      <c r="D84" s="136" t="s">
        <v>25</v>
      </c>
      <c r="E84" s="136" t="s">
        <v>121</v>
      </c>
      <c r="F84" s="136" t="s">
        <v>89</v>
      </c>
      <c r="G84" s="148" t="s">
        <v>205</v>
      </c>
      <c r="H84" s="149">
        <v>12</v>
      </c>
      <c r="I84" s="150"/>
      <c r="J84" s="149">
        <v>16.440000000000001</v>
      </c>
      <c r="K84" s="136" t="s">
        <v>90</v>
      </c>
      <c r="L84" s="149">
        <v>18</v>
      </c>
    </row>
    <row r="85" spans="1:12">
      <c r="A85" s="147">
        <v>21</v>
      </c>
      <c r="B85" s="135">
        <v>700591</v>
      </c>
      <c r="C85" s="136" t="s">
        <v>15</v>
      </c>
      <c r="D85" s="136" t="s">
        <v>25</v>
      </c>
      <c r="E85" s="136" t="s">
        <v>121</v>
      </c>
      <c r="F85" s="136" t="s">
        <v>89</v>
      </c>
      <c r="G85" s="148" t="s">
        <v>206</v>
      </c>
      <c r="H85" s="149">
        <v>45</v>
      </c>
      <c r="I85" s="150"/>
      <c r="J85" s="149">
        <v>57.79</v>
      </c>
      <c r="K85" s="136" t="s">
        <v>90</v>
      </c>
      <c r="L85" s="149">
        <v>62</v>
      </c>
    </row>
    <row r="86" spans="1:12">
      <c r="A86" s="147">
        <v>22</v>
      </c>
      <c r="B86" s="135">
        <v>700591</v>
      </c>
      <c r="C86" s="136" t="s">
        <v>15</v>
      </c>
      <c r="D86" s="136" t="s">
        <v>25</v>
      </c>
      <c r="E86" s="136" t="s">
        <v>126</v>
      </c>
      <c r="F86" s="136" t="s">
        <v>89</v>
      </c>
      <c r="G86" s="148" t="s">
        <v>203</v>
      </c>
      <c r="H86" s="149">
        <v>1069</v>
      </c>
      <c r="I86" s="149"/>
      <c r="J86" s="149">
        <v>1161.7</v>
      </c>
      <c r="K86" s="136" t="s">
        <v>136</v>
      </c>
      <c r="L86" s="149">
        <v>1150</v>
      </c>
    </row>
    <row r="87" spans="1:12">
      <c r="A87" s="147">
        <v>22</v>
      </c>
      <c r="B87" s="135">
        <v>700591</v>
      </c>
      <c r="C87" s="136" t="s">
        <v>15</v>
      </c>
      <c r="D87" s="136" t="s">
        <v>25</v>
      </c>
      <c r="E87" s="136" t="s">
        <v>126</v>
      </c>
      <c r="F87" s="136" t="s">
        <v>89</v>
      </c>
      <c r="G87" s="148" t="s">
        <v>204</v>
      </c>
      <c r="H87" s="149">
        <v>1000</v>
      </c>
      <c r="I87" s="150"/>
      <c r="J87" s="149">
        <v>1149.3</v>
      </c>
      <c r="K87" s="136" t="s">
        <v>136</v>
      </c>
      <c r="L87" s="149">
        <v>1114</v>
      </c>
    </row>
    <row r="88" spans="1:12">
      <c r="A88" s="147">
        <v>22</v>
      </c>
      <c r="B88" s="135">
        <v>700591</v>
      </c>
      <c r="C88" s="136" t="s">
        <v>15</v>
      </c>
      <c r="D88" s="136" t="s">
        <v>25</v>
      </c>
      <c r="E88" s="136" t="s">
        <v>126</v>
      </c>
      <c r="F88" s="136" t="s">
        <v>89</v>
      </c>
      <c r="G88" s="148" t="s">
        <v>205</v>
      </c>
      <c r="H88" s="149">
        <v>8</v>
      </c>
      <c r="I88" s="150"/>
      <c r="J88" s="149">
        <v>14.9</v>
      </c>
      <c r="K88" s="136" t="s">
        <v>136</v>
      </c>
      <c r="L88" s="149">
        <v>18</v>
      </c>
    </row>
    <row r="89" spans="1:12">
      <c r="A89" s="147">
        <v>22</v>
      </c>
      <c r="B89" s="135">
        <v>700591</v>
      </c>
      <c r="C89" s="136" t="s">
        <v>15</v>
      </c>
      <c r="D89" s="136" t="s">
        <v>25</v>
      </c>
      <c r="E89" s="136" t="s">
        <v>126</v>
      </c>
      <c r="F89" s="136" t="s">
        <v>89</v>
      </c>
      <c r="G89" s="148" t="s">
        <v>206</v>
      </c>
      <c r="H89" s="149">
        <v>32</v>
      </c>
      <c r="I89" s="150"/>
      <c r="J89" s="149">
        <v>53.7</v>
      </c>
      <c r="K89" s="136" t="s">
        <v>136</v>
      </c>
      <c r="L89" s="149">
        <v>58</v>
      </c>
    </row>
    <row r="90" spans="1:12">
      <c r="A90" s="147">
        <v>23</v>
      </c>
      <c r="B90" s="135">
        <v>700592</v>
      </c>
      <c r="C90" s="136" t="s">
        <v>15</v>
      </c>
      <c r="D90" s="136" t="s">
        <v>25</v>
      </c>
      <c r="E90" s="136" t="s">
        <v>121</v>
      </c>
      <c r="F90" s="136" t="s">
        <v>91</v>
      </c>
      <c r="G90" s="148" t="s">
        <v>203</v>
      </c>
      <c r="H90" s="149">
        <v>1069</v>
      </c>
      <c r="I90" s="149"/>
      <c r="J90" s="149">
        <v>1170.5899999999999</v>
      </c>
      <c r="K90" s="136" t="s">
        <v>92</v>
      </c>
      <c r="L90" s="149">
        <v>1198</v>
      </c>
    </row>
    <row r="91" spans="1:12">
      <c r="A91" s="147">
        <v>23</v>
      </c>
      <c r="B91" s="135">
        <v>700592</v>
      </c>
      <c r="C91" s="136" t="s">
        <v>15</v>
      </c>
      <c r="D91" s="136" t="s">
        <v>25</v>
      </c>
      <c r="E91" s="136" t="s">
        <v>121</v>
      </c>
      <c r="F91" s="136" t="s">
        <v>91</v>
      </c>
      <c r="G91" s="148" t="s">
        <v>204</v>
      </c>
      <c r="H91" s="149">
        <v>1000</v>
      </c>
      <c r="I91" s="150"/>
      <c r="J91" s="149">
        <v>1132.01</v>
      </c>
      <c r="K91" s="136" t="s">
        <v>92</v>
      </c>
      <c r="L91" s="149">
        <v>1123</v>
      </c>
    </row>
    <row r="92" spans="1:12">
      <c r="A92" s="147">
        <v>23</v>
      </c>
      <c r="B92" s="135">
        <v>700592</v>
      </c>
      <c r="C92" s="136" t="s">
        <v>15</v>
      </c>
      <c r="D92" s="136" t="s">
        <v>25</v>
      </c>
      <c r="E92" s="136" t="s">
        <v>121</v>
      </c>
      <c r="F92" s="136" t="s">
        <v>91</v>
      </c>
      <c r="G92" s="148" t="s">
        <v>205</v>
      </c>
      <c r="H92" s="149">
        <v>12</v>
      </c>
      <c r="I92" s="150"/>
      <c r="J92" s="149">
        <v>16.420000000000002</v>
      </c>
      <c r="K92" s="136" t="s">
        <v>92</v>
      </c>
      <c r="L92" s="149">
        <v>18</v>
      </c>
    </row>
    <row r="93" spans="1:12">
      <c r="A93" s="147">
        <v>23</v>
      </c>
      <c r="B93" s="135">
        <v>700592</v>
      </c>
      <c r="C93" s="136" t="s">
        <v>15</v>
      </c>
      <c r="D93" s="136" t="s">
        <v>25</v>
      </c>
      <c r="E93" s="136" t="s">
        <v>121</v>
      </c>
      <c r="F93" s="136" t="s">
        <v>91</v>
      </c>
      <c r="G93" s="148" t="s">
        <v>206</v>
      </c>
      <c r="H93" s="149">
        <v>45</v>
      </c>
      <c r="I93" s="150"/>
      <c r="J93" s="149">
        <v>56.51</v>
      </c>
      <c r="K93" s="136" t="s">
        <v>92</v>
      </c>
      <c r="L93" s="149">
        <v>61</v>
      </c>
    </row>
    <row r="94" spans="1:12">
      <c r="A94" s="147">
        <v>24</v>
      </c>
      <c r="B94" s="135">
        <v>700592</v>
      </c>
      <c r="C94" s="136" t="s">
        <v>15</v>
      </c>
      <c r="D94" s="136" t="s">
        <v>25</v>
      </c>
      <c r="E94" s="136" t="s">
        <v>126</v>
      </c>
      <c r="F94" s="136" t="s">
        <v>91</v>
      </c>
      <c r="G94" s="148" t="s">
        <v>203</v>
      </c>
      <c r="H94" s="149">
        <v>1069</v>
      </c>
      <c r="I94" s="149"/>
      <c r="J94" s="149">
        <v>1183.5999999999999</v>
      </c>
      <c r="K94" s="136" t="s">
        <v>137</v>
      </c>
      <c r="L94" s="149">
        <v>1161</v>
      </c>
    </row>
    <row r="95" spans="1:12">
      <c r="A95" s="147">
        <v>24</v>
      </c>
      <c r="B95" s="135">
        <v>700592</v>
      </c>
      <c r="C95" s="136" t="s">
        <v>15</v>
      </c>
      <c r="D95" s="136" t="s">
        <v>25</v>
      </c>
      <c r="E95" s="136" t="s">
        <v>126</v>
      </c>
      <c r="F95" s="136" t="s">
        <v>91</v>
      </c>
      <c r="G95" s="148" t="s">
        <v>204</v>
      </c>
      <c r="H95" s="149">
        <v>1000</v>
      </c>
      <c r="I95" s="150"/>
      <c r="J95" s="149">
        <v>1142.7</v>
      </c>
      <c r="K95" s="136" t="s">
        <v>137</v>
      </c>
      <c r="L95" s="149">
        <v>1119</v>
      </c>
    </row>
    <row r="96" spans="1:12">
      <c r="A96" s="147">
        <v>24</v>
      </c>
      <c r="B96" s="135">
        <v>700592</v>
      </c>
      <c r="C96" s="136" t="s">
        <v>15</v>
      </c>
      <c r="D96" s="136" t="s">
        <v>25</v>
      </c>
      <c r="E96" s="136" t="s">
        <v>126</v>
      </c>
      <c r="F96" s="136" t="s">
        <v>91</v>
      </c>
      <c r="G96" s="148" t="s">
        <v>205</v>
      </c>
      <c r="H96" s="149">
        <v>8</v>
      </c>
      <c r="I96" s="150"/>
      <c r="J96" s="149">
        <v>14.6</v>
      </c>
      <c r="K96" s="136" t="s">
        <v>137</v>
      </c>
      <c r="L96" s="149">
        <v>21</v>
      </c>
    </row>
    <row r="97" spans="1:12">
      <c r="A97" s="147">
        <v>24</v>
      </c>
      <c r="B97" s="135">
        <v>700592</v>
      </c>
      <c r="C97" s="136" t="s">
        <v>15</v>
      </c>
      <c r="D97" s="136" t="s">
        <v>25</v>
      </c>
      <c r="E97" s="136" t="s">
        <v>126</v>
      </c>
      <c r="F97" s="136" t="s">
        <v>91</v>
      </c>
      <c r="G97" s="148" t="s">
        <v>206</v>
      </c>
      <c r="H97" s="149">
        <v>32</v>
      </c>
      <c r="I97" s="150"/>
      <c r="J97" s="149">
        <v>53</v>
      </c>
      <c r="K97" s="136" t="s">
        <v>137</v>
      </c>
      <c r="L97" s="149">
        <v>55</v>
      </c>
    </row>
    <row r="98" spans="1:12">
      <c r="A98" s="147">
        <v>25</v>
      </c>
      <c r="B98" s="135">
        <v>700698</v>
      </c>
      <c r="C98" s="136" t="s">
        <v>16</v>
      </c>
      <c r="D98" s="136" t="s">
        <v>24</v>
      </c>
      <c r="E98" s="136" t="s">
        <v>121</v>
      </c>
      <c r="F98" s="136" t="s">
        <v>93</v>
      </c>
      <c r="G98" s="148" t="s">
        <v>203</v>
      </c>
      <c r="H98" s="149">
        <v>1069</v>
      </c>
      <c r="I98" s="149"/>
      <c r="J98" s="149">
        <v>1179.77</v>
      </c>
      <c r="K98" s="136" t="s">
        <v>94</v>
      </c>
      <c r="L98" s="149">
        <v>1201</v>
      </c>
    </row>
    <row r="99" spans="1:12">
      <c r="A99" s="147">
        <v>25</v>
      </c>
      <c r="B99" s="135">
        <v>700698</v>
      </c>
      <c r="C99" s="136" t="s">
        <v>16</v>
      </c>
      <c r="D99" s="136" t="s">
        <v>24</v>
      </c>
      <c r="E99" s="136" t="s">
        <v>121</v>
      </c>
      <c r="F99" s="136" t="s">
        <v>93</v>
      </c>
      <c r="G99" s="148" t="s">
        <v>204</v>
      </c>
      <c r="H99" s="149">
        <v>1000</v>
      </c>
      <c r="I99" s="150"/>
      <c r="J99" s="149">
        <v>1132.51</v>
      </c>
      <c r="K99" s="136" t="s">
        <v>94</v>
      </c>
      <c r="L99" s="149">
        <v>1156</v>
      </c>
    </row>
    <row r="100" spans="1:12">
      <c r="A100" s="147">
        <v>25</v>
      </c>
      <c r="B100" s="135">
        <v>700698</v>
      </c>
      <c r="C100" s="136" t="s">
        <v>16</v>
      </c>
      <c r="D100" s="136" t="s">
        <v>24</v>
      </c>
      <c r="E100" s="136" t="s">
        <v>121</v>
      </c>
      <c r="F100" s="136" t="s">
        <v>93</v>
      </c>
      <c r="G100" s="148" t="s">
        <v>205</v>
      </c>
      <c r="H100" s="149">
        <v>12</v>
      </c>
      <c r="I100" s="150"/>
      <c r="J100" s="149">
        <v>15.36</v>
      </c>
      <c r="K100" s="136" t="s">
        <v>94</v>
      </c>
      <c r="L100" s="149">
        <v>17</v>
      </c>
    </row>
    <row r="101" spans="1:12">
      <c r="A101" s="147">
        <v>25</v>
      </c>
      <c r="B101" s="135">
        <v>700698</v>
      </c>
      <c r="C101" s="136" t="s">
        <v>16</v>
      </c>
      <c r="D101" s="136" t="s">
        <v>24</v>
      </c>
      <c r="E101" s="136" t="s">
        <v>121</v>
      </c>
      <c r="F101" s="136" t="s">
        <v>93</v>
      </c>
      <c r="G101" s="148" t="s">
        <v>206</v>
      </c>
      <c r="H101" s="149">
        <v>45</v>
      </c>
      <c r="I101" s="150"/>
      <c r="J101" s="149">
        <v>55.48</v>
      </c>
      <c r="K101" s="136" t="s">
        <v>94</v>
      </c>
      <c r="L101" s="149">
        <v>58</v>
      </c>
    </row>
    <row r="102" spans="1:12">
      <c r="A102" s="147">
        <v>26</v>
      </c>
      <c r="B102" s="135">
        <v>700698</v>
      </c>
      <c r="C102" s="136" t="s">
        <v>16</v>
      </c>
      <c r="D102" s="136" t="s">
        <v>24</v>
      </c>
      <c r="E102" s="136" t="s">
        <v>126</v>
      </c>
      <c r="F102" s="136" t="s">
        <v>93</v>
      </c>
      <c r="G102" s="148" t="s">
        <v>203</v>
      </c>
      <c r="H102" s="149">
        <v>1069</v>
      </c>
      <c r="I102" s="149"/>
      <c r="J102" s="149">
        <v>1191.5999999999999</v>
      </c>
      <c r="K102" s="136" t="s">
        <v>138</v>
      </c>
      <c r="L102" s="149">
        <v>1178</v>
      </c>
    </row>
    <row r="103" spans="1:12">
      <c r="A103" s="147">
        <v>26</v>
      </c>
      <c r="B103" s="135">
        <v>700698</v>
      </c>
      <c r="C103" s="136" t="s">
        <v>16</v>
      </c>
      <c r="D103" s="136" t="s">
        <v>24</v>
      </c>
      <c r="E103" s="136" t="s">
        <v>126</v>
      </c>
      <c r="F103" s="136" t="s">
        <v>93</v>
      </c>
      <c r="G103" s="148" t="s">
        <v>204</v>
      </c>
      <c r="H103" s="149">
        <v>1000</v>
      </c>
      <c r="I103" s="150"/>
      <c r="J103" s="149">
        <v>1146.7</v>
      </c>
      <c r="K103" s="136" t="s">
        <v>138</v>
      </c>
      <c r="L103" s="149">
        <v>1091</v>
      </c>
    </row>
    <row r="104" spans="1:12">
      <c r="A104" s="147">
        <v>26</v>
      </c>
      <c r="B104" s="135">
        <v>700698</v>
      </c>
      <c r="C104" s="136" t="s">
        <v>16</v>
      </c>
      <c r="D104" s="136" t="s">
        <v>24</v>
      </c>
      <c r="E104" s="136" t="s">
        <v>126</v>
      </c>
      <c r="F104" s="136" t="s">
        <v>93</v>
      </c>
      <c r="G104" s="148" t="s">
        <v>205</v>
      </c>
      <c r="H104" s="149">
        <v>8</v>
      </c>
      <c r="I104" s="150"/>
      <c r="J104" s="149">
        <v>14.4</v>
      </c>
      <c r="K104" s="136" t="s">
        <v>138</v>
      </c>
      <c r="L104" s="149">
        <v>17</v>
      </c>
    </row>
    <row r="105" spans="1:12">
      <c r="A105" s="147">
        <v>26</v>
      </c>
      <c r="B105" s="135">
        <v>700698</v>
      </c>
      <c r="C105" s="136" t="s">
        <v>16</v>
      </c>
      <c r="D105" s="136" t="s">
        <v>24</v>
      </c>
      <c r="E105" s="136" t="s">
        <v>126</v>
      </c>
      <c r="F105" s="136" t="s">
        <v>93</v>
      </c>
      <c r="G105" s="148" t="s">
        <v>206</v>
      </c>
      <c r="H105" s="149">
        <v>32</v>
      </c>
      <c r="I105" s="150"/>
      <c r="J105" s="149">
        <v>55.1</v>
      </c>
      <c r="K105" s="136" t="s">
        <v>138</v>
      </c>
      <c r="L105" s="149">
        <v>55</v>
      </c>
    </row>
    <row r="106" spans="1:12">
      <c r="A106" s="147">
        <v>27</v>
      </c>
      <c r="B106" s="135">
        <v>700699</v>
      </c>
      <c r="C106" s="136" t="s">
        <v>17</v>
      </c>
      <c r="D106" s="136" t="s">
        <v>24</v>
      </c>
      <c r="E106" s="136" t="s">
        <v>121</v>
      </c>
      <c r="F106" s="136" t="s">
        <v>95</v>
      </c>
      <c r="G106" s="148" t="s">
        <v>203</v>
      </c>
      <c r="H106" s="149">
        <v>1069</v>
      </c>
      <c r="I106" s="149"/>
      <c r="J106" s="149">
        <v>1182.8499999999999</v>
      </c>
      <c r="K106" s="136" t="s">
        <v>96</v>
      </c>
      <c r="L106" s="149">
        <v>1151</v>
      </c>
    </row>
    <row r="107" spans="1:12">
      <c r="A107" s="147">
        <v>27</v>
      </c>
      <c r="B107" s="135">
        <v>700699</v>
      </c>
      <c r="C107" s="136" t="s">
        <v>17</v>
      </c>
      <c r="D107" s="136" t="s">
        <v>24</v>
      </c>
      <c r="E107" s="136" t="s">
        <v>121</v>
      </c>
      <c r="F107" s="136" t="s">
        <v>95</v>
      </c>
      <c r="G107" s="148" t="s">
        <v>204</v>
      </c>
      <c r="H107" s="149">
        <v>1000</v>
      </c>
      <c r="I107" s="150"/>
      <c r="J107" s="149">
        <v>1159.7</v>
      </c>
      <c r="K107" s="136" t="s">
        <v>96</v>
      </c>
      <c r="L107" s="149">
        <v>1108</v>
      </c>
    </row>
    <row r="108" spans="1:12">
      <c r="A108" s="147">
        <v>27</v>
      </c>
      <c r="B108" s="135">
        <v>700699</v>
      </c>
      <c r="C108" s="136" t="s">
        <v>17</v>
      </c>
      <c r="D108" s="136" t="s">
        <v>24</v>
      </c>
      <c r="E108" s="136" t="s">
        <v>121</v>
      </c>
      <c r="F108" s="136" t="s">
        <v>95</v>
      </c>
      <c r="G108" s="148" t="s">
        <v>205</v>
      </c>
      <c r="H108" s="149">
        <v>12</v>
      </c>
      <c r="I108" s="150"/>
      <c r="J108" s="149">
        <v>14.74</v>
      </c>
      <c r="K108" s="136" t="s">
        <v>96</v>
      </c>
      <c r="L108" s="149">
        <v>19</v>
      </c>
    </row>
    <row r="109" spans="1:12">
      <c r="A109" s="147">
        <v>27</v>
      </c>
      <c r="B109" s="135">
        <v>700699</v>
      </c>
      <c r="C109" s="136" t="s">
        <v>17</v>
      </c>
      <c r="D109" s="136" t="s">
        <v>24</v>
      </c>
      <c r="E109" s="136" t="s">
        <v>121</v>
      </c>
      <c r="F109" s="136" t="s">
        <v>95</v>
      </c>
      <c r="G109" s="148" t="s">
        <v>206</v>
      </c>
      <c r="H109" s="149">
        <v>45</v>
      </c>
      <c r="I109" s="150"/>
      <c r="J109" s="149">
        <v>57.03</v>
      </c>
      <c r="K109" s="136" t="s">
        <v>96</v>
      </c>
      <c r="L109" s="149">
        <v>61</v>
      </c>
    </row>
    <row r="110" spans="1:12">
      <c r="A110" s="147">
        <v>28</v>
      </c>
      <c r="B110" s="135">
        <v>700699</v>
      </c>
      <c r="C110" s="136" t="s">
        <v>17</v>
      </c>
      <c r="D110" s="136" t="s">
        <v>24</v>
      </c>
      <c r="E110" s="136" t="s">
        <v>126</v>
      </c>
      <c r="F110" s="136" t="s">
        <v>95</v>
      </c>
      <c r="G110" s="148" t="s">
        <v>203</v>
      </c>
      <c r="H110" s="149">
        <v>1069</v>
      </c>
      <c r="I110" s="149"/>
      <c r="J110" s="149">
        <v>1171.19</v>
      </c>
      <c r="K110" s="136" t="s">
        <v>139</v>
      </c>
      <c r="L110" s="149">
        <v>1141</v>
      </c>
    </row>
    <row r="111" spans="1:12">
      <c r="A111" s="147">
        <v>28</v>
      </c>
      <c r="B111" s="135">
        <v>700699</v>
      </c>
      <c r="C111" s="136" t="s">
        <v>17</v>
      </c>
      <c r="D111" s="136" t="s">
        <v>24</v>
      </c>
      <c r="E111" s="136" t="s">
        <v>126</v>
      </c>
      <c r="F111" s="136" t="s">
        <v>95</v>
      </c>
      <c r="G111" s="148" t="s">
        <v>204</v>
      </c>
      <c r="H111" s="149">
        <v>1000</v>
      </c>
      <c r="I111" s="150"/>
      <c r="J111" s="149">
        <v>1144.72</v>
      </c>
      <c r="K111" s="136" t="s">
        <v>139</v>
      </c>
      <c r="L111" s="149">
        <v>1103</v>
      </c>
    </row>
    <row r="112" spans="1:12">
      <c r="A112" s="147">
        <v>28</v>
      </c>
      <c r="B112" s="135">
        <v>700699</v>
      </c>
      <c r="C112" s="136" t="s">
        <v>17</v>
      </c>
      <c r="D112" s="136" t="s">
        <v>24</v>
      </c>
      <c r="E112" s="136" t="s">
        <v>126</v>
      </c>
      <c r="F112" s="136" t="s">
        <v>95</v>
      </c>
      <c r="G112" s="148" t="s">
        <v>205</v>
      </c>
      <c r="H112" s="149">
        <v>8</v>
      </c>
      <c r="I112" s="150"/>
      <c r="J112" s="149">
        <v>11.76</v>
      </c>
      <c r="K112" s="136" t="s">
        <v>139</v>
      </c>
      <c r="L112" s="149">
        <v>14</v>
      </c>
    </row>
    <row r="113" spans="1:12">
      <c r="A113" s="147">
        <v>28</v>
      </c>
      <c r="B113" s="135">
        <v>700699</v>
      </c>
      <c r="C113" s="136" t="s">
        <v>17</v>
      </c>
      <c r="D113" s="136" t="s">
        <v>24</v>
      </c>
      <c r="E113" s="136" t="s">
        <v>126</v>
      </c>
      <c r="F113" s="136" t="s">
        <v>95</v>
      </c>
      <c r="G113" s="148" t="s">
        <v>206</v>
      </c>
      <c r="H113" s="149">
        <v>32</v>
      </c>
      <c r="I113" s="150"/>
      <c r="J113" s="149">
        <v>50.54</v>
      </c>
      <c r="K113" s="136" t="s">
        <v>139</v>
      </c>
      <c r="L113" s="149">
        <v>50</v>
      </c>
    </row>
    <row r="114" spans="1:12">
      <c r="A114" s="147">
        <v>29</v>
      </c>
      <c r="B114" s="135">
        <v>604982</v>
      </c>
      <c r="C114" s="136" t="s">
        <v>18</v>
      </c>
      <c r="D114" s="136" t="s">
        <v>22</v>
      </c>
      <c r="E114" s="136" t="s">
        <v>121</v>
      </c>
      <c r="F114" s="136" t="s">
        <v>97</v>
      </c>
      <c r="G114" s="148" t="s">
        <v>203</v>
      </c>
      <c r="H114" s="149">
        <v>1069</v>
      </c>
      <c r="I114" s="149"/>
      <c r="J114" s="149">
        <v>1139.31</v>
      </c>
      <c r="K114" s="136" t="s">
        <v>98</v>
      </c>
      <c r="L114" s="149">
        <v>1134</v>
      </c>
    </row>
    <row r="115" spans="1:12">
      <c r="A115" s="147">
        <v>29</v>
      </c>
      <c r="B115" s="135">
        <v>604982</v>
      </c>
      <c r="C115" s="136" t="s">
        <v>18</v>
      </c>
      <c r="D115" s="136" t="s">
        <v>22</v>
      </c>
      <c r="E115" s="136" t="s">
        <v>121</v>
      </c>
      <c r="F115" s="136" t="s">
        <v>97</v>
      </c>
      <c r="G115" s="148" t="s">
        <v>204</v>
      </c>
      <c r="H115" s="149">
        <v>1000</v>
      </c>
      <c r="I115" s="150"/>
      <c r="J115" s="149">
        <v>1077.47</v>
      </c>
      <c r="K115" s="136" t="s">
        <v>98</v>
      </c>
      <c r="L115" s="149">
        <v>1083</v>
      </c>
    </row>
    <row r="116" spans="1:12">
      <c r="A116" s="147">
        <v>29</v>
      </c>
      <c r="B116" s="135">
        <v>604982</v>
      </c>
      <c r="C116" s="136" t="s">
        <v>18</v>
      </c>
      <c r="D116" s="136" t="s">
        <v>22</v>
      </c>
      <c r="E116" s="136" t="s">
        <v>121</v>
      </c>
      <c r="F116" s="136" t="s">
        <v>97</v>
      </c>
      <c r="G116" s="148" t="s">
        <v>205</v>
      </c>
      <c r="H116" s="149">
        <v>12</v>
      </c>
      <c r="I116" s="150"/>
      <c r="J116" s="149">
        <v>19.66</v>
      </c>
      <c r="K116" s="136" t="s">
        <v>98</v>
      </c>
      <c r="L116" s="149">
        <v>21</v>
      </c>
    </row>
    <row r="117" spans="1:12">
      <c r="A117" s="147">
        <v>29</v>
      </c>
      <c r="B117" s="135">
        <v>604982</v>
      </c>
      <c r="C117" s="136" t="s">
        <v>18</v>
      </c>
      <c r="D117" s="136" t="s">
        <v>22</v>
      </c>
      <c r="E117" s="136" t="s">
        <v>121</v>
      </c>
      <c r="F117" s="136" t="s">
        <v>97</v>
      </c>
      <c r="G117" s="148" t="s">
        <v>206</v>
      </c>
      <c r="H117" s="149">
        <v>45</v>
      </c>
      <c r="I117" s="150"/>
      <c r="J117" s="149">
        <v>59.04</v>
      </c>
      <c r="K117" s="136" t="s">
        <v>98</v>
      </c>
      <c r="L117" s="149">
        <v>59</v>
      </c>
    </row>
    <row r="118" spans="1:12">
      <c r="A118" s="147">
        <v>30</v>
      </c>
      <c r="B118" s="135">
        <v>604982</v>
      </c>
      <c r="C118" s="136" t="s">
        <v>18</v>
      </c>
      <c r="D118" s="136" t="s">
        <v>22</v>
      </c>
      <c r="E118" s="136" t="s">
        <v>126</v>
      </c>
      <c r="F118" s="136" t="s">
        <v>97</v>
      </c>
      <c r="G118" s="148" t="s">
        <v>203</v>
      </c>
      <c r="H118" s="149">
        <v>1069</v>
      </c>
      <c r="I118" s="149"/>
      <c r="J118" s="149">
        <v>1124.4000000000001</v>
      </c>
      <c r="K118" s="136" t="s">
        <v>140</v>
      </c>
      <c r="L118" s="149">
        <v>1135</v>
      </c>
    </row>
    <row r="119" spans="1:12">
      <c r="A119" s="147">
        <v>30</v>
      </c>
      <c r="B119" s="135">
        <v>604982</v>
      </c>
      <c r="C119" s="136" t="s">
        <v>18</v>
      </c>
      <c r="D119" s="136" t="s">
        <v>22</v>
      </c>
      <c r="E119" s="136" t="s">
        <v>126</v>
      </c>
      <c r="F119" s="136" t="s">
        <v>97</v>
      </c>
      <c r="G119" s="148" t="s">
        <v>204</v>
      </c>
      <c r="H119" s="149">
        <v>1000</v>
      </c>
      <c r="I119" s="150"/>
      <c r="J119" s="149">
        <v>1054.54</v>
      </c>
      <c r="K119" s="136" t="s">
        <v>140</v>
      </c>
      <c r="L119" s="149">
        <v>1055</v>
      </c>
    </row>
    <row r="120" spans="1:12">
      <c r="A120" s="147">
        <v>30</v>
      </c>
      <c r="B120" s="135">
        <v>604982</v>
      </c>
      <c r="C120" s="136" t="s">
        <v>18</v>
      </c>
      <c r="D120" s="136" t="s">
        <v>22</v>
      </c>
      <c r="E120" s="136" t="s">
        <v>126</v>
      </c>
      <c r="F120" s="136" t="s">
        <v>97</v>
      </c>
      <c r="G120" s="148" t="s">
        <v>205</v>
      </c>
      <c r="H120" s="149">
        <v>8</v>
      </c>
      <c r="I120" s="150"/>
      <c r="J120" s="149">
        <v>17.04</v>
      </c>
      <c r="K120" s="136" t="s">
        <v>140</v>
      </c>
      <c r="L120" s="149">
        <v>12</v>
      </c>
    </row>
    <row r="121" spans="1:12">
      <c r="A121" s="147">
        <v>30</v>
      </c>
      <c r="B121" s="135">
        <v>604982</v>
      </c>
      <c r="C121" s="136" t="s">
        <v>18</v>
      </c>
      <c r="D121" s="136" t="s">
        <v>22</v>
      </c>
      <c r="E121" s="136" t="s">
        <v>126</v>
      </c>
      <c r="F121" s="136" t="s">
        <v>97</v>
      </c>
      <c r="G121" s="148" t="s">
        <v>206</v>
      </c>
      <c r="H121" s="149">
        <v>32</v>
      </c>
      <c r="I121" s="150"/>
      <c r="J121" s="149">
        <v>55.77</v>
      </c>
      <c r="K121" s="136" t="s">
        <v>140</v>
      </c>
      <c r="L121" s="149">
        <v>34</v>
      </c>
    </row>
    <row r="122" spans="1:12">
      <c r="A122" s="147">
        <v>31</v>
      </c>
      <c r="B122" s="135">
        <v>604984</v>
      </c>
      <c r="C122" s="136" t="s">
        <v>19</v>
      </c>
      <c r="D122" s="136" t="s">
        <v>25</v>
      </c>
      <c r="E122" s="136" t="s">
        <v>121</v>
      </c>
      <c r="F122" s="136" t="s">
        <v>99</v>
      </c>
      <c r="G122" s="148" t="s">
        <v>203</v>
      </c>
      <c r="H122" s="149">
        <v>1069</v>
      </c>
      <c r="I122" s="149"/>
      <c r="J122" s="149">
        <v>1123.21</v>
      </c>
      <c r="K122" s="136" t="s">
        <v>100</v>
      </c>
      <c r="L122" s="149">
        <v>1123</v>
      </c>
    </row>
    <row r="123" spans="1:12">
      <c r="A123" s="147">
        <v>31</v>
      </c>
      <c r="B123" s="135">
        <v>604984</v>
      </c>
      <c r="C123" s="136" t="s">
        <v>19</v>
      </c>
      <c r="D123" s="136" t="s">
        <v>25</v>
      </c>
      <c r="E123" s="136" t="s">
        <v>121</v>
      </c>
      <c r="F123" s="136" t="s">
        <v>99</v>
      </c>
      <c r="G123" s="148" t="s">
        <v>204</v>
      </c>
      <c r="H123" s="149">
        <v>1000</v>
      </c>
      <c r="I123" s="150"/>
      <c r="J123" s="149">
        <v>1057.24</v>
      </c>
      <c r="K123" s="136" t="s">
        <v>100</v>
      </c>
      <c r="L123" s="149">
        <v>1045</v>
      </c>
    </row>
    <row r="124" spans="1:12">
      <c r="A124" s="147">
        <v>31</v>
      </c>
      <c r="B124" s="135">
        <v>604984</v>
      </c>
      <c r="C124" s="136" t="s">
        <v>19</v>
      </c>
      <c r="D124" s="136" t="s">
        <v>25</v>
      </c>
      <c r="E124" s="136" t="s">
        <v>121</v>
      </c>
      <c r="F124" s="136" t="s">
        <v>99</v>
      </c>
      <c r="G124" s="148" t="s">
        <v>205</v>
      </c>
      <c r="H124" s="149">
        <v>12</v>
      </c>
      <c r="I124" s="150"/>
      <c r="J124" s="149">
        <v>19.239999999999998</v>
      </c>
      <c r="K124" s="136" t="s">
        <v>100</v>
      </c>
      <c r="L124" s="149">
        <v>21</v>
      </c>
    </row>
    <row r="125" spans="1:12">
      <c r="A125" s="147">
        <v>31</v>
      </c>
      <c r="B125" s="135">
        <v>604984</v>
      </c>
      <c r="C125" s="136" t="s">
        <v>19</v>
      </c>
      <c r="D125" s="136" t="s">
        <v>25</v>
      </c>
      <c r="E125" s="136" t="s">
        <v>121</v>
      </c>
      <c r="F125" s="136" t="s">
        <v>99</v>
      </c>
      <c r="G125" s="148" t="s">
        <v>206</v>
      </c>
      <c r="H125" s="149">
        <v>45</v>
      </c>
      <c r="I125" s="150"/>
      <c r="J125" s="149">
        <v>58.12</v>
      </c>
      <c r="K125" s="136" t="s">
        <v>100</v>
      </c>
      <c r="L125" s="149">
        <v>60</v>
      </c>
    </row>
    <row r="126" spans="1:12">
      <c r="A126" s="147">
        <v>32</v>
      </c>
      <c r="B126" s="135">
        <v>604984</v>
      </c>
      <c r="C126" s="136" t="s">
        <v>19</v>
      </c>
      <c r="D126" s="136" t="s">
        <v>25</v>
      </c>
      <c r="E126" s="136" t="s">
        <v>126</v>
      </c>
      <c r="F126" s="136" t="s">
        <v>99</v>
      </c>
      <c r="G126" s="148" t="s">
        <v>203</v>
      </c>
      <c r="H126" s="149">
        <v>1069</v>
      </c>
      <c r="I126" s="149"/>
      <c r="J126" s="149">
        <v>1145.07</v>
      </c>
      <c r="K126" s="136" t="s">
        <v>141</v>
      </c>
      <c r="L126" s="149">
        <v>1120</v>
      </c>
    </row>
    <row r="127" spans="1:12">
      <c r="A127" s="147">
        <v>32</v>
      </c>
      <c r="B127" s="135">
        <v>604984</v>
      </c>
      <c r="C127" s="136" t="s">
        <v>19</v>
      </c>
      <c r="D127" s="136" t="s">
        <v>25</v>
      </c>
      <c r="E127" s="136" t="s">
        <v>126</v>
      </c>
      <c r="F127" s="136" t="s">
        <v>99</v>
      </c>
      <c r="G127" s="148" t="s">
        <v>204</v>
      </c>
      <c r="H127" s="149">
        <v>1000</v>
      </c>
      <c r="I127" s="150"/>
      <c r="J127" s="149">
        <v>1074.48</v>
      </c>
      <c r="K127" s="136" t="s">
        <v>141</v>
      </c>
      <c r="L127" s="149">
        <v>1048</v>
      </c>
    </row>
    <row r="128" spans="1:12">
      <c r="A128" s="147">
        <v>32</v>
      </c>
      <c r="B128" s="135">
        <v>604984</v>
      </c>
      <c r="C128" s="136" t="s">
        <v>19</v>
      </c>
      <c r="D128" s="136" t="s">
        <v>25</v>
      </c>
      <c r="E128" s="136" t="s">
        <v>126</v>
      </c>
      <c r="F128" s="136" t="s">
        <v>99</v>
      </c>
      <c r="G128" s="148" t="s">
        <v>205</v>
      </c>
      <c r="H128" s="149">
        <v>8</v>
      </c>
      <c r="I128" s="150"/>
      <c r="J128" s="149">
        <v>18.36</v>
      </c>
      <c r="K128" s="136" t="s">
        <v>141</v>
      </c>
      <c r="L128" s="149">
        <v>14</v>
      </c>
    </row>
    <row r="129" spans="1:12">
      <c r="A129" s="147">
        <v>32</v>
      </c>
      <c r="B129" s="135">
        <v>604984</v>
      </c>
      <c r="C129" s="136" t="s">
        <v>19</v>
      </c>
      <c r="D129" s="136" t="s">
        <v>25</v>
      </c>
      <c r="E129" s="136" t="s">
        <v>126</v>
      </c>
      <c r="F129" s="136" t="s">
        <v>99</v>
      </c>
      <c r="G129" s="148" t="s">
        <v>206</v>
      </c>
      <c r="H129" s="149">
        <v>32</v>
      </c>
      <c r="I129" s="150"/>
      <c r="J129" s="149">
        <v>52.05</v>
      </c>
      <c r="K129" s="136" t="s">
        <v>141</v>
      </c>
      <c r="L129" s="149">
        <v>35</v>
      </c>
    </row>
    <row r="130" spans="1:12">
      <c r="A130" s="147">
        <v>33</v>
      </c>
      <c r="B130" s="135">
        <v>604979</v>
      </c>
      <c r="C130" s="136" t="s">
        <v>18</v>
      </c>
      <c r="D130" s="136" t="s">
        <v>22</v>
      </c>
      <c r="E130" s="136" t="s">
        <v>121</v>
      </c>
      <c r="F130" s="136" t="s">
        <v>101</v>
      </c>
      <c r="G130" s="148" t="s">
        <v>203</v>
      </c>
      <c r="H130" s="149">
        <v>1069</v>
      </c>
      <c r="I130" s="149"/>
      <c r="J130" s="149">
        <v>1151.56</v>
      </c>
      <c r="K130" s="136" t="s">
        <v>102</v>
      </c>
      <c r="L130" s="149">
        <v>1132</v>
      </c>
    </row>
    <row r="131" spans="1:12">
      <c r="A131" s="147">
        <v>33</v>
      </c>
      <c r="B131" s="135">
        <v>604979</v>
      </c>
      <c r="C131" s="136" t="s">
        <v>18</v>
      </c>
      <c r="D131" s="136" t="s">
        <v>22</v>
      </c>
      <c r="E131" s="136" t="s">
        <v>121</v>
      </c>
      <c r="F131" s="136" t="s">
        <v>101</v>
      </c>
      <c r="G131" s="148" t="s">
        <v>204</v>
      </c>
      <c r="H131" s="149">
        <v>1000</v>
      </c>
      <c r="I131" s="150"/>
      <c r="J131" s="149">
        <v>1094.82</v>
      </c>
      <c r="K131" s="136" t="s">
        <v>102</v>
      </c>
      <c r="L131" s="149">
        <v>1073</v>
      </c>
    </row>
    <row r="132" spans="1:12">
      <c r="A132" s="147">
        <v>33</v>
      </c>
      <c r="B132" s="135">
        <v>604979</v>
      </c>
      <c r="C132" s="136" t="s">
        <v>18</v>
      </c>
      <c r="D132" s="136" t="s">
        <v>22</v>
      </c>
      <c r="E132" s="136" t="s">
        <v>121</v>
      </c>
      <c r="F132" s="136" t="s">
        <v>101</v>
      </c>
      <c r="G132" s="148" t="s">
        <v>205</v>
      </c>
      <c r="H132" s="149">
        <v>12</v>
      </c>
      <c r="I132" s="150"/>
      <c r="J132" s="149">
        <v>20.78</v>
      </c>
      <c r="K132" s="136" t="s">
        <v>102</v>
      </c>
      <c r="L132" s="149">
        <v>22</v>
      </c>
    </row>
    <row r="133" spans="1:12">
      <c r="A133" s="147">
        <v>33</v>
      </c>
      <c r="B133" s="135">
        <v>604979</v>
      </c>
      <c r="C133" s="136" t="s">
        <v>18</v>
      </c>
      <c r="D133" s="136" t="s">
        <v>22</v>
      </c>
      <c r="E133" s="136" t="s">
        <v>121</v>
      </c>
      <c r="F133" s="136" t="s">
        <v>101</v>
      </c>
      <c r="G133" s="148" t="s">
        <v>206</v>
      </c>
      <c r="H133" s="149">
        <v>45</v>
      </c>
      <c r="I133" s="150"/>
      <c r="J133" s="149">
        <v>59.29</v>
      </c>
      <c r="K133" s="136" t="s">
        <v>102</v>
      </c>
      <c r="L133" s="149">
        <v>60</v>
      </c>
    </row>
    <row r="134" spans="1:12">
      <c r="A134" s="147">
        <v>34</v>
      </c>
      <c r="B134" s="135">
        <v>604979</v>
      </c>
      <c r="C134" s="136" t="s">
        <v>18</v>
      </c>
      <c r="D134" s="136" t="s">
        <v>22</v>
      </c>
      <c r="E134" s="136" t="s">
        <v>126</v>
      </c>
      <c r="F134" s="136" t="s">
        <v>101</v>
      </c>
      <c r="G134" s="148" t="s">
        <v>203</v>
      </c>
      <c r="H134" s="149">
        <v>1069</v>
      </c>
      <c r="I134" s="149"/>
      <c r="J134" s="149">
        <v>1133.1500000000001</v>
      </c>
      <c r="K134" s="136" t="s">
        <v>142</v>
      </c>
      <c r="L134" s="149">
        <v>1129</v>
      </c>
    </row>
    <row r="135" spans="1:12">
      <c r="A135" s="147">
        <v>34</v>
      </c>
      <c r="B135" s="135">
        <v>604979</v>
      </c>
      <c r="C135" s="136" t="s">
        <v>18</v>
      </c>
      <c r="D135" s="136" t="s">
        <v>22</v>
      </c>
      <c r="E135" s="136" t="s">
        <v>126</v>
      </c>
      <c r="F135" s="136" t="s">
        <v>101</v>
      </c>
      <c r="G135" s="148" t="s">
        <v>204</v>
      </c>
      <c r="H135" s="149">
        <v>1000</v>
      </c>
      <c r="I135" s="150"/>
      <c r="J135" s="149">
        <v>1071.2</v>
      </c>
      <c r="K135" s="136" t="s">
        <v>142</v>
      </c>
      <c r="L135" s="149">
        <v>1052</v>
      </c>
    </row>
    <row r="136" spans="1:12">
      <c r="A136" s="147">
        <v>34</v>
      </c>
      <c r="B136" s="135">
        <v>604979</v>
      </c>
      <c r="C136" s="136" t="s">
        <v>18</v>
      </c>
      <c r="D136" s="136" t="s">
        <v>22</v>
      </c>
      <c r="E136" s="136" t="s">
        <v>126</v>
      </c>
      <c r="F136" s="136" t="s">
        <v>101</v>
      </c>
      <c r="G136" s="148" t="s">
        <v>205</v>
      </c>
      <c r="H136" s="149">
        <v>8</v>
      </c>
      <c r="I136" s="150"/>
      <c r="J136" s="149">
        <v>17.2</v>
      </c>
      <c r="K136" s="136" t="s">
        <v>142</v>
      </c>
      <c r="L136" s="149">
        <v>16</v>
      </c>
    </row>
    <row r="137" spans="1:12">
      <c r="A137" s="147">
        <v>34</v>
      </c>
      <c r="B137" s="135">
        <v>604979</v>
      </c>
      <c r="C137" s="136" t="s">
        <v>18</v>
      </c>
      <c r="D137" s="136" t="s">
        <v>22</v>
      </c>
      <c r="E137" s="136" t="s">
        <v>126</v>
      </c>
      <c r="F137" s="136" t="s">
        <v>101</v>
      </c>
      <c r="G137" s="148" t="s">
        <v>206</v>
      </c>
      <c r="H137" s="149">
        <v>32</v>
      </c>
      <c r="I137" s="150"/>
      <c r="J137" s="149">
        <v>55.41</v>
      </c>
      <c r="K137" s="136" t="s">
        <v>142</v>
      </c>
      <c r="L137" s="149">
        <v>35</v>
      </c>
    </row>
    <row r="138" spans="1:12">
      <c r="A138" s="147">
        <v>35</v>
      </c>
      <c r="B138" s="135">
        <v>604983</v>
      </c>
      <c r="C138" s="136" t="s">
        <v>20</v>
      </c>
      <c r="D138" s="136" t="s">
        <v>22</v>
      </c>
      <c r="E138" s="136" t="s">
        <v>121</v>
      </c>
      <c r="F138" s="136" t="s">
        <v>103</v>
      </c>
      <c r="G138" s="148" t="s">
        <v>203</v>
      </c>
      <c r="H138" s="149">
        <v>1069</v>
      </c>
      <c r="I138" s="149"/>
      <c r="J138" s="149">
        <v>1127.5</v>
      </c>
      <c r="K138" s="136" t="s">
        <v>104</v>
      </c>
      <c r="L138" s="149">
        <v>1146</v>
      </c>
    </row>
    <row r="139" spans="1:12">
      <c r="A139" s="147">
        <v>35</v>
      </c>
      <c r="B139" s="135">
        <v>604983</v>
      </c>
      <c r="C139" s="136" t="s">
        <v>20</v>
      </c>
      <c r="D139" s="136" t="s">
        <v>22</v>
      </c>
      <c r="E139" s="136" t="s">
        <v>121</v>
      </c>
      <c r="F139" s="136" t="s">
        <v>103</v>
      </c>
      <c r="G139" s="148" t="s">
        <v>204</v>
      </c>
      <c r="H139" s="149">
        <v>1000</v>
      </c>
      <c r="I139" s="150"/>
      <c r="J139" s="149">
        <v>1054.72</v>
      </c>
      <c r="K139" s="136" t="s">
        <v>104</v>
      </c>
      <c r="L139" s="149">
        <v>1090</v>
      </c>
    </row>
    <row r="140" spans="1:12">
      <c r="A140" s="147">
        <v>35</v>
      </c>
      <c r="B140" s="135">
        <v>604983</v>
      </c>
      <c r="C140" s="136" t="s">
        <v>20</v>
      </c>
      <c r="D140" s="136" t="s">
        <v>22</v>
      </c>
      <c r="E140" s="136" t="s">
        <v>121</v>
      </c>
      <c r="F140" s="136" t="s">
        <v>103</v>
      </c>
      <c r="G140" s="148" t="s">
        <v>205</v>
      </c>
      <c r="H140" s="149">
        <v>12</v>
      </c>
      <c r="I140" s="150"/>
      <c r="J140" s="149">
        <v>19.86</v>
      </c>
      <c r="K140" s="136" t="s">
        <v>104</v>
      </c>
      <c r="L140" s="149">
        <v>21</v>
      </c>
    </row>
    <row r="141" spans="1:12">
      <c r="A141" s="147">
        <v>35</v>
      </c>
      <c r="B141" s="135">
        <v>604983</v>
      </c>
      <c r="C141" s="136" t="s">
        <v>20</v>
      </c>
      <c r="D141" s="136" t="s">
        <v>22</v>
      </c>
      <c r="E141" s="136" t="s">
        <v>121</v>
      </c>
      <c r="F141" s="136" t="s">
        <v>103</v>
      </c>
      <c r="G141" s="148" t="s">
        <v>206</v>
      </c>
      <c r="H141" s="149">
        <v>45</v>
      </c>
      <c r="I141" s="150"/>
      <c r="J141" s="149">
        <v>61.41</v>
      </c>
      <c r="K141" s="136" t="s">
        <v>104</v>
      </c>
      <c r="L141" s="149">
        <v>60</v>
      </c>
    </row>
    <row r="142" spans="1:12">
      <c r="A142" s="147">
        <v>36</v>
      </c>
      <c r="B142" s="135">
        <v>604983</v>
      </c>
      <c r="C142" s="136" t="s">
        <v>20</v>
      </c>
      <c r="D142" s="136" t="s">
        <v>22</v>
      </c>
      <c r="E142" s="136" t="s">
        <v>126</v>
      </c>
      <c r="F142" s="136" t="s">
        <v>103</v>
      </c>
      <c r="G142" s="148" t="s">
        <v>203</v>
      </c>
      <c r="H142" s="149">
        <v>1069</v>
      </c>
      <c r="I142" s="149"/>
      <c r="J142" s="149">
        <v>1138.68</v>
      </c>
      <c r="K142" s="136" t="s">
        <v>145</v>
      </c>
      <c r="L142" s="149">
        <v>1132</v>
      </c>
    </row>
    <row r="143" spans="1:12">
      <c r="A143" s="147">
        <v>36</v>
      </c>
      <c r="B143" s="135">
        <v>604983</v>
      </c>
      <c r="C143" s="136" t="s">
        <v>20</v>
      </c>
      <c r="D143" s="136" t="s">
        <v>22</v>
      </c>
      <c r="E143" s="136" t="s">
        <v>126</v>
      </c>
      <c r="F143" s="136" t="s">
        <v>103</v>
      </c>
      <c r="G143" s="148" t="s">
        <v>204</v>
      </c>
      <c r="H143" s="149">
        <v>1000</v>
      </c>
      <c r="I143" s="150"/>
      <c r="J143" s="149">
        <v>1043.52</v>
      </c>
      <c r="K143" s="136" t="s">
        <v>145</v>
      </c>
      <c r="L143" s="149">
        <v>1058</v>
      </c>
    </row>
    <row r="144" spans="1:12">
      <c r="A144" s="147">
        <v>36</v>
      </c>
      <c r="B144" s="135">
        <v>604983</v>
      </c>
      <c r="C144" s="136" t="s">
        <v>20</v>
      </c>
      <c r="D144" s="136" t="s">
        <v>22</v>
      </c>
      <c r="E144" s="136" t="s">
        <v>126</v>
      </c>
      <c r="F144" s="136" t="s">
        <v>103</v>
      </c>
      <c r="G144" s="148" t="s">
        <v>205</v>
      </c>
      <c r="H144" s="149">
        <v>8</v>
      </c>
      <c r="I144" s="150"/>
      <c r="J144" s="149">
        <v>16.399999999999999</v>
      </c>
      <c r="K144" s="136" t="s">
        <v>145</v>
      </c>
      <c r="L144" s="149">
        <v>17</v>
      </c>
    </row>
    <row r="145" spans="1:12">
      <c r="A145" s="147">
        <v>36</v>
      </c>
      <c r="B145" s="135">
        <v>604983</v>
      </c>
      <c r="C145" s="136" t="s">
        <v>20</v>
      </c>
      <c r="D145" s="136" t="s">
        <v>22</v>
      </c>
      <c r="E145" s="136" t="s">
        <v>126</v>
      </c>
      <c r="F145" s="136" t="s">
        <v>103</v>
      </c>
      <c r="G145" s="148" t="s">
        <v>206</v>
      </c>
      <c r="H145" s="149">
        <v>32</v>
      </c>
      <c r="I145" s="150"/>
      <c r="J145" s="149">
        <v>41.3</v>
      </c>
      <c r="K145" s="136" t="s">
        <v>145</v>
      </c>
      <c r="L145" s="149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1"/>
  <sheetViews>
    <sheetView tabSelected="1" workbookViewId="0">
      <selection activeCell="K1" sqref="A1:K1"/>
    </sheetView>
  </sheetViews>
  <sheetFormatPr defaultRowHeight="13.8"/>
  <cols>
    <col min="1" max="1" width="5.5546875" style="133" bestFit="1" customWidth="1"/>
    <col min="2" max="2" width="8.33203125" style="133" bestFit="1" customWidth="1"/>
    <col min="3" max="3" width="9.109375" style="133" bestFit="1" customWidth="1"/>
    <col min="4" max="4" width="8.88671875" style="133"/>
    <col min="5" max="5" width="10.44140625" style="133" bestFit="1" customWidth="1"/>
    <col min="6" max="6" width="7.6640625" style="133" bestFit="1" customWidth="1"/>
    <col min="7" max="7" width="8.88671875" style="133"/>
    <col min="8" max="8" width="9.33203125" style="133" bestFit="1" customWidth="1"/>
    <col min="9" max="9" width="6.5546875" style="133" bestFit="1" customWidth="1"/>
    <col min="10" max="10" width="28.6640625" style="133" customWidth="1"/>
    <col min="11" max="11" width="12.33203125" style="133" bestFit="1" customWidth="1"/>
    <col min="12" max="16384" width="8.88671875" style="133"/>
  </cols>
  <sheetData>
    <row r="1" spans="1:17">
      <c r="A1" s="138" t="s">
        <v>193</v>
      </c>
      <c r="B1" s="138" t="s">
        <v>194</v>
      </c>
      <c r="C1" s="138" t="s">
        <v>195</v>
      </c>
      <c r="D1" s="145" t="s">
        <v>196</v>
      </c>
      <c r="E1" s="145" t="s">
        <v>197</v>
      </c>
      <c r="F1" s="138" t="s">
        <v>198</v>
      </c>
      <c r="G1" s="138" t="s">
        <v>199</v>
      </c>
      <c r="H1" s="138" t="s">
        <v>200</v>
      </c>
      <c r="I1" s="138" t="s">
        <v>110</v>
      </c>
      <c r="J1" s="145" t="s">
        <v>201</v>
      </c>
      <c r="K1" s="138" t="s">
        <v>202</v>
      </c>
    </row>
    <row r="2" spans="1:17">
      <c r="A2" s="139">
        <v>1</v>
      </c>
      <c r="B2" s="146">
        <v>700496</v>
      </c>
      <c r="C2" s="143" t="s">
        <v>7</v>
      </c>
      <c r="D2" s="143" t="s">
        <v>22</v>
      </c>
      <c r="E2" s="143" t="s">
        <v>57</v>
      </c>
      <c r="F2" s="140" t="s">
        <v>58</v>
      </c>
      <c r="G2" s="140">
        <v>0</v>
      </c>
      <c r="H2" s="140">
        <v>7.0000000000000007E-2</v>
      </c>
      <c r="I2" s="140">
        <v>0.03</v>
      </c>
      <c r="J2" s="143" t="s">
        <v>59</v>
      </c>
      <c r="K2" s="140">
        <v>0.04</v>
      </c>
      <c r="Q2" s="134"/>
    </row>
    <row r="3" spans="1:17">
      <c r="A3" s="139">
        <v>2</v>
      </c>
      <c r="B3" s="146">
        <v>700496</v>
      </c>
      <c r="C3" s="143" t="s">
        <v>7</v>
      </c>
      <c r="D3" s="143" t="s">
        <v>22</v>
      </c>
      <c r="E3" s="143" t="s">
        <v>57</v>
      </c>
      <c r="F3" s="140" t="s">
        <v>60</v>
      </c>
      <c r="G3" s="140">
        <v>0</v>
      </c>
      <c r="H3" s="140">
        <v>1</v>
      </c>
      <c r="I3" s="141">
        <v>0.89</v>
      </c>
      <c r="J3" s="143" t="s">
        <v>59</v>
      </c>
      <c r="K3" s="141">
        <v>0.84</v>
      </c>
      <c r="Q3" s="134"/>
    </row>
    <row r="4" spans="1:17">
      <c r="A4" s="139">
        <v>3</v>
      </c>
      <c r="B4" s="146">
        <v>700496</v>
      </c>
      <c r="C4" s="143" t="s">
        <v>7</v>
      </c>
      <c r="D4" s="143" t="s">
        <v>22</v>
      </c>
      <c r="E4" s="143" t="s">
        <v>57</v>
      </c>
      <c r="F4" s="140" t="s">
        <v>61</v>
      </c>
      <c r="G4" s="140">
        <v>0</v>
      </c>
      <c r="H4" s="140">
        <v>1</v>
      </c>
      <c r="I4" s="141">
        <v>0.44</v>
      </c>
      <c r="J4" s="143" t="s">
        <v>59</v>
      </c>
      <c r="K4" s="141">
        <v>0.46</v>
      </c>
      <c r="Q4" s="134"/>
    </row>
    <row r="5" spans="1:17">
      <c r="A5" s="139">
        <v>4</v>
      </c>
      <c r="B5" s="146">
        <v>700496</v>
      </c>
      <c r="C5" s="143" t="s">
        <v>7</v>
      </c>
      <c r="D5" s="143" t="s">
        <v>22</v>
      </c>
      <c r="E5" s="143" t="s">
        <v>57</v>
      </c>
      <c r="F5" s="140" t="s">
        <v>62</v>
      </c>
      <c r="G5" s="140">
        <v>0</v>
      </c>
      <c r="H5" s="142">
        <v>0.03</v>
      </c>
      <c r="I5" s="142">
        <v>1.7000000000000001E-2</v>
      </c>
      <c r="J5" s="143" t="s">
        <v>59</v>
      </c>
      <c r="K5" s="142">
        <v>0.02</v>
      </c>
      <c r="Q5" s="134"/>
    </row>
    <row r="6" spans="1:17">
      <c r="A6" s="139">
        <v>5</v>
      </c>
      <c r="B6" s="146">
        <v>700496</v>
      </c>
      <c r="C6" s="143" t="s">
        <v>7</v>
      </c>
      <c r="D6" s="143" t="s">
        <v>22</v>
      </c>
      <c r="E6" s="143" t="s">
        <v>57</v>
      </c>
      <c r="F6" s="140" t="s">
        <v>63</v>
      </c>
      <c r="G6" s="140">
        <v>0</v>
      </c>
      <c r="H6" s="140">
        <v>1.4999999999999999E-2</v>
      </c>
      <c r="I6" s="142">
        <v>3.0000000000000001E-3</v>
      </c>
      <c r="J6" s="143" t="s">
        <v>59</v>
      </c>
      <c r="K6" s="142">
        <v>8.9999999999999993E-3</v>
      </c>
    </row>
    <row r="7" spans="1:17">
      <c r="A7" s="139">
        <v>6</v>
      </c>
      <c r="B7" s="146">
        <v>700496</v>
      </c>
      <c r="C7" s="143" t="s">
        <v>7</v>
      </c>
      <c r="D7" s="143" t="s">
        <v>22</v>
      </c>
      <c r="E7" s="143" t="s">
        <v>57</v>
      </c>
      <c r="F7" s="140" t="s">
        <v>64</v>
      </c>
      <c r="G7" s="143">
        <v>14</v>
      </c>
      <c r="H7" s="140">
        <v>15.5</v>
      </c>
      <c r="I7" s="141">
        <v>15.24</v>
      </c>
      <c r="J7" s="143" t="s">
        <v>59</v>
      </c>
      <c r="K7" s="141">
        <v>15.05</v>
      </c>
      <c r="Q7" s="134"/>
    </row>
    <row r="8" spans="1:17">
      <c r="A8" s="139">
        <v>7</v>
      </c>
      <c r="B8" s="146">
        <v>700496</v>
      </c>
      <c r="C8" s="143" t="s">
        <v>7</v>
      </c>
      <c r="D8" s="143" t="s">
        <v>22</v>
      </c>
      <c r="E8" s="143" t="s">
        <v>57</v>
      </c>
      <c r="F8" s="140" t="s">
        <v>65</v>
      </c>
      <c r="G8" s="143">
        <v>3.5</v>
      </c>
      <c r="H8" s="140">
        <v>5.5</v>
      </c>
      <c r="I8" s="140">
        <v>4.8</v>
      </c>
      <c r="J8" s="143" t="s">
        <v>59</v>
      </c>
      <c r="K8" s="140">
        <v>4.84</v>
      </c>
      <c r="Q8" s="134"/>
    </row>
    <row r="9" spans="1:17">
      <c r="A9" s="139">
        <v>8</v>
      </c>
      <c r="B9" s="146">
        <v>700496</v>
      </c>
      <c r="C9" s="143" t="s">
        <v>7</v>
      </c>
      <c r="D9" s="143" t="s">
        <v>22</v>
      </c>
      <c r="E9" s="143" t="s">
        <v>57</v>
      </c>
      <c r="F9" s="140" t="s">
        <v>66</v>
      </c>
      <c r="G9" s="143"/>
      <c r="H9" s="140">
        <v>0.45</v>
      </c>
      <c r="I9" s="144">
        <v>0.375</v>
      </c>
      <c r="J9" s="143" t="s">
        <v>59</v>
      </c>
      <c r="K9" s="144">
        <v>0.38800000000000001</v>
      </c>
      <c r="Q9" s="134"/>
    </row>
    <row r="10" spans="1:17">
      <c r="A10" s="139">
        <v>9</v>
      </c>
      <c r="B10" s="146">
        <v>700496</v>
      </c>
      <c r="C10" s="143" t="s">
        <v>7</v>
      </c>
      <c r="D10" s="143" t="s">
        <v>22</v>
      </c>
      <c r="E10" s="143" t="s">
        <v>57</v>
      </c>
      <c r="F10" s="140" t="s">
        <v>68</v>
      </c>
      <c r="G10" s="143">
        <v>2.5</v>
      </c>
      <c r="H10" s="140">
        <v>4.5</v>
      </c>
      <c r="I10" s="141">
        <v>4.1900000000000004</v>
      </c>
      <c r="J10" s="143" t="s">
        <v>59</v>
      </c>
      <c r="K10" s="141">
        <v>3.99</v>
      </c>
      <c r="Q10" s="134"/>
    </row>
    <row r="11" spans="1:17">
      <c r="A11" s="139">
        <v>10</v>
      </c>
      <c r="B11" s="146">
        <v>700496</v>
      </c>
      <c r="C11" s="143" t="s">
        <v>7</v>
      </c>
      <c r="D11" s="143" t="s">
        <v>22</v>
      </c>
      <c r="E11" s="143" t="s">
        <v>57</v>
      </c>
      <c r="F11" s="140" t="s">
        <v>70</v>
      </c>
      <c r="G11" s="143">
        <v>0</v>
      </c>
      <c r="H11" s="140">
        <v>0.5</v>
      </c>
      <c r="I11" s="141">
        <v>0.13400000000000001</v>
      </c>
      <c r="J11" s="143" t="s">
        <v>59</v>
      </c>
      <c r="K11" s="141">
        <v>0.14000000000000001</v>
      </c>
      <c r="Q11" s="134"/>
    </row>
    <row r="12" spans="1:17">
      <c r="A12" s="139">
        <v>11</v>
      </c>
      <c r="B12" s="146">
        <v>700497</v>
      </c>
      <c r="C12" s="143" t="s">
        <v>7</v>
      </c>
      <c r="D12" s="143" t="s">
        <v>22</v>
      </c>
      <c r="E12" s="143" t="s">
        <v>71</v>
      </c>
      <c r="F12" s="140" t="s">
        <v>58</v>
      </c>
      <c r="G12" s="140">
        <v>0</v>
      </c>
      <c r="H12" s="140">
        <v>7.0000000000000007E-2</v>
      </c>
      <c r="I12" s="140">
        <v>3.6999999999999998E-2</v>
      </c>
      <c r="J12" s="143" t="s">
        <v>72</v>
      </c>
      <c r="K12" s="140">
        <v>3.7999999999999999E-2</v>
      </c>
      <c r="Q12" s="134"/>
    </row>
    <row r="13" spans="1:17">
      <c r="A13" s="139">
        <v>12</v>
      </c>
      <c r="B13" s="146">
        <v>700497</v>
      </c>
      <c r="C13" s="143" t="s">
        <v>7</v>
      </c>
      <c r="D13" s="143" t="s">
        <v>22</v>
      </c>
      <c r="E13" s="143" t="s">
        <v>71</v>
      </c>
      <c r="F13" s="140" t="s">
        <v>60</v>
      </c>
      <c r="G13" s="140">
        <v>0</v>
      </c>
      <c r="H13" s="140">
        <v>1</v>
      </c>
      <c r="I13" s="140">
        <v>0.9</v>
      </c>
      <c r="J13" s="143" t="s">
        <v>72</v>
      </c>
      <c r="K13" s="140">
        <v>0.84</v>
      </c>
      <c r="Q13" s="134"/>
    </row>
    <row r="14" spans="1:17">
      <c r="A14" s="139">
        <v>13</v>
      </c>
      <c r="B14" s="146">
        <v>700497</v>
      </c>
      <c r="C14" s="143" t="s">
        <v>7</v>
      </c>
      <c r="D14" s="143" t="s">
        <v>22</v>
      </c>
      <c r="E14" s="143" t="s">
        <v>71</v>
      </c>
      <c r="F14" s="140" t="s">
        <v>61</v>
      </c>
      <c r="G14" s="140">
        <v>0</v>
      </c>
      <c r="H14" s="140">
        <v>1</v>
      </c>
      <c r="I14" s="140">
        <v>0.44</v>
      </c>
      <c r="J14" s="143" t="s">
        <v>72</v>
      </c>
      <c r="K14" s="140">
        <v>0.46</v>
      </c>
    </row>
    <row r="15" spans="1:17">
      <c r="A15" s="139">
        <v>14</v>
      </c>
      <c r="B15" s="146">
        <v>700497</v>
      </c>
      <c r="C15" s="143" t="s">
        <v>7</v>
      </c>
      <c r="D15" s="143" t="s">
        <v>22</v>
      </c>
      <c r="E15" s="143" t="s">
        <v>71</v>
      </c>
      <c r="F15" s="140" t="s">
        <v>62</v>
      </c>
      <c r="G15" s="140">
        <v>0</v>
      </c>
      <c r="H15" s="140">
        <v>0.03</v>
      </c>
      <c r="I15" s="140">
        <v>1.7000000000000001E-2</v>
      </c>
      <c r="J15" s="143" t="s">
        <v>72</v>
      </c>
      <c r="K15" s="140">
        <v>0.02</v>
      </c>
    </row>
    <row r="16" spans="1:17">
      <c r="A16" s="139">
        <v>15</v>
      </c>
      <c r="B16" s="146">
        <v>700497</v>
      </c>
      <c r="C16" s="143" t="s">
        <v>7</v>
      </c>
      <c r="D16" s="143" t="s">
        <v>22</v>
      </c>
      <c r="E16" s="143" t="s">
        <v>71</v>
      </c>
      <c r="F16" s="140" t="s">
        <v>63</v>
      </c>
      <c r="G16" s="140">
        <v>0</v>
      </c>
      <c r="H16" s="140">
        <v>1.4999999999999999E-2</v>
      </c>
      <c r="I16" s="142">
        <v>1E-3</v>
      </c>
      <c r="J16" s="143" t="s">
        <v>72</v>
      </c>
      <c r="K16" s="140">
        <v>8.9999999999999993E-3</v>
      </c>
    </row>
    <row r="17" spans="1:17">
      <c r="A17" s="139">
        <v>16</v>
      </c>
      <c r="B17" s="146">
        <v>700497</v>
      </c>
      <c r="C17" s="143" t="s">
        <v>7</v>
      </c>
      <c r="D17" s="143" t="s">
        <v>22</v>
      </c>
      <c r="E17" s="143" t="s">
        <v>71</v>
      </c>
      <c r="F17" s="140" t="s">
        <v>64</v>
      </c>
      <c r="G17" s="143">
        <v>14</v>
      </c>
      <c r="H17" s="140">
        <v>15.5</v>
      </c>
      <c r="I17" s="140">
        <v>15.22</v>
      </c>
      <c r="J17" s="143" t="s">
        <v>72</v>
      </c>
      <c r="K17" s="140">
        <v>15.12</v>
      </c>
    </row>
    <row r="18" spans="1:17">
      <c r="A18" s="139">
        <v>17</v>
      </c>
      <c r="B18" s="146">
        <v>700497</v>
      </c>
      <c r="C18" s="143" t="s">
        <v>7</v>
      </c>
      <c r="D18" s="143" t="s">
        <v>22</v>
      </c>
      <c r="E18" s="143" t="s">
        <v>71</v>
      </c>
      <c r="F18" s="140" t="s">
        <v>65</v>
      </c>
      <c r="G18" s="143">
        <v>3.5</v>
      </c>
      <c r="H18" s="140">
        <v>5.5</v>
      </c>
      <c r="I18" s="140">
        <v>4.75</v>
      </c>
      <c r="J18" s="143" t="s">
        <v>72</v>
      </c>
      <c r="K18" s="140">
        <v>4.75</v>
      </c>
    </row>
    <row r="19" spans="1:17">
      <c r="A19" s="139">
        <v>18</v>
      </c>
      <c r="B19" s="146">
        <v>700497</v>
      </c>
      <c r="C19" s="143" t="s">
        <v>7</v>
      </c>
      <c r="D19" s="143" t="s">
        <v>22</v>
      </c>
      <c r="E19" s="143" t="s">
        <v>71</v>
      </c>
      <c r="F19" s="140" t="s">
        <v>66</v>
      </c>
      <c r="G19" s="143"/>
      <c r="H19" s="140">
        <v>0.45</v>
      </c>
      <c r="I19" s="140">
        <v>0.376</v>
      </c>
      <c r="J19" s="143" t="s">
        <v>72</v>
      </c>
      <c r="K19" s="140">
        <v>0.39300000000000002</v>
      </c>
    </row>
    <row r="20" spans="1:17">
      <c r="A20" s="139">
        <v>19</v>
      </c>
      <c r="B20" s="146">
        <v>700497</v>
      </c>
      <c r="C20" s="143" t="s">
        <v>7</v>
      </c>
      <c r="D20" s="143" t="s">
        <v>22</v>
      </c>
      <c r="E20" s="143" t="s">
        <v>71</v>
      </c>
      <c r="F20" s="140" t="s">
        <v>68</v>
      </c>
      <c r="G20" s="143">
        <v>2.5</v>
      </c>
      <c r="H20" s="140">
        <v>4.5</v>
      </c>
      <c r="I20" s="140">
        <v>4.16</v>
      </c>
      <c r="J20" s="143" t="s">
        <v>72</v>
      </c>
      <c r="K20" s="140">
        <v>3.91</v>
      </c>
    </row>
    <row r="21" spans="1:17">
      <c r="A21" s="139">
        <v>20</v>
      </c>
      <c r="B21" s="146">
        <v>700497</v>
      </c>
      <c r="C21" s="143" t="s">
        <v>7</v>
      </c>
      <c r="D21" s="143" t="s">
        <v>22</v>
      </c>
      <c r="E21" s="143" t="s">
        <v>71</v>
      </c>
      <c r="F21" s="140" t="s">
        <v>70</v>
      </c>
      <c r="G21" s="143">
        <v>0</v>
      </c>
      <c r="H21" s="140">
        <v>0.5</v>
      </c>
      <c r="I21" s="140">
        <v>0.13400000000000001</v>
      </c>
      <c r="J21" s="143" t="s">
        <v>72</v>
      </c>
      <c r="K21" s="140">
        <v>0.14000000000000001</v>
      </c>
    </row>
    <row r="22" spans="1:17">
      <c r="A22" s="139">
        <v>21</v>
      </c>
      <c r="B22" s="146">
        <v>604769</v>
      </c>
      <c r="C22" s="143" t="s">
        <v>8</v>
      </c>
      <c r="D22" s="143" t="s">
        <v>22</v>
      </c>
      <c r="E22" s="143" t="s">
        <v>73</v>
      </c>
      <c r="F22" s="140" t="s">
        <v>58</v>
      </c>
      <c r="G22" s="140">
        <v>0</v>
      </c>
      <c r="H22" s="140">
        <v>7.0000000000000007E-2</v>
      </c>
      <c r="I22" s="140">
        <v>5.1999999999999998E-2</v>
      </c>
      <c r="J22" s="143" t="s">
        <v>74</v>
      </c>
      <c r="K22" s="140">
        <v>5.2999999999999999E-2</v>
      </c>
      <c r="Q22" s="134"/>
    </row>
    <row r="23" spans="1:17">
      <c r="A23" s="139">
        <v>22</v>
      </c>
      <c r="B23" s="146">
        <v>604769</v>
      </c>
      <c r="C23" s="143" t="s">
        <v>8</v>
      </c>
      <c r="D23" s="143" t="s">
        <v>22</v>
      </c>
      <c r="E23" s="143" t="s">
        <v>73</v>
      </c>
      <c r="F23" s="140" t="s">
        <v>60</v>
      </c>
      <c r="G23" s="140">
        <v>0</v>
      </c>
      <c r="H23" s="140">
        <v>1</v>
      </c>
      <c r="I23" s="140">
        <v>0.81</v>
      </c>
      <c r="J23" s="143" t="s">
        <v>74</v>
      </c>
      <c r="K23" s="140">
        <v>0.84</v>
      </c>
      <c r="Q23" s="134"/>
    </row>
    <row r="24" spans="1:17">
      <c r="A24" s="139">
        <v>23</v>
      </c>
      <c r="B24" s="146">
        <v>604769</v>
      </c>
      <c r="C24" s="143" t="s">
        <v>8</v>
      </c>
      <c r="D24" s="143" t="s">
        <v>22</v>
      </c>
      <c r="E24" s="143" t="s">
        <v>73</v>
      </c>
      <c r="F24" s="140" t="s">
        <v>61</v>
      </c>
      <c r="G24" s="140">
        <v>0</v>
      </c>
      <c r="H24" s="140">
        <v>1</v>
      </c>
      <c r="I24" s="140">
        <v>0.37</v>
      </c>
      <c r="J24" s="143" t="s">
        <v>74</v>
      </c>
      <c r="K24" s="140">
        <v>0.4</v>
      </c>
      <c r="Q24" s="134"/>
    </row>
    <row r="25" spans="1:17">
      <c r="A25" s="139">
        <v>24</v>
      </c>
      <c r="B25" s="146">
        <v>604769</v>
      </c>
      <c r="C25" s="143" t="s">
        <v>8</v>
      </c>
      <c r="D25" s="143" t="s">
        <v>22</v>
      </c>
      <c r="E25" s="143" t="s">
        <v>73</v>
      </c>
      <c r="F25" s="140" t="s">
        <v>62</v>
      </c>
      <c r="G25" s="140">
        <v>0</v>
      </c>
      <c r="H25" s="142">
        <v>0.03</v>
      </c>
      <c r="I25" s="142">
        <v>1.2E-2</v>
      </c>
      <c r="J25" s="143" t="s">
        <v>74</v>
      </c>
      <c r="K25" s="140">
        <v>1.4999999999999999E-2</v>
      </c>
      <c r="Q25" s="134"/>
    </row>
    <row r="26" spans="1:17">
      <c r="A26" s="139">
        <v>25</v>
      </c>
      <c r="B26" s="146">
        <v>604769</v>
      </c>
      <c r="C26" s="143" t="s">
        <v>8</v>
      </c>
      <c r="D26" s="143" t="s">
        <v>22</v>
      </c>
      <c r="E26" s="143" t="s">
        <v>73</v>
      </c>
      <c r="F26" s="140" t="s">
        <v>63</v>
      </c>
      <c r="G26" s="140">
        <v>0</v>
      </c>
      <c r="H26" s="140">
        <v>1.4999999999999999E-2</v>
      </c>
      <c r="I26" s="142">
        <v>3.5000000000000001E-3</v>
      </c>
      <c r="J26" s="143" t="s">
        <v>74</v>
      </c>
      <c r="K26" s="140">
        <v>5.0000000000000001E-3</v>
      </c>
      <c r="Q26" s="134"/>
    </row>
    <row r="27" spans="1:17">
      <c r="A27" s="139">
        <v>26</v>
      </c>
      <c r="B27" s="146">
        <v>604769</v>
      </c>
      <c r="C27" s="143" t="s">
        <v>8</v>
      </c>
      <c r="D27" s="143" t="s">
        <v>22</v>
      </c>
      <c r="E27" s="143" t="s">
        <v>73</v>
      </c>
      <c r="F27" s="140" t="s">
        <v>64</v>
      </c>
      <c r="G27" s="143">
        <v>14</v>
      </c>
      <c r="H27" s="140">
        <v>15.5</v>
      </c>
      <c r="I27" s="140">
        <v>15.42</v>
      </c>
      <c r="J27" s="143" t="s">
        <v>74</v>
      </c>
      <c r="K27" s="140">
        <v>15.36</v>
      </c>
      <c r="Q27" s="134"/>
    </row>
    <row r="28" spans="1:17">
      <c r="A28" s="139">
        <v>27</v>
      </c>
      <c r="B28" s="146">
        <v>604769</v>
      </c>
      <c r="C28" s="143" t="s">
        <v>8</v>
      </c>
      <c r="D28" s="143" t="s">
        <v>22</v>
      </c>
      <c r="E28" s="143" t="s">
        <v>73</v>
      </c>
      <c r="F28" s="140" t="s">
        <v>65</v>
      </c>
      <c r="G28" s="143">
        <v>3.5</v>
      </c>
      <c r="H28" s="140">
        <v>5.5</v>
      </c>
      <c r="I28" s="140">
        <v>4.6100000000000003</v>
      </c>
      <c r="J28" s="143" t="s">
        <v>74</v>
      </c>
      <c r="K28" s="140">
        <v>4.7</v>
      </c>
      <c r="Q28" s="134"/>
    </row>
    <row r="29" spans="1:17">
      <c r="A29" s="139">
        <v>28</v>
      </c>
      <c r="B29" s="146">
        <v>604769</v>
      </c>
      <c r="C29" s="143" t="s">
        <v>8</v>
      </c>
      <c r="D29" s="143" t="s">
        <v>22</v>
      </c>
      <c r="E29" s="143" t="s">
        <v>73</v>
      </c>
      <c r="F29" s="140" t="s">
        <v>66</v>
      </c>
      <c r="G29" s="143"/>
      <c r="H29" s="140">
        <v>0.45</v>
      </c>
      <c r="I29" s="140">
        <v>0.3</v>
      </c>
      <c r="J29" s="143" t="s">
        <v>74</v>
      </c>
      <c r="K29" s="140">
        <v>0.32</v>
      </c>
      <c r="Q29" s="134"/>
    </row>
    <row r="30" spans="1:17">
      <c r="A30" s="139">
        <v>29</v>
      </c>
      <c r="B30" s="146">
        <v>604769</v>
      </c>
      <c r="C30" s="143" t="s">
        <v>8</v>
      </c>
      <c r="D30" s="143" t="s">
        <v>22</v>
      </c>
      <c r="E30" s="143" t="s">
        <v>73</v>
      </c>
      <c r="F30" s="140" t="s">
        <v>68</v>
      </c>
      <c r="G30" s="143">
        <v>2.5</v>
      </c>
      <c r="H30" s="140">
        <v>4.5</v>
      </c>
      <c r="I30" s="140">
        <v>4.2</v>
      </c>
      <c r="J30" s="143" t="s">
        <v>74</v>
      </c>
      <c r="K30" s="140">
        <v>4.18</v>
      </c>
      <c r="Q30" s="134"/>
    </row>
    <row r="31" spans="1:17">
      <c r="A31" s="139">
        <v>30</v>
      </c>
      <c r="B31" s="146">
        <v>604769</v>
      </c>
      <c r="C31" s="143" t="s">
        <v>8</v>
      </c>
      <c r="D31" s="143" t="s">
        <v>22</v>
      </c>
      <c r="E31" s="143" t="s">
        <v>73</v>
      </c>
      <c r="F31" s="140" t="s">
        <v>70</v>
      </c>
      <c r="G31" s="143">
        <v>0</v>
      </c>
      <c r="H31" s="140">
        <v>0.5</v>
      </c>
      <c r="I31" s="140">
        <v>4.5999999999999999E-2</v>
      </c>
      <c r="J31" s="143" t="s">
        <v>74</v>
      </c>
      <c r="K31" s="140">
        <v>0.1</v>
      </c>
      <c r="Q31" s="134"/>
    </row>
    <row r="32" spans="1:17">
      <c r="A32" s="139">
        <v>31</v>
      </c>
      <c r="B32" s="146">
        <v>604775</v>
      </c>
      <c r="C32" s="143" t="s">
        <v>9</v>
      </c>
      <c r="D32" s="143" t="s">
        <v>23</v>
      </c>
      <c r="E32" s="143" t="s">
        <v>75</v>
      </c>
      <c r="F32" s="140" t="s">
        <v>58</v>
      </c>
      <c r="G32" s="140">
        <v>0</v>
      </c>
      <c r="H32" s="140">
        <v>7.0000000000000007E-2</v>
      </c>
      <c r="I32" s="140">
        <v>4.8000000000000001E-2</v>
      </c>
      <c r="J32" s="143" t="s">
        <v>76</v>
      </c>
      <c r="K32" s="140">
        <v>5.2999999999999999E-2</v>
      </c>
      <c r="Q32" s="134"/>
    </row>
    <row r="33" spans="1:17">
      <c r="A33" s="139">
        <v>32</v>
      </c>
      <c r="B33" s="146">
        <v>604775</v>
      </c>
      <c r="C33" s="143" t="s">
        <v>9</v>
      </c>
      <c r="D33" s="143" t="s">
        <v>23</v>
      </c>
      <c r="E33" s="143" t="s">
        <v>75</v>
      </c>
      <c r="F33" s="140" t="s">
        <v>60</v>
      </c>
      <c r="G33" s="140">
        <v>0</v>
      </c>
      <c r="H33" s="140">
        <v>1</v>
      </c>
      <c r="I33" s="140">
        <v>0.89</v>
      </c>
      <c r="J33" s="143" t="s">
        <v>76</v>
      </c>
      <c r="K33" s="140">
        <v>0.89</v>
      </c>
      <c r="Q33" s="134"/>
    </row>
    <row r="34" spans="1:17">
      <c r="A34" s="139">
        <v>33</v>
      </c>
      <c r="B34" s="146">
        <v>604775</v>
      </c>
      <c r="C34" s="143" t="s">
        <v>9</v>
      </c>
      <c r="D34" s="143" t="s">
        <v>23</v>
      </c>
      <c r="E34" s="143" t="s">
        <v>75</v>
      </c>
      <c r="F34" s="140" t="s">
        <v>61</v>
      </c>
      <c r="G34" s="140">
        <v>0</v>
      </c>
      <c r="H34" s="140">
        <v>1</v>
      </c>
      <c r="I34" s="140">
        <v>0.35</v>
      </c>
      <c r="J34" s="143" t="s">
        <v>76</v>
      </c>
      <c r="K34" s="140">
        <v>0.25</v>
      </c>
    </row>
    <row r="35" spans="1:17">
      <c r="A35" s="139">
        <v>34</v>
      </c>
      <c r="B35" s="146">
        <v>604775</v>
      </c>
      <c r="C35" s="143" t="s">
        <v>9</v>
      </c>
      <c r="D35" s="143" t="s">
        <v>23</v>
      </c>
      <c r="E35" s="143" t="s">
        <v>75</v>
      </c>
      <c r="F35" s="140" t="s">
        <v>62</v>
      </c>
      <c r="G35" s="140">
        <v>0</v>
      </c>
      <c r="H35" s="140">
        <v>0.03</v>
      </c>
      <c r="I35" s="140">
        <v>2.9000000000000001E-2</v>
      </c>
      <c r="J35" s="143" t="s">
        <v>76</v>
      </c>
      <c r="K35" s="140">
        <v>1.4E-2</v>
      </c>
    </row>
    <row r="36" spans="1:17">
      <c r="A36" s="139">
        <v>35</v>
      </c>
      <c r="B36" s="146">
        <v>604775</v>
      </c>
      <c r="C36" s="143" t="s">
        <v>9</v>
      </c>
      <c r="D36" s="143" t="s">
        <v>23</v>
      </c>
      <c r="E36" s="143" t="s">
        <v>75</v>
      </c>
      <c r="F36" s="140" t="s">
        <v>63</v>
      </c>
      <c r="G36" s="140">
        <v>0</v>
      </c>
      <c r="H36" s="140">
        <v>1.4999999999999999E-2</v>
      </c>
      <c r="I36" s="142">
        <v>1.2E-2</v>
      </c>
      <c r="J36" s="143" t="s">
        <v>76</v>
      </c>
      <c r="K36" s="140">
        <v>6.0000000000000001E-3</v>
      </c>
    </row>
    <row r="37" spans="1:17">
      <c r="A37" s="139">
        <v>36</v>
      </c>
      <c r="B37" s="146">
        <v>604775</v>
      </c>
      <c r="C37" s="143" t="s">
        <v>9</v>
      </c>
      <c r="D37" s="143" t="s">
        <v>23</v>
      </c>
      <c r="E37" s="143" t="s">
        <v>75</v>
      </c>
      <c r="F37" s="140" t="s">
        <v>64</v>
      </c>
      <c r="G37" s="143">
        <v>14</v>
      </c>
      <c r="H37" s="140">
        <v>15.5</v>
      </c>
      <c r="I37" s="140">
        <v>15.35</v>
      </c>
      <c r="J37" s="143" t="s">
        <v>76</v>
      </c>
      <c r="K37" s="140">
        <v>15.44</v>
      </c>
    </row>
    <row r="38" spans="1:17">
      <c r="A38" s="139">
        <v>37</v>
      </c>
      <c r="B38" s="146">
        <v>604775</v>
      </c>
      <c r="C38" s="143" t="s">
        <v>9</v>
      </c>
      <c r="D38" s="143" t="s">
        <v>23</v>
      </c>
      <c r="E38" s="143" t="s">
        <v>75</v>
      </c>
      <c r="F38" s="140" t="s">
        <v>65</v>
      </c>
      <c r="G38" s="143">
        <v>3.5</v>
      </c>
      <c r="H38" s="140">
        <v>5.5</v>
      </c>
      <c r="I38" s="140">
        <v>4.68</v>
      </c>
      <c r="J38" s="143" t="s">
        <v>76</v>
      </c>
      <c r="K38" s="140">
        <v>4.7699999999999996</v>
      </c>
    </row>
    <row r="39" spans="1:17">
      <c r="A39" s="139">
        <v>38</v>
      </c>
      <c r="B39" s="146">
        <v>604775</v>
      </c>
      <c r="C39" s="143" t="s">
        <v>9</v>
      </c>
      <c r="D39" s="143" t="s">
        <v>23</v>
      </c>
      <c r="E39" s="143" t="s">
        <v>75</v>
      </c>
      <c r="F39" s="140" t="s">
        <v>66</v>
      </c>
      <c r="G39" s="143"/>
      <c r="H39" s="140">
        <v>0.45</v>
      </c>
      <c r="I39" s="140">
        <v>0.31869999999999998</v>
      </c>
      <c r="J39" s="143" t="s">
        <v>76</v>
      </c>
      <c r="K39" s="140">
        <v>0.33</v>
      </c>
    </row>
    <row r="40" spans="1:17">
      <c r="A40" s="139">
        <v>39</v>
      </c>
      <c r="B40" s="146">
        <v>604775</v>
      </c>
      <c r="C40" s="143" t="s">
        <v>9</v>
      </c>
      <c r="D40" s="143" t="s">
        <v>23</v>
      </c>
      <c r="E40" s="143" t="s">
        <v>75</v>
      </c>
      <c r="F40" s="140" t="s">
        <v>68</v>
      </c>
      <c r="G40" s="143">
        <v>2.5</v>
      </c>
      <c r="H40" s="140">
        <v>4.5</v>
      </c>
      <c r="I40" s="140">
        <v>4.28</v>
      </c>
      <c r="J40" s="143" t="s">
        <v>76</v>
      </c>
      <c r="K40" s="140">
        <v>4.2</v>
      </c>
    </row>
    <row r="41" spans="1:17">
      <c r="A41" s="139">
        <v>40</v>
      </c>
      <c r="B41" s="146">
        <v>604775</v>
      </c>
      <c r="C41" s="143" t="s">
        <v>9</v>
      </c>
      <c r="D41" s="143" t="s">
        <v>23</v>
      </c>
      <c r="E41" s="143" t="s">
        <v>75</v>
      </c>
      <c r="F41" s="140" t="s">
        <v>70</v>
      </c>
      <c r="G41" s="143">
        <v>0</v>
      </c>
      <c r="H41" s="140">
        <v>0.5</v>
      </c>
      <c r="I41" s="140">
        <v>4.1000000000000002E-2</v>
      </c>
      <c r="J41" s="143" t="s">
        <v>76</v>
      </c>
      <c r="K41" s="140">
        <v>0.1</v>
      </c>
    </row>
    <row r="42" spans="1:17">
      <c r="A42" s="139">
        <v>41</v>
      </c>
      <c r="B42" s="146">
        <v>604980</v>
      </c>
      <c r="C42" s="143" t="s">
        <v>10</v>
      </c>
      <c r="D42" s="143" t="s">
        <v>23</v>
      </c>
      <c r="E42" s="143" t="s">
        <v>77</v>
      </c>
      <c r="F42" s="140" t="s">
        <v>58</v>
      </c>
      <c r="G42" s="140">
        <v>0</v>
      </c>
      <c r="H42" s="140">
        <v>7.0000000000000007E-2</v>
      </c>
      <c r="I42" s="140">
        <v>0.06</v>
      </c>
      <c r="J42" s="143" t="s">
        <v>78</v>
      </c>
      <c r="K42" s="140">
        <v>6.4000000000000001E-2</v>
      </c>
    </row>
    <row r="43" spans="1:17">
      <c r="A43" s="139">
        <v>42</v>
      </c>
      <c r="B43" s="146">
        <v>604980</v>
      </c>
      <c r="C43" s="143" t="s">
        <v>10</v>
      </c>
      <c r="D43" s="143" t="s">
        <v>23</v>
      </c>
      <c r="E43" s="143" t="s">
        <v>77</v>
      </c>
      <c r="F43" s="140" t="s">
        <v>60</v>
      </c>
      <c r="G43" s="140">
        <v>0</v>
      </c>
      <c r="H43" s="140">
        <v>1</v>
      </c>
      <c r="I43" s="140">
        <v>0.94</v>
      </c>
      <c r="J43" s="143" t="s">
        <v>78</v>
      </c>
      <c r="K43" s="140">
        <v>0.92</v>
      </c>
    </row>
    <row r="44" spans="1:17">
      <c r="A44" s="139">
        <v>43</v>
      </c>
      <c r="B44" s="146">
        <v>604980</v>
      </c>
      <c r="C44" s="143" t="s">
        <v>10</v>
      </c>
      <c r="D44" s="143" t="s">
        <v>23</v>
      </c>
      <c r="E44" s="143" t="s">
        <v>77</v>
      </c>
      <c r="F44" s="140" t="s">
        <v>61</v>
      </c>
      <c r="G44" s="140">
        <v>0</v>
      </c>
      <c r="H44" s="140">
        <v>1</v>
      </c>
      <c r="I44" s="140">
        <v>0.26</v>
      </c>
      <c r="J44" s="143" t="s">
        <v>78</v>
      </c>
      <c r="K44" s="140">
        <v>0.28999999999999998</v>
      </c>
    </row>
    <row r="45" spans="1:17">
      <c r="A45" s="139">
        <v>44</v>
      </c>
      <c r="B45" s="146">
        <v>604980</v>
      </c>
      <c r="C45" s="143" t="s">
        <v>10</v>
      </c>
      <c r="D45" s="143" t="s">
        <v>23</v>
      </c>
      <c r="E45" s="143" t="s">
        <v>77</v>
      </c>
      <c r="F45" s="140" t="s">
        <v>62</v>
      </c>
      <c r="G45" s="140">
        <v>0</v>
      </c>
      <c r="H45" s="140">
        <v>0.03</v>
      </c>
      <c r="I45" s="142">
        <v>1.7000000000000001E-2</v>
      </c>
      <c r="J45" s="143" t="s">
        <v>78</v>
      </c>
      <c r="K45" s="140">
        <v>0.02</v>
      </c>
    </row>
    <row r="46" spans="1:17">
      <c r="A46" s="139">
        <v>45</v>
      </c>
      <c r="B46" s="146">
        <v>604980</v>
      </c>
      <c r="C46" s="143" t="s">
        <v>10</v>
      </c>
      <c r="D46" s="143" t="s">
        <v>23</v>
      </c>
      <c r="E46" s="143" t="s">
        <v>77</v>
      </c>
      <c r="F46" s="140" t="s">
        <v>63</v>
      </c>
      <c r="G46" s="140">
        <v>0</v>
      </c>
      <c r="H46" s="140">
        <v>1.4999999999999999E-2</v>
      </c>
      <c r="I46" s="142">
        <v>2E-3</v>
      </c>
      <c r="J46" s="143" t="s">
        <v>78</v>
      </c>
      <c r="K46" s="140">
        <v>7.0000000000000001E-3</v>
      </c>
    </row>
    <row r="47" spans="1:17">
      <c r="A47" s="139">
        <v>46</v>
      </c>
      <c r="B47" s="146">
        <v>604980</v>
      </c>
      <c r="C47" s="143" t="s">
        <v>10</v>
      </c>
      <c r="D47" s="143" t="s">
        <v>23</v>
      </c>
      <c r="E47" s="143" t="s">
        <v>77</v>
      </c>
      <c r="F47" s="140" t="s">
        <v>64</v>
      </c>
      <c r="G47" s="143">
        <v>14</v>
      </c>
      <c r="H47" s="140">
        <v>15.5</v>
      </c>
      <c r="I47" s="140">
        <v>15.34</v>
      </c>
      <c r="J47" s="143" t="s">
        <v>78</v>
      </c>
      <c r="K47" s="140">
        <v>15.42</v>
      </c>
    </row>
    <row r="48" spans="1:17">
      <c r="A48" s="139">
        <v>47</v>
      </c>
      <c r="B48" s="146">
        <v>604980</v>
      </c>
      <c r="C48" s="143" t="s">
        <v>10</v>
      </c>
      <c r="D48" s="143" t="s">
        <v>23</v>
      </c>
      <c r="E48" s="143" t="s">
        <v>77</v>
      </c>
      <c r="F48" s="140" t="s">
        <v>65</v>
      </c>
      <c r="G48" s="143">
        <v>3.5</v>
      </c>
      <c r="H48" s="140">
        <v>5.5</v>
      </c>
      <c r="I48" s="140">
        <v>4.8899999999999997</v>
      </c>
      <c r="J48" s="143" t="s">
        <v>78</v>
      </c>
      <c r="K48" s="140">
        <v>4.82</v>
      </c>
    </row>
    <row r="49" spans="1:11">
      <c r="A49" s="139">
        <v>48</v>
      </c>
      <c r="B49" s="146">
        <v>604980</v>
      </c>
      <c r="C49" s="143" t="s">
        <v>10</v>
      </c>
      <c r="D49" s="143" t="s">
        <v>23</v>
      </c>
      <c r="E49" s="143" t="s">
        <v>77</v>
      </c>
      <c r="F49" s="140" t="s">
        <v>66</v>
      </c>
      <c r="G49" s="143"/>
      <c r="H49" s="140">
        <v>0.45</v>
      </c>
      <c r="I49" s="140">
        <v>0.32</v>
      </c>
      <c r="J49" s="143" t="s">
        <v>78</v>
      </c>
      <c r="K49" s="140">
        <v>0.36</v>
      </c>
    </row>
    <row r="50" spans="1:11">
      <c r="A50" s="139">
        <v>49</v>
      </c>
      <c r="B50" s="146">
        <v>604980</v>
      </c>
      <c r="C50" s="143" t="s">
        <v>10</v>
      </c>
      <c r="D50" s="143" t="s">
        <v>23</v>
      </c>
      <c r="E50" s="143" t="s">
        <v>77</v>
      </c>
      <c r="F50" s="140" t="s">
        <v>68</v>
      </c>
      <c r="G50" s="143">
        <v>2.5</v>
      </c>
      <c r="H50" s="140">
        <v>4.5</v>
      </c>
      <c r="I50" s="140">
        <v>4.01</v>
      </c>
      <c r="J50" s="143" t="s">
        <v>78</v>
      </c>
      <c r="K50" s="140">
        <v>4.18</v>
      </c>
    </row>
    <row r="51" spans="1:11">
      <c r="A51" s="139">
        <v>50</v>
      </c>
      <c r="B51" s="146">
        <v>604980</v>
      </c>
      <c r="C51" s="143" t="s">
        <v>10</v>
      </c>
      <c r="D51" s="143" t="s">
        <v>23</v>
      </c>
      <c r="E51" s="143" t="s">
        <v>77</v>
      </c>
      <c r="F51" s="140" t="s">
        <v>70</v>
      </c>
      <c r="G51" s="143">
        <v>0</v>
      </c>
      <c r="H51" s="140">
        <v>0.5</v>
      </c>
      <c r="I51" s="140">
        <v>8.4000000000000005E-2</v>
      </c>
      <c r="J51" s="143" t="s">
        <v>78</v>
      </c>
      <c r="K51" s="140">
        <v>0.1</v>
      </c>
    </row>
    <row r="52" spans="1:11">
      <c r="A52" s="139">
        <v>51</v>
      </c>
      <c r="B52" s="146">
        <v>604981</v>
      </c>
      <c r="C52" s="143" t="s">
        <v>11</v>
      </c>
      <c r="D52" s="143" t="s">
        <v>24</v>
      </c>
      <c r="E52" s="143" t="s">
        <v>79</v>
      </c>
      <c r="F52" s="140" t="s">
        <v>58</v>
      </c>
      <c r="G52" s="140">
        <v>0</v>
      </c>
      <c r="H52" s="140">
        <v>7.0000000000000007E-2</v>
      </c>
      <c r="I52" s="140">
        <v>0.06</v>
      </c>
      <c r="J52" s="143" t="s">
        <v>80</v>
      </c>
      <c r="K52" s="140">
        <v>6.3E-2</v>
      </c>
    </row>
    <row r="53" spans="1:11">
      <c r="A53" s="139">
        <v>52</v>
      </c>
      <c r="B53" s="146">
        <v>604981</v>
      </c>
      <c r="C53" s="143" t="s">
        <v>11</v>
      </c>
      <c r="D53" s="143" t="s">
        <v>24</v>
      </c>
      <c r="E53" s="143" t="s">
        <v>79</v>
      </c>
      <c r="F53" s="140" t="s">
        <v>60</v>
      </c>
      <c r="G53" s="140">
        <v>0</v>
      </c>
      <c r="H53" s="140">
        <v>1</v>
      </c>
      <c r="I53" s="140">
        <v>0.93</v>
      </c>
      <c r="J53" s="143" t="s">
        <v>80</v>
      </c>
      <c r="K53" s="140">
        <v>0.94</v>
      </c>
    </row>
    <row r="54" spans="1:11">
      <c r="A54" s="139">
        <v>53</v>
      </c>
      <c r="B54" s="146">
        <v>604981</v>
      </c>
      <c r="C54" s="143" t="s">
        <v>11</v>
      </c>
      <c r="D54" s="143" t="s">
        <v>24</v>
      </c>
      <c r="E54" s="143" t="s">
        <v>79</v>
      </c>
      <c r="F54" s="140" t="s">
        <v>61</v>
      </c>
      <c r="G54" s="140">
        <v>0</v>
      </c>
      <c r="H54" s="140">
        <v>1</v>
      </c>
      <c r="I54" s="140">
        <v>0.28999999999999998</v>
      </c>
      <c r="J54" s="143" t="s">
        <v>80</v>
      </c>
      <c r="K54" s="144">
        <v>0.28000000000000003</v>
      </c>
    </row>
    <row r="55" spans="1:11">
      <c r="A55" s="139">
        <v>54</v>
      </c>
      <c r="B55" s="146">
        <v>604981</v>
      </c>
      <c r="C55" s="143" t="s">
        <v>11</v>
      </c>
      <c r="D55" s="143" t="s">
        <v>24</v>
      </c>
      <c r="E55" s="143" t="s">
        <v>79</v>
      </c>
      <c r="F55" s="140" t="s">
        <v>62</v>
      </c>
      <c r="G55" s="140">
        <v>0</v>
      </c>
      <c r="H55" s="140">
        <v>0.03</v>
      </c>
      <c r="I55" s="142">
        <v>1.7000000000000001E-2</v>
      </c>
      <c r="J55" s="143" t="s">
        <v>80</v>
      </c>
      <c r="K55" s="140">
        <v>0.02</v>
      </c>
    </row>
    <row r="56" spans="1:11">
      <c r="A56" s="139">
        <v>55</v>
      </c>
      <c r="B56" s="146">
        <v>604981</v>
      </c>
      <c r="C56" s="143" t="s">
        <v>11</v>
      </c>
      <c r="D56" s="143" t="s">
        <v>24</v>
      </c>
      <c r="E56" s="143" t="s">
        <v>79</v>
      </c>
      <c r="F56" s="140" t="s">
        <v>63</v>
      </c>
      <c r="G56" s="140">
        <v>0</v>
      </c>
      <c r="H56" s="140">
        <v>1.4999999999999999E-2</v>
      </c>
      <c r="I56" s="142">
        <v>2E-3</v>
      </c>
      <c r="J56" s="143" t="s">
        <v>80</v>
      </c>
      <c r="K56" s="140">
        <v>6.0000000000000001E-3</v>
      </c>
    </row>
    <row r="57" spans="1:11">
      <c r="A57" s="139">
        <v>56</v>
      </c>
      <c r="B57" s="146">
        <v>604981</v>
      </c>
      <c r="C57" s="143" t="s">
        <v>11</v>
      </c>
      <c r="D57" s="143" t="s">
        <v>24</v>
      </c>
      <c r="E57" s="143" t="s">
        <v>79</v>
      </c>
      <c r="F57" s="140" t="s">
        <v>64</v>
      </c>
      <c r="G57" s="143">
        <v>14</v>
      </c>
      <c r="H57" s="140">
        <v>15.5</v>
      </c>
      <c r="I57" s="140">
        <v>15.42</v>
      </c>
      <c r="J57" s="143" t="s">
        <v>80</v>
      </c>
      <c r="K57" s="140">
        <v>15.43</v>
      </c>
    </row>
    <row r="58" spans="1:11">
      <c r="A58" s="139">
        <v>57</v>
      </c>
      <c r="B58" s="146">
        <v>604981</v>
      </c>
      <c r="C58" s="143" t="s">
        <v>11</v>
      </c>
      <c r="D58" s="143" t="s">
        <v>24</v>
      </c>
      <c r="E58" s="143" t="s">
        <v>79</v>
      </c>
      <c r="F58" s="140" t="s">
        <v>65</v>
      </c>
      <c r="G58" s="143">
        <v>3.5</v>
      </c>
      <c r="H58" s="140">
        <v>5.5</v>
      </c>
      <c r="I58" s="140">
        <v>4.8600000000000003</v>
      </c>
      <c r="J58" s="143" t="s">
        <v>80</v>
      </c>
      <c r="K58" s="140">
        <v>4.7699999999999996</v>
      </c>
    </row>
    <row r="59" spans="1:11">
      <c r="A59" s="139">
        <v>58</v>
      </c>
      <c r="B59" s="146">
        <v>604981</v>
      </c>
      <c r="C59" s="143" t="s">
        <v>11</v>
      </c>
      <c r="D59" s="143" t="s">
        <v>24</v>
      </c>
      <c r="E59" s="143" t="s">
        <v>79</v>
      </c>
      <c r="F59" s="140" t="s">
        <v>66</v>
      </c>
      <c r="G59" s="143"/>
      <c r="H59" s="140">
        <v>0.45</v>
      </c>
      <c r="I59" s="140">
        <v>0.33</v>
      </c>
      <c r="J59" s="143" t="s">
        <v>80</v>
      </c>
      <c r="K59" s="140">
        <v>0.35</v>
      </c>
    </row>
    <row r="60" spans="1:11">
      <c r="A60" s="139">
        <v>59</v>
      </c>
      <c r="B60" s="146">
        <v>604981</v>
      </c>
      <c r="C60" s="143" t="s">
        <v>11</v>
      </c>
      <c r="D60" s="143" t="s">
        <v>24</v>
      </c>
      <c r="E60" s="143" t="s">
        <v>79</v>
      </c>
      <c r="F60" s="140" t="s">
        <v>68</v>
      </c>
      <c r="G60" s="143">
        <v>2.5</v>
      </c>
      <c r="H60" s="140">
        <v>4.5</v>
      </c>
      <c r="I60" s="140">
        <v>4</v>
      </c>
      <c r="J60" s="143" t="s">
        <v>80</v>
      </c>
      <c r="K60" s="140">
        <v>4.16</v>
      </c>
    </row>
    <row r="61" spans="1:11">
      <c r="A61" s="139">
        <v>60</v>
      </c>
      <c r="B61" s="146">
        <v>604981</v>
      </c>
      <c r="C61" s="143" t="s">
        <v>11</v>
      </c>
      <c r="D61" s="143" t="s">
        <v>24</v>
      </c>
      <c r="E61" s="143" t="s">
        <v>79</v>
      </c>
      <c r="F61" s="140" t="s">
        <v>70</v>
      </c>
      <c r="G61" s="143">
        <v>0</v>
      </c>
      <c r="H61" s="140">
        <v>0.5</v>
      </c>
      <c r="I61" s="140">
        <v>8.5000000000000006E-2</v>
      </c>
      <c r="J61" s="143" t="s">
        <v>80</v>
      </c>
      <c r="K61" s="140">
        <v>0.1</v>
      </c>
    </row>
    <row r="62" spans="1:11">
      <c r="A62" s="139">
        <v>61</v>
      </c>
      <c r="B62" s="146">
        <v>604985</v>
      </c>
      <c r="C62" s="143" t="s">
        <v>12</v>
      </c>
      <c r="D62" s="143" t="s">
        <v>24</v>
      </c>
      <c r="E62" s="143" t="s">
        <v>81</v>
      </c>
      <c r="F62" s="140" t="s">
        <v>58</v>
      </c>
      <c r="G62" s="140">
        <v>0</v>
      </c>
      <c r="H62" s="140">
        <v>7.0000000000000007E-2</v>
      </c>
      <c r="I62" s="140">
        <v>0.06</v>
      </c>
      <c r="J62" s="143" t="s">
        <v>82</v>
      </c>
      <c r="K62" s="140">
        <v>6.3E-2</v>
      </c>
    </row>
    <row r="63" spans="1:11">
      <c r="A63" s="139">
        <v>62</v>
      </c>
      <c r="B63" s="146">
        <v>604985</v>
      </c>
      <c r="C63" s="143" t="s">
        <v>12</v>
      </c>
      <c r="D63" s="143" t="s">
        <v>24</v>
      </c>
      <c r="E63" s="143" t="s">
        <v>81</v>
      </c>
      <c r="F63" s="140" t="s">
        <v>60</v>
      </c>
      <c r="G63" s="140">
        <v>0</v>
      </c>
      <c r="H63" s="140">
        <v>1</v>
      </c>
      <c r="I63" s="140">
        <v>0.94</v>
      </c>
      <c r="J63" s="143" t="s">
        <v>82</v>
      </c>
      <c r="K63" s="140">
        <v>0.94</v>
      </c>
    </row>
    <row r="64" spans="1:11">
      <c r="A64" s="139">
        <v>63</v>
      </c>
      <c r="B64" s="146">
        <v>604985</v>
      </c>
      <c r="C64" s="143" t="s">
        <v>12</v>
      </c>
      <c r="D64" s="143" t="s">
        <v>24</v>
      </c>
      <c r="E64" s="143" t="s">
        <v>81</v>
      </c>
      <c r="F64" s="140" t="s">
        <v>61</v>
      </c>
      <c r="G64" s="140">
        <v>0</v>
      </c>
      <c r="H64" s="140">
        <v>1</v>
      </c>
      <c r="I64" s="140">
        <v>0.32</v>
      </c>
      <c r="J64" s="143" t="s">
        <v>82</v>
      </c>
      <c r="K64" s="140">
        <v>0.27</v>
      </c>
    </row>
    <row r="65" spans="1:11">
      <c r="A65" s="139">
        <v>64</v>
      </c>
      <c r="B65" s="146">
        <v>604985</v>
      </c>
      <c r="C65" s="143" t="s">
        <v>12</v>
      </c>
      <c r="D65" s="143" t="s">
        <v>24</v>
      </c>
      <c r="E65" s="143" t="s">
        <v>81</v>
      </c>
      <c r="F65" s="140" t="s">
        <v>62</v>
      </c>
      <c r="G65" s="140">
        <v>0</v>
      </c>
      <c r="H65" s="140">
        <v>0.03</v>
      </c>
      <c r="I65" s="140">
        <v>1.7000000000000001E-2</v>
      </c>
      <c r="J65" s="143" t="s">
        <v>82</v>
      </c>
      <c r="K65" s="140">
        <v>0.02</v>
      </c>
    </row>
    <row r="66" spans="1:11">
      <c r="A66" s="139">
        <v>65</v>
      </c>
      <c r="B66" s="146">
        <v>604985</v>
      </c>
      <c r="C66" s="143" t="s">
        <v>12</v>
      </c>
      <c r="D66" s="143" t="s">
        <v>24</v>
      </c>
      <c r="E66" s="143" t="s">
        <v>81</v>
      </c>
      <c r="F66" s="140" t="s">
        <v>63</v>
      </c>
      <c r="G66" s="140">
        <v>0</v>
      </c>
      <c r="H66" s="140">
        <v>1.4999999999999999E-2</v>
      </c>
      <c r="I66" s="142">
        <v>3.0000000000000001E-3</v>
      </c>
      <c r="J66" s="143" t="s">
        <v>82</v>
      </c>
      <c r="K66" s="140">
        <v>5.0000000000000001E-3</v>
      </c>
    </row>
    <row r="67" spans="1:11">
      <c r="A67" s="139">
        <v>66</v>
      </c>
      <c r="B67" s="146">
        <v>604985</v>
      </c>
      <c r="C67" s="143" t="s">
        <v>12</v>
      </c>
      <c r="D67" s="143" t="s">
        <v>24</v>
      </c>
      <c r="E67" s="143" t="s">
        <v>81</v>
      </c>
      <c r="F67" s="140" t="s">
        <v>64</v>
      </c>
      <c r="G67" s="143">
        <v>14</v>
      </c>
      <c r="H67" s="140">
        <v>15.5</v>
      </c>
      <c r="I67" s="140">
        <v>15.46</v>
      </c>
      <c r="J67" s="143" t="s">
        <v>82</v>
      </c>
      <c r="K67" s="140">
        <v>15.45</v>
      </c>
    </row>
    <row r="68" spans="1:11">
      <c r="A68" s="139">
        <v>67</v>
      </c>
      <c r="B68" s="146">
        <v>604985</v>
      </c>
      <c r="C68" s="143" t="s">
        <v>12</v>
      </c>
      <c r="D68" s="143" t="s">
        <v>24</v>
      </c>
      <c r="E68" s="143" t="s">
        <v>81</v>
      </c>
      <c r="F68" s="140" t="s">
        <v>65</v>
      </c>
      <c r="G68" s="143">
        <v>3.5</v>
      </c>
      <c r="H68" s="140">
        <v>5.5</v>
      </c>
      <c r="I68" s="140">
        <v>4.83</v>
      </c>
      <c r="J68" s="143" t="s">
        <v>82</v>
      </c>
      <c r="K68" s="140">
        <v>4.82</v>
      </c>
    </row>
    <row r="69" spans="1:11">
      <c r="A69" s="139">
        <v>68</v>
      </c>
      <c r="B69" s="146">
        <v>604985</v>
      </c>
      <c r="C69" s="143" t="s">
        <v>12</v>
      </c>
      <c r="D69" s="143" t="s">
        <v>24</v>
      </c>
      <c r="E69" s="143" t="s">
        <v>81</v>
      </c>
      <c r="F69" s="140" t="s">
        <v>66</v>
      </c>
      <c r="G69" s="143"/>
      <c r="H69" s="140">
        <v>0.45</v>
      </c>
      <c r="I69" s="140">
        <v>0.34</v>
      </c>
      <c r="J69" s="143" t="s">
        <v>82</v>
      </c>
      <c r="K69" s="140">
        <v>0.35</v>
      </c>
    </row>
    <row r="70" spans="1:11">
      <c r="A70" s="139">
        <v>69</v>
      </c>
      <c r="B70" s="146">
        <v>604985</v>
      </c>
      <c r="C70" s="143" t="s">
        <v>12</v>
      </c>
      <c r="D70" s="143" t="s">
        <v>24</v>
      </c>
      <c r="E70" s="143" t="s">
        <v>81</v>
      </c>
      <c r="F70" s="140" t="s">
        <v>68</v>
      </c>
      <c r="G70" s="143">
        <v>2.5</v>
      </c>
      <c r="H70" s="140">
        <v>4.5</v>
      </c>
      <c r="I70" s="140">
        <v>4.0199999999999996</v>
      </c>
      <c r="J70" s="143" t="s">
        <v>82</v>
      </c>
      <c r="K70" s="140">
        <v>4.1399999999999997</v>
      </c>
    </row>
    <row r="71" spans="1:11">
      <c r="A71" s="139">
        <v>70</v>
      </c>
      <c r="B71" s="146">
        <v>604985</v>
      </c>
      <c r="C71" s="143" t="s">
        <v>12</v>
      </c>
      <c r="D71" s="143" t="s">
        <v>24</v>
      </c>
      <c r="E71" s="143" t="s">
        <v>81</v>
      </c>
      <c r="F71" s="140" t="s">
        <v>70</v>
      </c>
      <c r="G71" s="143">
        <v>0</v>
      </c>
      <c r="H71" s="140">
        <v>0.5</v>
      </c>
      <c r="I71" s="140">
        <v>8.5000000000000006E-2</v>
      </c>
      <c r="J71" s="143" t="s">
        <v>82</v>
      </c>
      <c r="K71" s="140">
        <v>0.1</v>
      </c>
    </row>
    <row r="72" spans="1:11">
      <c r="A72" s="139">
        <v>71</v>
      </c>
      <c r="B72" s="146">
        <v>700585</v>
      </c>
      <c r="C72" s="143" t="s">
        <v>13</v>
      </c>
      <c r="D72" s="143" t="s">
        <v>22</v>
      </c>
      <c r="E72" s="143" t="s">
        <v>83</v>
      </c>
      <c r="F72" s="140" t="s">
        <v>58</v>
      </c>
      <c r="G72" s="140">
        <v>0</v>
      </c>
      <c r="H72" s="140">
        <v>7.0000000000000007E-2</v>
      </c>
      <c r="I72" s="140">
        <v>5.2999999999999999E-2</v>
      </c>
      <c r="J72" s="143" t="s">
        <v>84</v>
      </c>
      <c r="K72" s="140">
        <v>5.5E-2</v>
      </c>
    </row>
    <row r="73" spans="1:11">
      <c r="A73" s="139">
        <v>72</v>
      </c>
      <c r="B73" s="146">
        <v>700585</v>
      </c>
      <c r="C73" s="143" t="s">
        <v>13</v>
      </c>
      <c r="D73" s="143" t="s">
        <v>22</v>
      </c>
      <c r="E73" s="143" t="s">
        <v>83</v>
      </c>
      <c r="F73" s="140" t="s">
        <v>60</v>
      </c>
      <c r="G73" s="140">
        <v>0</v>
      </c>
      <c r="H73" s="140">
        <v>1</v>
      </c>
      <c r="I73" s="140">
        <v>0.83</v>
      </c>
      <c r="J73" s="143" t="s">
        <v>84</v>
      </c>
      <c r="K73" s="140">
        <v>0.84</v>
      </c>
    </row>
    <row r="74" spans="1:11">
      <c r="A74" s="139">
        <v>73</v>
      </c>
      <c r="B74" s="146">
        <v>700585</v>
      </c>
      <c r="C74" s="143" t="s">
        <v>13</v>
      </c>
      <c r="D74" s="143" t="s">
        <v>22</v>
      </c>
      <c r="E74" s="143" t="s">
        <v>83</v>
      </c>
      <c r="F74" s="140" t="s">
        <v>61</v>
      </c>
      <c r="G74" s="140">
        <v>0</v>
      </c>
      <c r="H74" s="140">
        <v>1</v>
      </c>
      <c r="I74" s="140">
        <v>0.41</v>
      </c>
      <c r="J74" s="143" t="s">
        <v>84</v>
      </c>
      <c r="K74" s="140">
        <v>0.41</v>
      </c>
    </row>
    <row r="75" spans="1:11">
      <c r="A75" s="139">
        <v>74</v>
      </c>
      <c r="B75" s="146">
        <v>700585</v>
      </c>
      <c r="C75" s="143" t="s">
        <v>13</v>
      </c>
      <c r="D75" s="143" t="s">
        <v>22</v>
      </c>
      <c r="E75" s="143" t="s">
        <v>83</v>
      </c>
      <c r="F75" s="140" t="s">
        <v>62</v>
      </c>
      <c r="G75" s="140">
        <v>0</v>
      </c>
      <c r="H75" s="140">
        <v>0.03</v>
      </c>
      <c r="I75" s="140">
        <v>1.4E-2</v>
      </c>
      <c r="J75" s="143" t="s">
        <v>84</v>
      </c>
      <c r="K75" s="140">
        <v>1.4999999999999999E-2</v>
      </c>
    </row>
    <row r="76" spans="1:11">
      <c r="A76" s="139">
        <v>75</v>
      </c>
      <c r="B76" s="146">
        <v>700585</v>
      </c>
      <c r="C76" s="143" t="s">
        <v>13</v>
      </c>
      <c r="D76" s="143" t="s">
        <v>22</v>
      </c>
      <c r="E76" s="143" t="s">
        <v>83</v>
      </c>
      <c r="F76" s="140" t="s">
        <v>63</v>
      </c>
      <c r="G76" s="140">
        <v>0</v>
      </c>
      <c r="H76" s="140">
        <v>1.4999999999999999E-2</v>
      </c>
      <c r="I76" s="140">
        <v>5.0000000000000001E-3</v>
      </c>
      <c r="J76" s="143" t="s">
        <v>84</v>
      </c>
      <c r="K76" s="140">
        <v>6.0000000000000001E-3</v>
      </c>
    </row>
    <row r="77" spans="1:11">
      <c r="A77" s="139">
        <v>76</v>
      </c>
      <c r="B77" s="146">
        <v>700585</v>
      </c>
      <c r="C77" s="143" t="s">
        <v>13</v>
      </c>
      <c r="D77" s="143" t="s">
        <v>22</v>
      </c>
      <c r="E77" s="143" t="s">
        <v>83</v>
      </c>
      <c r="F77" s="140" t="s">
        <v>64</v>
      </c>
      <c r="G77" s="143">
        <v>14</v>
      </c>
      <c r="H77" s="140">
        <v>15.5</v>
      </c>
      <c r="I77" s="140">
        <v>15.25</v>
      </c>
      <c r="J77" s="143" t="s">
        <v>84</v>
      </c>
      <c r="K77" s="140">
        <v>15.28</v>
      </c>
    </row>
    <row r="78" spans="1:11">
      <c r="A78" s="139">
        <v>77</v>
      </c>
      <c r="B78" s="146">
        <v>700585</v>
      </c>
      <c r="C78" s="143" t="s">
        <v>13</v>
      </c>
      <c r="D78" s="143" t="s">
        <v>22</v>
      </c>
      <c r="E78" s="143" t="s">
        <v>83</v>
      </c>
      <c r="F78" s="140" t="s">
        <v>65</v>
      </c>
      <c r="G78" s="143">
        <v>3.5</v>
      </c>
      <c r="H78" s="140">
        <v>5.5</v>
      </c>
      <c r="I78" s="140">
        <v>4.62</v>
      </c>
      <c r="J78" s="143" t="s">
        <v>84</v>
      </c>
      <c r="K78" s="140">
        <v>4.6900000000000004</v>
      </c>
    </row>
    <row r="79" spans="1:11">
      <c r="A79" s="139">
        <v>78</v>
      </c>
      <c r="B79" s="146">
        <v>700585</v>
      </c>
      <c r="C79" s="143" t="s">
        <v>13</v>
      </c>
      <c r="D79" s="143" t="s">
        <v>22</v>
      </c>
      <c r="E79" s="143" t="s">
        <v>83</v>
      </c>
      <c r="F79" s="140" t="s">
        <v>66</v>
      </c>
      <c r="G79" s="143"/>
      <c r="H79" s="140">
        <v>0.45</v>
      </c>
      <c r="I79" s="140">
        <v>0.31</v>
      </c>
      <c r="J79" s="143" t="s">
        <v>84</v>
      </c>
      <c r="K79" s="140">
        <v>0.33</v>
      </c>
    </row>
    <row r="80" spans="1:11">
      <c r="A80" s="139">
        <v>79</v>
      </c>
      <c r="B80" s="146">
        <v>700585</v>
      </c>
      <c r="C80" s="143" t="s">
        <v>13</v>
      </c>
      <c r="D80" s="143" t="s">
        <v>22</v>
      </c>
      <c r="E80" s="143" t="s">
        <v>83</v>
      </c>
      <c r="F80" s="140" t="s">
        <v>68</v>
      </c>
      <c r="G80" s="143">
        <v>2.5</v>
      </c>
      <c r="H80" s="140">
        <v>4.5</v>
      </c>
      <c r="I80" s="140">
        <v>4.12</v>
      </c>
      <c r="J80" s="143" t="s">
        <v>84</v>
      </c>
      <c r="K80" s="140">
        <v>4.18</v>
      </c>
    </row>
    <row r="81" spans="1:17">
      <c r="A81" s="139">
        <v>80</v>
      </c>
      <c r="B81" s="146">
        <v>700585</v>
      </c>
      <c r="C81" s="143" t="s">
        <v>13</v>
      </c>
      <c r="D81" s="143" t="s">
        <v>22</v>
      </c>
      <c r="E81" s="143" t="s">
        <v>83</v>
      </c>
      <c r="F81" s="140" t="s">
        <v>70</v>
      </c>
      <c r="G81" s="143">
        <v>0</v>
      </c>
      <c r="H81" s="140">
        <v>0.5</v>
      </c>
      <c r="I81" s="140">
        <v>4.7E-2</v>
      </c>
      <c r="J81" s="143" t="s">
        <v>84</v>
      </c>
      <c r="K81" s="140">
        <v>0.1</v>
      </c>
    </row>
    <row r="82" spans="1:17">
      <c r="A82" s="139">
        <v>81</v>
      </c>
      <c r="B82" s="146">
        <v>700586</v>
      </c>
      <c r="C82" s="143" t="s">
        <v>8</v>
      </c>
      <c r="D82" s="143" t="s">
        <v>22</v>
      </c>
      <c r="E82" s="143" t="s">
        <v>85</v>
      </c>
      <c r="F82" s="140" t="s">
        <v>58</v>
      </c>
      <c r="G82" s="140">
        <v>0</v>
      </c>
      <c r="H82" s="140">
        <v>7.0000000000000007E-2</v>
      </c>
      <c r="I82" s="140">
        <v>5.1999999999999998E-2</v>
      </c>
      <c r="J82" s="143" t="s">
        <v>86</v>
      </c>
      <c r="K82" s="140">
        <v>5.7000000000000002E-2</v>
      </c>
      <c r="Q82" s="134"/>
    </row>
    <row r="83" spans="1:17">
      <c r="A83" s="139">
        <v>82</v>
      </c>
      <c r="B83" s="146">
        <v>700586</v>
      </c>
      <c r="C83" s="143" t="s">
        <v>8</v>
      </c>
      <c r="D83" s="143" t="s">
        <v>22</v>
      </c>
      <c r="E83" s="143" t="s">
        <v>85</v>
      </c>
      <c r="F83" s="140" t="s">
        <v>60</v>
      </c>
      <c r="G83" s="140">
        <v>0</v>
      </c>
      <c r="H83" s="140">
        <v>1</v>
      </c>
      <c r="I83" s="140">
        <v>0.82</v>
      </c>
      <c r="J83" s="143" t="s">
        <v>86</v>
      </c>
      <c r="K83" s="140">
        <v>0.84</v>
      </c>
      <c r="Q83" s="134"/>
    </row>
    <row r="84" spans="1:17">
      <c r="A84" s="139">
        <v>83</v>
      </c>
      <c r="B84" s="146">
        <v>700586</v>
      </c>
      <c r="C84" s="143" t="s">
        <v>8</v>
      </c>
      <c r="D84" s="143" t="s">
        <v>22</v>
      </c>
      <c r="E84" s="143" t="s">
        <v>85</v>
      </c>
      <c r="F84" s="140" t="s">
        <v>61</v>
      </c>
      <c r="G84" s="140">
        <v>0</v>
      </c>
      <c r="H84" s="140">
        <v>1</v>
      </c>
      <c r="I84" s="140">
        <v>0.41</v>
      </c>
      <c r="J84" s="143" t="s">
        <v>86</v>
      </c>
      <c r="K84" s="140">
        <v>0.41</v>
      </c>
      <c r="Q84" s="134"/>
    </row>
    <row r="85" spans="1:17">
      <c r="A85" s="139">
        <v>84</v>
      </c>
      <c r="B85" s="146">
        <v>700586</v>
      </c>
      <c r="C85" s="143" t="s">
        <v>8</v>
      </c>
      <c r="D85" s="143" t="s">
        <v>22</v>
      </c>
      <c r="E85" s="143" t="s">
        <v>85</v>
      </c>
      <c r="F85" s="140" t="s">
        <v>62</v>
      </c>
      <c r="G85" s="140">
        <v>0</v>
      </c>
      <c r="H85" s="142">
        <v>0.03</v>
      </c>
      <c r="I85" s="140">
        <v>1.4E-2</v>
      </c>
      <c r="J85" s="143" t="s">
        <v>86</v>
      </c>
      <c r="K85" s="140">
        <v>1.4999999999999999E-2</v>
      </c>
      <c r="Q85" s="134"/>
    </row>
    <row r="86" spans="1:17">
      <c r="A86" s="139">
        <v>85</v>
      </c>
      <c r="B86" s="146">
        <v>700586</v>
      </c>
      <c r="C86" s="143" t="s">
        <v>8</v>
      </c>
      <c r="D86" s="143" t="s">
        <v>22</v>
      </c>
      <c r="E86" s="143" t="s">
        <v>85</v>
      </c>
      <c r="F86" s="140" t="s">
        <v>63</v>
      </c>
      <c r="G86" s="140">
        <v>0</v>
      </c>
      <c r="H86" s="140">
        <v>1.4999999999999999E-2</v>
      </c>
      <c r="I86" s="142">
        <v>4.0000000000000001E-3</v>
      </c>
      <c r="J86" s="143" t="s">
        <v>86</v>
      </c>
      <c r="K86" s="140">
        <v>6.0000000000000001E-3</v>
      </c>
      <c r="Q86" s="134"/>
    </row>
    <row r="87" spans="1:17">
      <c r="A87" s="139">
        <v>86</v>
      </c>
      <c r="B87" s="146">
        <v>700586</v>
      </c>
      <c r="C87" s="143" t="s">
        <v>8</v>
      </c>
      <c r="D87" s="143" t="s">
        <v>22</v>
      </c>
      <c r="E87" s="143" t="s">
        <v>85</v>
      </c>
      <c r="F87" s="140" t="s">
        <v>64</v>
      </c>
      <c r="G87" s="143">
        <v>14</v>
      </c>
      <c r="H87" s="140">
        <v>15.5</v>
      </c>
      <c r="I87" s="140">
        <v>15.29</v>
      </c>
      <c r="J87" s="143" t="s">
        <v>86</v>
      </c>
      <c r="K87" s="140">
        <v>15.14</v>
      </c>
      <c r="Q87" s="134"/>
    </row>
    <row r="88" spans="1:17">
      <c r="A88" s="139">
        <v>87</v>
      </c>
      <c r="B88" s="146">
        <v>700586</v>
      </c>
      <c r="C88" s="143" t="s">
        <v>8</v>
      </c>
      <c r="D88" s="143" t="s">
        <v>22</v>
      </c>
      <c r="E88" s="143" t="s">
        <v>85</v>
      </c>
      <c r="F88" s="140" t="s">
        <v>65</v>
      </c>
      <c r="G88" s="143">
        <v>3.5</v>
      </c>
      <c r="H88" s="140">
        <v>5.5</v>
      </c>
      <c r="I88" s="140">
        <v>4.63</v>
      </c>
      <c r="J88" s="143" t="s">
        <v>86</v>
      </c>
      <c r="K88" s="140">
        <v>4.6900000000000004</v>
      </c>
      <c r="Q88" s="134"/>
    </row>
    <row r="89" spans="1:17">
      <c r="A89" s="139">
        <v>88</v>
      </c>
      <c r="B89" s="146">
        <v>700586</v>
      </c>
      <c r="C89" s="143" t="s">
        <v>8</v>
      </c>
      <c r="D89" s="143" t="s">
        <v>22</v>
      </c>
      <c r="E89" s="143" t="s">
        <v>85</v>
      </c>
      <c r="F89" s="140" t="s">
        <v>66</v>
      </c>
      <c r="G89" s="143"/>
      <c r="H89" s="140">
        <v>0.45</v>
      </c>
      <c r="I89" s="140">
        <v>0.31</v>
      </c>
      <c r="J89" s="143" t="s">
        <v>86</v>
      </c>
      <c r="K89" s="140">
        <v>0.32</v>
      </c>
      <c r="Q89" s="134"/>
    </row>
    <row r="90" spans="1:17">
      <c r="A90" s="139">
        <v>89</v>
      </c>
      <c r="B90" s="146">
        <v>700586</v>
      </c>
      <c r="C90" s="143" t="s">
        <v>8</v>
      </c>
      <c r="D90" s="143" t="s">
        <v>22</v>
      </c>
      <c r="E90" s="143" t="s">
        <v>85</v>
      </c>
      <c r="F90" s="140" t="s">
        <v>68</v>
      </c>
      <c r="G90" s="143">
        <v>2.5</v>
      </c>
      <c r="H90" s="140">
        <v>4.5</v>
      </c>
      <c r="I90" s="140">
        <v>4.1100000000000003</v>
      </c>
      <c r="J90" s="143" t="s">
        <v>86</v>
      </c>
      <c r="K90" s="140">
        <v>4.17</v>
      </c>
      <c r="Q90" s="134"/>
    </row>
    <row r="91" spans="1:17">
      <c r="A91" s="139">
        <v>90</v>
      </c>
      <c r="B91" s="146">
        <v>700586</v>
      </c>
      <c r="C91" s="143" t="s">
        <v>8</v>
      </c>
      <c r="D91" s="143" t="s">
        <v>22</v>
      </c>
      <c r="E91" s="143" t="s">
        <v>85</v>
      </c>
      <c r="F91" s="140" t="s">
        <v>70</v>
      </c>
      <c r="G91" s="143">
        <v>0</v>
      </c>
      <c r="H91" s="140">
        <v>0.5</v>
      </c>
      <c r="I91" s="140">
        <v>4.5999999999999999E-2</v>
      </c>
      <c r="J91" s="143" t="s">
        <v>86</v>
      </c>
      <c r="K91" s="140">
        <v>0.1</v>
      </c>
      <c r="Q91" s="134"/>
    </row>
    <row r="92" spans="1:17">
      <c r="A92" s="139">
        <v>91</v>
      </c>
      <c r="B92" s="146">
        <v>700590</v>
      </c>
      <c r="C92" s="143" t="s">
        <v>14</v>
      </c>
      <c r="D92" s="143" t="s">
        <v>25</v>
      </c>
      <c r="E92" s="143" t="s">
        <v>87</v>
      </c>
      <c r="F92" s="140" t="s">
        <v>58</v>
      </c>
      <c r="G92" s="140">
        <v>0</v>
      </c>
      <c r="H92" s="140">
        <v>7.0000000000000007E-2</v>
      </c>
      <c r="I92" s="140">
        <v>5.2999999999999999E-2</v>
      </c>
      <c r="J92" s="143" t="s">
        <v>88</v>
      </c>
      <c r="K92" s="140">
        <v>5.5E-2</v>
      </c>
      <c r="Q92" s="134"/>
    </row>
    <row r="93" spans="1:17">
      <c r="A93" s="139">
        <v>92</v>
      </c>
      <c r="B93" s="146">
        <v>700590</v>
      </c>
      <c r="C93" s="143" t="s">
        <v>14</v>
      </c>
      <c r="D93" s="143" t="s">
        <v>25</v>
      </c>
      <c r="E93" s="143" t="s">
        <v>87</v>
      </c>
      <c r="F93" s="140" t="s">
        <v>60</v>
      </c>
      <c r="G93" s="140">
        <v>0</v>
      </c>
      <c r="H93" s="140">
        <v>1</v>
      </c>
      <c r="I93" s="140">
        <v>0.82</v>
      </c>
      <c r="J93" s="143" t="s">
        <v>88</v>
      </c>
      <c r="K93" s="140">
        <v>0.84</v>
      </c>
      <c r="Q93" s="134"/>
    </row>
    <row r="94" spans="1:17">
      <c r="A94" s="139">
        <v>93</v>
      </c>
      <c r="B94" s="146">
        <v>700590</v>
      </c>
      <c r="C94" s="143" t="s">
        <v>14</v>
      </c>
      <c r="D94" s="143" t="s">
        <v>25</v>
      </c>
      <c r="E94" s="143" t="s">
        <v>87</v>
      </c>
      <c r="F94" s="140" t="s">
        <v>61</v>
      </c>
      <c r="G94" s="140">
        <v>0</v>
      </c>
      <c r="H94" s="140">
        <v>1</v>
      </c>
      <c r="I94" s="140">
        <v>0.38</v>
      </c>
      <c r="J94" s="143" t="s">
        <v>88</v>
      </c>
      <c r="K94" s="140">
        <v>0.41</v>
      </c>
    </row>
    <row r="95" spans="1:17">
      <c r="A95" s="139">
        <v>94</v>
      </c>
      <c r="B95" s="146">
        <v>700590</v>
      </c>
      <c r="C95" s="143" t="s">
        <v>14</v>
      </c>
      <c r="D95" s="143" t="s">
        <v>25</v>
      </c>
      <c r="E95" s="143" t="s">
        <v>87</v>
      </c>
      <c r="F95" s="140" t="s">
        <v>62</v>
      </c>
      <c r="G95" s="140">
        <v>0</v>
      </c>
      <c r="H95" s="140">
        <v>0.03</v>
      </c>
      <c r="I95" s="140">
        <v>1.2999999999999999E-2</v>
      </c>
      <c r="J95" s="143" t="s">
        <v>88</v>
      </c>
      <c r="K95" s="140">
        <v>1.4999999999999999E-2</v>
      </c>
    </row>
    <row r="96" spans="1:17">
      <c r="A96" s="139">
        <v>95</v>
      </c>
      <c r="B96" s="146">
        <v>700590</v>
      </c>
      <c r="C96" s="143" t="s">
        <v>14</v>
      </c>
      <c r="D96" s="143" t="s">
        <v>25</v>
      </c>
      <c r="E96" s="143" t="s">
        <v>87</v>
      </c>
      <c r="F96" s="140" t="s">
        <v>63</v>
      </c>
      <c r="G96" s="140">
        <v>0</v>
      </c>
      <c r="H96" s="140">
        <v>1.4999999999999999E-2</v>
      </c>
      <c r="I96" s="142">
        <v>4.1999999999999997E-3</v>
      </c>
      <c r="J96" s="143" t="s">
        <v>88</v>
      </c>
      <c r="K96" s="140">
        <v>6.0000000000000001E-3</v>
      </c>
    </row>
    <row r="97" spans="1:11">
      <c r="A97" s="139">
        <v>96</v>
      </c>
      <c r="B97" s="146">
        <v>700590</v>
      </c>
      <c r="C97" s="143" t="s">
        <v>14</v>
      </c>
      <c r="D97" s="143" t="s">
        <v>25</v>
      </c>
      <c r="E97" s="143" t="s">
        <v>87</v>
      </c>
      <c r="F97" s="140" t="s">
        <v>64</v>
      </c>
      <c r="G97" s="143">
        <v>14</v>
      </c>
      <c r="H97" s="140">
        <v>15.5</v>
      </c>
      <c r="I97" s="140">
        <v>15.43</v>
      </c>
      <c r="J97" s="143" t="s">
        <v>88</v>
      </c>
      <c r="K97" s="140">
        <v>15.27</v>
      </c>
    </row>
    <row r="98" spans="1:11">
      <c r="A98" s="139">
        <v>97</v>
      </c>
      <c r="B98" s="146">
        <v>700590</v>
      </c>
      <c r="C98" s="143" t="s">
        <v>14</v>
      </c>
      <c r="D98" s="143" t="s">
        <v>25</v>
      </c>
      <c r="E98" s="143" t="s">
        <v>87</v>
      </c>
      <c r="F98" s="140" t="s">
        <v>65</v>
      </c>
      <c r="G98" s="143">
        <v>3.5</v>
      </c>
      <c r="H98" s="140">
        <v>5.5</v>
      </c>
      <c r="I98" s="140">
        <v>4.6500000000000004</v>
      </c>
      <c r="J98" s="143" t="s">
        <v>88</v>
      </c>
      <c r="K98" s="140">
        <v>4.74</v>
      </c>
    </row>
    <row r="99" spans="1:11">
      <c r="A99" s="139">
        <v>98</v>
      </c>
      <c r="B99" s="146">
        <v>700590</v>
      </c>
      <c r="C99" s="143" t="s">
        <v>14</v>
      </c>
      <c r="D99" s="143" t="s">
        <v>25</v>
      </c>
      <c r="E99" s="143" t="s">
        <v>87</v>
      </c>
      <c r="F99" s="140" t="s">
        <v>66</v>
      </c>
      <c r="G99" s="143"/>
      <c r="H99" s="140">
        <v>0.45</v>
      </c>
      <c r="I99" s="140">
        <v>0.31</v>
      </c>
      <c r="J99" s="143" t="s">
        <v>88</v>
      </c>
      <c r="K99" s="140">
        <v>0.33</v>
      </c>
    </row>
    <row r="100" spans="1:11">
      <c r="A100" s="139">
        <v>99</v>
      </c>
      <c r="B100" s="146">
        <v>700590</v>
      </c>
      <c r="C100" s="143" t="s">
        <v>14</v>
      </c>
      <c r="D100" s="143" t="s">
        <v>25</v>
      </c>
      <c r="E100" s="143" t="s">
        <v>87</v>
      </c>
      <c r="F100" s="140" t="s">
        <v>68</v>
      </c>
      <c r="G100" s="143">
        <v>2.5</v>
      </c>
      <c r="H100" s="140">
        <v>4.5</v>
      </c>
      <c r="I100" s="140">
        <v>4.0199999999999996</v>
      </c>
      <c r="J100" s="143" t="s">
        <v>88</v>
      </c>
      <c r="K100" s="140">
        <v>4.12</v>
      </c>
    </row>
    <row r="101" spans="1:11">
      <c r="A101" s="139">
        <v>100</v>
      </c>
      <c r="B101" s="146">
        <v>700590</v>
      </c>
      <c r="C101" s="143" t="s">
        <v>14</v>
      </c>
      <c r="D101" s="143" t="s">
        <v>25</v>
      </c>
      <c r="E101" s="143" t="s">
        <v>87</v>
      </c>
      <c r="F101" s="140" t="s">
        <v>70</v>
      </c>
      <c r="G101" s="143">
        <v>0</v>
      </c>
      <c r="H101" s="140">
        <v>0.5</v>
      </c>
      <c r="I101" s="140">
        <v>4.7E-2</v>
      </c>
      <c r="J101" s="143" t="s">
        <v>88</v>
      </c>
      <c r="K101" s="140">
        <v>0.1</v>
      </c>
    </row>
    <row r="102" spans="1:11">
      <c r="A102" s="139">
        <v>101</v>
      </c>
      <c r="B102" s="146">
        <v>700591</v>
      </c>
      <c r="C102" s="143" t="s">
        <v>15</v>
      </c>
      <c r="D102" s="143" t="s">
        <v>25</v>
      </c>
      <c r="E102" s="143" t="s">
        <v>89</v>
      </c>
      <c r="F102" s="140" t="s">
        <v>58</v>
      </c>
      <c r="G102" s="140">
        <v>0</v>
      </c>
      <c r="H102" s="140">
        <v>7.0000000000000007E-2</v>
      </c>
      <c r="I102" s="140">
        <v>5.0999999999999997E-2</v>
      </c>
      <c r="J102" s="143" t="s">
        <v>90</v>
      </c>
      <c r="K102" s="140">
        <v>5.3999999999999999E-2</v>
      </c>
    </row>
    <row r="103" spans="1:11">
      <c r="A103" s="139">
        <v>102</v>
      </c>
      <c r="B103" s="146">
        <v>700591</v>
      </c>
      <c r="C103" s="143" t="s">
        <v>15</v>
      </c>
      <c r="D103" s="143" t="s">
        <v>25</v>
      </c>
      <c r="E103" s="143" t="s">
        <v>89</v>
      </c>
      <c r="F103" s="140" t="s">
        <v>60</v>
      </c>
      <c r="G103" s="140">
        <v>0</v>
      </c>
      <c r="H103" s="140">
        <v>1</v>
      </c>
      <c r="I103" s="140">
        <v>0.82</v>
      </c>
      <c r="J103" s="143" t="s">
        <v>90</v>
      </c>
      <c r="K103" s="140">
        <v>0.84</v>
      </c>
    </row>
    <row r="104" spans="1:11">
      <c r="A104" s="139">
        <v>103</v>
      </c>
      <c r="B104" s="146">
        <v>700591</v>
      </c>
      <c r="C104" s="143" t="s">
        <v>15</v>
      </c>
      <c r="D104" s="143" t="s">
        <v>25</v>
      </c>
      <c r="E104" s="143" t="s">
        <v>89</v>
      </c>
      <c r="F104" s="140" t="s">
        <v>61</v>
      </c>
      <c r="G104" s="140">
        <v>0</v>
      </c>
      <c r="H104" s="140">
        <v>1</v>
      </c>
      <c r="I104" s="140">
        <v>0.38</v>
      </c>
      <c r="J104" s="143" t="s">
        <v>90</v>
      </c>
      <c r="K104" s="140">
        <v>0.43</v>
      </c>
    </row>
    <row r="105" spans="1:11">
      <c r="A105" s="139">
        <v>104</v>
      </c>
      <c r="B105" s="146">
        <v>700591</v>
      </c>
      <c r="C105" s="143" t="s">
        <v>15</v>
      </c>
      <c r="D105" s="143" t="s">
        <v>25</v>
      </c>
      <c r="E105" s="143" t="s">
        <v>89</v>
      </c>
      <c r="F105" s="140" t="s">
        <v>62</v>
      </c>
      <c r="G105" s="140">
        <v>0</v>
      </c>
      <c r="H105" s="140">
        <v>0.03</v>
      </c>
      <c r="I105" s="140">
        <v>1.2999999999999999E-2</v>
      </c>
      <c r="J105" s="143" t="s">
        <v>90</v>
      </c>
      <c r="K105" s="140">
        <v>1.4999999999999999E-2</v>
      </c>
    </row>
    <row r="106" spans="1:11">
      <c r="A106" s="139">
        <v>105</v>
      </c>
      <c r="B106" s="146">
        <v>700591</v>
      </c>
      <c r="C106" s="143" t="s">
        <v>15</v>
      </c>
      <c r="D106" s="143" t="s">
        <v>25</v>
      </c>
      <c r="E106" s="143" t="s">
        <v>89</v>
      </c>
      <c r="F106" s="140" t="s">
        <v>63</v>
      </c>
      <c r="G106" s="140">
        <v>0</v>
      </c>
      <c r="H106" s="140">
        <v>1.4999999999999999E-2</v>
      </c>
      <c r="I106" s="142">
        <v>4.1000000000000003E-3</v>
      </c>
      <c r="J106" s="143" t="s">
        <v>90</v>
      </c>
      <c r="K106" s="140">
        <v>6.0000000000000001E-3</v>
      </c>
    </row>
    <row r="107" spans="1:11">
      <c r="A107" s="139">
        <v>106</v>
      </c>
      <c r="B107" s="146">
        <v>700591</v>
      </c>
      <c r="C107" s="143" t="s">
        <v>15</v>
      </c>
      <c r="D107" s="143" t="s">
        <v>25</v>
      </c>
      <c r="E107" s="143" t="s">
        <v>89</v>
      </c>
      <c r="F107" s="140" t="s">
        <v>64</v>
      </c>
      <c r="G107" s="143">
        <v>14</v>
      </c>
      <c r="H107" s="140">
        <v>15.5</v>
      </c>
      <c r="I107" s="140">
        <v>15.31</v>
      </c>
      <c r="J107" s="143" t="s">
        <v>90</v>
      </c>
      <c r="K107" s="140">
        <v>15.24</v>
      </c>
    </row>
    <row r="108" spans="1:11">
      <c r="A108" s="139">
        <v>107</v>
      </c>
      <c r="B108" s="146">
        <v>700591</v>
      </c>
      <c r="C108" s="143" t="s">
        <v>15</v>
      </c>
      <c r="D108" s="143" t="s">
        <v>25</v>
      </c>
      <c r="E108" s="143" t="s">
        <v>89</v>
      </c>
      <c r="F108" s="140" t="s">
        <v>65</v>
      </c>
      <c r="G108" s="143">
        <v>3.5</v>
      </c>
      <c r="H108" s="140">
        <v>5.5</v>
      </c>
      <c r="I108" s="140">
        <v>4.63</v>
      </c>
      <c r="J108" s="143" t="s">
        <v>90</v>
      </c>
      <c r="K108" s="140">
        <v>4.74</v>
      </c>
    </row>
    <row r="109" spans="1:11">
      <c r="A109" s="139">
        <v>108</v>
      </c>
      <c r="B109" s="146">
        <v>700591</v>
      </c>
      <c r="C109" s="143" t="s">
        <v>15</v>
      </c>
      <c r="D109" s="143" t="s">
        <v>25</v>
      </c>
      <c r="E109" s="143" t="s">
        <v>89</v>
      </c>
      <c r="F109" s="140" t="s">
        <v>66</v>
      </c>
      <c r="G109" s="143"/>
      <c r="H109" s="140">
        <v>0.45</v>
      </c>
      <c r="I109" s="140">
        <v>0.31</v>
      </c>
      <c r="J109" s="143" t="s">
        <v>90</v>
      </c>
      <c r="K109" s="140">
        <v>0.33</v>
      </c>
    </row>
    <row r="110" spans="1:11">
      <c r="A110" s="139">
        <v>109</v>
      </c>
      <c r="B110" s="146">
        <v>700591</v>
      </c>
      <c r="C110" s="143" t="s">
        <v>15</v>
      </c>
      <c r="D110" s="143" t="s">
        <v>25</v>
      </c>
      <c r="E110" s="143" t="s">
        <v>89</v>
      </c>
      <c r="F110" s="140" t="s">
        <v>68</v>
      </c>
      <c r="G110" s="143">
        <v>2.5</v>
      </c>
      <c r="H110" s="140">
        <v>4.5</v>
      </c>
      <c r="I110" s="140">
        <v>4.0999999999999996</v>
      </c>
      <c r="J110" s="143" t="s">
        <v>90</v>
      </c>
      <c r="K110" s="140">
        <v>4.1900000000000004</v>
      </c>
    </row>
    <row r="111" spans="1:11">
      <c r="A111" s="139">
        <v>110</v>
      </c>
      <c r="B111" s="146">
        <v>700591</v>
      </c>
      <c r="C111" s="143" t="s">
        <v>15</v>
      </c>
      <c r="D111" s="143" t="s">
        <v>25</v>
      </c>
      <c r="E111" s="143" t="s">
        <v>89</v>
      </c>
      <c r="F111" s="140" t="s">
        <v>70</v>
      </c>
      <c r="G111" s="143">
        <v>0</v>
      </c>
      <c r="H111" s="140">
        <v>0.5</v>
      </c>
      <c r="I111" s="140">
        <v>4.7E-2</v>
      </c>
      <c r="J111" s="143" t="s">
        <v>90</v>
      </c>
      <c r="K111" s="140">
        <v>0.1</v>
      </c>
    </row>
    <row r="112" spans="1:11">
      <c r="A112" s="139">
        <v>111</v>
      </c>
      <c r="B112" s="146">
        <v>700592</v>
      </c>
      <c r="C112" s="143" t="s">
        <v>15</v>
      </c>
      <c r="D112" s="143" t="s">
        <v>25</v>
      </c>
      <c r="E112" s="143" t="s">
        <v>91</v>
      </c>
      <c r="F112" s="140" t="s">
        <v>58</v>
      </c>
      <c r="G112" s="140">
        <v>0</v>
      </c>
      <c r="H112" s="140">
        <v>7.0000000000000007E-2</v>
      </c>
      <c r="I112" s="140">
        <v>5.2999999999999999E-2</v>
      </c>
      <c r="J112" s="143" t="s">
        <v>92</v>
      </c>
      <c r="K112" s="140">
        <v>5.3999999999999999E-2</v>
      </c>
    </row>
    <row r="113" spans="1:11">
      <c r="A113" s="139">
        <v>112</v>
      </c>
      <c r="B113" s="146">
        <v>700592</v>
      </c>
      <c r="C113" s="143" t="s">
        <v>15</v>
      </c>
      <c r="D113" s="143" t="s">
        <v>25</v>
      </c>
      <c r="E113" s="143" t="s">
        <v>91</v>
      </c>
      <c r="F113" s="140" t="s">
        <v>60</v>
      </c>
      <c r="G113" s="140">
        <v>0</v>
      </c>
      <c r="H113" s="140">
        <v>1</v>
      </c>
      <c r="I113" s="140">
        <v>0.82</v>
      </c>
      <c r="J113" s="143" t="s">
        <v>92</v>
      </c>
      <c r="K113" s="140">
        <v>0.84</v>
      </c>
    </row>
    <row r="114" spans="1:11">
      <c r="A114" s="139">
        <v>113</v>
      </c>
      <c r="B114" s="146">
        <v>700592</v>
      </c>
      <c r="C114" s="143" t="s">
        <v>15</v>
      </c>
      <c r="D114" s="143" t="s">
        <v>25</v>
      </c>
      <c r="E114" s="143" t="s">
        <v>91</v>
      </c>
      <c r="F114" s="140" t="s">
        <v>61</v>
      </c>
      <c r="G114" s="140">
        <v>0</v>
      </c>
      <c r="H114" s="140">
        <v>1</v>
      </c>
      <c r="I114" s="140">
        <v>0.39</v>
      </c>
      <c r="J114" s="143" t="s">
        <v>92</v>
      </c>
      <c r="K114" s="141">
        <v>0.41</v>
      </c>
    </row>
    <row r="115" spans="1:11">
      <c r="A115" s="139">
        <v>114</v>
      </c>
      <c r="B115" s="146">
        <v>700592</v>
      </c>
      <c r="C115" s="143" t="s">
        <v>15</v>
      </c>
      <c r="D115" s="143" t="s">
        <v>25</v>
      </c>
      <c r="E115" s="143" t="s">
        <v>91</v>
      </c>
      <c r="F115" s="140" t="s">
        <v>62</v>
      </c>
      <c r="G115" s="140">
        <v>0</v>
      </c>
      <c r="H115" s="140">
        <v>0.03</v>
      </c>
      <c r="I115" s="140">
        <v>1.2E-2</v>
      </c>
      <c r="J115" s="143" t="s">
        <v>92</v>
      </c>
      <c r="K115" s="140">
        <v>1.4999999999999999E-2</v>
      </c>
    </row>
    <row r="116" spans="1:11">
      <c r="A116" s="139">
        <v>115</v>
      </c>
      <c r="B116" s="146">
        <v>700592</v>
      </c>
      <c r="C116" s="143" t="s">
        <v>15</v>
      </c>
      <c r="D116" s="143" t="s">
        <v>25</v>
      </c>
      <c r="E116" s="143" t="s">
        <v>91</v>
      </c>
      <c r="F116" s="140" t="s">
        <v>63</v>
      </c>
      <c r="G116" s="140">
        <v>0</v>
      </c>
      <c r="H116" s="140">
        <v>1.4999999999999999E-2</v>
      </c>
      <c r="I116" s="142">
        <v>4.0000000000000001E-3</v>
      </c>
      <c r="J116" s="143" t="s">
        <v>92</v>
      </c>
      <c r="K116" s="140">
        <v>5.0000000000000001E-3</v>
      </c>
    </row>
    <row r="117" spans="1:11">
      <c r="A117" s="139">
        <v>116</v>
      </c>
      <c r="B117" s="146">
        <v>700592</v>
      </c>
      <c r="C117" s="143" t="s">
        <v>15</v>
      </c>
      <c r="D117" s="143" t="s">
        <v>25</v>
      </c>
      <c r="E117" s="143" t="s">
        <v>91</v>
      </c>
      <c r="F117" s="140" t="s">
        <v>64</v>
      </c>
      <c r="G117" s="143">
        <v>14</v>
      </c>
      <c r="H117" s="140">
        <v>15.5</v>
      </c>
      <c r="I117" s="140">
        <v>15.48</v>
      </c>
      <c r="J117" s="143" t="s">
        <v>92</v>
      </c>
      <c r="K117" s="140">
        <v>15.36</v>
      </c>
    </row>
    <row r="118" spans="1:11">
      <c r="A118" s="139">
        <v>117</v>
      </c>
      <c r="B118" s="146">
        <v>700592</v>
      </c>
      <c r="C118" s="143" t="s">
        <v>15</v>
      </c>
      <c r="D118" s="143" t="s">
        <v>25</v>
      </c>
      <c r="E118" s="143" t="s">
        <v>91</v>
      </c>
      <c r="F118" s="140" t="s">
        <v>65</v>
      </c>
      <c r="G118" s="143">
        <v>3.5</v>
      </c>
      <c r="H118" s="140">
        <v>5.5</v>
      </c>
      <c r="I118" s="140">
        <v>4.63</v>
      </c>
      <c r="J118" s="143" t="s">
        <v>92</v>
      </c>
      <c r="K118" s="140">
        <v>4.72</v>
      </c>
    </row>
    <row r="119" spans="1:11">
      <c r="A119" s="139">
        <v>118</v>
      </c>
      <c r="B119" s="146">
        <v>700592</v>
      </c>
      <c r="C119" s="143" t="s">
        <v>15</v>
      </c>
      <c r="D119" s="143" t="s">
        <v>25</v>
      </c>
      <c r="E119" s="143" t="s">
        <v>91</v>
      </c>
      <c r="F119" s="140" t="s">
        <v>66</v>
      </c>
      <c r="G119" s="143"/>
      <c r="H119" s="140">
        <v>0.45</v>
      </c>
      <c r="I119" s="140">
        <v>0.3</v>
      </c>
      <c r="J119" s="143" t="s">
        <v>92</v>
      </c>
      <c r="K119" s="140">
        <v>0.32</v>
      </c>
    </row>
    <row r="120" spans="1:11">
      <c r="A120" s="139">
        <v>119</v>
      </c>
      <c r="B120" s="146">
        <v>700592</v>
      </c>
      <c r="C120" s="143" t="s">
        <v>15</v>
      </c>
      <c r="D120" s="143" t="s">
        <v>25</v>
      </c>
      <c r="E120" s="143" t="s">
        <v>91</v>
      </c>
      <c r="F120" s="140" t="s">
        <v>68</v>
      </c>
      <c r="G120" s="143">
        <v>2.5</v>
      </c>
      <c r="H120" s="140">
        <v>4.5</v>
      </c>
      <c r="I120" s="140">
        <v>4.04</v>
      </c>
      <c r="J120" s="143" t="s">
        <v>92</v>
      </c>
      <c r="K120" s="140">
        <v>4.12</v>
      </c>
    </row>
    <row r="121" spans="1:11">
      <c r="A121" s="139">
        <v>120</v>
      </c>
      <c r="B121" s="146">
        <v>700592</v>
      </c>
      <c r="C121" s="143" t="s">
        <v>15</v>
      </c>
      <c r="D121" s="143" t="s">
        <v>25</v>
      </c>
      <c r="E121" s="143" t="s">
        <v>91</v>
      </c>
      <c r="F121" s="140" t="s">
        <v>70</v>
      </c>
      <c r="G121" s="143">
        <v>0</v>
      </c>
      <c r="H121" s="140">
        <v>0.5</v>
      </c>
      <c r="I121" s="140">
        <v>4.7E-2</v>
      </c>
      <c r="J121" s="143" t="s">
        <v>92</v>
      </c>
      <c r="K121" s="140">
        <v>0.1</v>
      </c>
    </row>
    <row r="122" spans="1:11">
      <c r="A122" s="139">
        <v>121</v>
      </c>
      <c r="B122" s="146">
        <v>700698</v>
      </c>
      <c r="C122" s="143" t="s">
        <v>16</v>
      </c>
      <c r="D122" s="143" t="s">
        <v>24</v>
      </c>
      <c r="E122" s="143" t="s">
        <v>93</v>
      </c>
      <c r="F122" s="140" t="s">
        <v>58</v>
      </c>
      <c r="G122" s="140">
        <v>0</v>
      </c>
      <c r="H122" s="140">
        <v>7.0000000000000007E-2</v>
      </c>
      <c r="I122" s="140">
        <v>4.5999999999999999E-2</v>
      </c>
      <c r="J122" s="143" t="s">
        <v>94</v>
      </c>
      <c r="K122" s="140">
        <v>4.8000000000000001E-2</v>
      </c>
    </row>
    <row r="123" spans="1:11">
      <c r="A123" s="139">
        <v>122</v>
      </c>
      <c r="B123" s="146">
        <v>700698</v>
      </c>
      <c r="C123" s="143" t="s">
        <v>16</v>
      </c>
      <c r="D123" s="143" t="s">
        <v>24</v>
      </c>
      <c r="E123" s="143" t="s">
        <v>93</v>
      </c>
      <c r="F123" s="140" t="s">
        <v>60</v>
      </c>
      <c r="G123" s="140">
        <v>0</v>
      </c>
      <c r="H123" s="140">
        <v>1</v>
      </c>
      <c r="I123" s="140">
        <v>0.93</v>
      </c>
      <c r="J123" s="143" t="s">
        <v>94</v>
      </c>
      <c r="K123" s="140">
        <v>0.95</v>
      </c>
    </row>
    <row r="124" spans="1:11">
      <c r="A124" s="139">
        <v>123</v>
      </c>
      <c r="B124" s="146">
        <v>700698</v>
      </c>
      <c r="C124" s="143" t="s">
        <v>16</v>
      </c>
      <c r="D124" s="143" t="s">
        <v>24</v>
      </c>
      <c r="E124" s="143" t="s">
        <v>93</v>
      </c>
      <c r="F124" s="140" t="s">
        <v>61</v>
      </c>
      <c r="G124" s="140">
        <v>0</v>
      </c>
      <c r="H124" s="140">
        <v>1</v>
      </c>
      <c r="I124" s="140">
        <v>0.33</v>
      </c>
      <c r="J124" s="143" t="s">
        <v>94</v>
      </c>
      <c r="K124" s="140">
        <v>0.37</v>
      </c>
    </row>
    <row r="125" spans="1:11">
      <c r="A125" s="139">
        <v>124</v>
      </c>
      <c r="B125" s="146">
        <v>700698</v>
      </c>
      <c r="C125" s="143" t="s">
        <v>16</v>
      </c>
      <c r="D125" s="143" t="s">
        <v>24</v>
      </c>
      <c r="E125" s="143" t="s">
        <v>93</v>
      </c>
      <c r="F125" s="140" t="s">
        <v>62</v>
      </c>
      <c r="G125" s="140">
        <v>0</v>
      </c>
      <c r="H125" s="140">
        <v>0.03</v>
      </c>
      <c r="I125" s="140">
        <v>1.7000000000000001E-2</v>
      </c>
      <c r="J125" s="143" t="s">
        <v>94</v>
      </c>
      <c r="K125" s="140">
        <v>1.9E-2</v>
      </c>
    </row>
    <row r="126" spans="1:11">
      <c r="A126" s="139">
        <v>125</v>
      </c>
      <c r="B126" s="146">
        <v>700698</v>
      </c>
      <c r="C126" s="143" t="s">
        <v>16</v>
      </c>
      <c r="D126" s="143" t="s">
        <v>24</v>
      </c>
      <c r="E126" s="143" t="s">
        <v>93</v>
      </c>
      <c r="F126" s="140" t="s">
        <v>63</v>
      </c>
      <c r="G126" s="140">
        <v>0</v>
      </c>
      <c r="H126" s="140">
        <v>1.4999999999999999E-2</v>
      </c>
      <c r="I126" s="142">
        <v>5.0000000000000001E-3</v>
      </c>
      <c r="J126" s="143" t="s">
        <v>94</v>
      </c>
      <c r="K126" s="140">
        <v>7.0000000000000001E-3</v>
      </c>
    </row>
    <row r="127" spans="1:11">
      <c r="A127" s="139">
        <v>126</v>
      </c>
      <c r="B127" s="146">
        <v>700698</v>
      </c>
      <c r="C127" s="143" t="s">
        <v>16</v>
      </c>
      <c r="D127" s="143" t="s">
        <v>24</v>
      </c>
      <c r="E127" s="143" t="s">
        <v>93</v>
      </c>
      <c r="F127" s="140" t="s">
        <v>64</v>
      </c>
      <c r="G127" s="143">
        <v>14</v>
      </c>
      <c r="H127" s="140">
        <v>15.5</v>
      </c>
      <c r="I127" s="140">
        <v>15.12</v>
      </c>
      <c r="J127" s="143" t="s">
        <v>94</v>
      </c>
      <c r="K127" s="140">
        <v>15.16</v>
      </c>
    </row>
    <row r="128" spans="1:11">
      <c r="A128" s="139">
        <v>127</v>
      </c>
      <c r="B128" s="146">
        <v>700698</v>
      </c>
      <c r="C128" s="143" t="s">
        <v>16</v>
      </c>
      <c r="D128" s="143" t="s">
        <v>24</v>
      </c>
      <c r="E128" s="143" t="s">
        <v>93</v>
      </c>
      <c r="F128" s="140" t="s">
        <v>65</v>
      </c>
      <c r="G128" s="143">
        <v>3.5</v>
      </c>
      <c r="H128" s="140">
        <v>5.5</v>
      </c>
      <c r="I128" s="140">
        <v>4.75</v>
      </c>
      <c r="J128" s="143" t="s">
        <v>94</v>
      </c>
      <c r="K128" s="140">
        <v>4.83</v>
      </c>
    </row>
    <row r="129" spans="1:17">
      <c r="A129" s="139">
        <v>128</v>
      </c>
      <c r="B129" s="146">
        <v>700698</v>
      </c>
      <c r="C129" s="143" t="s">
        <v>16</v>
      </c>
      <c r="D129" s="143" t="s">
        <v>24</v>
      </c>
      <c r="E129" s="143" t="s">
        <v>93</v>
      </c>
      <c r="F129" s="140" t="s">
        <v>66</v>
      </c>
      <c r="G129" s="143"/>
      <c r="H129" s="140">
        <v>0.45</v>
      </c>
      <c r="I129" s="140">
        <v>0.33</v>
      </c>
      <c r="J129" s="143" t="s">
        <v>94</v>
      </c>
      <c r="K129" s="140">
        <v>0.35</v>
      </c>
    </row>
    <row r="130" spans="1:17">
      <c r="A130" s="139">
        <v>129</v>
      </c>
      <c r="B130" s="146">
        <v>700698</v>
      </c>
      <c r="C130" s="143" t="s">
        <v>16</v>
      </c>
      <c r="D130" s="143" t="s">
        <v>24</v>
      </c>
      <c r="E130" s="143" t="s">
        <v>93</v>
      </c>
      <c r="F130" s="140" t="s">
        <v>68</v>
      </c>
      <c r="G130" s="143">
        <v>2.5</v>
      </c>
      <c r="H130" s="140">
        <v>4.5</v>
      </c>
      <c r="I130" s="140">
        <v>4.05</v>
      </c>
      <c r="J130" s="143" t="s">
        <v>94</v>
      </c>
      <c r="K130" s="140">
        <v>4.16</v>
      </c>
    </row>
    <row r="131" spans="1:17">
      <c r="A131" s="139">
        <v>130</v>
      </c>
      <c r="B131" s="146">
        <v>700698</v>
      </c>
      <c r="C131" s="143" t="s">
        <v>16</v>
      </c>
      <c r="D131" s="143" t="s">
        <v>24</v>
      </c>
      <c r="E131" s="143" t="s">
        <v>93</v>
      </c>
      <c r="F131" s="140" t="s">
        <v>70</v>
      </c>
      <c r="G131" s="143">
        <v>0</v>
      </c>
      <c r="H131" s="140">
        <v>0.5</v>
      </c>
      <c r="I131" s="140">
        <v>2.8000000000000001E-2</v>
      </c>
      <c r="J131" s="143" t="s">
        <v>94</v>
      </c>
      <c r="K131" s="140">
        <v>0.1</v>
      </c>
    </row>
    <row r="132" spans="1:17">
      <c r="A132" s="139">
        <v>131</v>
      </c>
      <c r="B132" s="146">
        <v>700699</v>
      </c>
      <c r="C132" s="143" t="s">
        <v>17</v>
      </c>
      <c r="D132" s="143" t="s">
        <v>24</v>
      </c>
      <c r="E132" s="143" t="s">
        <v>95</v>
      </c>
      <c r="F132" s="140" t="s">
        <v>58</v>
      </c>
      <c r="G132" s="140">
        <v>0</v>
      </c>
      <c r="H132" s="140">
        <v>7.0000000000000007E-2</v>
      </c>
      <c r="I132" s="140">
        <v>4.4999999999999998E-2</v>
      </c>
      <c r="J132" s="143" t="s">
        <v>96</v>
      </c>
      <c r="K132" s="140">
        <v>0.05</v>
      </c>
    </row>
    <row r="133" spans="1:17">
      <c r="A133" s="139">
        <v>132</v>
      </c>
      <c r="B133" s="146">
        <v>700699</v>
      </c>
      <c r="C133" s="143" t="s">
        <v>17</v>
      </c>
      <c r="D133" s="143" t="s">
        <v>24</v>
      </c>
      <c r="E133" s="143" t="s">
        <v>95</v>
      </c>
      <c r="F133" s="140" t="s">
        <v>60</v>
      </c>
      <c r="G133" s="140">
        <v>0</v>
      </c>
      <c r="H133" s="140">
        <v>1</v>
      </c>
      <c r="I133" s="140">
        <v>0.92</v>
      </c>
      <c r="J133" s="143" t="s">
        <v>96</v>
      </c>
      <c r="K133" s="140">
        <v>0.9</v>
      </c>
    </row>
    <row r="134" spans="1:17">
      <c r="A134" s="139">
        <v>133</v>
      </c>
      <c r="B134" s="146">
        <v>700699</v>
      </c>
      <c r="C134" s="143" t="s">
        <v>17</v>
      </c>
      <c r="D134" s="143" t="s">
        <v>24</v>
      </c>
      <c r="E134" s="143" t="s">
        <v>95</v>
      </c>
      <c r="F134" s="140" t="s">
        <v>61</v>
      </c>
      <c r="G134" s="140">
        <v>0</v>
      </c>
      <c r="H134" s="140">
        <v>1</v>
      </c>
      <c r="I134" s="140">
        <v>0.33</v>
      </c>
      <c r="J134" s="143" t="s">
        <v>96</v>
      </c>
      <c r="K134" s="140">
        <v>0.24</v>
      </c>
    </row>
    <row r="135" spans="1:17">
      <c r="A135" s="139">
        <v>134</v>
      </c>
      <c r="B135" s="146">
        <v>700699</v>
      </c>
      <c r="C135" s="143" t="s">
        <v>17</v>
      </c>
      <c r="D135" s="143" t="s">
        <v>24</v>
      </c>
      <c r="E135" s="143" t="s">
        <v>95</v>
      </c>
      <c r="F135" s="140" t="s">
        <v>62</v>
      </c>
      <c r="G135" s="140">
        <v>0</v>
      </c>
      <c r="H135" s="140">
        <v>0.03</v>
      </c>
      <c r="I135" s="140">
        <v>1.7000000000000001E-2</v>
      </c>
      <c r="J135" s="143" t="s">
        <v>96</v>
      </c>
      <c r="K135" s="140">
        <v>1.4E-2</v>
      </c>
    </row>
    <row r="136" spans="1:17">
      <c r="A136" s="139">
        <v>135</v>
      </c>
      <c r="B136" s="146">
        <v>700699</v>
      </c>
      <c r="C136" s="143" t="s">
        <v>17</v>
      </c>
      <c r="D136" s="143" t="s">
        <v>24</v>
      </c>
      <c r="E136" s="143" t="s">
        <v>95</v>
      </c>
      <c r="F136" s="140" t="s">
        <v>63</v>
      </c>
      <c r="G136" s="140">
        <v>0</v>
      </c>
      <c r="H136" s="140">
        <v>1.4999999999999999E-2</v>
      </c>
      <c r="I136" s="140">
        <v>6.0000000000000001E-3</v>
      </c>
      <c r="J136" s="143" t="s">
        <v>96</v>
      </c>
      <c r="K136" s="140">
        <v>7.0000000000000001E-3</v>
      </c>
    </row>
    <row r="137" spans="1:17">
      <c r="A137" s="139">
        <v>136</v>
      </c>
      <c r="B137" s="146">
        <v>700699</v>
      </c>
      <c r="C137" s="143" t="s">
        <v>17</v>
      </c>
      <c r="D137" s="143" t="s">
        <v>24</v>
      </c>
      <c r="E137" s="143" t="s">
        <v>95</v>
      </c>
      <c r="F137" s="140" t="s">
        <v>64</v>
      </c>
      <c r="G137" s="143">
        <v>14</v>
      </c>
      <c r="H137" s="140">
        <v>15.5</v>
      </c>
      <c r="I137" s="140">
        <v>15.18</v>
      </c>
      <c r="J137" s="143" t="s">
        <v>96</v>
      </c>
      <c r="K137" s="140">
        <v>15.37</v>
      </c>
    </row>
    <row r="138" spans="1:17">
      <c r="A138" s="139">
        <v>137</v>
      </c>
      <c r="B138" s="146">
        <v>700699</v>
      </c>
      <c r="C138" s="143" t="s">
        <v>17</v>
      </c>
      <c r="D138" s="143" t="s">
        <v>24</v>
      </c>
      <c r="E138" s="143" t="s">
        <v>95</v>
      </c>
      <c r="F138" s="140" t="s">
        <v>65</v>
      </c>
      <c r="G138" s="143">
        <v>3.5</v>
      </c>
      <c r="H138" s="140">
        <v>5.5</v>
      </c>
      <c r="I138" s="140">
        <v>4.7300000000000004</v>
      </c>
      <c r="J138" s="143" t="s">
        <v>96</v>
      </c>
      <c r="K138" s="140">
        <v>4.6900000000000004</v>
      </c>
    </row>
    <row r="139" spans="1:17">
      <c r="A139" s="139">
        <v>138</v>
      </c>
      <c r="B139" s="146">
        <v>700699</v>
      </c>
      <c r="C139" s="143" t="s">
        <v>17</v>
      </c>
      <c r="D139" s="143" t="s">
        <v>24</v>
      </c>
      <c r="E139" s="143" t="s">
        <v>95</v>
      </c>
      <c r="F139" s="140" t="s">
        <v>66</v>
      </c>
      <c r="G139" s="143"/>
      <c r="H139" s="140">
        <v>0.45</v>
      </c>
      <c r="I139" s="140">
        <v>0.33</v>
      </c>
      <c r="J139" s="143" t="s">
        <v>96</v>
      </c>
      <c r="K139" s="140">
        <v>0.33</v>
      </c>
    </row>
    <row r="140" spans="1:17">
      <c r="A140" s="139">
        <v>139</v>
      </c>
      <c r="B140" s="146">
        <v>700699</v>
      </c>
      <c r="C140" s="143" t="s">
        <v>17</v>
      </c>
      <c r="D140" s="143" t="s">
        <v>24</v>
      </c>
      <c r="E140" s="143" t="s">
        <v>95</v>
      </c>
      <c r="F140" s="140" t="s">
        <v>68</v>
      </c>
      <c r="G140" s="143">
        <v>2.5</v>
      </c>
      <c r="H140" s="140">
        <v>4.5</v>
      </c>
      <c r="I140" s="140">
        <v>4.04</v>
      </c>
      <c r="J140" s="143" t="s">
        <v>96</v>
      </c>
      <c r="K140" s="140">
        <v>4.1900000000000004</v>
      </c>
    </row>
    <row r="141" spans="1:17">
      <c r="A141" s="139">
        <v>140</v>
      </c>
      <c r="B141" s="146">
        <v>700699</v>
      </c>
      <c r="C141" s="143" t="s">
        <v>17</v>
      </c>
      <c r="D141" s="143" t="s">
        <v>24</v>
      </c>
      <c r="E141" s="143" t="s">
        <v>95</v>
      </c>
      <c r="F141" s="140" t="s">
        <v>70</v>
      </c>
      <c r="G141" s="143">
        <v>0</v>
      </c>
      <c r="H141" s="140">
        <v>0.5</v>
      </c>
      <c r="I141" s="140">
        <v>2.8000000000000001E-2</v>
      </c>
      <c r="J141" s="143" t="s">
        <v>96</v>
      </c>
      <c r="K141" s="140">
        <v>0.1</v>
      </c>
    </row>
    <row r="142" spans="1:17">
      <c r="A142" s="139">
        <v>141</v>
      </c>
      <c r="B142" s="146">
        <v>604982</v>
      </c>
      <c r="C142" s="143" t="s">
        <v>18</v>
      </c>
      <c r="D142" s="143" t="s">
        <v>22</v>
      </c>
      <c r="E142" s="143" t="s">
        <v>97</v>
      </c>
      <c r="F142" s="140" t="s">
        <v>58</v>
      </c>
      <c r="G142" s="140">
        <v>0</v>
      </c>
      <c r="H142" s="140">
        <v>7.0000000000000007E-2</v>
      </c>
      <c r="I142" s="140">
        <v>0.06</v>
      </c>
      <c r="J142" s="143" t="s">
        <v>98</v>
      </c>
      <c r="K142" s="140">
        <v>6.2E-2</v>
      </c>
      <c r="Q142" s="134"/>
    </row>
    <row r="143" spans="1:17">
      <c r="A143" s="139">
        <v>142</v>
      </c>
      <c r="B143" s="146">
        <v>604982</v>
      </c>
      <c r="C143" s="143" t="s">
        <v>18</v>
      </c>
      <c r="D143" s="143" t="s">
        <v>22</v>
      </c>
      <c r="E143" s="143" t="s">
        <v>97</v>
      </c>
      <c r="F143" s="140" t="s">
        <v>60</v>
      </c>
      <c r="G143" s="140">
        <v>0</v>
      </c>
      <c r="H143" s="140">
        <v>1</v>
      </c>
      <c r="I143" s="140">
        <v>0.88</v>
      </c>
      <c r="J143" s="143" t="s">
        <v>98</v>
      </c>
      <c r="K143" s="140">
        <v>0.94</v>
      </c>
      <c r="Q143" s="134"/>
    </row>
    <row r="144" spans="1:17">
      <c r="A144" s="139">
        <v>143</v>
      </c>
      <c r="B144" s="146">
        <v>604982</v>
      </c>
      <c r="C144" s="143" t="s">
        <v>18</v>
      </c>
      <c r="D144" s="143" t="s">
        <v>22</v>
      </c>
      <c r="E144" s="143" t="s">
        <v>97</v>
      </c>
      <c r="F144" s="140" t="s">
        <v>61</v>
      </c>
      <c r="G144" s="140">
        <v>0</v>
      </c>
      <c r="H144" s="140">
        <v>1</v>
      </c>
      <c r="I144" s="140">
        <v>0.28000000000000003</v>
      </c>
      <c r="J144" s="143" t="s">
        <v>98</v>
      </c>
      <c r="K144" s="140">
        <v>0.23</v>
      </c>
      <c r="Q144" s="134"/>
    </row>
    <row r="145" spans="1:17">
      <c r="A145" s="139">
        <v>144</v>
      </c>
      <c r="B145" s="146">
        <v>604982</v>
      </c>
      <c r="C145" s="143" t="s">
        <v>18</v>
      </c>
      <c r="D145" s="143" t="s">
        <v>22</v>
      </c>
      <c r="E145" s="143" t="s">
        <v>97</v>
      </c>
      <c r="F145" s="140" t="s">
        <v>62</v>
      </c>
      <c r="G145" s="140">
        <v>0</v>
      </c>
      <c r="H145" s="142">
        <v>0.03</v>
      </c>
      <c r="I145" s="140">
        <v>1.9E-2</v>
      </c>
      <c r="J145" s="143" t="s">
        <v>98</v>
      </c>
      <c r="K145" s="140">
        <v>2.0999999999999999E-3</v>
      </c>
      <c r="Q145" s="134"/>
    </row>
    <row r="146" spans="1:17">
      <c r="A146" s="139">
        <v>145</v>
      </c>
      <c r="B146" s="146">
        <v>604982</v>
      </c>
      <c r="C146" s="143" t="s">
        <v>18</v>
      </c>
      <c r="D146" s="143" t="s">
        <v>22</v>
      </c>
      <c r="E146" s="143" t="s">
        <v>97</v>
      </c>
      <c r="F146" s="140" t="s">
        <v>63</v>
      </c>
      <c r="G146" s="140">
        <v>0</v>
      </c>
      <c r="H146" s="140">
        <v>1.4999999999999999E-2</v>
      </c>
      <c r="I146" s="142">
        <v>5.0000000000000001E-3</v>
      </c>
      <c r="J146" s="143" t="s">
        <v>98</v>
      </c>
      <c r="K146" s="140">
        <v>6.0000000000000001E-3</v>
      </c>
      <c r="Q146" s="134"/>
    </row>
    <row r="147" spans="1:17">
      <c r="A147" s="139">
        <v>146</v>
      </c>
      <c r="B147" s="146">
        <v>604982</v>
      </c>
      <c r="C147" s="143" t="s">
        <v>18</v>
      </c>
      <c r="D147" s="143" t="s">
        <v>22</v>
      </c>
      <c r="E147" s="143" t="s">
        <v>97</v>
      </c>
      <c r="F147" s="140" t="s">
        <v>64</v>
      </c>
      <c r="G147" s="143">
        <v>14</v>
      </c>
      <c r="H147" s="140">
        <v>15.5</v>
      </c>
      <c r="I147" s="140">
        <v>15.38</v>
      </c>
      <c r="J147" s="143" t="s">
        <v>98</v>
      </c>
      <c r="K147" s="140">
        <v>15.36</v>
      </c>
      <c r="Q147" s="134"/>
    </row>
    <row r="148" spans="1:17">
      <c r="A148" s="139">
        <v>147</v>
      </c>
      <c r="B148" s="146">
        <v>604982</v>
      </c>
      <c r="C148" s="143" t="s">
        <v>18</v>
      </c>
      <c r="D148" s="143" t="s">
        <v>22</v>
      </c>
      <c r="E148" s="143" t="s">
        <v>97</v>
      </c>
      <c r="F148" s="140" t="s">
        <v>65</v>
      </c>
      <c r="G148" s="143">
        <v>3.5</v>
      </c>
      <c r="H148" s="140">
        <v>5.5</v>
      </c>
      <c r="I148" s="140">
        <v>4.8499999999999996</v>
      </c>
      <c r="J148" s="143" t="s">
        <v>98</v>
      </c>
      <c r="K148" s="140">
        <v>4.7699999999999996</v>
      </c>
      <c r="Q148" s="134"/>
    </row>
    <row r="149" spans="1:17">
      <c r="A149" s="139">
        <v>148</v>
      </c>
      <c r="B149" s="146">
        <v>604982</v>
      </c>
      <c r="C149" s="143" t="s">
        <v>18</v>
      </c>
      <c r="D149" s="143" t="s">
        <v>22</v>
      </c>
      <c r="E149" s="143" t="s">
        <v>97</v>
      </c>
      <c r="F149" s="140" t="s">
        <v>66</v>
      </c>
      <c r="G149" s="143"/>
      <c r="H149" s="140">
        <v>0.45</v>
      </c>
      <c r="I149" s="140">
        <v>0.31</v>
      </c>
      <c r="J149" s="143" t="s">
        <v>98</v>
      </c>
      <c r="K149" s="140">
        <v>0.35</v>
      </c>
      <c r="Q149" s="134"/>
    </row>
    <row r="150" spans="1:17">
      <c r="A150" s="139">
        <v>149</v>
      </c>
      <c r="B150" s="146">
        <v>604982</v>
      </c>
      <c r="C150" s="143" t="s">
        <v>18</v>
      </c>
      <c r="D150" s="143" t="s">
        <v>22</v>
      </c>
      <c r="E150" s="143" t="s">
        <v>97</v>
      </c>
      <c r="F150" s="140" t="s">
        <v>68</v>
      </c>
      <c r="G150" s="143">
        <v>2.5</v>
      </c>
      <c r="H150" s="140">
        <v>4.5</v>
      </c>
      <c r="I150" s="140">
        <v>4.0999999999999996</v>
      </c>
      <c r="J150" s="143" t="s">
        <v>98</v>
      </c>
      <c r="K150" s="140">
        <v>4.1500000000000004</v>
      </c>
      <c r="Q150" s="134"/>
    </row>
    <row r="151" spans="1:17">
      <c r="A151" s="139">
        <v>150</v>
      </c>
      <c r="B151" s="146">
        <v>604982</v>
      </c>
      <c r="C151" s="143" t="s">
        <v>18</v>
      </c>
      <c r="D151" s="143" t="s">
        <v>22</v>
      </c>
      <c r="E151" s="143" t="s">
        <v>97</v>
      </c>
      <c r="F151" s="140" t="s">
        <v>70</v>
      </c>
      <c r="G151" s="143">
        <v>0</v>
      </c>
      <c r="H151" s="140">
        <v>0.5</v>
      </c>
      <c r="I151" s="140">
        <v>0.08</v>
      </c>
      <c r="J151" s="143" t="s">
        <v>98</v>
      </c>
      <c r="K151" s="140">
        <v>0.1</v>
      </c>
      <c r="Q151" s="134"/>
    </row>
    <row r="152" spans="1:17">
      <c r="A152" s="139">
        <v>151</v>
      </c>
      <c r="B152" s="146">
        <v>604984</v>
      </c>
      <c r="C152" s="143" t="s">
        <v>19</v>
      </c>
      <c r="D152" s="143" t="s">
        <v>25</v>
      </c>
      <c r="E152" s="143" t="s">
        <v>99</v>
      </c>
      <c r="F152" s="140" t="s">
        <v>58</v>
      </c>
      <c r="G152" s="140">
        <v>0</v>
      </c>
      <c r="H152" s="140">
        <v>7.0000000000000007E-2</v>
      </c>
      <c r="I152" s="140">
        <v>0.06</v>
      </c>
      <c r="J152" s="143" t="s">
        <v>100</v>
      </c>
      <c r="K152" s="140">
        <v>6.3E-2</v>
      </c>
      <c r="Q152" s="134"/>
    </row>
    <row r="153" spans="1:17">
      <c r="A153" s="139">
        <v>152</v>
      </c>
      <c r="B153" s="146">
        <v>604984</v>
      </c>
      <c r="C153" s="143" t="s">
        <v>19</v>
      </c>
      <c r="D153" s="143" t="s">
        <v>25</v>
      </c>
      <c r="E153" s="143" t="s">
        <v>99</v>
      </c>
      <c r="F153" s="140" t="s">
        <v>60</v>
      </c>
      <c r="G153" s="140">
        <v>0</v>
      </c>
      <c r="H153" s="140">
        <v>1</v>
      </c>
      <c r="I153" s="140">
        <v>0.92</v>
      </c>
      <c r="J153" s="143" t="s">
        <v>100</v>
      </c>
      <c r="K153" s="140">
        <v>0.95</v>
      </c>
      <c r="Q153" s="134"/>
    </row>
    <row r="154" spans="1:17">
      <c r="A154" s="139">
        <v>153</v>
      </c>
      <c r="B154" s="146">
        <v>604984</v>
      </c>
      <c r="C154" s="143" t="s">
        <v>19</v>
      </c>
      <c r="D154" s="143" t="s">
        <v>25</v>
      </c>
      <c r="E154" s="143" t="s">
        <v>99</v>
      </c>
      <c r="F154" s="140" t="s">
        <v>61</v>
      </c>
      <c r="G154" s="140">
        <v>0</v>
      </c>
      <c r="H154" s="140">
        <v>1</v>
      </c>
      <c r="I154" s="140">
        <v>0.31</v>
      </c>
      <c r="J154" s="143" t="s">
        <v>100</v>
      </c>
      <c r="K154" s="140">
        <v>0.28999999999999998</v>
      </c>
    </row>
    <row r="155" spans="1:17">
      <c r="A155" s="139">
        <v>154</v>
      </c>
      <c r="B155" s="146">
        <v>604984</v>
      </c>
      <c r="C155" s="143" t="s">
        <v>19</v>
      </c>
      <c r="D155" s="143" t="s">
        <v>25</v>
      </c>
      <c r="E155" s="143" t="s">
        <v>99</v>
      </c>
      <c r="F155" s="140" t="s">
        <v>62</v>
      </c>
      <c r="G155" s="140">
        <v>0</v>
      </c>
      <c r="H155" s="140">
        <v>0.03</v>
      </c>
      <c r="I155" s="140">
        <v>1.9E-2</v>
      </c>
      <c r="J155" s="143" t="s">
        <v>100</v>
      </c>
      <c r="K155" s="140">
        <v>2.1000000000000001E-2</v>
      </c>
    </row>
    <row r="156" spans="1:17">
      <c r="A156" s="139">
        <v>155</v>
      </c>
      <c r="B156" s="146">
        <v>604984</v>
      </c>
      <c r="C156" s="143" t="s">
        <v>19</v>
      </c>
      <c r="D156" s="143" t="s">
        <v>25</v>
      </c>
      <c r="E156" s="143" t="s">
        <v>99</v>
      </c>
      <c r="F156" s="140" t="s">
        <v>63</v>
      </c>
      <c r="G156" s="140">
        <v>0</v>
      </c>
      <c r="H156" s="140">
        <v>1.4999999999999999E-2</v>
      </c>
      <c r="I156" s="142">
        <v>3.0000000000000001E-3</v>
      </c>
      <c r="J156" s="143" t="s">
        <v>100</v>
      </c>
      <c r="K156" s="140">
        <v>6.0000000000000001E-3</v>
      </c>
    </row>
    <row r="157" spans="1:17">
      <c r="A157" s="139">
        <v>156</v>
      </c>
      <c r="B157" s="146">
        <v>604984</v>
      </c>
      <c r="C157" s="143" t="s">
        <v>19</v>
      </c>
      <c r="D157" s="143" t="s">
        <v>25</v>
      </c>
      <c r="E157" s="143" t="s">
        <v>99</v>
      </c>
      <c r="F157" s="140" t="s">
        <v>64</v>
      </c>
      <c r="G157" s="143">
        <v>14</v>
      </c>
      <c r="H157" s="140">
        <v>15.5</v>
      </c>
      <c r="I157" s="140">
        <v>15.32</v>
      </c>
      <c r="J157" s="143" t="s">
        <v>100</v>
      </c>
      <c r="K157" s="140">
        <v>15.3</v>
      </c>
    </row>
    <row r="158" spans="1:17">
      <c r="A158" s="139">
        <v>157</v>
      </c>
      <c r="B158" s="146">
        <v>604984</v>
      </c>
      <c r="C158" s="143" t="s">
        <v>19</v>
      </c>
      <c r="D158" s="143" t="s">
        <v>25</v>
      </c>
      <c r="E158" s="143" t="s">
        <v>99</v>
      </c>
      <c r="F158" s="140" t="s">
        <v>65</v>
      </c>
      <c r="G158" s="143">
        <v>3.5</v>
      </c>
      <c r="H158" s="140">
        <v>5.5</v>
      </c>
      <c r="I158" s="140">
        <v>4.75</v>
      </c>
      <c r="J158" s="143" t="s">
        <v>100</v>
      </c>
      <c r="K158" s="140">
        <v>4.78</v>
      </c>
    </row>
    <row r="159" spans="1:17">
      <c r="A159" s="139">
        <v>158</v>
      </c>
      <c r="B159" s="146">
        <v>604984</v>
      </c>
      <c r="C159" s="143" t="s">
        <v>19</v>
      </c>
      <c r="D159" s="143" t="s">
        <v>25</v>
      </c>
      <c r="E159" s="143" t="s">
        <v>99</v>
      </c>
      <c r="F159" s="140" t="s">
        <v>66</v>
      </c>
      <c r="G159" s="143"/>
      <c r="H159" s="140">
        <v>0.45</v>
      </c>
      <c r="I159" s="140">
        <v>0.32</v>
      </c>
      <c r="J159" s="143" t="s">
        <v>100</v>
      </c>
      <c r="K159" s="140">
        <v>0.35</v>
      </c>
    </row>
    <row r="160" spans="1:17">
      <c r="A160" s="139">
        <v>159</v>
      </c>
      <c r="B160" s="146">
        <v>604984</v>
      </c>
      <c r="C160" s="143" t="s">
        <v>19</v>
      </c>
      <c r="D160" s="143" t="s">
        <v>25</v>
      </c>
      <c r="E160" s="143" t="s">
        <v>99</v>
      </c>
      <c r="F160" s="140" t="s">
        <v>68</v>
      </c>
      <c r="G160" s="143">
        <v>2.5</v>
      </c>
      <c r="H160" s="140">
        <v>4.5</v>
      </c>
      <c r="I160" s="140">
        <v>4.0199999999999996</v>
      </c>
      <c r="J160" s="143" t="s">
        <v>100</v>
      </c>
      <c r="K160" s="140">
        <v>4.1500000000000004</v>
      </c>
    </row>
    <row r="161" spans="1:11">
      <c r="A161" s="139">
        <v>160</v>
      </c>
      <c r="B161" s="146">
        <v>604984</v>
      </c>
      <c r="C161" s="143" t="s">
        <v>19</v>
      </c>
      <c r="D161" s="143" t="s">
        <v>25</v>
      </c>
      <c r="E161" s="143" t="s">
        <v>99</v>
      </c>
      <c r="F161" s="140" t="s">
        <v>70</v>
      </c>
      <c r="G161" s="143">
        <v>0</v>
      </c>
      <c r="H161" s="140">
        <v>0.5</v>
      </c>
      <c r="I161" s="140">
        <v>0.09</v>
      </c>
      <c r="J161" s="143" t="s">
        <v>100</v>
      </c>
      <c r="K161" s="140">
        <v>0.1</v>
      </c>
    </row>
    <row r="162" spans="1:11">
      <c r="A162" s="139">
        <v>161</v>
      </c>
      <c r="B162" s="146">
        <v>604979</v>
      </c>
      <c r="C162" s="143" t="s">
        <v>18</v>
      </c>
      <c r="D162" s="143" t="s">
        <v>22</v>
      </c>
      <c r="E162" s="143" t="s">
        <v>101</v>
      </c>
      <c r="F162" s="140" t="s">
        <v>58</v>
      </c>
      <c r="G162" s="140">
        <v>0</v>
      </c>
      <c r="H162" s="140">
        <v>7.0000000000000007E-2</v>
      </c>
      <c r="I162" s="140">
        <v>0.06</v>
      </c>
      <c r="J162" s="143" t="s">
        <v>102</v>
      </c>
      <c r="K162" s="140">
        <v>6.3E-2</v>
      </c>
    </row>
    <row r="163" spans="1:11">
      <c r="A163" s="139">
        <v>162</v>
      </c>
      <c r="B163" s="146">
        <v>604979</v>
      </c>
      <c r="C163" s="143" t="s">
        <v>18</v>
      </c>
      <c r="D163" s="143" t="s">
        <v>22</v>
      </c>
      <c r="E163" s="143" t="s">
        <v>101</v>
      </c>
      <c r="F163" s="140" t="s">
        <v>60</v>
      </c>
      <c r="G163" s="140">
        <v>0</v>
      </c>
      <c r="H163" s="140">
        <v>1</v>
      </c>
      <c r="I163" s="140">
        <v>0.92</v>
      </c>
      <c r="J163" s="143" t="s">
        <v>102</v>
      </c>
      <c r="K163" s="140">
        <v>0.95</v>
      </c>
    </row>
    <row r="164" spans="1:11">
      <c r="A164" s="139">
        <v>163</v>
      </c>
      <c r="B164" s="146">
        <v>604979</v>
      </c>
      <c r="C164" s="143" t="s">
        <v>18</v>
      </c>
      <c r="D164" s="143" t="s">
        <v>22</v>
      </c>
      <c r="E164" s="143" t="s">
        <v>101</v>
      </c>
      <c r="F164" s="140" t="s">
        <v>61</v>
      </c>
      <c r="G164" s="140">
        <v>0</v>
      </c>
      <c r="H164" s="140">
        <v>1</v>
      </c>
      <c r="I164" s="140">
        <v>0.28000000000000003</v>
      </c>
      <c r="J164" s="143" t="s">
        <v>102</v>
      </c>
      <c r="K164" s="140">
        <v>0.28999999999999998</v>
      </c>
    </row>
    <row r="165" spans="1:11">
      <c r="A165" s="139">
        <v>164</v>
      </c>
      <c r="B165" s="146">
        <v>604979</v>
      </c>
      <c r="C165" s="143" t="s">
        <v>18</v>
      </c>
      <c r="D165" s="143" t="s">
        <v>22</v>
      </c>
      <c r="E165" s="143" t="s">
        <v>101</v>
      </c>
      <c r="F165" s="140" t="s">
        <v>62</v>
      </c>
      <c r="G165" s="140">
        <v>0</v>
      </c>
      <c r="H165" s="140">
        <v>0.03</v>
      </c>
      <c r="I165" s="140">
        <v>0.02</v>
      </c>
      <c r="J165" s="143" t="s">
        <v>102</v>
      </c>
      <c r="K165" s="140">
        <v>2.1000000000000001E-2</v>
      </c>
    </row>
    <row r="166" spans="1:11">
      <c r="A166" s="139">
        <v>165</v>
      </c>
      <c r="B166" s="146">
        <v>604979</v>
      </c>
      <c r="C166" s="143" t="s">
        <v>18</v>
      </c>
      <c r="D166" s="143" t="s">
        <v>22</v>
      </c>
      <c r="E166" s="143" t="s">
        <v>101</v>
      </c>
      <c r="F166" s="140" t="s">
        <v>63</v>
      </c>
      <c r="G166" s="140">
        <v>0</v>
      </c>
      <c r="H166" s="140">
        <v>1.4999999999999999E-2</v>
      </c>
      <c r="I166" s="142">
        <v>5.0000000000000001E-3</v>
      </c>
      <c r="J166" s="143" t="s">
        <v>102</v>
      </c>
      <c r="K166" s="140">
        <v>7.0000000000000001E-3</v>
      </c>
    </row>
    <row r="167" spans="1:11">
      <c r="A167" s="139">
        <v>166</v>
      </c>
      <c r="B167" s="146">
        <v>604979</v>
      </c>
      <c r="C167" s="143" t="s">
        <v>18</v>
      </c>
      <c r="D167" s="143" t="s">
        <v>22</v>
      </c>
      <c r="E167" s="143" t="s">
        <v>101</v>
      </c>
      <c r="F167" s="140" t="s">
        <v>64</v>
      </c>
      <c r="G167" s="143">
        <v>14</v>
      </c>
      <c r="H167" s="140">
        <v>15.5</v>
      </c>
      <c r="I167" s="140">
        <v>15.31</v>
      </c>
      <c r="J167" s="143" t="s">
        <v>102</v>
      </c>
      <c r="K167" s="140">
        <v>15.26</v>
      </c>
    </row>
    <row r="168" spans="1:11">
      <c r="A168" s="139">
        <v>167</v>
      </c>
      <c r="B168" s="146">
        <v>604979</v>
      </c>
      <c r="C168" s="143" t="s">
        <v>18</v>
      </c>
      <c r="D168" s="143" t="s">
        <v>22</v>
      </c>
      <c r="E168" s="143" t="s">
        <v>101</v>
      </c>
      <c r="F168" s="140" t="s">
        <v>65</v>
      </c>
      <c r="G168" s="143">
        <v>3.5</v>
      </c>
      <c r="H168" s="140">
        <v>5.5</v>
      </c>
      <c r="I168" s="140">
        <v>4.8099999999999996</v>
      </c>
      <c r="J168" s="143" t="s">
        <v>102</v>
      </c>
      <c r="K168" s="140">
        <v>4.75</v>
      </c>
    </row>
    <row r="169" spans="1:11">
      <c r="A169" s="139">
        <v>168</v>
      </c>
      <c r="B169" s="146">
        <v>604979</v>
      </c>
      <c r="C169" s="143" t="s">
        <v>18</v>
      </c>
      <c r="D169" s="143" t="s">
        <v>22</v>
      </c>
      <c r="E169" s="143" t="s">
        <v>101</v>
      </c>
      <c r="F169" s="140" t="s">
        <v>66</v>
      </c>
      <c r="G169" s="143"/>
      <c r="H169" s="140">
        <v>0.45</v>
      </c>
      <c r="I169" s="140">
        <v>0.33</v>
      </c>
      <c r="J169" s="143" t="s">
        <v>102</v>
      </c>
      <c r="K169" s="140">
        <v>0.35</v>
      </c>
    </row>
    <row r="170" spans="1:11">
      <c r="A170" s="139">
        <v>169</v>
      </c>
      <c r="B170" s="146">
        <v>604979</v>
      </c>
      <c r="C170" s="143" t="s">
        <v>18</v>
      </c>
      <c r="D170" s="143" t="s">
        <v>22</v>
      </c>
      <c r="E170" s="143" t="s">
        <v>101</v>
      </c>
      <c r="F170" s="140" t="s">
        <v>68</v>
      </c>
      <c r="G170" s="143">
        <v>2.5</v>
      </c>
      <c r="H170" s="140">
        <v>4.5</v>
      </c>
      <c r="I170" s="140">
        <v>4.03</v>
      </c>
      <c r="J170" s="143" t="s">
        <v>102</v>
      </c>
      <c r="K170" s="140">
        <v>4.1900000000000004</v>
      </c>
    </row>
    <row r="171" spans="1:11">
      <c r="A171" s="139">
        <v>170</v>
      </c>
      <c r="B171" s="146">
        <v>604979</v>
      </c>
      <c r="C171" s="143" t="s">
        <v>18</v>
      </c>
      <c r="D171" s="143" t="s">
        <v>22</v>
      </c>
      <c r="E171" s="143" t="s">
        <v>101</v>
      </c>
      <c r="F171" s="140" t="s">
        <v>70</v>
      </c>
      <c r="G171" s="143">
        <v>0</v>
      </c>
      <c r="H171" s="140">
        <v>0.5</v>
      </c>
      <c r="I171" s="140">
        <v>0.08</v>
      </c>
      <c r="J171" s="143" t="s">
        <v>102</v>
      </c>
      <c r="K171" s="140">
        <v>0.1</v>
      </c>
    </row>
    <row r="172" spans="1:11">
      <c r="A172" s="139">
        <v>171</v>
      </c>
      <c r="B172" s="146">
        <v>604983</v>
      </c>
      <c r="C172" s="143" t="s">
        <v>20</v>
      </c>
      <c r="D172" s="143" t="s">
        <v>22</v>
      </c>
      <c r="E172" s="143" t="s">
        <v>103</v>
      </c>
      <c r="F172" s="140" t="s">
        <v>58</v>
      </c>
      <c r="G172" s="140">
        <v>0</v>
      </c>
      <c r="H172" s="140">
        <v>7.0000000000000007E-2</v>
      </c>
      <c r="I172" s="140">
        <v>0.06</v>
      </c>
      <c r="J172" s="143" t="s">
        <v>104</v>
      </c>
      <c r="K172" s="140">
        <v>6.0999999999999999E-2</v>
      </c>
    </row>
    <row r="173" spans="1:11">
      <c r="A173" s="139">
        <v>172</v>
      </c>
      <c r="B173" s="146">
        <v>604983</v>
      </c>
      <c r="C173" s="143" t="s">
        <v>20</v>
      </c>
      <c r="D173" s="143" t="s">
        <v>22</v>
      </c>
      <c r="E173" s="143" t="s">
        <v>103</v>
      </c>
      <c r="F173" s="140" t="s">
        <v>60</v>
      </c>
      <c r="G173" s="140">
        <v>0</v>
      </c>
      <c r="H173" s="140">
        <v>1</v>
      </c>
      <c r="I173" s="140">
        <v>0.88</v>
      </c>
      <c r="J173" s="143" t="s">
        <v>104</v>
      </c>
      <c r="K173" s="140">
        <v>0.95</v>
      </c>
    </row>
    <row r="174" spans="1:11">
      <c r="A174" s="139">
        <v>173</v>
      </c>
      <c r="B174" s="146">
        <v>604983</v>
      </c>
      <c r="C174" s="143" t="s">
        <v>20</v>
      </c>
      <c r="D174" s="143" t="s">
        <v>22</v>
      </c>
      <c r="E174" s="143" t="s">
        <v>103</v>
      </c>
      <c r="F174" s="140" t="s">
        <v>61</v>
      </c>
      <c r="G174" s="140">
        <v>0</v>
      </c>
      <c r="H174" s="140">
        <v>1</v>
      </c>
      <c r="I174" s="140">
        <v>0.28000000000000003</v>
      </c>
      <c r="J174" s="143" t="s">
        <v>104</v>
      </c>
      <c r="K174" s="141">
        <v>0.32</v>
      </c>
    </row>
    <row r="175" spans="1:11">
      <c r="A175" s="139">
        <v>174</v>
      </c>
      <c r="B175" s="146">
        <v>604983</v>
      </c>
      <c r="C175" s="143" t="s">
        <v>20</v>
      </c>
      <c r="D175" s="143" t="s">
        <v>22</v>
      </c>
      <c r="E175" s="143" t="s">
        <v>103</v>
      </c>
      <c r="F175" s="140" t="s">
        <v>62</v>
      </c>
      <c r="G175" s="140">
        <v>0</v>
      </c>
      <c r="H175" s="140">
        <v>0.03</v>
      </c>
      <c r="I175" s="140">
        <v>1.9E-2</v>
      </c>
      <c r="J175" s="143" t="s">
        <v>104</v>
      </c>
      <c r="K175" s="140">
        <v>0.02</v>
      </c>
    </row>
    <row r="176" spans="1:11">
      <c r="A176" s="139">
        <v>175</v>
      </c>
      <c r="B176" s="146">
        <v>604983</v>
      </c>
      <c r="C176" s="143" t="s">
        <v>20</v>
      </c>
      <c r="D176" s="143" t="s">
        <v>22</v>
      </c>
      <c r="E176" s="143" t="s">
        <v>103</v>
      </c>
      <c r="F176" s="140" t="s">
        <v>63</v>
      </c>
      <c r="G176" s="140">
        <v>0</v>
      </c>
      <c r="H176" s="140">
        <v>1.4999999999999999E-2</v>
      </c>
      <c r="I176" s="142">
        <v>4.0000000000000001E-3</v>
      </c>
      <c r="J176" s="143" t="s">
        <v>104</v>
      </c>
      <c r="K176" s="140">
        <v>5.0000000000000001E-3</v>
      </c>
    </row>
    <row r="177" spans="1:11">
      <c r="A177" s="139">
        <v>176</v>
      </c>
      <c r="B177" s="146">
        <v>604983</v>
      </c>
      <c r="C177" s="143" t="s">
        <v>20</v>
      </c>
      <c r="D177" s="143" t="s">
        <v>22</v>
      </c>
      <c r="E177" s="143" t="s">
        <v>103</v>
      </c>
      <c r="F177" s="140" t="s">
        <v>64</v>
      </c>
      <c r="G177" s="143">
        <v>14</v>
      </c>
      <c r="H177" s="140">
        <v>15.5</v>
      </c>
      <c r="I177" s="140">
        <v>15.23</v>
      </c>
      <c r="J177" s="143" t="s">
        <v>104</v>
      </c>
      <c r="K177" s="140">
        <v>15.26</v>
      </c>
    </row>
    <row r="178" spans="1:11">
      <c r="A178" s="139">
        <v>177</v>
      </c>
      <c r="B178" s="146">
        <v>604983</v>
      </c>
      <c r="C178" s="143" t="s">
        <v>20</v>
      </c>
      <c r="D178" s="143" t="s">
        <v>22</v>
      </c>
      <c r="E178" s="143" t="s">
        <v>103</v>
      </c>
      <c r="F178" s="140" t="s">
        <v>65</v>
      </c>
      <c r="G178" s="143">
        <v>3.5</v>
      </c>
      <c r="H178" s="140">
        <v>5.5</v>
      </c>
      <c r="I178" s="140">
        <v>4.8099999999999996</v>
      </c>
      <c r="J178" s="143" t="s">
        <v>104</v>
      </c>
      <c r="K178" s="140">
        <v>4.75</v>
      </c>
    </row>
    <row r="179" spans="1:11">
      <c r="A179" s="139">
        <v>178</v>
      </c>
      <c r="B179" s="146">
        <v>604983</v>
      </c>
      <c r="C179" s="143" t="s">
        <v>20</v>
      </c>
      <c r="D179" s="143" t="s">
        <v>22</v>
      </c>
      <c r="E179" s="143" t="s">
        <v>103</v>
      </c>
      <c r="F179" s="140" t="s">
        <v>66</v>
      </c>
      <c r="G179" s="143"/>
      <c r="H179" s="140">
        <v>0.45</v>
      </c>
      <c r="I179" s="140">
        <v>0.31</v>
      </c>
      <c r="J179" s="143" t="s">
        <v>104</v>
      </c>
      <c r="K179" s="140">
        <v>0.36</v>
      </c>
    </row>
    <row r="180" spans="1:11">
      <c r="A180" s="139">
        <v>179</v>
      </c>
      <c r="B180" s="146">
        <v>604983</v>
      </c>
      <c r="C180" s="143" t="s">
        <v>20</v>
      </c>
      <c r="D180" s="143" t="s">
        <v>22</v>
      </c>
      <c r="E180" s="143" t="s">
        <v>103</v>
      </c>
      <c r="F180" s="140" t="s">
        <v>68</v>
      </c>
      <c r="G180" s="143">
        <v>2.5</v>
      </c>
      <c r="H180" s="140">
        <v>4.5</v>
      </c>
      <c r="I180" s="140">
        <v>4.1100000000000003</v>
      </c>
      <c r="J180" s="143" t="s">
        <v>104</v>
      </c>
      <c r="K180" s="140">
        <v>4.1900000000000004</v>
      </c>
    </row>
    <row r="181" spans="1:11">
      <c r="A181" s="139">
        <v>180</v>
      </c>
      <c r="B181" s="146">
        <v>604983</v>
      </c>
      <c r="C181" s="143" t="s">
        <v>20</v>
      </c>
      <c r="D181" s="143" t="s">
        <v>22</v>
      </c>
      <c r="E181" s="143" t="s">
        <v>103</v>
      </c>
      <c r="F181" s="140" t="s">
        <v>70</v>
      </c>
      <c r="G181" s="143">
        <v>0</v>
      </c>
      <c r="H181" s="140">
        <v>0.5</v>
      </c>
      <c r="I181" s="140">
        <v>0.08</v>
      </c>
      <c r="J181" s="143" t="s">
        <v>104</v>
      </c>
      <c r="K181" s="140">
        <v>0.11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4"/>
  <sheetViews>
    <sheetView zoomScaleNormal="100" workbookViewId="0">
      <pane xSplit="3" topLeftCell="D1" activePane="topRight" state="frozen"/>
      <selection pane="topRight" activeCell="AD22" sqref="A22:AD22"/>
    </sheetView>
  </sheetViews>
  <sheetFormatPr defaultRowHeight="14.4"/>
  <cols>
    <col min="1" max="1" width="24.44140625" bestFit="1" customWidth="1"/>
    <col min="2" max="2" width="10" bestFit="1" customWidth="1"/>
  </cols>
  <sheetData>
    <row r="1" spans="1:41" ht="18">
      <c r="A1" s="1" t="s">
        <v>0</v>
      </c>
      <c r="B1" s="94" t="s">
        <v>1</v>
      </c>
    </row>
    <row r="2" spans="1:41" ht="18">
      <c r="A2" s="1" t="s">
        <v>2</v>
      </c>
      <c r="B2" s="94" t="s">
        <v>3</v>
      </c>
      <c r="C2" t="s">
        <v>4</v>
      </c>
    </row>
    <row r="3" spans="1:41" ht="15.75" customHeight="1">
      <c r="A3" s="81"/>
      <c r="B3" s="100">
        <v>1</v>
      </c>
      <c r="C3" s="100"/>
      <c r="D3" s="100">
        <v>2</v>
      </c>
      <c r="E3" s="100"/>
      <c r="F3" s="100">
        <v>3</v>
      </c>
      <c r="G3" s="100"/>
      <c r="H3" s="100">
        <v>4</v>
      </c>
      <c r="I3" s="100"/>
      <c r="J3" s="100">
        <v>5</v>
      </c>
      <c r="K3" s="100"/>
      <c r="L3" s="100">
        <v>6</v>
      </c>
      <c r="M3" s="100"/>
      <c r="N3" s="100">
        <v>7</v>
      </c>
      <c r="O3" s="100"/>
      <c r="P3" s="100">
        <v>8</v>
      </c>
      <c r="Q3" s="100"/>
      <c r="R3" s="100">
        <v>9</v>
      </c>
      <c r="S3" s="100"/>
      <c r="T3" s="100">
        <v>10</v>
      </c>
      <c r="U3" s="100"/>
      <c r="V3" s="100">
        <v>11</v>
      </c>
      <c r="W3" s="100"/>
      <c r="X3" s="100">
        <v>12</v>
      </c>
      <c r="Y3" s="100"/>
      <c r="Z3" s="100">
        <v>13</v>
      </c>
      <c r="AA3" s="100"/>
      <c r="AB3" s="100">
        <v>14</v>
      </c>
      <c r="AC3" s="100"/>
      <c r="AD3" s="100">
        <v>15</v>
      </c>
      <c r="AE3" s="100"/>
      <c r="AF3" s="100">
        <v>16</v>
      </c>
      <c r="AG3" s="100"/>
      <c r="AH3" s="100">
        <v>17</v>
      </c>
      <c r="AI3" s="100"/>
      <c r="AJ3" s="100">
        <v>18</v>
      </c>
      <c r="AK3" s="100"/>
      <c r="AL3" s="100">
        <v>19</v>
      </c>
      <c r="AM3" s="100"/>
      <c r="AN3" s="100">
        <v>20</v>
      </c>
      <c r="AO3" s="100"/>
    </row>
    <row r="4" spans="1:41">
      <c r="A4" s="82" t="s">
        <v>5</v>
      </c>
      <c r="B4" s="97">
        <v>700496</v>
      </c>
      <c r="C4" s="97"/>
      <c r="D4" s="97">
        <v>700497</v>
      </c>
      <c r="E4" s="97"/>
      <c r="F4" s="97">
        <v>604769</v>
      </c>
      <c r="G4" s="97"/>
      <c r="H4" s="97">
        <v>604775</v>
      </c>
      <c r="I4" s="97"/>
      <c r="J4" s="97">
        <v>604980</v>
      </c>
      <c r="K4" s="97"/>
      <c r="L4" s="97">
        <v>604981</v>
      </c>
      <c r="M4" s="97"/>
      <c r="N4" s="97">
        <v>604985</v>
      </c>
      <c r="O4" s="97"/>
      <c r="P4" s="97">
        <v>700585</v>
      </c>
      <c r="Q4" s="97"/>
      <c r="R4" s="97">
        <v>700586</v>
      </c>
      <c r="S4" s="97"/>
      <c r="T4" s="97">
        <v>700590</v>
      </c>
      <c r="U4" s="97"/>
      <c r="V4" s="97">
        <v>700591</v>
      </c>
      <c r="W4" s="97"/>
      <c r="X4" s="97">
        <v>700592</v>
      </c>
      <c r="Y4" s="97"/>
      <c r="Z4" s="97">
        <v>700698</v>
      </c>
      <c r="AA4" s="97"/>
      <c r="AB4" s="97">
        <v>700699</v>
      </c>
      <c r="AC4" s="97"/>
      <c r="AD4" s="97">
        <v>604982</v>
      </c>
      <c r="AE4" s="97"/>
      <c r="AF4" s="97">
        <v>604984</v>
      </c>
      <c r="AG4" s="97"/>
      <c r="AH4" s="97">
        <v>604979</v>
      </c>
      <c r="AI4" s="97"/>
      <c r="AJ4" s="97">
        <v>604983</v>
      </c>
      <c r="AK4" s="97"/>
      <c r="AL4" s="99"/>
      <c r="AM4" s="99"/>
      <c r="AN4" s="99"/>
      <c r="AO4" s="99"/>
    </row>
    <row r="5" spans="1:41">
      <c r="A5" s="82" t="s">
        <v>6</v>
      </c>
      <c r="B5" s="98" t="s">
        <v>7</v>
      </c>
      <c r="C5" s="98"/>
      <c r="D5" s="98" t="s">
        <v>7</v>
      </c>
      <c r="E5" s="98"/>
      <c r="F5" s="98" t="s">
        <v>8</v>
      </c>
      <c r="G5" s="98"/>
      <c r="H5" s="98" t="s">
        <v>9</v>
      </c>
      <c r="I5" s="98"/>
      <c r="J5" s="98" t="s">
        <v>10</v>
      </c>
      <c r="K5" s="98"/>
      <c r="L5" s="98" t="s">
        <v>11</v>
      </c>
      <c r="M5" s="98"/>
      <c r="N5" s="98" t="s">
        <v>12</v>
      </c>
      <c r="O5" s="98"/>
      <c r="P5" s="98" t="s">
        <v>13</v>
      </c>
      <c r="Q5" s="98"/>
      <c r="R5" s="98" t="s">
        <v>8</v>
      </c>
      <c r="S5" s="98"/>
      <c r="T5" s="98" t="s">
        <v>14</v>
      </c>
      <c r="U5" s="98"/>
      <c r="V5" s="98" t="s">
        <v>15</v>
      </c>
      <c r="W5" s="98"/>
      <c r="X5" s="98" t="s">
        <v>15</v>
      </c>
      <c r="Y5" s="98"/>
      <c r="Z5" s="98" t="s">
        <v>16</v>
      </c>
      <c r="AA5" s="98"/>
      <c r="AB5" s="98" t="s">
        <v>17</v>
      </c>
      <c r="AC5" s="98"/>
      <c r="AD5" s="98" t="s">
        <v>18</v>
      </c>
      <c r="AE5" s="98"/>
      <c r="AF5" s="98" t="s">
        <v>19</v>
      </c>
      <c r="AG5" s="98"/>
      <c r="AH5" s="98" t="s">
        <v>18</v>
      </c>
      <c r="AI5" s="98"/>
      <c r="AJ5" s="98" t="s">
        <v>20</v>
      </c>
      <c r="AK5" s="98"/>
      <c r="AL5" s="99"/>
      <c r="AM5" s="99"/>
      <c r="AN5" s="99"/>
      <c r="AO5" s="99"/>
    </row>
    <row r="6" spans="1:41">
      <c r="A6" s="82" t="s">
        <v>21</v>
      </c>
      <c r="B6" s="98" t="s">
        <v>22</v>
      </c>
      <c r="C6" s="98"/>
      <c r="D6" s="98" t="s">
        <v>22</v>
      </c>
      <c r="E6" s="98"/>
      <c r="F6" s="98" t="s">
        <v>22</v>
      </c>
      <c r="G6" s="98"/>
      <c r="H6" s="98" t="s">
        <v>23</v>
      </c>
      <c r="I6" s="98"/>
      <c r="J6" s="98" t="s">
        <v>23</v>
      </c>
      <c r="K6" s="98"/>
      <c r="L6" s="98" t="s">
        <v>24</v>
      </c>
      <c r="M6" s="98"/>
      <c r="N6" s="98" t="s">
        <v>24</v>
      </c>
      <c r="O6" s="98"/>
      <c r="P6" s="98" t="s">
        <v>22</v>
      </c>
      <c r="Q6" s="98"/>
      <c r="R6" s="98" t="s">
        <v>22</v>
      </c>
      <c r="S6" s="98"/>
      <c r="T6" s="98" t="s">
        <v>25</v>
      </c>
      <c r="U6" s="98"/>
      <c r="V6" s="98" t="s">
        <v>25</v>
      </c>
      <c r="W6" s="98"/>
      <c r="X6" s="98" t="s">
        <v>25</v>
      </c>
      <c r="Y6" s="98"/>
      <c r="Z6" s="98" t="s">
        <v>24</v>
      </c>
      <c r="AA6" s="98"/>
      <c r="AB6" s="98" t="s">
        <v>24</v>
      </c>
      <c r="AC6" s="98"/>
      <c r="AD6" s="98" t="s">
        <v>22</v>
      </c>
      <c r="AE6" s="98"/>
      <c r="AF6" s="98" t="s">
        <v>25</v>
      </c>
      <c r="AG6" s="98"/>
      <c r="AH6" s="98" t="s">
        <v>22</v>
      </c>
      <c r="AI6" s="98"/>
      <c r="AJ6" s="98" t="s">
        <v>22</v>
      </c>
      <c r="AK6" s="98"/>
      <c r="AL6" s="99"/>
      <c r="AM6" s="99"/>
      <c r="AN6" s="99"/>
      <c r="AO6" s="99"/>
    </row>
    <row r="7" spans="1:41">
      <c r="A7" s="79"/>
      <c r="B7" s="92" t="s">
        <v>26</v>
      </c>
      <c r="C7" s="92" t="s">
        <v>27</v>
      </c>
      <c r="D7" s="92" t="s">
        <v>26</v>
      </c>
      <c r="E7" s="92" t="s">
        <v>27</v>
      </c>
      <c r="F7" s="92" t="s">
        <v>26</v>
      </c>
      <c r="G7" s="92" t="s">
        <v>27</v>
      </c>
      <c r="H7" s="92" t="s">
        <v>26</v>
      </c>
      <c r="I7" s="92" t="s">
        <v>27</v>
      </c>
      <c r="J7" s="92" t="s">
        <v>26</v>
      </c>
      <c r="K7" s="92" t="s">
        <v>27</v>
      </c>
      <c r="L7" s="92" t="s">
        <v>26</v>
      </c>
      <c r="M7" s="92" t="s">
        <v>27</v>
      </c>
      <c r="N7" s="92" t="s">
        <v>26</v>
      </c>
      <c r="O7" s="92" t="s">
        <v>27</v>
      </c>
      <c r="P7" s="92" t="s">
        <v>26</v>
      </c>
      <c r="Q7" s="92" t="s">
        <v>27</v>
      </c>
      <c r="R7" s="92" t="s">
        <v>26</v>
      </c>
      <c r="S7" s="92" t="s">
        <v>27</v>
      </c>
      <c r="T7" s="92" t="s">
        <v>26</v>
      </c>
      <c r="U7" s="92" t="s">
        <v>27</v>
      </c>
      <c r="V7" s="92" t="s">
        <v>26</v>
      </c>
      <c r="W7" s="92" t="s">
        <v>27</v>
      </c>
      <c r="X7" s="92" t="s">
        <v>26</v>
      </c>
      <c r="Y7" s="92" t="s">
        <v>27</v>
      </c>
      <c r="Z7" s="92" t="s">
        <v>26</v>
      </c>
      <c r="AA7" s="92" t="s">
        <v>27</v>
      </c>
      <c r="AB7" s="92" t="s">
        <v>26</v>
      </c>
      <c r="AC7" s="92" t="s">
        <v>27</v>
      </c>
      <c r="AD7" s="92" t="s">
        <v>26</v>
      </c>
      <c r="AE7" s="92" t="s">
        <v>27</v>
      </c>
      <c r="AF7" s="92" t="s">
        <v>26</v>
      </c>
      <c r="AG7" s="92" t="s">
        <v>27</v>
      </c>
      <c r="AH7" s="92" t="s">
        <v>26</v>
      </c>
      <c r="AI7" s="92" t="s">
        <v>27</v>
      </c>
      <c r="AJ7" s="92" t="s">
        <v>26</v>
      </c>
      <c r="AK7" s="92" t="s">
        <v>27</v>
      </c>
      <c r="AL7" s="92" t="s">
        <v>26</v>
      </c>
      <c r="AM7" s="92" t="s">
        <v>27</v>
      </c>
      <c r="AN7" s="92" t="s">
        <v>26</v>
      </c>
      <c r="AO7" s="92" t="s">
        <v>27</v>
      </c>
    </row>
    <row r="8" spans="1:41" ht="16.5" customHeight="1">
      <c r="A8" s="73" t="s">
        <v>28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</row>
    <row r="9" spans="1:41">
      <c r="A9" s="75" t="s">
        <v>29</v>
      </c>
      <c r="B9" s="76" t="s">
        <v>30</v>
      </c>
      <c r="C9" s="76" t="s">
        <v>30</v>
      </c>
      <c r="D9" s="76" t="s">
        <v>30</v>
      </c>
      <c r="E9" s="76" t="s">
        <v>30</v>
      </c>
      <c r="F9" s="76" t="s">
        <v>30</v>
      </c>
      <c r="G9" s="76" t="s">
        <v>30</v>
      </c>
      <c r="H9" s="76" t="s">
        <v>30</v>
      </c>
      <c r="I9" s="76" t="s">
        <v>30</v>
      </c>
      <c r="J9" s="76" t="s">
        <v>30</v>
      </c>
      <c r="K9" s="76" t="s">
        <v>30</v>
      </c>
      <c r="L9" s="76" t="s">
        <v>30</v>
      </c>
      <c r="M9" s="76" t="s">
        <v>30</v>
      </c>
      <c r="N9" s="76" t="s">
        <v>30</v>
      </c>
      <c r="O9" s="76" t="s">
        <v>30</v>
      </c>
      <c r="P9" s="76" t="s">
        <v>30</v>
      </c>
      <c r="Q9" s="76" t="s">
        <v>30</v>
      </c>
      <c r="R9" s="76" t="s">
        <v>30</v>
      </c>
      <c r="S9" s="76" t="s">
        <v>30</v>
      </c>
      <c r="T9" s="76" t="s">
        <v>30</v>
      </c>
      <c r="U9" s="76" t="s">
        <v>30</v>
      </c>
      <c r="V9" s="76" t="s">
        <v>30</v>
      </c>
      <c r="W9" s="76" t="s">
        <v>30</v>
      </c>
      <c r="X9" s="76" t="s">
        <v>30</v>
      </c>
      <c r="Y9" s="76" t="s">
        <v>30</v>
      </c>
      <c r="Z9" s="76" t="s">
        <v>30</v>
      </c>
      <c r="AA9" s="76" t="s">
        <v>30</v>
      </c>
      <c r="AB9" s="76" t="s">
        <v>30</v>
      </c>
      <c r="AC9" s="76" t="s">
        <v>30</v>
      </c>
      <c r="AD9" s="76" t="s">
        <v>30</v>
      </c>
      <c r="AE9" s="76" t="s">
        <v>30</v>
      </c>
      <c r="AF9" s="76" t="s">
        <v>30</v>
      </c>
      <c r="AG9" s="76" t="s">
        <v>30</v>
      </c>
      <c r="AH9" s="76" t="s">
        <v>30</v>
      </c>
      <c r="AI9" s="76" t="s">
        <v>30</v>
      </c>
      <c r="AJ9" s="76" t="s">
        <v>30</v>
      </c>
      <c r="AK9" s="76" t="s">
        <v>30</v>
      </c>
      <c r="AL9" s="76" t="s">
        <v>30</v>
      </c>
      <c r="AM9" s="76" t="s">
        <v>30</v>
      </c>
      <c r="AN9" s="76" t="s">
        <v>30</v>
      </c>
      <c r="AO9" s="76" t="s">
        <v>30</v>
      </c>
    </row>
    <row r="10" spans="1:41">
      <c r="A10" s="75" t="s">
        <v>31</v>
      </c>
      <c r="B10" s="76" t="s">
        <v>30</v>
      </c>
      <c r="C10" s="76" t="s">
        <v>30</v>
      </c>
      <c r="D10" s="76" t="s">
        <v>30</v>
      </c>
      <c r="E10" s="76" t="s">
        <v>30</v>
      </c>
      <c r="F10" s="76" t="s">
        <v>30</v>
      </c>
      <c r="G10" s="76" t="s">
        <v>30</v>
      </c>
      <c r="H10" s="76" t="s">
        <v>30</v>
      </c>
      <c r="I10" s="76" t="s">
        <v>30</v>
      </c>
      <c r="J10" s="76" t="s">
        <v>30</v>
      </c>
      <c r="K10" s="76" t="s">
        <v>30</v>
      </c>
      <c r="L10" s="76" t="s">
        <v>30</v>
      </c>
      <c r="M10" s="76" t="s">
        <v>30</v>
      </c>
      <c r="N10" s="76" t="s">
        <v>30</v>
      </c>
      <c r="O10" s="76" t="s">
        <v>30</v>
      </c>
      <c r="P10" s="76" t="s">
        <v>30</v>
      </c>
      <c r="Q10" s="76" t="s">
        <v>30</v>
      </c>
      <c r="R10" s="76" t="s">
        <v>30</v>
      </c>
      <c r="S10" s="76" t="s">
        <v>30</v>
      </c>
      <c r="T10" s="76" t="s">
        <v>30</v>
      </c>
      <c r="U10" s="76" t="s">
        <v>30</v>
      </c>
      <c r="V10" s="76" t="s">
        <v>30</v>
      </c>
      <c r="W10" s="76" t="s">
        <v>30</v>
      </c>
      <c r="X10" s="76" t="s">
        <v>30</v>
      </c>
      <c r="Y10" s="76" t="s">
        <v>30</v>
      </c>
      <c r="Z10" s="76" t="s">
        <v>30</v>
      </c>
      <c r="AA10" s="76" t="s">
        <v>30</v>
      </c>
      <c r="AB10" s="76" t="s">
        <v>30</v>
      </c>
      <c r="AC10" s="76" t="s">
        <v>30</v>
      </c>
      <c r="AD10" s="76" t="s">
        <v>30</v>
      </c>
      <c r="AE10" s="76" t="s">
        <v>30</v>
      </c>
      <c r="AF10" s="76" t="s">
        <v>30</v>
      </c>
      <c r="AG10" s="76" t="s">
        <v>30</v>
      </c>
      <c r="AH10" s="76" t="s">
        <v>30</v>
      </c>
      <c r="AI10" s="76" t="s">
        <v>30</v>
      </c>
      <c r="AJ10" s="76" t="s">
        <v>30</v>
      </c>
      <c r="AK10" s="76" t="s">
        <v>30</v>
      </c>
      <c r="AL10" s="76" t="s">
        <v>30</v>
      </c>
      <c r="AM10" s="76" t="s">
        <v>30</v>
      </c>
      <c r="AN10" s="76" t="s">
        <v>30</v>
      </c>
      <c r="AO10" s="76" t="s">
        <v>30</v>
      </c>
    </row>
    <row r="11" spans="1:41">
      <c r="A11" s="75" t="s">
        <v>32</v>
      </c>
      <c r="B11" s="76" t="s">
        <v>30</v>
      </c>
      <c r="C11" s="76" t="s">
        <v>30</v>
      </c>
      <c r="D11" s="76" t="s">
        <v>30</v>
      </c>
      <c r="E11" s="76" t="s">
        <v>30</v>
      </c>
      <c r="F11" s="76" t="s">
        <v>30</v>
      </c>
      <c r="G11" s="76" t="s">
        <v>30</v>
      </c>
      <c r="H11" s="76" t="s">
        <v>30</v>
      </c>
      <c r="I11" s="76" t="s">
        <v>30</v>
      </c>
      <c r="J11" s="76" t="s">
        <v>30</v>
      </c>
      <c r="K11" s="76" t="s">
        <v>30</v>
      </c>
      <c r="L11" s="76" t="s">
        <v>30</v>
      </c>
      <c r="M11" s="76" t="s">
        <v>30</v>
      </c>
      <c r="N11" s="76" t="s">
        <v>30</v>
      </c>
      <c r="O11" s="76" t="s">
        <v>30</v>
      </c>
      <c r="P11" s="76" t="s">
        <v>30</v>
      </c>
      <c r="Q11" s="76" t="s">
        <v>30</v>
      </c>
      <c r="R11" s="76" t="s">
        <v>30</v>
      </c>
      <c r="S11" s="76" t="s">
        <v>30</v>
      </c>
      <c r="T11" s="76" t="s">
        <v>30</v>
      </c>
      <c r="U11" s="76" t="s">
        <v>30</v>
      </c>
      <c r="V11" s="76" t="s">
        <v>30</v>
      </c>
      <c r="W11" s="76" t="s">
        <v>30</v>
      </c>
      <c r="X11" s="76" t="s">
        <v>30</v>
      </c>
      <c r="Y11" s="76" t="s">
        <v>30</v>
      </c>
      <c r="Z11" s="76" t="s">
        <v>30</v>
      </c>
      <c r="AA11" s="76" t="s">
        <v>30</v>
      </c>
      <c r="AB11" s="76" t="s">
        <v>30</v>
      </c>
      <c r="AC11" s="76" t="s">
        <v>30</v>
      </c>
      <c r="AD11" s="76" t="s">
        <v>30</v>
      </c>
      <c r="AE11" s="76" t="s">
        <v>30</v>
      </c>
      <c r="AF11" s="76" t="s">
        <v>30</v>
      </c>
      <c r="AG11" s="76" t="s">
        <v>30</v>
      </c>
      <c r="AH11" s="76" t="s">
        <v>30</v>
      </c>
      <c r="AI11" s="76" t="s">
        <v>30</v>
      </c>
      <c r="AJ11" s="76" t="s">
        <v>30</v>
      </c>
      <c r="AK11" s="76" t="s">
        <v>30</v>
      </c>
      <c r="AL11" s="76" t="s">
        <v>30</v>
      </c>
      <c r="AM11" s="76" t="s">
        <v>30</v>
      </c>
      <c r="AN11" s="76" t="s">
        <v>30</v>
      </c>
      <c r="AO11" s="76" t="s">
        <v>30</v>
      </c>
    </row>
    <row r="12" spans="1:41">
      <c r="A12" s="75" t="s">
        <v>33</v>
      </c>
      <c r="B12" s="76" t="s">
        <v>30</v>
      </c>
      <c r="C12" s="76" t="s">
        <v>30</v>
      </c>
      <c r="D12" s="76" t="s">
        <v>30</v>
      </c>
      <c r="E12" s="76" t="s">
        <v>30</v>
      </c>
      <c r="F12" s="76" t="s">
        <v>30</v>
      </c>
      <c r="G12" s="76" t="s">
        <v>30</v>
      </c>
      <c r="H12" s="76" t="s">
        <v>30</v>
      </c>
      <c r="I12" s="76" t="s">
        <v>30</v>
      </c>
      <c r="J12" s="76" t="s">
        <v>30</v>
      </c>
      <c r="K12" s="76" t="s">
        <v>30</v>
      </c>
      <c r="L12" s="76" t="s">
        <v>30</v>
      </c>
      <c r="M12" s="76" t="s">
        <v>30</v>
      </c>
      <c r="N12" s="76" t="s">
        <v>30</v>
      </c>
      <c r="O12" s="76" t="s">
        <v>30</v>
      </c>
      <c r="P12" s="76" t="s">
        <v>30</v>
      </c>
      <c r="Q12" s="76" t="s">
        <v>30</v>
      </c>
      <c r="R12" s="76" t="s">
        <v>30</v>
      </c>
      <c r="S12" s="76" t="s">
        <v>30</v>
      </c>
      <c r="T12" s="76" t="s">
        <v>30</v>
      </c>
      <c r="U12" s="76" t="s">
        <v>30</v>
      </c>
      <c r="V12" s="76" t="s">
        <v>30</v>
      </c>
      <c r="W12" s="76" t="s">
        <v>30</v>
      </c>
      <c r="X12" s="76" t="s">
        <v>30</v>
      </c>
      <c r="Y12" s="76" t="s">
        <v>30</v>
      </c>
      <c r="Z12" s="76" t="s">
        <v>30</v>
      </c>
      <c r="AA12" s="76" t="s">
        <v>30</v>
      </c>
      <c r="AB12" s="76" t="s">
        <v>30</v>
      </c>
      <c r="AC12" s="76" t="s">
        <v>30</v>
      </c>
      <c r="AD12" s="76" t="s">
        <v>30</v>
      </c>
      <c r="AE12" s="76" t="s">
        <v>30</v>
      </c>
      <c r="AF12" s="76" t="s">
        <v>30</v>
      </c>
      <c r="AG12" s="76" t="s">
        <v>30</v>
      </c>
      <c r="AH12" s="76" t="s">
        <v>30</v>
      </c>
      <c r="AI12" s="76" t="s">
        <v>30</v>
      </c>
      <c r="AJ12" s="76" t="s">
        <v>30</v>
      </c>
      <c r="AK12" s="76" t="s">
        <v>30</v>
      </c>
      <c r="AL12" s="76" t="s">
        <v>30</v>
      </c>
      <c r="AM12" s="76" t="s">
        <v>30</v>
      </c>
      <c r="AN12" s="76" t="s">
        <v>30</v>
      </c>
      <c r="AO12" s="76" t="s">
        <v>30</v>
      </c>
    </row>
    <row r="13" spans="1:41">
      <c r="A13" s="75" t="s">
        <v>34</v>
      </c>
      <c r="B13" s="76" t="s">
        <v>30</v>
      </c>
      <c r="C13" s="77"/>
      <c r="D13" s="76" t="s">
        <v>30</v>
      </c>
      <c r="E13" s="77"/>
      <c r="F13" s="76" t="s">
        <v>30</v>
      </c>
      <c r="G13" s="77"/>
      <c r="H13" s="76" t="s">
        <v>30</v>
      </c>
      <c r="I13" s="77"/>
      <c r="J13" s="76" t="s">
        <v>30</v>
      </c>
      <c r="K13" s="77"/>
      <c r="L13" s="76" t="s">
        <v>30</v>
      </c>
      <c r="M13" s="77"/>
      <c r="N13" s="76" t="s">
        <v>30</v>
      </c>
      <c r="O13" s="77"/>
      <c r="P13" s="76" t="s">
        <v>30</v>
      </c>
      <c r="Q13" s="77"/>
      <c r="R13" s="76" t="s">
        <v>30</v>
      </c>
      <c r="S13" s="77"/>
      <c r="T13" s="76" t="s">
        <v>30</v>
      </c>
      <c r="U13" s="77"/>
      <c r="V13" s="76" t="s">
        <v>30</v>
      </c>
      <c r="W13" s="77"/>
      <c r="X13" s="76" t="s">
        <v>30</v>
      </c>
      <c r="Y13" s="77"/>
      <c r="Z13" s="76" t="s">
        <v>30</v>
      </c>
      <c r="AA13" s="77"/>
      <c r="AB13" s="76" t="s">
        <v>30</v>
      </c>
      <c r="AC13" s="77"/>
      <c r="AD13" s="76" t="s">
        <v>30</v>
      </c>
      <c r="AE13" s="77"/>
      <c r="AF13" s="76" t="s">
        <v>30</v>
      </c>
      <c r="AG13" s="77"/>
      <c r="AH13" s="76" t="s">
        <v>30</v>
      </c>
      <c r="AI13" s="77"/>
      <c r="AJ13" s="76" t="s">
        <v>30</v>
      </c>
      <c r="AK13" s="77"/>
      <c r="AL13" s="76" t="s">
        <v>30</v>
      </c>
      <c r="AM13" s="77"/>
      <c r="AN13" s="76" t="s">
        <v>30</v>
      </c>
      <c r="AO13" s="77"/>
    </row>
    <row r="14" spans="1:41">
      <c r="A14" s="75" t="s">
        <v>35</v>
      </c>
      <c r="B14" s="76" t="s">
        <v>30</v>
      </c>
      <c r="C14" s="77"/>
      <c r="D14" s="76" t="s">
        <v>30</v>
      </c>
      <c r="E14" s="77"/>
      <c r="F14" s="76" t="s">
        <v>30</v>
      </c>
      <c r="G14" s="77"/>
      <c r="H14" s="76" t="s">
        <v>30</v>
      </c>
      <c r="I14" s="77"/>
      <c r="J14" s="76" t="s">
        <v>30</v>
      </c>
      <c r="K14" s="77"/>
      <c r="L14" s="76" t="s">
        <v>30</v>
      </c>
      <c r="M14" s="77"/>
      <c r="N14" s="76" t="s">
        <v>30</v>
      </c>
      <c r="O14" s="77"/>
      <c r="P14" s="76" t="s">
        <v>30</v>
      </c>
      <c r="Q14" s="77"/>
      <c r="R14" s="76" t="s">
        <v>30</v>
      </c>
      <c r="S14" s="77"/>
      <c r="T14" s="76" t="s">
        <v>30</v>
      </c>
      <c r="U14" s="77"/>
      <c r="V14" s="76" t="s">
        <v>30</v>
      </c>
      <c r="W14" s="77"/>
      <c r="X14" s="76" t="s">
        <v>30</v>
      </c>
      <c r="Y14" s="77"/>
      <c r="Z14" s="76" t="s">
        <v>30</v>
      </c>
      <c r="AA14" s="77"/>
      <c r="AB14" s="76" t="s">
        <v>30</v>
      </c>
      <c r="AC14" s="77"/>
      <c r="AD14" s="76" t="s">
        <v>30</v>
      </c>
      <c r="AE14" s="77"/>
      <c r="AF14" s="76" t="s">
        <v>30</v>
      </c>
      <c r="AG14" s="77"/>
      <c r="AH14" s="76" t="s">
        <v>30</v>
      </c>
      <c r="AI14" s="77"/>
      <c r="AJ14" s="76" t="s">
        <v>30</v>
      </c>
      <c r="AK14" s="77"/>
      <c r="AL14" s="76" t="s">
        <v>30</v>
      </c>
      <c r="AM14" s="77"/>
      <c r="AN14" s="76" t="s">
        <v>30</v>
      </c>
      <c r="AO14" s="77"/>
    </row>
    <row r="15" spans="1:41" ht="15.6">
      <c r="A15" s="73" t="s">
        <v>36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</row>
    <row r="16" spans="1:41">
      <c r="A16" s="75" t="s">
        <v>37</v>
      </c>
      <c r="B16" s="76" t="s">
        <v>30</v>
      </c>
      <c r="C16" s="76" t="s">
        <v>30</v>
      </c>
      <c r="D16" s="76" t="s">
        <v>30</v>
      </c>
      <c r="E16" s="76" t="s">
        <v>30</v>
      </c>
      <c r="F16" s="76" t="s">
        <v>30</v>
      </c>
      <c r="G16" s="76" t="s">
        <v>30</v>
      </c>
      <c r="H16" s="76" t="s">
        <v>30</v>
      </c>
      <c r="I16" s="76" t="s">
        <v>30</v>
      </c>
      <c r="J16" s="76" t="s">
        <v>30</v>
      </c>
      <c r="K16" s="76" t="s">
        <v>30</v>
      </c>
      <c r="L16" s="76" t="s">
        <v>30</v>
      </c>
      <c r="M16" s="76" t="s">
        <v>30</v>
      </c>
      <c r="N16" s="76" t="s">
        <v>30</v>
      </c>
      <c r="O16" s="76" t="s">
        <v>30</v>
      </c>
      <c r="P16" s="76" t="s">
        <v>30</v>
      </c>
      <c r="Q16" s="76" t="s">
        <v>30</v>
      </c>
      <c r="R16" s="76" t="s">
        <v>30</v>
      </c>
      <c r="S16" s="76" t="s">
        <v>30</v>
      </c>
      <c r="T16" s="76" t="s">
        <v>30</v>
      </c>
      <c r="U16" s="76" t="s">
        <v>30</v>
      </c>
      <c r="V16" s="76" t="s">
        <v>30</v>
      </c>
      <c r="W16" s="76" t="s">
        <v>30</v>
      </c>
      <c r="X16" s="76" t="s">
        <v>30</v>
      </c>
      <c r="Y16" s="76" t="s">
        <v>30</v>
      </c>
      <c r="Z16" s="76" t="s">
        <v>30</v>
      </c>
      <c r="AA16" s="76" t="s">
        <v>30</v>
      </c>
      <c r="AB16" s="76" t="s">
        <v>30</v>
      </c>
      <c r="AC16" s="76" t="s">
        <v>30</v>
      </c>
      <c r="AD16" s="76" t="s">
        <v>30</v>
      </c>
      <c r="AE16" s="76" t="s">
        <v>30</v>
      </c>
      <c r="AF16" s="76" t="s">
        <v>30</v>
      </c>
      <c r="AG16" s="76" t="s">
        <v>30</v>
      </c>
      <c r="AH16" s="76" t="s">
        <v>30</v>
      </c>
      <c r="AI16" s="76" t="s">
        <v>30</v>
      </c>
      <c r="AJ16" s="76" t="s">
        <v>30</v>
      </c>
      <c r="AK16" s="76" t="s">
        <v>30</v>
      </c>
      <c r="AL16" s="76" t="s">
        <v>30</v>
      </c>
      <c r="AM16" s="76" t="s">
        <v>30</v>
      </c>
      <c r="AN16" s="76" t="s">
        <v>30</v>
      </c>
      <c r="AO16" s="76" t="s">
        <v>30</v>
      </c>
    </row>
    <row r="17" spans="1:41">
      <c r="A17" s="75" t="s">
        <v>38</v>
      </c>
      <c r="B17" s="76" t="s">
        <v>30</v>
      </c>
      <c r="C17" s="77"/>
      <c r="D17" s="76" t="s">
        <v>30</v>
      </c>
      <c r="E17" s="77"/>
      <c r="F17" s="76" t="s">
        <v>30</v>
      </c>
      <c r="G17" s="77"/>
      <c r="H17" s="76" t="s">
        <v>30</v>
      </c>
      <c r="I17" s="77"/>
      <c r="J17" s="76" t="s">
        <v>30</v>
      </c>
      <c r="K17" s="77"/>
      <c r="L17" s="76" t="s">
        <v>30</v>
      </c>
      <c r="M17" s="77"/>
      <c r="N17" s="76" t="s">
        <v>30</v>
      </c>
      <c r="O17" s="77"/>
      <c r="P17" s="76" t="s">
        <v>30</v>
      </c>
      <c r="Q17" s="77"/>
      <c r="R17" s="76" t="s">
        <v>30</v>
      </c>
      <c r="S17" s="77"/>
      <c r="T17" s="76" t="s">
        <v>30</v>
      </c>
      <c r="U17" s="77"/>
      <c r="V17" s="76" t="s">
        <v>30</v>
      </c>
      <c r="W17" s="77"/>
      <c r="X17" s="76" t="s">
        <v>30</v>
      </c>
      <c r="Y17" s="77"/>
      <c r="Z17" s="76" t="s">
        <v>30</v>
      </c>
      <c r="AA17" s="77"/>
      <c r="AB17" s="76" t="s">
        <v>30</v>
      </c>
      <c r="AC17" s="77"/>
      <c r="AD17" s="76" t="s">
        <v>30</v>
      </c>
      <c r="AE17" s="77"/>
      <c r="AF17" s="76" t="s">
        <v>30</v>
      </c>
      <c r="AG17" s="77"/>
      <c r="AH17" s="76" t="s">
        <v>30</v>
      </c>
      <c r="AI17" s="77"/>
      <c r="AJ17" s="76" t="s">
        <v>30</v>
      </c>
      <c r="AK17" s="77"/>
      <c r="AL17" s="76" t="s">
        <v>30</v>
      </c>
      <c r="AM17" s="77"/>
      <c r="AN17" s="76" t="s">
        <v>30</v>
      </c>
      <c r="AO17" s="77"/>
    </row>
    <row r="19" spans="1:41">
      <c r="A19" s="80" t="s">
        <v>39</v>
      </c>
      <c r="B19" s="76" t="s">
        <v>30</v>
      </c>
      <c r="C19" s="77"/>
      <c r="D19" s="76" t="s">
        <v>30</v>
      </c>
      <c r="E19" s="77"/>
      <c r="F19" s="76" t="s">
        <v>30</v>
      </c>
      <c r="G19" s="77"/>
      <c r="H19" s="76" t="s">
        <v>30</v>
      </c>
      <c r="I19" s="77"/>
      <c r="J19" s="76" t="s">
        <v>30</v>
      </c>
      <c r="K19" s="77"/>
      <c r="L19" s="76" t="s">
        <v>30</v>
      </c>
      <c r="M19" s="77"/>
      <c r="N19" s="76" t="s">
        <v>30</v>
      </c>
      <c r="O19" s="77"/>
      <c r="P19" s="76" t="s">
        <v>30</v>
      </c>
      <c r="Q19" s="77"/>
      <c r="R19" s="76" t="s">
        <v>30</v>
      </c>
      <c r="S19" s="77"/>
      <c r="T19" s="76" t="s">
        <v>30</v>
      </c>
      <c r="U19" s="77"/>
      <c r="V19" s="76" t="s">
        <v>30</v>
      </c>
      <c r="W19" s="77"/>
      <c r="X19" s="76" t="s">
        <v>30</v>
      </c>
      <c r="Y19" s="77"/>
      <c r="Z19" s="76" t="s">
        <v>30</v>
      </c>
      <c r="AA19" s="77"/>
      <c r="AB19" s="76" t="s">
        <v>30</v>
      </c>
      <c r="AC19" s="77"/>
      <c r="AD19" s="76" t="s">
        <v>30</v>
      </c>
      <c r="AE19" s="77"/>
      <c r="AF19" s="76" t="s">
        <v>30</v>
      </c>
      <c r="AG19" s="77"/>
      <c r="AH19" s="76" t="s">
        <v>30</v>
      </c>
      <c r="AI19" s="77"/>
      <c r="AJ19" s="76" t="s">
        <v>30</v>
      </c>
      <c r="AK19" s="77"/>
      <c r="AL19" s="76" t="s">
        <v>30</v>
      </c>
      <c r="AM19" s="77"/>
      <c r="AN19" s="76" t="s">
        <v>30</v>
      </c>
      <c r="AO19" s="77"/>
    </row>
    <row r="20" spans="1:41">
      <c r="A20" s="80" t="s">
        <v>40</v>
      </c>
      <c r="B20" s="76" t="s">
        <v>30</v>
      </c>
      <c r="C20" s="77"/>
      <c r="D20" s="76" t="s">
        <v>30</v>
      </c>
      <c r="E20" s="77"/>
      <c r="F20" s="76" t="s">
        <v>30</v>
      </c>
      <c r="G20" s="77"/>
      <c r="H20" s="76" t="s">
        <v>30</v>
      </c>
      <c r="I20" s="77"/>
      <c r="J20" s="76" t="s">
        <v>30</v>
      </c>
      <c r="K20" s="77"/>
      <c r="L20" s="76" t="s">
        <v>30</v>
      </c>
      <c r="M20" s="77"/>
      <c r="N20" s="76" t="s">
        <v>30</v>
      </c>
      <c r="O20" s="77"/>
      <c r="P20" s="76" t="s">
        <v>30</v>
      </c>
      <c r="Q20" s="77"/>
      <c r="R20" s="76" t="s">
        <v>30</v>
      </c>
      <c r="S20" s="77"/>
      <c r="T20" s="76" t="s">
        <v>30</v>
      </c>
      <c r="U20" s="77"/>
      <c r="V20" s="76" t="s">
        <v>30</v>
      </c>
      <c r="W20" s="77"/>
      <c r="X20" s="76" t="s">
        <v>30</v>
      </c>
      <c r="Y20" s="77"/>
      <c r="Z20" s="76" t="s">
        <v>30</v>
      </c>
      <c r="AA20" s="77"/>
      <c r="AB20" s="76" t="s">
        <v>30</v>
      </c>
      <c r="AC20" s="77"/>
      <c r="AD20" s="76" t="s">
        <v>30</v>
      </c>
      <c r="AE20" s="77"/>
      <c r="AF20" s="76" t="s">
        <v>30</v>
      </c>
      <c r="AG20" s="77"/>
      <c r="AH20" s="76" t="s">
        <v>30</v>
      </c>
      <c r="AI20" s="77"/>
      <c r="AJ20" s="76" t="s">
        <v>30</v>
      </c>
      <c r="AK20" s="77"/>
      <c r="AL20" s="76" t="s">
        <v>30</v>
      </c>
      <c r="AM20" s="77"/>
      <c r="AN20" s="76" t="s">
        <v>30</v>
      </c>
      <c r="AO20" s="77"/>
    </row>
    <row r="22" spans="1:41">
      <c r="A22" s="39"/>
    </row>
    <row r="24" spans="1:41">
      <c r="R24" t="s">
        <v>41</v>
      </c>
    </row>
  </sheetData>
  <mergeCells count="80">
    <mergeCell ref="AJ3:AK3"/>
    <mergeCell ref="AL3:AM3"/>
    <mergeCell ref="AN3:AO3"/>
    <mergeCell ref="Z3:AA3"/>
    <mergeCell ref="AB3:AC3"/>
    <mergeCell ref="AD3:AE3"/>
    <mergeCell ref="AF3:AG3"/>
    <mergeCell ref="AH3:AI3"/>
    <mergeCell ref="B3:C3"/>
    <mergeCell ref="H3:I3"/>
    <mergeCell ref="J3:K3"/>
    <mergeCell ref="L3:M3"/>
    <mergeCell ref="N3:O3"/>
    <mergeCell ref="D3:E3"/>
    <mergeCell ref="F3:G3"/>
    <mergeCell ref="P3:Q3"/>
    <mergeCell ref="R3:S3"/>
    <mergeCell ref="T3:U3"/>
    <mergeCell ref="V3:W3"/>
    <mergeCell ref="X3:Y3"/>
    <mergeCell ref="H4:I4"/>
    <mergeCell ref="J4:K4"/>
    <mergeCell ref="L4:M4"/>
    <mergeCell ref="N4:O4"/>
    <mergeCell ref="B6:C6"/>
    <mergeCell ref="H6:I6"/>
    <mergeCell ref="J6:K6"/>
    <mergeCell ref="H5:I5"/>
    <mergeCell ref="J5:K5"/>
    <mergeCell ref="L5:M5"/>
    <mergeCell ref="N5:O5"/>
    <mergeCell ref="B5:C5"/>
    <mergeCell ref="L6:M6"/>
    <mergeCell ref="N6:O6"/>
    <mergeCell ref="B4:C4"/>
    <mergeCell ref="D4:E4"/>
    <mergeCell ref="P5:Q5"/>
    <mergeCell ref="R5:S5"/>
    <mergeCell ref="T5:U5"/>
    <mergeCell ref="V5:W5"/>
    <mergeCell ref="X5:Y5"/>
    <mergeCell ref="Z5:AA5"/>
    <mergeCell ref="AB5:AC5"/>
    <mergeCell ref="AB6:AC6"/>
    <mergeCell ref="AD4:AE4"/>
    <mergeCell ref="AH4:AI4"/>
    <mergeCell ref="AD6:AE6"/>
    <mergeCell ref="AH6:AI6"/>
    <mergeCell ref="AD5:AE5"/>
    <mergeCell ref="AH5:AI5"/>
    <mergeCell ref="AF4:AG4"/>
    <mergeCell ref="Z6:AA6"/>
    <mergeCell ref="Z4:AA4"/>
    <mergeCell ref="AL4:AM4"/>
    <mergeCell ref="AN4:AO4"/>
    <mergeCell ref="AL5:AM5"/>
    <mergeCell ref="AN5:AO5"/>
    <mergeCell ref="AL6:AM6"/>
    <mergeCell ref="AN6:AO6"/>
    <mergeCell ref="AJ4:AK4"/>
    <mergeCell ref="AF5:AG5"/>
    <mergeCell ref="AJ5:AK5"/>
    <mergeCell ref="P6:Q6"/>
    <mergeCell ref="R6:S6"/>
    <mergeCell ref="T6:U6"/>
    <mergeCell ref="V6:W6"/>
    <mergeCell ref="X6:Y6"/>
    <mergeCell ref="AF6:AG6"/>
    <mergeCell ref="AJ6:AK6"/>
    <mergeCell ref="P4:Q4"/>
    <mergeCell ref="R4:S4"/>
    <mergeCell ref="T4:U4"/>
    <mergeCell ref="V4:W4"/>
    <mergeCell ref="X4:Y4"/>
    <mergeCell ref="AB4:AC4"/>
    <mergeCell ref="F4:G4"/>
    <mergeCell ref="D5:E5"/>
    <mergeCell ref="F5:G5"/>
    <mergeCell ref="D6:E6"/>
    <mergeCell ref="F6:G6"/>
  </mergeCells>
  <conditionalFormatting sqref="B9:AO20">
    <cfRule type="containsText" dxfId="19" priority="7" operator="containsText" text="Fail">
      <formula>NOT(ISERROR(SEARCH("Fail",B9)))</formula>
    </cfRule>
    <cfRule type="containsText" dxfId="18" priority="8" operator="containsText" text="Pass">
      <formula>NOT(ISERROR(SEARCH("Pass",B9)))</formula>
    </cfRule>
  </conditionalFormatting>
  <pageMargins left="0.7" right="0.7" top="0.75" bottom="0.75" header="0.3" footer="0.3"/>
  <pageSetup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84"/>
  <sheetViews>
    <sheetView zoomScale="85" zoomScaleNormal="85" workbookViewId="0">
      <selection activeCell="A5" sqref="A5:XFD184"/>
    </sheetView>
  </sheetViews>
  <sheetFormatPr defaultRowHeight="14.4"/>
  <cols>
    <col min="4" max="4" width="14.109375" bestFit="1" customWidth="1"/>
    <col min="5" max="5" width="10.109375" customWidth="1"/>
    <col min="7" max="8" width="10.109375" bestFit="1" customWidth="1"/>
    <col min="10" max="10" width="4.109375" customWidth="1"/>
    <col min="11" max="11" width="20.88671875" bestFit="1" customWidth="1"/>
    <col min="12" max="12" width="10.109375" bestFit="1" customWidth="1"/>
    <col min="14" max="14" width="4.5546875" customWidth="1"/>
    <col min="16" max="16" width="22" bestFit="1" customWidth="1"/>
    <col min="17" max="17" width="21.5546875" bestFit="1" customWidth="1"/>
    <col min="18" max="18" width="32.88671875" customWidth="1"/>
  </cols>
  <sheetData>
    <row r="2" spans="1:25" ht="24" customHeight="1">
      <c r="B2" s="2"/>
      <c r="C2" s="2"/>
      <c r="D2" s="2"/>
      <c r="E2" s="23" t="s">
        <v>42</v>
      </c>
      <c r="F2" s="12"/>
      <c r="G2" s="12" t="s">
        <v>3</v>
      </c>
      <c r="H2" s="24" t="s">
        <v>4</v>
      </c>
      <c r="I2" s="12" t="s">
        <v>43</v>
      </c>
      <c r="J2" s="12" t="s">
        <v>43</v>
      </c>
      <c r="K2" s="12" t="s">
        <v>43</v>
      </c>
      <c r="L2" s="12" t="s">
        <v>43</v>
      </c>
      <c r="M2" s="12"/>
      <c r="N2" s="12"/>
      <c r="O2" s="113" t="s">
        <v>44</v>
      </c>
      <c r="P2" s="113"/>
      <c r="Q2" s="113"/>
      <c r="R2" s="113"/>
    </row>
    <row r="3" spans="1:25">
      <c r="A3" s="110" t="s">
        <v>5</v>
      </c>
      <c r="B3" s="110" t="s">
        <v>6</v>
      </c>
      <c r="C3" s="111" t="s">
        <v>45</v>
      </c>
      <c r="D3" s="111" t="s">
        <v>46</v>
      </c>
      <c r="E3" s="38"/>
      <c r="F3" s="10"/>
      <c r="G3" s="10" t="s">
        <v>43</v>
      </c>
      <c r="H3" s="112" t="s">
        <v>26</v>
      </c>
      <c r="I3" s="112"/>
      <c r="J3" s="7"/>
      <c r="K3" s="111" t="s">
        <v>46</v>
      </c>
      <c r="L3" s="112" t="s">
        <v>47</v>
      </c>
      <c r="M3" s="112"/>
      <c r="N3" s="7"/>
      <c r="O3" s="113"/>
      <c r="P3" s="113"/>
      <c r="Q3" s="113"/>
      <c r="R3" s="113"/>
    </row>
    <row r="4" spans="1:25" s="6" customFormat="1" ht="15" customHeight="1">
      <c r="A4" s="110"/>
      <c r="B4" s="110"/>
      <c r="C4" s="110"/>
      <c r="D4" s="110"/>
      <c r="E4" s="5" t="s">
        <v>48</v>
      </c>
      <c r="F4" s="5" t="s">
        <v>49</v>
      </c>
      <c r="G4" s="5" t="s">
        <v>50</v>
      </c>
      <c r="H4" s="5" t="s">
        <v>51</v>
      </c>
      <c r="I4" s="5" t="s">
        <v>52</v>
      </c>
      <c r="J4" s="8"/>
      <c r="K4" s="110"/>
      <c r="L4" s="5"/>
      <c r="M4" s="5" t="s">
        <v>52</v>
      </c>
      <c r="N4" s="8"/>
      <c r="O4" s="93" t="s">
        <v>53</v>
      </c>
      <c r="P4" s="93" t="s">
        <v>54</v>
      </c>
      <c r="Q4" s="93" t="s">
        <v>55</v>
      </c>
      <c r="R4" s="95" t="s">
        <v>56</v>
      </c>
      <c r="S4" s="95"/>
      <c r="T4" s="95"/>
      <c r="U4" s="95"/>
      <c r="V4"/>
      <c r="W4"/>
      <c r="X4"/>
      <c r="Y4" s="95"/>
    </row>
    <row r="5" spans="1:25">
      <c r="A5" s="107">
        <v>700496</v>
      </c>
      <c r="B5" s="101" t="s">
        <v>7</v>
      </c>
      <c r="C5" s="101" t="s">
        <v>22</v>
      </c>
      <c r="D5" s="101" t="s">
        <v>57</v>
      </c>
      <c r="E5" s="18" t="s">
        <v>58</v>
      </c>
      <c r="F5" s="18">
        <v>0</v>
      </c>
      <c r="G5" s="18">
        <v>7.0000000000000007E-2</v>
      </c>
      <c r="H5" s="19">
        <v>0.03</v>
      </c>
      <c r="I5" s="29" t="str">
        <f t="shared" ref="I5:I7" si="0">IF(AND(H5&gt;=F5,H5&lt;=G5),"Pass","Fail")</f>
        <v>Pass</v>
      </c>
      <c r="J5" s="20"/>
      <c r="K5" s="101" t="s">
        <v>59</v>
      </c>
      <c r="L5" s="19">
        <v>0.04</v>
      </c>
      <c r="M5" s="29" t="str">
        <f t="shared" ref="M5:M11" si="1">IF(AND(L5&gt;=F5,L5&lt;=G5),"Pass","Fail")</f>
        <v>Pass</v>
      </c>
      <c r="N5" s="20"/>
      <c r="O5" s="21">
        <f>H5-L5</f>
        <v>-1.0000000000000002E-2</v>
      </c>
      <c r="P5" s="25">
        <f t="shared" ref="P5:P7" si="2">((L5 - H5) / H5)</f>
        <v>0.33333333333333343</v>
      </c>
      <c r="Q5" s="25">
        <f t="shared" ref="Q5:Q11" si="3">O5/(G5-F5)</f>
        <v>-0.14285714285714288</v>
      </c>
      <c r="R5" s="104"/>
      <c r="Y5" s="95"/>
    </row>
    <row r="6" spans="1:25">
      <c r="A6" s="108"/>
      <c r="B6" s="102"/>
      <c r="C6" s="102"/>
      <c r="D6" s="102"/>
      <c r="E6" s="4" t="s">
        <v>60</v>
      </c>
      <c r="F6" s="4">
        <v>0</v>
      </c>
      <c r="G6" s="4">
        <v>1</v>
      </c>
      <c r="H6" s="67">
        <v>0.89</v>
      </c>
      <c r="I6" s="30" t="str">
        <f t="shared" si="0"/>
        <v>Pass</v>
      </c>
      <c r="J6" s="7"/>
      <c r="K6" s="102"/>
      <c r="L6" s="67">
        <v>0.84</v>
      </c>
      <c r="M6" s="30" t="str">
        <f t="shared" si="1"/>
        <v>Pass</v>
      </c>
      <c r="N6" s="7"/>
      <c r="O6" s="2">
        <f t="shared" ref="O6:O7" si="4">H6-L6</f>
        <v>5.0000000000000044E-2</v>
      </c>
      <c r="P6" s="26">
        <f t="shared" si="2"/>
        <v>-5.6179775280898923E-2</v>
      </c>
      <c r="Q6" s="26">
        <f t="shared" si="3"/>
        <v>5.0000000000000044E-2</v>
      </c>
      <c r="R6" s="105"/>
      <c r="Y6" s="95"/>
    </row>
    <row r="7" spans="1:25">
      <c r="A7" s="108"/>
      <c r="B7" s="102"/>
      <c r="C7" s="102"/>
      <c r="D7" s="102"/>
      <c r="E7" s="4" t="s">
        <v>61</v>
      </c>
      <c r="F7" s="4">
        <v>0</v>
      </c>
      <c r="G7" s="4">
        <v>1</v>
      </c>
      <c r="H7" s="67">
        <v>0.44</v>
      </c>
      <c r="I7" s="30" t="str">
        <f t="shared" si="0"/>
        <v>Pass</v>
      </c>
      <c r="J7" s="7"/>
      <c r="K7" s="102"/>
      <c r="L7" s="67">
        <v>0.46</v>
      </c>
      <c r="M7" s="30" t="str">
        <f t="shared" si="1"/>
        <v>Pass</v>
      </c>
      <c r="N7" s="7"/>
      <c r="O7" s="2">
        <f t="shared" si="4"/>
        <v>-2.0000000000000018E-2</v>
      </c>
      <c r="P7" s="26">
        <f t="shared" si="2"/>
        <v>4.5454545454545497E-2</v>
      </c>
      <c r="Q7" s="26">
        <f t="shared" si="3"/>
        <v>-2.0000000000000018E-2</v>
      </c>
      <c r="R7" s="105"/>
      <c r="Y7" s="95"/>
    </row>
    <row r="8" spans="1:25">
      <c r="A8" s="108"/>
      <c r="B8" s="102"/>
      <c r="C8" s="102"/>
      <c r="D8" s="102"/>
      <c r="E8" s="4" t="s">
        <v>62</v>
      </c>
      <c r="F8" s="4">
        <v>0</v>
      </c>
      <c r="G8" s="68">
        <v>0.03</v>
      </c>
      <c r="H8" s="66">
        <v>1.7000000000000001E-2</v>
      </c>
      <c r="I8" s="30" t="str">
        <f>IF(AND(H8&gt;=F8,H8&lt;=G8),"Pass","Fail")</f>
        <v>Pass</v>
      </c>
      <c r="J8" s="7"/>
      <c r="K8" s="102"/>
      <c r="L8" s="66">
        <v>0.02</v>
      </c>
      <c r="M8" s="30" t="str">
        <f t="shared" si="1"/>
        <v>Pass</v>
      </c>
      <c r="N8" s="7"/>
      <c r="O8" s="2">
        <f>H8-L8</f>
        <v>-2.9999999999999992E-3</v>
      </c>
      <c r="P8" s="26">
        <f>((L8 - H8) / H8)</f>
        <v>0.17647058823529405</v>
      </c>
      <c r="Q8" s="26">
        <f t="shared" si="3"/>
        <v>-9.9999999999999978E-2</v>
      </c>
      <c r="R8" s="105"/>
      <c r="Y8" s="95"/>
    </row>
    <row r="9" spans="1:25">
      <c r="A9" s="108"/>
      <c r="B9" s="102"/>
      <c r="C9" s="102"/>
      <c r="D9" s="102"/>
      <c r="E9" s="4" t="s">
        <v>63</v>
      </c>
      <c r="F9" s="4">
        <v>0</v>
      </c>
      <c r="G9" s="4">
        <v>1.4999999999999999E-2</v>
      </c>
      <c r="H9" s="66">
        <v>3.0000000000000001E-3</v>
      </c>
      <c r="I9" s="30" t="str">
        <f>IF(AND(H9&gt;=F9,H9&lt;=G9),"Pass","Fail")</f>
        <v>Pass</v>
      </c>
      <c r="J9" s="7"/>
      <c r="K9" s="102"/>
      <c r="L9" s="66">
        <v>8.9999999999999993E-3</v>
      </c>
      <c r="M9" s="30" t="str">
        <f t="shared" si="1"/>
        <v>Pass</v>
      </c>
      <c r="N9" s="7"/>
      <c r="O9" s="2">
        <f>H9-L9</f>
        <v>-5.9999999999999993E-3</v>
      </c>
      <c r="P9" s="26">
        <f>((L9 - H9) / H9)</f>
        <v>1.9999999999999998</v>
      </c>
      <c r="Q9" s="26">
        <f t="shared" si="3"/>
        <v>-0.39999999999999997</v>
      </c>
      <c r="R9" s="105"/>
      <c r="Y9" s="95"/>
    </row>
    <row r="10" spans="1:25">
      <c r="A10" s="108"/>
      <c r="B10" s="102"/>
      <c r="C10" s="102"/>
      <c r="D10" s="102"/>
      <c r="E10" s="4" t="s">
        <v>64</v>
      </c>
      <c r="F10" s="2">
        <v>14</v>
      </c>
      <c r="G10" s="4">
        <v>15.5</v>
      </c>
      <c r="H10" s="67">
        <v>15.24</v>
      </c>
      <c r="I10" s="30" t="str">
        <f t="shared" ref="I10:I11" si="5">IF(AND(H10&gt;=F10,H10&lt;=G10),"Pass","Fail")</f>
        <v>Pass</v>
      </c>
      <c r="J10" s="7"/>
      <c r="K10" s="102"/>
      <c r="L10" s="67">
        <v>15.05</v>
      </c>
      <c r="M10" s="30" t="str">
        <f t="shared" si="1"/>
        <v>Pass</v>
      </c>
      <c r="N10" s="7"/>
      <c r="O10" s="2">
        <f t="shared" ref="O10:O14" si="6">H10-L10</f>
        <v>0.1899999999999995</v>
      </c>
      <c r="P10" s="26">
        <f t="shared" ref="P10:P21" si="7">((L10 - H10) / H10)</f>
        <v>-1.2467191601049836E-2</v>
      </c>
      <c r="Q10" s="26">
        <f t="shared" si="3"/>
        <v>0.12666666666666634</v>
      </c>
      <c r="R10" s="105"/>
      <c r="Y10" s="95"/>
    </row>
    <row r="11" spans="1:25">
      <c r="A11" s="108"/>
      <c r="B11" s="102"/>
      <c r="C11" s="102"/>
      <c r="D11" s="102"/>
      <c r="E11" s="4" t="s">
        <v>65</v>
      </c>
      <c r="F11" s="2">
        <v>3.5</v>
      </c>
      <c r="G11" s="4">
        <v>5.5</v>
      </c>
      <c r="H11" s="3">
        <v>4.8</v>
      </c>
      <c r="I11" s="30" t="str">
        <f t="shared" si="5"/>
        <v>Pass</v>
      </c>
      <c r="J11" s="7"/>
      <c r="K11" s="102"/>
      <c r="L11" s="3">
        <v>4.84</v>
      </c>
      <c r="M11" s="30" t="str">
        <f t="shared" si="1"/>
        <v>Pass</v>
      </c>
      <c r="N11" s="7"/>
      <c r="O11" s="2">
        <f t="shared" si="6"/>
        <v>-4.0000000000000036E-2</v>
      </c>
      <c r="P11" s="26">
        <f t="shared" si="7"/>
        <v>8.3333333333333419E-3</v>
      </c>
      <c r="Q11" s="26">
        <f t="shared" si="3"/>
        <v>-2.0000000000000018E-2</v>
      </c>
      <c r="R11" s="105"/>
      <c r="Y11" s="95"/>
    </row>
    <row r="12" spans="1:25">
      <c r="A12" s="108"/>
      <c r="B12" s="102"/>
      <c r="C12" s="102"/>
      <c r="D12" s="102"/>
      <c r="E12" s="4" t="s">
        <v>66</v>
      </c>
      <c r="F12" s="9" t="s">
        <v>67</v>
      </c>
      <c r="G12" s="4">
        <v>0.45</v>
      </c>
      <c r="H12" s="72">
        <v>0.375</v>
      </c>
      <c r="I12" s="30" t="str">
        <f>IF(AND(H12&gt;=(H5*5),H12&lt;=G12),"Pass","Fail")</f>
        <v>Pass</v>
      </c>
      <c r="J12" s="7"/>
      <c r="K12" s="102"/>
      <c r="L12" s="72">
        <v>0.38800000000000001</v>
      </c>
      <c r="M12" s="30" t="str">
        <f>IF(AND(L12&gt;=(L5*5),L12&lt;=G12),"Pass","Fail")</f>
        <v>Pass</v>
      </c>
      <c r="N12" s="7"/>
      <c r="O12" s="2">
        <f t="shared" si="6"/>
        <v>-1.3000000000000012E-2</v>
      </c>
      <c r="P12" s="26">
        <f t="shared" si="7"/>
        <v>3.46666666666667E-2</v>
      </c>
      <c r="Q12" s="26">
        <f>O12/(G12-(H5*5))</f>
        <v>-4.3333333333333363E-2</v>
      </c>
      <c r="R12" s="105"/>
      <c r="Y12" s="95"/>
    </row>
    <row r="13" spans="1:25">
      <c r="A13" s="108"/>
      <c r="B13" s="102"/>
      <c r="C13" s="102"/>
      <c r="D13" s="102"/>
      <c r="E13" s="4" t="s">
        <v>68</v>
      </c>
      <c r="F13" s="2">
        <v>2.5</v>
      </c>
      <c r="G13" s="4">
        <v>4.5</v>
      </c>
      <c r="H13" s="67">
        <v>4.1900000000000004</v>
      </c>
      <c r="I13" s="30" t="str">
        <f t="shared" ref="I13:I21" si="8">IF(AND(H13&gt;=F13,H13&lt;=G13),"Pass","Fail")</f>
        <v>Pass</v>
      </c>
      <c r="J13" s="7"/>
      <c r="K13" s="102"/>
      <c r="L13" s="67">
        <v>3.99</v>
      </c>
      <c r="M13" s="30" t="str">
        <f t="shared" ref="M13:M21" si="9">IF(AND(L13&gt;=F13,L13&lt;=G13),"Pass","Fail")</f>
        <v>Pass</v>
      </c>
      <c r="N13" s="7"/>
      <c r="O13" s="2">
        <f t="shared" si="6"/>
        <v>0.20000000000000018</v>
      </c>
      <c r="P13" s="26">
        <f t="shared" si="7"/>
        <v>-4.7732696897374742E-2</v>
      </c>
      <c r="Q13" s="26">
        <f t="shared" ref="Q13:Q21" si="10">O13/(G13-F13)</f>
        <v>0.10000000000000009</v>
      </c>
      <c r="R13" s="105"/>
      <c r="S13" s="11" t="s">
        <v>69</v>
      </c>
      <c r="Y13" s="95"/>
    </row>
    <row r="14" spans="1:25">
      <c r="A14" s="109"/>
      <c r="B14" s="103"/>
      <c r="C14" s="103"/>
      <c r="D14" s="103"/>
      <c r="E14" s="13" t="s">
        <v>70</v>
      </c>
      <c r="F14" s="14">
        <v>0</v>
      </c>
      <c r="G14" s="13">
        <v>0.5</v>
      </c>
      <c r="H14" s="96">
        <v>0.13400000000000001</v>
      </c>
      <c r="I14" s="31" t="str">
        <f t="shared" si="8"/>
        <v>Pass</v>
      </c>
      <c r="J14" s="16"/>
      <c r="K14" s="103"/>
      <c r="L14" s="96">
        <v>0.14000000000000001</v>
      </c>
      <c r="M14" s="31" t="str">
        <f t="shared" si="9"/>
        <v>Pass</v>
      </c>
      <c r="N14" s="16"/>
      <c r="O14" s="14">
        <f t="shared" si="6"/>
        <v>-6.0000000000000053E-3</v>
      </c>
      <c r="P14" s="27">
        <f t="shared" si="7"/>
        <v>4.4776119402985114E-2</v>
      </c>
      <c r="Q14" s="27">
        <f t="shared" si="10"/>
        <v>-1.2000000000000011E-2</v>
      </c>
      <c r="R14" s="106"/>
      <c r="S14" s="28">
        <f>AVERAGE(P5:P14)</f>
        <v>0.25266549226468349</v>
      </c>
      <c r="Y14" s="95"/>
    </row>
    <row r="15" spans="1:25">
      <c r="A15" s="107">
        <v>700497</v>
      </c>
      <c r="B15" s="101" t="s">
        <v>7</v>
      </c>
      <c r="C15" s="101" t="s">
        <v>22</v>
      </c>
      <c r="D15" s="101" t="s">
        <v>71</v>
      </c>
      <c r="E15" s="18" t="s">
        <v>58</v>
      </c>
      <c r="F15" s="18">
        <v>0</v>
      </c>
      <c r="G15" s="18">
        <v>7.0000000000000007E-2</v>
      </c>
      <c r="H15" s="19">
        <v>3.6999999999999998E-2</v>
      </c>
      <c r="I15" s="29" t="str">
        <f t="shared" si="8"/>
        <v>Pass</v>
      </c>
      <c r="J15" s="20"/>
      <c r="K15" s="101" t="s">
        <v>72</v>
      </c>
      <c r="L15" s="19">
        <v>3.7999999999999999E-2</v>
      </c>
      <c r="M15" s="29" t="str">
        <f t="shared" si="9"/>
        <v>Pass</v>
      </c>
      <c r="N15" s="20"/>
      <c r="O15" s="21">
        <f>H15-L15</f>
        <v>-1.0000000000000009E-3</v>
      </c>
      <c r="P15" s="25">
        <f t="shared" si="7"/>
        <v>2.7027027027027053E-2</v>
      </c>
      <c r="Q15" s="25">
        <f t="shared" si="10"/>
        <v>-1.4285714285714297E-2</v>
      </c>
      <c r="R15" s="104"/>
      <c r="Y15" s="95"/>
    </row>
    <row r="16" spans="1:25">
      <c r="A16" s="108"/>
      <c r="B16" s="102"/>
      <c r="C16" s="102"/>
      <c r="D16" s="102"/>
      <c r="E16" s="4" t="s">
        <v>60</v>
      </c>
      <c r="F16" s="4">
        <v>0</v>
      </c>
      <c r="G16" s="4">
        <v>1</v>
      </c>
      <c r="H16" s="3">
        <v>0.9</v>
      </c>
      <c r="I16" s="30" t="str">
        <f t="shared" si="8"/>
        <v>Pass</v>
      </c>
      <c r="J16" s="7"/>
      <c r="K16" s="102"/>
      <c r="L16" s="3">
        <v>0.84</v>
      </c>
      <c r="M16" s="30" t="str">
        <f t="shared" si="9"/>
        <v>Pass</v>
      </c>
      <c r="N16" s="7"/>
      <c r="O16" s="2">
        <f t="shared" ref="O16:O19" si="11">H16-L16</f>
        <v>6.0000000000000053E-2</v>
      </c>
      <c r="P16" s="26">
        <f t="shared" si="7"/>
        <v>-6.6666666666666721E-2</v>
      </c>
      <c r="Q16" s="26">
        <f t="shared" si="10"/>
        <v>6.0000000000000053E-2</v>
      </c>
      <c r="R16" s="105"/>
      <c r="Y16" s="95"/>
    </row>
    <row r="17" spans="1:25">
      <c r="A17" s="108"/>
      <c r="B17" s="102"/>
      <c r="C17" s="102"/>
      <c r="D17" s="102"/>
      <c r="E17" s="4" t="s">
        <v>61</v>
      </c>
      <c r="F17" s="4">
        <v>0</v>
      </c>
      <c r="G17" s="4">
        <v>1</v>
      </c>
      <c r="H17" s="3">
        <v>0.44</v>
      </c>
      <c r="I17" s="30" t="str">
        <f t="shared" si="8"/>
        <v>Pass</v>
      </c>
      <c r="J17" s="7"/>
      <c r="K17" s="102"/>
      <c r="L17" s="3">
        <v>0.46</v>
      </c>
      <c r="M17" s="30" t="str">
        <f t="shared" si="9"/>
        <v>Pass</v>
      </c>
      <c r="N17" s="7"/>
      <c r="O17" s="2">
        <f t="shared" si="11"/>
        <v>-2.0000000000000018E-2</v>
      </c>
      <c r="P17" s="26">
        <f t="shared" si="7"/>
        <v>4.5454545454545497E-2</v>
      </c>
      <c r="Q17" s="26">
        <f t="shared" si="10"/>
        <v>-2.0000000000000018E-2</v>
      </c>
      <c r="R17" s="105"/>
    </row>
    <row r="18" spans="1:25">
      <c r="A18" s="108"/>
      <c r="B18" s="102"/>
      <c r="C18" s="102"/>
      <c r="D18" s="102"/>
      <c r="E18" s="4" t="s">
        <v>62</v>
      </c>
      <c r="F18" s="4">
        <v>0</v>
      </c>
      <c r="G18" s="4">
        <v>0.03</v>
      </c>
      <c r="H18" s="3">
        <v>1.7000000000000001E-2</v>
      </c>
      <c r="I18" s="30" t="str">
        <f t="shared" si="8"/>
        <v>Pass</v>
      </c>
      <c r="J18" s="7"/>
      <c r="K18" s="102"/>
      <c r="L18" s="3">
        <v>0.02</v>
      </c>
      <c r="M18" s="30" t="str">
        <f t="shared" si="9"/>
        <v>Pass</v>
      </c>
      <c r="N18" s="7"/>
      <c r="O18" s="2">
        <f t="shared" si="11"/>
        <v>-2.9999999999999992E-3</v>
      </c>
      <c r="P18" s="26">
        <f t="shared" si="7"/>
        <v>0.17647058823529405</v>
      </c>
      <c r="Q18" s="26">
        <f t="shared" si="10"/>
        <v>-9.9999999999999978E-2</v>
      </c>
      <c r="R18" s="105"/>
    </row>
    <row r="19" spans="1:25">
      <c r="A19" s="108"/>
      <c r="B19" s="102"/>
      <c r="C19" s="102"/>
      <c r="D19" s="102"/>
      <c r="E19" s="4" t="s">
        <v>63</v>
      </c>
      <c r="F19" s="4">
        <v>0</v>
      </c>
      <c r="G19" s="4">
        <v>1.4999999999999999E-2</v>
      </c>
      <c r="H19" s="66">
        <v>1E-3</v>
      </c>
      <c r="I19" s="30" t="str">
        <f t="shared" si="8"/>
        <v>Pass</v>
      </c>
      <c r="J19" s="7"/>
      <c r="K19" s="102"/>
      <c r="L19" s="3">
        <v>8.9999999999999993E-3</v>
      </c>
      <c r="M19" s="30" t="str">
        <f t="shared" si="9"/>
        <v>Pass</v>
      </c>
      <c r="N19" s="7"/>
      <c r="O19" s="2">
        <f t="shared" si="11"/>
        <v>-8.0000000000000002E-3</v>
      </c>
      <c r="P19" s="26">
        <f>((L19 - H19) / H19)</f>
        <v>8</v>
      </c>
      <c r="Q19" s="26">
        <f t="shared" si="10"/>
        <v>-0.53333333333333333</v>
      </c>
      <c r="R19" s="105"/>
    </row>
    <row r="20" spans="1:25">
      <c r="A20" s="108"/>
      <c r="B20" s="102"/>
      <c r="C20" s="102"/>
      <c r="D20" s="102"/>
      <c r="E20" s="4" t="s">
        <v>64</v>
      </c>
      <c r="F20" s="2">
        <v>14</v>
      </c>
      <c r="G20" s="4">
        <v>15.5</v>
      </c>
      <c r="H20" s="3">
        <v>15.22</v>
      </c>
      <c r="I20" s="30" t="str">
        <f t="shared" si="8"/>
        <v>Pass</v>
      </c>
      <c r="J20" s="7"/>
      <c r="K20" s="102"/>
      <c r="L20" s="3">
        <v>15.12</v>
      </c>
      <c r="M20" s="30" t="str">
        <f t="shared" si="9"/>
        <v>Pass</v>
      </c>
      <c r="N20" s="7"/>
      <c r="O20" s="2">
        <f>H20-L20</f>
        <v>0.10000000000000142</v>
      </c>
      <c r="P20" s="26">
        <f t="shared" si="7"/>
        <v>-6.5703022339028529E-3</v>
      </c>
      <c r="Q20" s="26">
        <f t="shared" si="10"/>
        <v>6.6666666666667609E-2</v>
      </c>
      <c r="R20" s="105"/>
    </row>
    <row r="21" spans="1:25">
      <c r="A21" s="108"/>
      <c r="B21" s="102"/>
      <c r="C21" s="102"/>
      <c r="D21" s="102"/>
      <c r="E21" s="4" t="s">
        <v>65</v>
      </c>
      <c r="F21" s="2">
        <v>3.5</v>
      </c>
      <c r="G21" s="4">
        <v>5.5</v>
      </c>
      <c r="H21" s="3">
        <v>4.75</v>
      </c>
      <c r="I21" s="30" t="str">
        <f t="shared" si="8"/>
        <v>Pass</v>
      </c>
      <c r="J21" s="7"/>
      <c r="K21" s="102"/>
      <c r="L21" s="3">
        <v>4.75</v>
      </c>
      <c r="M21" s="30" t="str">
        <f t="shared" si="9"/>
        <v>Pass</v>
      </c>
      <c r="N21" s="7"/>
      <c r="O21" s="2">
        <f t="shared" ref="O21" si="12">H21-L21</f>
        <v>0</v>
      </c>
      <c r="P21" s="26">
        <f t="shared" si="7"/>
        <v>0</v>
      </c>
      <c r="Q21" s="26">
        <f t="shared" si="10"/>
        <v>0</v>
      </c>
      <c r="R21" s="105"/>
    </row>
    <row r="22" spans="1:25">
      <c r="A22" s="108"/>
      <c r="B22" s="102"/>
      <c r="C22" s="102"/>
      <c r="D22" s="102"/>
      <c r="E22" s="4" t="s">
        <v>66</v>
      </c>
      <c r="F22" s="9" t="s">
        <v>67</v>
      </c>
      <c r="G22" s="4">
        <v>0.45</v>
      </c>
      <c r="H22" s="3">
        <v>0.376</v>
      </c>
      <c r="I22" s="30" t="str">
        <f>IF(AND(H22&gt;=(H15*5),H22&lt;=G22),"Pass","Fail")</f>
        <v>Pass</v>
      </c>
      <c r="J22" s="7"/>
      <c r="K22" s="102"/>
      <c r="L22" s="3">
        <v>0.39300000000000002</v>
      </c>
      <c r="M22" s="30" t="str">
        <f>IF(AND(L22&gt;=(L15*5),L22&lt;=G22),"Pass","Fail")</f>
        <v>Pass</v>
      </c>
      <c r="N22" s="7"/>
      <c r="O22" s="2">
        <f>H22-L22</f>
        <v>-1.7000000000000015E-2</v>
      </c>
      <c r="P22" s="26">
        <f>((L22 - H22) / H22)</f>
        <v>4.5212765957446846E-2</v>
      </c>
      <c r="Q22" s="26">
        <f>O22/(G22-(H15*5))</f>
        <v>-6.415094339622647E-2</v>
      </c>
      <c r="R22" s="105"/>
    </row>
    <row r="23" spans="1:25">
      <c r="A23" s="108"/>
      <c r="B23" s="102"/>
      <c r="C23" s="102"/>
      <c r="D23" s="102"/>
      <c r="E23" s="4" t="s">
        <v>68</v>
      </c>
      <c r="F23" s="2">
        <v>2.5</v>
      </c>
      <c r="G23" s="4">
        <v>4.5</v>
      </c>
      <c r="H23" s="3">
        <v>4.16</v>
      </c>
      <c r="I23" s="30" t="str">
        <f t="shared" ref="I23:I24" si="13">IF(AND(H23&gt;=F23,H23&lt;=G23),"Pass","Fail")</f>
        <v>Pass</v>
      </c>
      <c r="J23" s="7"/>
      <c r="K23" s="102"/>
      <c r="L23" s="3">
        <v>3.91</v>
      </c>
      <c r="M23" s="30" t="str">
        <f t="shared" ref="M23:M24" si="14">IF(AND(L23&gt;=F23,L23&lt;=G23),"Pass","Fail")</f>
        <v>Pass</v>
      </c>
      <c r="N23" s="7"/>
      <c r="O23" s="2">
        <f t="shared" ref="O23" si="15">H23-L23</f>
        <v>0.25</v>
      </c>
      <c r="P23" s="26">
        <f t="shared" ref="P23" si="16">((L23 - H23) / H23)</f>
        <v>-6.0096153846153841E-2</v>
      </c>
      <c r="Q23" s="26">
        <f t="shared" ref="Q23:Q24" si="17">O23/(G23-F23)</f>
        <v>0.125</v>
      </c>
      <c r="R23" s="105"/>
      <c r="S23" s="11" t="s">
        <v>69</v>
      </c>
    </row>
    <row r="24" spans="1:25">
      <c r="A24" s="109"/>
      <c r="B24" s="103"/>
      <c r="C24" s="103"/>
      <c r="D24" s="103"/>
      <c r="E24" s="13" t="s">
        <v>70</v>
      </c>
      <c r="F24" s="14">
        <v>0</v>
      </c>
      <c r="G24" s="13">
        <v>0.5</v>
      </c>
      <c r="H24" s="15">
        <v>0.13400000000000001</v>
      </c>
      <c r="I24" s="31" t="str">
        <f t="shared" si="13"/>
        <v>Pass</v>
      </c>
      <c r="J24" s="16"/>
      <c r="K24" s="103"/>
      <c r="L24" s="15">
        <v>0.14000000000000001</v>
      </c>
      <c r="M24" s="31" t="str">
        <f t="shared" si="14"/>
        <v>Pass</v>
      </c>
      <c r="N24" s="16"/>
      <c r="O24" s="14">
        <f>H24-L24</f>
        <v>-6.0000000000000053E-3</v>
      </c>
      <c r="P24" s="27">
        <f>((L24 - H24) / H24)</f>
        <v>4.4776119402985114E-2</v>
      </c>
      <c r="Q24" s="27">
        <f t="shared" si="17"/>
        <v>-1.2000000000000011E-2</v>
      </c>
      <c r="R24" s="106"/>
      <c r="S24" s="28">
        <f>AVERAGE(P15:P24)</f>
        <v>0.82056079233305756</v>
      </c>
    </row>
    <row r="25" spans="1:25">
      <c r="A25" s="107">
        <v>604769</v>
      </c>
      <c r="B25" s="101" t="s">
        <v>8</v>
      </c>
      <c r="C25" s="101" t="s">
        <v>22</v>
      </c>
      <c r="D25" s="101" t="s">
        <v>73</v>
      </c>
      <c r="E25" s="18" t="s">
        <v>58</v>
      </c>
      <c r="F25" s="18">
        <v>0</v>
      </c>
      <c r="G25" s="18">
        <v>7.0000000000000007E-2</v>
      </c>
      <c r="H25" s="19">
        <v>5.1999999999999998E-2</v>
      </c>
      <c r="I25" s="29" t="str">
        <f t="shared" ref="I25:I31" si="18">IF(AND(H25&gt;=F25,H25&lt;=G25),"Pass","Fail")</f>
        <v>Pass</v>
      </c>
      <c r="J25" s="20"/>
      <c r="K25" s="101" t="s">
        <v>74</v>
      </c>
      <c r="L25" s="19">
        <v>5.2999999999999999E-2</v>
      </c>
      <c r="M25" s="29" t="str">
        <f t="shared" ref="M25:M31" si="19">IF(AND(L25&gt;=F25,L25&lt;=G25),"Pass","Fail")</f>
        <v>Pass</v>
      </c>
      <c r="N25" s="20"/>
      <c r="O25" s="21">
        <f>H25-L25</f>
        <v>-1.0000000000000009E-3</v>
      </c>
      <c r="P25" s="25">
        <f t="shared" ref="P25:P56" si="20">((L25 - H25) / H25)</f>
        <v>1.9230769230769249E-2</v>
      </c>
      <c r="Q25" s="25">
        <f t="shared" ref="Q25:Q31" si="21">O25/(G25-F25)</f>
        <v>-1.4285714285714297E-2</v>
      </c>
      <c r="R25" s="104"/>
      <c r="Y25" s="95"/>
    </row>
    <row r="26" spans="1:25">
      <c r="A26" s="108"/>
      <c r="B26" s="102"/>
      <c r="C26" s="102"/>
      <c r="D26" s="102"/>
      <c r="E26" s="4" t="s">
        <v>60</v>
      </c>
      <c r="F26" s="4">
        <v>0</v>
      </c>
      <c r="G26" s="4">
        <v>1</v>
      </c>
      <c r="H26" s="3">
        <v>0.81</v>
      </c>
      <c r="I26" s="30" t="str">
        <f t="shared" si="18"/>
        <v>Pass</v>
      </c>
      <c r="J26" s="7"/>
      <c r="K26" s="102"/>
      <c r="L26" s="3">
        <v>0.84</v>
      </c>
      <c r="M26" s="30" t="str">
        <f t="shared" si="19"/>
        <v>Pass</v>
      </c>
      <c r="N26" s="7"/>
      <c r="O26" s="2">
        <f t="shared" ref="O26:O59" si="22">H26-L26</f>
        <v>-2.9999999999999916E-2</v>
      </c>
      <c r="P26" s="26">
        <f t="shared" si="20"/>
        <v>3.7037037037036931E-2</v>
      </c>
      <c r="Q26" s="26">
        <f t="shared" si="21"/>
        <v>-2.9999999999999916E-2</v>
      </c>
      <c r="R26" s="105"/>
      <c r="Y26" s="95"/>
    </row>
    <row r="27" spans="1:25">
      <c r="A27" s="108"/>
      <c r="B27" s="102"/>
      <c r="C27" s="102"/>
      <c r="D27" s="102"/>
      <c r="E27" s="4" t="s">
        <v>61</v>
      </c>
      <c r="F27" s="4">
        <v>0</v>
      </c>
      <c r="G27" s="4">
        <v>1</v>
      </c>
      <c r="H27" s="3">
        <v>0.37</v>
      </c>
      <c r="I27" s="30" t="str">
        <f t="shared" si="18"/>
        <v>Pass</v>
      </c>
      <c r="J27" s="7"/>
      <c r="K27" s="102"/>
      <c r="L27" s="3">
        <v>0.4</v>
      </c>
      <c r="M27" s="30" t="str">
        <f t="shared" si="19"/>
        <v>Pass</v>
      </c>
      <c r="N27" s="7"/>
      <c r="O27" s="2">
        <f t="shared" si="22"/>
        <v>-3.0000000000000027E-2</v>
      </c>
      <c r="P27" s="26">
        <f t="shared" si="20"/>
        <v>8.1081081081081155E-2</v>
      </c>
      <c r="Q27" s="26">
        <f t="shared" si="21"/>
        <v>-3.0000000000000027E-2</v>
      </c>
      <c r="R27" s="105"/>
      <c r="Y27" s="95"/>
    </row>
    <row r="28" spans="1:25">
      <c r="A28" s="108"/>
      <c r="B28" s="102"/>
      <c r="C28" s="102"/>
      <c r="D28" s="102"/>
      <c r="E28" s="4" t="s">
        <v>62</v>
      </c>
      <c r="F28" s="4">
        <v>0</v>
      </c>
      <c r="G28" s="68">
        <v>0.03</v>
      </c>
      <c r="H28" s="66">
        <v>1.2E-2</v>
      </c>
      <c r="I28" s="30" t="str">
        <f>IF(AND(H28&gt;=F28,H28&lt;=G28),"Pass","Fail")</f>
        <v>Pass</v>
      </c>
      <c r="J28" s="7"/>
      <c r="K28" s="102"/>
      <c r="L28" s="3">
        <v>1.4999999999999999E-2</v>
      </c>
      <c r="M28" s="30" t="str">
        <f t="shared" si="19"/>
        <v>Pass</v>
      </c>
      <c r="N28" s="7"/>
      <c r="O28" s="2">
        <f>H28-L28</f>
        <v>-2.9999999999999992E-3</v>
      </c>
      <c r="P28" s="26">
        <f>((L28 - H28) / H28)</f>
        <v>0.24999999999999992</v>
      </c>
      <c r="Q28" s="26">
        <f t="shared" si="21"/>
        <v>-9.9999999999999978E-2</v>
      </c>
      <c r="R28" s="105"/>
      <c r="Y28" s="95"/>
    </row>
    <row r="29" spans="1:25">
      <c r="A29" s="108"/>
      <c r="B29" s="102"/>
      <c r="C29" s="102"/>
      <c r="D29" s="102"/>
      <c r="E29" s="4" t="s">
        <v>63</v>
      </c>
      <c r="F29" s="4">
        <v>0</v>
      </c>
      <c r="G29" s="4">
        <v>1.4999999999999999E-2</v>
      </c>
      <c r="H29" s="66">
        <v>3.5000000000000001E-3</v>
      </c>
      <c r="I29" s="30" t="str">
        <f>IF(AND(H29&gt;=F29,H29&lt;=G29),"Pass","Fail")</f>
        <v>Pass</v>
      </c>
      <c r="J29" s="7"/>
      <c r="K29" s="102"/>
      <c r="L29" s="3">
        <v>5.0000000000000001E-3</v>
      </c>
      <c r="M29" s="30" t="str">
        <f t="shared" si="19"/>
        <v>Pass</v>
      </c>
      <c r="N29" s="7"/>
      <c r="O29" s="2">
        <f>H29-L29</f>
        <v>-1.5E-3</v>
      </c>
      <c r="P29" s="26">
        <f>((L29 - H29) / H29)</f>
        <v>0.42857142857142855</v>
      </c>
      <c r="Q29" s="26">
        <f t="shared" si="21"/>
        <v>-0.1</v>
      </c>
      <c r="R29" s="105"/>
      <c r="Y29" s="95"/>
    </row>
    <row r="30" spans="1:25">
      <c r="A30" s="108"/>
      <c r="B30" s="102"/>
      <c r="C30" s="102"/>
      <c r="D30" s="102"/>
      <c r="E30" s="4" t="s">
        <v>64</v>
      </c>
      <c r="F30" s="2">
        <v>14</v>
      </c>
      <c r="G30" s="4">
        <v>15.5</v>
      </c>
      <c r="H30" s="3">
        <v>15.42</v>
      </c>
      <c r="I30" s="30" t="str">
        <f t="shared" si="18"/>
        <v>Pass</v>
      </c>
      <c r="J30" s="7"/>
      <c r="K30" s="102"/>
      <c r="L30" s="3">
        <v>15.36</v>
      </c>
      <c r="M30" s="30" t="str">
        <f t="shared" si="19"/>
        <v>Pass</v>
      </c>
      <c r="N30" s="7"/>
      <c r="O30" s="2">
        <f t="shared" si="22"/>
        <v>6.0000000000000497E-2</v>
      </c>
      <c r="P30" s="26">
        <f t="shared" si="20"/>
        <v>-3.8910505836576197E-3</v>
      </c>
      <c r="Q30" s="26">
        <f t="shared" si="21"/>
        <v>4.0000000000000334E-2</v>
      </c>
      <c r="R30" s="105"/>
      <c r="Y30" s="95"/>
    </row>
    <row r="31" spans="1:25">
      <c r="A31" s="108"/>
      <c r="B31" s="102"/>
      <c r="C31" s="102"/>
      <c r="D31" s="102"/>
      <c r="E31" s="4" t="s">
        <v>65</v>
      </c>
      <c r="F31" s="2">
        <v>3.5</v>
      </c>
      <c r="G31" s="4">
        <v>5.5</v>
      </c>
      <c r="H31" s="3">
        <v>4.6100000000000003</v>
      </c>
      <c r="I31" s="30" t="str">
        <f t="shared" si="18"/>
        <v>Pass</v>
      </c>
      <c r="J31" s="7"/>
      <c r="K31" s="102"/>
      <c r="L31" s="3">
        <v>4.7</v>
      </c>
      <c r="M31" s="30" t="str">
        <f t="shared" si="19"/>
        <v>Pass</v>
      </c>
      <c r="N31" s="7"/>
      <c r="O31" s="2">
        <f t="shared" si="22"/>
        <v>-8.9999999999999858E-2</v>
      </c>
      <c r="P31" s="26">
        <f t="shared" si="20"/>
        <v>1.9522776572668082E-2</v>
      </c>
      <c r="Q31" s="26">
        <f t="shared" si="21"/>
        <v>-4.4999999999999929E-2</v>
      </c>
      <c r="R31" s="105"/>
      <c r="Y31" s="95"/>
    </row>
    <row r="32" spans="1:25">
      <c r="A32" s="108"/>
      <c r="B32" s="102"/>
      <c r="C32" s="102"/>
      <c r="D32" s="102"/>
      <c r="E32" s="4" t="s">
        <v>66</v>
      </c>
      <c r="F32" s="9" t="s">
        <v>67</v>
      </c>
      <c r="G32" s="4">
        <v>0.45</v>
      </c>
      <c r="H32" s="3">
        <v>0.3</v>
      </c>
      <c r="I32" s="30" t="str">
        <f>IF(AND(H32&gt;=(H25*5),H32&lt;=G32),"Pass","Fail")</f>
        <v>Pass</v>
      </c>
      <c r="J32" s="7"/>
      <c r="K32" s="102"/>
      <c r="L32" s="3">
        <v>0.32</v>
      </c>
      <c r="M32" s="30" t="str">
        <f>IF(AND(L32&gt;=(L25*5),L32&lt;=G32),"Pass","Fail")</f>
        <v>Pass</v>
      </c>
      <c r="N32" s="7"/>
      <c r="O32" s="2">
        <f t="shared" si="22"/>
        <v>-2.0000000000000018E-2</v>
      </c>
      <c r="P32" s="26">
        <f t="shared" si="20"/>
        <v>6.6666666666666735E-2</v>
      </c>
      <c r="Q32" s="26">
        <f>O32/(G32-(H25*5))</f>
        <v>-0.10526315789473693</v>
      </c>
      <c r="R32" s="105"/>
      <c r="Y32" s="95"/>
    </row>
    <row r="33" spans="1:25">
      <c r="A33" s="108"/>
      <c r="B33" s="102"/>
      <c r="C33" s="102"/>
      <c r="D33" s="102"/>
      <c r="E33" s="4" t="s">
        <v>68</v>
      </c>
      <c r="F33" s="2">
        <v>2.5</v>
      </c>
      <c r="G33" s="4">
        <v>4.5</v>
      </c>
      <c r="H33" s="3">
        <v>4.2</v>
      </c>
      <c r="I33" s="30" t="str">
        <f t="shared" ref="I33:I41" si="23">IF(AND(H33&gt;=F33,H33&lt;=G33),"Pass","Fail")</f>
        <v>Pass</v>
      </c>
      <c r="J33" s="7"/>
      <c r="K33" s="102"/>
      <c r="L33" s="3">
        <v>4.18</v>
      </c>
      <c r="M33" s="30" t="str">
        <f t="shared" ref="M33:M41" si="24">IF(AND(L33&gt;=F33,L33&lt;=G33),"Pass","Fail")</f>
        <v>Pass</v>
      </c>
      <c r="N33" s="7"/>
      <c r="O33" s="2">
        <f t="shared" si="22"/>
        <v>2.0000000000000462E-2</v>
      </c>
      <c r="P33" s="26">
        <f t="shared" si="20"/>
        <v>-4.7619047619048716E-3</v>
      </c>
      <c r="Q33" s="26">
        <f t="shared" ref="Q33:Q41" si="25">O33/(G33-F33)</f>
        <v>1.0000000000000231E-2</v>
      </c>
      <c r="R33" s="105"/>
      <c r="S33" s="11" t="s">
        <v>69</v>
      </c>
      <c r="Y33" s="95"/>
    </row>
    <row r="34" spans="1:25">
      <c r="A34" s="109"/>
      <c r="B34" s="103"/>
      <c r="C34" s="103"/>
      <c r="D34" s="103"/>
      <c r="E34" s="13" t="s">
        <v>70</v>
      </c>
      <c r="F34" s="14">
        <v>0</v>
      </c>
      <c r="G34" s="13">
        <v>0.5</v>
      </c>
      <c r="H34" s="15">
        <v>4.5999999999999999E-2</v>
      </c>
      <c r="I34" s="31" t="str">
        <f t="shared" si="23"/>
        <v>Pass</v>
      </c>
      <c r="J34" s="16"/>
      <c r="K34" s="103"/>
      <c r="L34" s="15">
        <v>0.1</v>
      </c>
      <c r="M34" s="31" t="str">
        <f t="shared" si="24"/>
        <v>Pass</v>
      </c>
      <c r="N34" s="16"/>
      <c r="O34" s="14">
        <f t="shared" si="22"/>
        <v>-5.4000000000000006E-2</v>
      </c>
      <c r="P34" s="27">
        <f t="shared" si="20"/>
        <v>1.173913043478261</v>
      </c>
      <c r="Q34" s="27">
        <f t="shared" si="25"/>
        <v>-0.10800000000000001</v>
      </c>
      <c r="R34" s="106"/>
      <c r="S34" s="28">
        <f>AVERAGE(P25:P34)</f>
        <v>0.20673698472923493</v>
      </c>
      <c r="Y34" s="95"/>
    </row>
    <row r="35" spans="1:25">
      <c r="A35" s="107">
        <v>604775</v>
      </c>
      <c r="B35" s="101" t="s">
        <v>9</v>
      </c>
      <c r="C35" s="101" t="s">
        <v>23</v>
      </c>
      <c r="D35" s="101" t="s">
        <v>75</v>
      </c>
      <c r="E35" s="18" t="s">
        <v>58</v>
      </c>
      <c r="F35" s="18">
        <v>0</v>
      </c>
      <c r="G35" s="18">
        <v>7.0000000000000007E-2</v>
      </c>
      <c r="H35" s="19">
        <v>4.8000000000000001E-2</v>
      </c>
      <c r="I35" s="29" t="str">
        <f t="shared" si="23"/>
        <v>Pass</v>
      </c>
      <c r="J35" s="20"/>
      <c r="K35" s="101" t="s">
        <v>76</v>
      </c>
      <c r="L35" s="19">
        <v>5.2999999999999999E-2</v>
      </c>
      <c r="M35" s="29" t="str">
        <f t="shared" si="24"/>
        <v>Pass</v>
      </c>
      <c r="N35" s="20"/>
      <c r="O35" s="21">
        <f>H35-L35</f>
        <v>-4.9999999999999975E-3</v>
      </c>
      <c r="P35" s="25">
        <f t="shared" si="20"/>
        <v>0.10416666666666662</v>
      </c>
      <c r="Q35" s="25">
        <f t="shared" si="25"/>
        <v>-7.1428571428571383E-2</v>
      </c>
      <c r="R35" s="104"/>
      <c r="Y35" s="95"/>
    </row>
    <row r="36" spans="1:25">
      <c r="A36" s="108"/>
      <c r="B36" s="102"/>
      <c r="C36" s="102"/>
      <c r="D36" s="102"/>
      <c r="E36" s="4" t="s">
        <v>60</v>
      </c>
      <c r="F36" s="4">
        <v>0</v>
      </c>
      <c r="G36" s="4">
        <v>1</v>
      </c>
      <c r="H36" s="3">
        <v>0.89</v>
      </c>
      <c r="I36" s="30" t="str">
        <f t="shared" si="23"/>
        <v>Pass</v>
      </c>
      <c r="J36" s="7"/>
      <c r="K36" s="102"/>
      <c r="L36" s="3">
        <v>0.89</v>
      </c>
      <c r="M36" s="30" t="str">
        <f t="shared" si="24"/>
        <v>Pass</v>
      </c>
      <c r="N36" s="7"/>
      <c r="O36" s="2">
        <f t="shared" si="22"/>
        <v>0</v>
      </c>
      <c r="P36" s="26">
        <f t="shared" si="20"/>
        <v>0</v>
      </c>
      <c r="Q36" s="26">
        <f t="shared" si="25"/>
        <v>0</v>
      </c>
      <c r="R36" s="105"/>
      <c r="Y36" s="95"/>
    </row>
    <row r="37" spans="1:25">
      <c r="A37" s="108"/>
      <c r="B37" s="102"/>
      <c r="C37" s="102"/>
      <c r="D37" s="102"/>
      <c r="E37" s="4" t="s">
        <v>61</v>
      </c>
      <c r="F37" s="4">
        <v>0</v>
      </c>
      <c r="G37" s="4">
        <v>1</v>
      </c>
      <c r="H37" s="3">
        <v>0.35</v>
      </c>
      <c r="I37" s="30" t="str">
        <f t="shared" si="23"/>
        <v>Pass</v>
      </c>
      <c r="J37" s="7"/>
      <c r="K37" s="102"/>
      <c r="L37" s="3">
        <v>0.25</v>
      </c>
      <c r="M37" s="30" t="str">
        <f t="shared" si="24"/>
        <v>Pass</v>
      </c>
      <c r="N37" s="7"/>
      <c r="O37" s="2">
        <f t="shared" si="22"/>
        <v>9.9999999999999978E-2</v>
      </c>
      <c r="P37" s="26">
        <f t="shared" si="20"/>
        <v>-0.28571428571428564</v>
      </c>
      <c r="Q37" s="26">
        <f t="shared" si="25"/>
        <v>9.9999999999999978E-2</v>
      </c>
      <c r="R37" s="105"/>
    </row>
    <row r="38" spans="1:25">
      <c r="A38" s="108"/>
      <c r="B38" s="102"/>
      <c r="C38" s="102"/>
      <c r="D38" s="102"/>
      <c r="E38" s="4" t="s">
        <v>62</v>
      </c>
      <c r="F38" s="4">
        <v>0</v>
      </c>
      <c r="G38" s="4">
        <v>0.03</v>
      </c>
      <c r="H38" s="3">
        <v>2.9000000000000001E-2</v>
      </c>
      <c r="I38" s="30" t="str">
        <f t="shared" si="23"/>
        <v>Pass</v>
      </c>
      <c r="J38" s="7"/>
      <c r="K38" s="102"/>
      <c r="L38" s="3">
        <v>1.4E-2</v>
      </c>
      <c r="M38" s="30" t="str">
        <f t="shared" si="24"/>
        <v>Pass</v>
      </c>
      <c r="N38" s="7"/>
      <c r="O38" s="2">
        <f t="shared" si="22"/>
        <v>1.5000000000000001E-2</v>
      </c>
      <c r="P38" s="26">
        <f t="shared" si="20"/>
        <v>-0.51724137931034486</v>
      </c>
      <c r="Q38" s="26">
        <f t="shared" si="25"/>
        <v>0.50000000000000011</v>
      </c>
      <c r="R38" s="105"/>
    </row>
    <row r="39" spans="1:25">
      <c r="A39" s="108"/>
      <c r="B39" s="102"/>
      <c r="C39" s="102"/>
      <c r="D39" s="102"/>
      <c r="E39" s="4" t="s">
        <v>63</v>
      </c>
      <c r="F39" s="4">
        <v>0</v>
      </c>
      <c r="G39" s="4">
        <v>1.4999999999999999E-2</v>
      </c>
      <c r="H39" s="66">
        <v>1.2E-2</v>
      </c>
      <c r="I39" s="30" t="str">
        <f t="shared" si="23"/>
        <v>Pass</v>
      </c>
      <c r="J39" s="7"/>
      <c r="K39" s="102"/>
      <c r="L39" s="3">
        <v>6.0000000000000001E-3</v>
      </c>
      <c r="M39" s="30" t="str">
        <f t="shared" si="24"/>
        <v>Pass</v>
      </c>
      <c r="N39" s="7"/>
      <c r="O39" s="2">
        <f t="shared" si="22"/>
        <v>6.0000000000000001E-3</v>
      </c>
      <c r="P39" s="26">
        <f t="shared" si="20"/>
        <v>-0.5</v>
      </c>
      <c r="Q39" s="26">
        <f t="shared" si="25"/>
        <v>0.4</v>
      </c>
      <c r="R39" s="105"/>
    </row>
    <row r="40" spans="1:25">
      <c r="A40" s="108"/>
      <c r="B40" s="102"/>
      <c r="C40" s="102"/>
      <c r="D40" s="102"/>
      <c r="E40" s="4" t="s">
        <v>64</v>
      </c>
      <c r="F40" s="2">
        <v>14</v>
      </c>
      <c r="G40" s="4">
        <v>15.5</v>
      </c>
      <c r="H40" s="3">
        <v>15.35</v>
      </c>
      <c r="I40" s="30" t="str">
        <f t="shared" si="23"/>
        <v>Pass</v>
      </c>
      <c r="J40" s="7"/>
      <c r="K40" s="102"/>
      <c r="L40" s="3">
        <v>15.44</v>
      </c>
      <c r="M40" s="30" t="str">
        <f t="shared" si="24"/>
        <v>Pass</v>
      </c>
      <c r="N40" s="7"/>
      <c r="O40" s="2">
        <f>H40-L40</f>
        <v>-8.9999999999999858E-2</v>
      </c>
      <c r="P40" s="26">
        <f t="shared" si="20"/>
        <v>5.8631921824104146E-3</v>
      </c>
      <c r="Q40" s="26">
        <f t="shared" si="25"/>
        <v>-5.9999999999999908E-2</v>
      </c>
      <c r="R40" s="105"/>
    </row>
    <row r="41" spans="1:25">
      <c r="A41" s="108"/>
      <c r="B41" s="102"/>
      <c r="C41" s="102"/>
      <c r="D41" s="102"/>
      <c r="E41" s="4" t="s">
        <v>65</v>
      </c>
      <c r="F41" s="2">
        <v>3.5</v>
      </c>
      <c r="G41" s="4">
        <v>5.5</v>
      </c>
      <c r="H41" s="3">
        <v>4.68</v>
      </c>
      <c r="I41" s="30" t="str">
        <f t="shared" si="23"/>
        <v>Pass</v>
      </c>
      <c r="J41" s="7"/>
      <c r="K41" s="102"/>
      <c r="L41" s="3">
        <v>4.7699999999999996</v>
      </c>
      <c r="M41" s="30" t="str">
        <f t="shared" si="24"/>
        <v>Pass</v>
      </c>
      <c r="N41" s="7"/>
      <c r="O41" s="2">
        <f t="shared" si="22"/>
        <v>-8.9999999999999858E-2</v>
      </c>
      <c r="P41" s="26">
        <f t="shared" si="20"/>
        <v>1.9230769230769201E-2</v>
      </c>
      <c r="Q41" s="26">
        <f t="shared" si="25"/>
        <v>-4.4999999999999929E-2</v>
      </c>
      <c r="R41" s="105"/>
    </row>
    <row r="42" spans="1:25">
      <c r="A42" s="108"/>
      <c r="B42" s="102"/>
      <c r="C42" s="102"/>
      <c r="D42" s="102"/>
      <c r="E42" s="4" t="s">
        <v>66</v>
      </c>
      <c r="F42" s="9" t="s">
        <v>67</v>
      </c>
      <c r="G42" s="4">
        <v>0.45</v>
      </c>
      <c r="H42" s="3">
        <v>0.31869999999999998</v>
      </c>
      <c r="I42" s="30" t="str">
        <f>IF(AND(H42&gt;=(H35*5),H42&lt;=G42),"Pass","Fail")</f>
        <v>Pass</v>
      </c>
      <c r="J42" s="7"/>
      <c r="K42" s="102"/>
      <c r="L42" s="3">
        <v>0.33</v>
      </c>
      <c r="M42" s="30" t="str">
        <f>IF(AND(L42&gt;=(L35*5),L42&lt;=G42),"Pass","Fail")</f>
        <v>Pass</v>
      </c>
      <c r="N42" s="7"/>
      <c r="O42" s="2">
        <f>H42-L42</f>
        <v>-1.1300000000000032E-2</v>
      </c>
      <c r="P42" s="26">
        <f>((L42 - H42) / H42)</f>
        <v>3.5456542202698567E-2</v>
      </c>
      <c r="Q42" s="26">
        <f>O42/(G42-(H35*5))</f>
        <v>-5.380952380952396E-2</v>
      </c>
      <c r="R42" s="105"/>
    </row>
    <row r="43" spans="1:25">
      <c r="A43" s="108"/>
      <c r="B43" s="102"/>
      <c r="C43" s="102"/>
      <c r="D43" s="102"/>
      <c r="E43" s="4" t="s">
        <v>68</v>
      </c>
      <c r="F43" s="2">
        <v>2.5</v>
      </c>
      <c r="G43" s="4">
        <v>4.5</v>
      </c>
      <c r="H43" s="3">
        <v>4.28</v>
      </c>
      <c r="I43" s="30" t="str">
        <f t="shared" ref="I43:I51" si="26">IF(AND(H43&gt;=F43,H43&lt;=G43),"Pass","Fail")</f>
        <v>Pass</v>
      </c>
      <c r="J43" s="7"/>
      <c r="K43" s="102"/>
      <c r="L43" s="3">
        <v>4.2</v>
      </c>
      <c r="M43" s="30" t="str">
        <f t="shared" ref="M43:M51" si="27">IF(AND(L43&gt;=F43,L43&lt;=G43),"Pass","Fail")</f>
        <v>Pass</v>
      </c>
      <c r="N43" s="7"/>
      <c r="O43" s="2">
        <f t="shared" si="22"/>
        <v>8.0000000000000071E-2</v>
      </c>
      <c r="P43" s="26">
        <f t="shared" si="20"/>
        <v>-1.8691588785046745E-2</v>
      </c>
      <c r="Q43" s="26">
        <f t="shared" ref="Q43:Q51" si="28">O43/(G43-F43)</f>
        <v>4.0000000000000036E-2</v>
      </c>
      <c r="R43" s="105"/>
      <c r="S43" s="11" t="s">
        <v>69</v>
      </c>
    </row>
    <row r="44" spans="1:25">
      <c r="A44" s="109"/>
      <c r="B44" s="103"/>
      <c r="C44" s="103"/>
      <c r="D44" s="103"/>
      <c r="E44" s="13" t="s">
        <v>70</v>
      </c>
      <c r="F44" s="14">
        <v>0</v>
      </c>
      <c r="G44" s="13">
        <v>0.5</v>
      </c>
      <c r="H44" s="15">
        <v>4.1000000000000002E-2</v>
      </c>
      <c r="I44" s="31" t="str">
        <f t="shared" si="26"/>
        <v>Pass</v>
      </c>
      <c r="J44" s="16"/>
      <c r="K44" s="103"/>
      <c r="L44" s="15">
        <v>0.1</v>
      </c>
      <c r="M44" s="31" t="str">
        <f t="shared" si="27"/>
        <v>Pass</v>
      </c>
      <c r="N44" s="16"/>
      <c r="O44" s="14">
        <f>H44-L44</f>
        <v>-5.9000000000000004E-2</v>
      </c>
      <c r="P44" s="27">
        <f>((L44 - H44) / H44)</f>
        <v>1.4390243902439024</v>
      </c>
      <c r="Q44" s="27">
        <f t="shared" si="28"/>
        <v>-0.11800000000000001</v>
      </c>
      <c r="R44" s="106"/>
      <c r="S44" s="28">
        <f>AVERAGE(P35:P44)</f>
        <v>2.8209430671677006E-2</v>
      </c>
    </row>
    <row r="45" spans="1:25">
      <c r="A45" s="107">
        <v>604980</v>
      </c>
      <c r="B45" s="101" t="s">
        <v>10</v>
      </c>
      <c r="C45" s="101" t="s">
        <v>23</v>
      </c>
      <c r="D45" s="101" t="s">
        <v>77</v>
      </c>
      <c r="E45" s="18" t="s">
        <v>58</v>
      </c>
      <c r="F45" s="18">
        <v>0</v>
      </c>
      <c r="G45" s="18">
        <v>7.0000000000000007E-2</v>
      </c>
      <c r="H45" s="19">
        <v>0.06</v>
      </c>
      <c r="I45" s="29" t="str">
        <f t="shared" si="26"/>
        <v>Pass</v>
      </c>
      <c r="J45" s="20"/>
      <c r="K45" s="101" t="s">
        <v>78</v>
      </c>
      <c r="L45" s="19">
        <v>6.4000000000000001E-2</v>
      </c>
      <c r="M45" s="29" t="str">
        <f t="shared" si="27"/>
        <v>Pass</v>
      </c>
      <c r="N45" s="20"/>
      <c r="O45" s="21">
        <f>H45-L45</f>
        <v>-4.0000000000000036E-3</v>
      </c>
      <c r="P45" s="25">
        <f t="shared" si="20"/>
        <v>6.6666666666666735E-2</v>
      </c>
      <c r="Q45" s="25">
        <f t="shared" si="28"/>
        <v>-5.714285714285719E-2</v>
      </c>
      <c r="R45" s="104"/>
    </row>
    <row r="46" spans="1:25">
      <c r="A46" s="108"/>
      <c r="B46" s="102"/>
      <c r="C46" s="102"/>
      <c r="D46" s="102"/>
      <c r="E46" s="4" t="s">
        <v>60</v>
      </c>
      <c r="F46" s="4">
        <v>0</v>
      </c>
      <c r="G46" s="4">
        <v>1</v>
      </c>
      <c r="H46" s="3">
        <v>0.94</v>
      </c>
      <c r="I46" s="30" t="str">
        <f t="shared" si="26"/>
        <v>Pass</v>
      </c>
      <c r="J46" s="7"/>
      <c r="K46" s="102"/>
      <c r="L46" s="3">
        <v>0.92</v>
      </c>
      <c r="M46" s="30" t="str">
        <f t="shared" si="27"/>
        <v>Pass</v>
      </c>
      <c r="N46" s="7"/>
      <c r="O46" s="2">
        <f t="shared" ref="O46:O54" si="29">H46-L46</f>
        <v>1.9999999999999907E-2</v>
      </c>
      <c r="P46" s="26">
        <f t="shared" si="20"/>
        <v>-2.1276595744680753E-2</v>
      </c>
      <c r="Q46" s="26">
        <f t="shared" si="28"/>
        <v>1.9999999999999907E-2</v>
      </c>
      <c r="R46" s="105"/>
    </row>
    <row r="47" spans="1:25">
      <c r="A47" s="108"/>
      <c r="B47" s="102"/>
      <c r="C47" s="102"/>
      <c r="D47" s="102"/>
      <c r="E47" s="4" t="s">
        <v>61</v>
      </c>
      <c r="F47" s="4">
        <v>0</v>
      </c>
      <c r="G47" s="4">
        <v>1</v>
      </c>
      <c r="H47" s="3">
        <v>0.26</v>
      </c>
      <c r="I47" s="30" t="str">
        <f t="shared" si="26"/>
        <v>Pass</v>
      </c>
      <c r="J47" s="7"/>
      <c r="K47" s="102"/>
      <c r="L47" s="3">
        <v>0.28999999999999998</v>
      </c>
      <c r="M47" s="30" t="str">
        <f t="shared" si="27"/>
        <v>Pass</v>
      </c>
      <c r="N47" s="7"/>
      <c r="O47" s="2">
        <f t="shared" si="29"/>
        <v>-2.9999999999999971E-2</v>
      </c>
      <c r="P47" s="26">
        <f t="shared" si="20"/>
        <v>0.11538461538461527</v>
      </c>
      <c r="Q47" s="26">
        <f t="shared" si="28"/>
        <v>-2.9999999999999971E-2</v>
      </c>
      <c r="R47" s="105"/>
    </row>
    <row r="48" spans="1:25">
      <c r="A48" s="108"/>
      <c r="B48" s="102"/>
      <c r="C48" s="102"/>
      <c r="D48" s="102"/>
      <c r="E48" s="4" t="s">
        <v>62</v>
      </c>
      <c r="F48" s="4">
        <v>0</v>
      </c>
      <c r="G48" s="4">
        <v>0.03</v>
      </c>
      <c r="H48" s="66">
        <v>1.7000000000000001E-2</v>
      </c>
      <c r="I48" s="30" t="str">
        <f>IF(AND(H48&gt;=F48,H48&lt;=G48),"Pass","Fail")</f>
        <v>Pass</v>
      </c>
      <c r="J48" s="7"/>
      <c r="K48" s="102"/>
      <c r="L48" s="3">
        <v>0.02</v>
      </c>
      <c r="M48" s="30" t="str">
        <f t="shared" si="27"/>
        <v>Pass</v>
      </c>
      <c r="N48" s="7"/>
      <c r="O48" s="2">
        <f>H48-L48</f>
        <v>-2.9999999999999992E-3</v>
      </c>
      <c r="P48" s="26">
        <f>((L48 - H48) / H48)</f>
        <v>0.17647058823529405</v>
      </c>
      <c r="Q48" s="26">
        <f t="shared" si="28"/>
        <v>-9.9999999999999978E-2</v>
      </c>
      <c r="R48" s="105"/>
    </row>
    <row r="49" spans="1:19">
      <c r="A49" s="108"/>
      <c r="B49" s="102"/>
      <c r="C49" s="102"/>
      <c r="D49" s="102"/>
      <c r="E49" s="4" t="s">
        <v>63</v>
      </c>
      <c r="F49" s="4">
        <v>0</v>
      </c>
      <c r="G49" s="4">
        <v>1.4999999999999999E-2</v>
      </c>
      <c r="H49" s="66">
        <v>2E-3</v>
      </c>
      <c r="I49" s="30" t="str">
        <f>IF(AND(H49&gt;=F49,H49&lt;=G49),"Pass","Fail")</f>
        <v>Pass</v>
      </c>
      <c r="J49" s="7"/>
      <c r="K49" s="102"/>
      <c r="L49" s="3">
        <v>7.0000000000000001E-3</v>
      </c>
      <c r="M49" s="30" t="str">
        <f t="shared" si="27"/>
        <v>Pass</v>
      </c>
      <c r="N49" s="7"/>
      <c r="O49" s="2">
        <f>H49-L49</f>
        <v>-5.0000000000000001E-3</v>
      </c>
      <c r="P49" s="26">
        <f>((L49 - H49) / H49)</f>
        <v>2.5</v>
      </c>
      <c r="Q49" s="26">
        <f t="shared" si="28"/>
        <v>-0.33333333333333337</v>
      </c>
      <c r="R49" s="105"/>
    </row>
    <row r="50" spans="1:19">
      <c r="A50" s="108"/>
      <c r="B50" s="102"/>
      <c r="C50" s="102"/>
      <c r="D50" s="102"/>
      <c r="E50" s="4" t="s">
        <v>64</v>
      </c>
      <c r="F50" s="2">
        <v>14</v>
      </c>
      <c r="G50" s="4">
        <v>15.5</v>
      </c>
      <c r="H50" s="3">
        <v>15.34</v>
      </c>
      <c r="I50" s="30" t="str">
        <f t="shared" si="26"/>
        <v>Pass</v>
      </c>
      <c r="J50" s="7"/>
      <c r="K50" s="102"/>
      <c r="L50" s="3">
        <v>15.42</v>
      </c>
      <c r="M50" s="30" t="str">
        <f t="shared" si="27"/>
        <v>Pass</v>
      </c>
      <c r="N50" s="7"/>
      <c r="O50" s="2">
        <f t="shared" si="29"/>
        <v>-8.0000000000000071E-2</v>
      </c>
      <c r="P50" s="26">
        <f t="shared" si="20"/>
        <v>5.2151238591916609E-3</v>
      </c>
      <c r="Q50" s="26">
        <f t="shared" si="28"/>
        <v>-5.3333333333333378E-2</v>
      </c>
      <c r="R50" s="105"/>
    </row>
    <row r="51" spans="1:19">
      <c r="A51" s="108"/>
      <c r="B51" s="102"/>
      <c r="C51" s="102"/>
      <c r="D51" s="102"/>
      <c r="E51" s="4" t="s">
        <v>65</v>
      </c>
      <c r="F51" s="2">
        <v>3.5</v>
      </c>
      <c r="G51" s="4">
        <v>5.5</v>
      </c>
      <c r="H51" s="3">
        <v>4.8899999999999997</v>
      </c>
      <c r="I51" s="30" t="str">
        <f t="shared" si="26"/>
        <v>Pass</v>
      </c>
      <c r="J51" s="7"/>
      <c r="K51" s="102"/>
      <c r="L51" s="3">
        <v>4.82</v>
      </c>
      <c r="M51" s="30" t="str">
        <f t="shared" si="27"/>
        <v>Pass</v>
      </c>
      <c r="N51" s="7"/>
      <c r="O51" s="2">
        <f t="shared" si="29"/>
        <v>6.9999999999999396E-2</v>
      </c>
      <c r="P51" s="26">
        <f t="shared" si="20"/>
        <v>-1.431492842535775E-2</v>
      </c>
      <c r="Q51" s="26">
        <f t="shared" si="28"/>
        <v>3.4999999999999698E-2</v>
      </c>
      <c r="R51" s="105"/>
    </row>
    <row r="52" spans="1:19">
      <c r="A52" s="108"/>
      <c r="B52" s="102"/>
      <c r="C52" s="102"/>
      <c r="D52" s="102"/>
      <c r="E52" s="4" t="s">
        <v>66</v>
      </c>
      <c r="F52" s="9" t="s">
        <v>67</v>
      </c>
      <c r="G52" s="4">
        <v>0.45</v>
      </c>
      <c r="H52" s="3">
        <v>0.32</v>
      </c>
      <c r="I52" s="30" t="str">
        <f>IF(AND(H52&gt;=(H45*5),H52&lt;=G52),"Pass","Fail")</f>
        <v>Pass</v>
      </c>
      <c r="J52" s="7"/>
      <c r="K52" s="102"/>
      <c r="L52" s="3">
        <v>0.36</v>
      </c>
      <c r="M52" s="30" t="str">
        <f>IF(AND(L52&gt;=(L45*5),L52&lt;=G52),"Pass","Fail")</f>
        <v>Pass</v>
      </c>
      <c r="N52" s="7"/>
      <c r="O52" s="2">
        <f t="shared" si="29"/>
        <v>-3.999999999999998E-2</v>
      </c>
      <c r="P52" s="26">
        <f t="shared" si="20"/>
        <v>0.12499999999999993</v>
      </c>
      <c r="Q52" s="26">
        <f>O52/(G52-(H45*5))</f>
        <v>-0.2666666666666665</v>
      </c>
      <c r="R52" s="105"/>
    </row>
    <row r="53" spans="1:19">
      <c r="A53" s="108"/>
      <c r="B53" s="102"/>
      <c r="C53" s="102"/>
      <c r="D53" s="102"/>
      <c r="E53" s="4" t="s">
        <v>68</v>
      </c>
      <c r="F53" s="2">
        <v>2.5</v>
      </c>
      <c r="G53" s="4">
        <v>4.5</v>
      </c>
      <c r="H53" s="3">
        <v>4.01</v>
      </c>
      <c r="I53" s="30" t="str">
        <f t="shared" ref="I53:I61" si="30">IF(AND(H53&gt;=F53,H53&lt;=G53),"Pass","Fail")</f>
        <v>Pass</v>
      </c>
      <c r="J53" s="7"/>
      <c r="K53" s="102"/>
      <c r="L53" s="3">
        <v>4.18</v>
      </c>
      <c r="M53" s="30" t="str">
        <f t="shared" ref="M53:M61" si="31">IF(AND(L53&gt;=F53,L53&lt;=G53),"Pass","Fail")</f>
        <v>Pass</v>
      </c>
      <c r="N53" s="7"/>
      <c r="O53" s="2">
        <f t="shared" si="29"/>
        <v>-0.16999999999999993</v>
      </c>
      <c r="P53" s="26">
        <f t="shared" si="20"/>
        <v>4.2394014962593499E-2</v>
      </c>
      <c r="Q53" s="26">
        <f t="shared" ref="Q53:Q61" si="32">O53/(G53-F53)</f>
        <v>-8.4999999999999964E-2</v>
      </c>
      <c r="R53" s="105"/>
      <c r="S53" s="11" t="s">
        <v>69</v>
      </c>
    </row>
    <row r="54" spans="1:19">
      <c r="A54" s="109"/>
      <c r="B54" s="103"/>
      <c r="C54" s="103"/>
      <c r="D54" s="103"/>
      <c r="E54" s="13" t="s">
        <v>70</v>
      </c>
      <c r="F54" s="14">
        <v>0</v>
      </c>
      <c r="G54" s="13">
        <v>0.5</v>
      </c>
      <c r="H54" s="15">
        <v>8.4000000000000005E-2</v>
      </c>
      <c r="I54" s="31" t="str">
        <f t="shared" si="30"/>
        <v>Pass</v>
      </c>
      <c r="J54" s="16"/>
      <c r="K54" s="103"/>
      <c r="L54" s="15">
        <v>0.1</v>
      </c>
      <c r="M54" s="31" t="str">
        <f t="shared" si="31"/>
        <v>Pass</v>
      </c>
      <c r="N54" s="16"/>
      <c r="O54" s="14">
        <f t="shared" si="29"/>
        <v>-1.6E-2</v>
      </c>
      <c r="P54" s="27">
        <f t="shared" si="20"/>
        <v>0.19047619047619047</v>
      </c>
      <c r="Q54" s="27">
        <f t="shared" si="32"/>
        <v>-3.2000000000000001E-2</v>
      </c>
      <c r="R54" s="106"/>
      <c r="S54" s="28">
        <f>AVERAGE(P45:P54)</f>
        <v>0.3186015675414513</v>
      </c>
    </row>
    <row r="55" spans="1:19">
      <c r="A55" s="107">
        <v>604981</v>
      </c>
      <c r="B55" s="101" t="s">
        <v>11</v>
      </c>
      <c r="C55" s="101" t="s">
        <v>24</v>
      </c>
      <c r="D55" s="101" t="s">
        <v>79</v>
      </c>
      <c r="E55" s="18" t="s">
        <v>58</v>
      </c>
      <c r="F55" s="18">
        <v>0</v>
      </c>
      <c r="G55" s="18">
        <v>7.0000000000000007E-2</v>
      </c>
      <c r="H55" s="19">
        <v>0.06</v>
      </c>
      <c r="I55" s="29" t="str">
        <f t="shared" si="30"/>
        <v>Pass</v>
      </c>
      <c r="J55" s="20"/>
      <c r="K55" s="101" t="s">
        <v>80</v>
      </c>
      <c r="L55" s="19">
        <v>6.3E-2</v>
      </c>
      <c r="M55" s="29" t="str">
        <f t="shared" si="31"/>
        <v>Pass</v>
      </c>
      <c r="N55" s="20"/>
      <c r="O55" s="21">
        <f>H55-L55</f>
        <v>-3.0000000000000027E-3</v>
      </c>
      <c r="P55" s="25">
        <f t="shared" si="20"/>
        <v>5.0000000000000044E-2</v>
      </c>
      <c r="Q55" s="25">
        <f t="shared" si="32"/>
        <v>-4.2857142857142892E-2</v>
      </c>
      <c r="R55" s="104"/>
    </row>
    <row r="56" spans="1:19">
      <c r="A56" s="108"/>
      <c r="B56" s="102"/>
      <c r="C56" s="102"/>
      <c r="D56" s="102"/>
      <c r="E56" s="4" t="s">
        <v>60</v>
      </c>
      <c r="F56" s="4">
        <v>0</v>
      </c>
      <c r="G56" s="4">
        <v>1</v>
      </c>
      <c r="H56" s="3">
        <v>0.93</v>
      </c>
      <c r="I56" s="30" t="str">
        <f t="shared" si="30"/>
        <v>Pass</v>
      </c>
      <c r="J56" s="7"/>
      <c r="K56" s="102"/>
      <c r="L56" s="3">
        <v>0.94</v>
      </c>
      <c r="M56" s="30" t="str">
        <f t="shared" si="31"/>
        <v>Pass</v>
      </c>
      <c r="N56" s="7"/>
      <c r="O56" s="2">
        <f t="shared" si="22"/>
        <v>-9.9999999999998979E-3</v>
      </c>
      <c r="P56" s="26">
        <f t="shared" si="20"/>
        <v>1.0752688172042901E-2</v>
      </c>
      <c r="Q56" s="26">
        <f t="shared" si="32"/>
        <v>-9.9999999999998979E-3</v>
      </c>
      <c r="R56" s="105"/>
    </row>
    <row r="57" spans="1:19">
      <c r="A57" s="108"/>
      <c r="B57" s="102"/>
      <c r="C57" s="102"/>
      <c r="D57" s="102"/>
      <c r="E57" s="4" t="s">
        <v>61</v>
      </c>
      <c r="F57" s="4">
        <v>0</v>
      </c>
      <c r="G57" s="4">
        <v>1</v>
      </c>
      <c r="H57" s="3">
        <v>0.28999999999999998</v>
      </c>
      <c r="I57" s="30" t="str">
        <f t="shared" si="30"/>
        <v>Pass</v>
      </c>
      <c r="J57" s="7"/>
      <c r="K57" s="102"/>
      <c r="L57" s="72">
        <v>0.28000000000000003</v>
      </c>
      <c r="M57" s="30" t="str">
        <f t="shared" si="31"/>
        <v>Pass</v>
      </c>
      <c r="N57" s="7"/>
      <c r="O57" s="2">
        <f t="shared" si="22"/>
        <v>9.9999999999999534E-3</v>
      </c>
      <c r="P57" s="26">
        <f t="shared" ref="P57:P116" si="33">((L57 - H57) / H57)</f>
        <v>-3.4482758620689495E-2</v>
      </c>
      <c r="Q57" s="26">
        <f t="shared" si="32"/>
        <v>9.9999999999999534E-3</v>
      </c>
      <c r="R57" s="105"/>
    </row>
    <row r="58" spans="1:19">
      <c r="A58" s="108"/>
      <c r="B58" s="102"/>
      <c r="C58" s="102"/>
      <c r="D58" s="102"/>
      <c r="E58" s="4" t="s">
        <v>62</v>
      </c>
      <c r="F58" s="4">
        <v>0</v>
      </c>
      <c r="G58" s="4">
        <v>0.03</v>
      </c>
      <c r="H58" s="66">
        <v>1.7000000000000001E-2</v>
      </c>
      <c r="I58" s="30" t="str">
        <f t="shared" si="30"/>
        <v>Pass</v>
      </c>
      <c r="J58" s="7"/>
      <c r="K58" s="102"/>
      <c r="L58" s="3">
        <v>0.02</v>
      </c>
      <c r="M58" s="30" t="str">
        <f t="shared" si="31"/>
        <v>Pass</v>
      </c>
      <c r="N58" s="7"/>
      <c r="O58" s="2">
        <f t="shared" si="22"/>
        <v>-2.9999999999999992E-3</v>
      </c>
      <c r="P58" s="26">
        <f t="shared" si="33"/>
        <v>0.17647058823529405</v>
      </c>
      <c r="Q58" s="26">
        <f t="shared" si="32"/>
        <v>-9.9999999999999978E-2</v>
      </c>
      <c r="R58" s="105"/>
    </row>
    <row r="59" spans="1:19">
      <c r="A59" s="108"/>
      <c r="B59" s="102"/>
      <c r="C59" s="102"/>
      <c r="D59" s="102"/>
      <c r="E59" s="4" t="s">
        <v>63</v>
      </c>
      <c r="F59" s="4">
        <v>0</v>
      </c>
      <c r="G59" s="4">
        <v>1.4999999999999999E-2</v>
      </c>
      <c r="H59" s="66">
        <v>2E-3</v>
      </c>
      <c r="I59" s="30" t="str">
        <f t="shared" si="30"/>
        <v>Pass</v>
      </c>
      <c r="J59" s="7"/>
      <c r="K59" s="102"/>
      <c r="L59" s="3">
        <v>6.0000000000000001E-3</v>
      </c>
      <c r="M59" s="30" t="str">
        <f t="shared" si="31"/>
        <v>Pass</v>
      </c>
      <c r="N59" s="7"/>
      <c r="O59" s="2">
        <f t="shared" si="22"/>
        <v>-4.0000000000000001E-3</v>
      </c>
      <c r="P59" s="26">
        <f t="shared" si="33"/>
        <v>2</v>
      </c>
      <c r="Q59" s="26">
        <f t="shared" si="32"/>
        <v>-0.26666666666666666</v>
      </c>
      <c r="R59" s="105"/>
    </row>
    <row r="60" spans="1:19">
      <c r="A60" s="108"/>
      <c r="B60" s="102"/>
      <c r="C60" s="102"/>
      <c r="D60" s="102"/>
      <c r="E60" s="4" t="s">
        <v>64</v>
      </c>
      <c r="F60" s="2">
        <v>14</v>
      </c>
      <c r="G60" s="4">
        <v>15.5</v>
      </c>
      <c r="H60" s="3">
        <v>15.42</v>
      </c>
      <c r="I60" s="30" t="str">
        <f t="shared" si="30"/>
        <v>Pass</v>
      </c>
      <c r="J60" s="7"/>
      <c r="K60" s="102"/>
      <c r="L60" s="3">
        <v>15.43</v>
      </c>
      <c r="M60" s="30" t="str">
        <f t="shared" si="31"/>
        <v>Pass</v>
      </c>
      <c r="N60" s="7"/>
      <c r="O60" s="2">
        <f t="shared" ref="O60:O65" si="34">H60-L60</f>
        <v>-9.9999999999997868E-3</v>
      </c>
      <c r="P60" s="26">
        <f t="shared" si="33"/>
        <v>6.4850843060958413E-4</v>
      </c>
      <c r="Q60" s="26">
        <f t="shared" si="32"/>
        <v>-6.6666666666665248E-3</v>
      </c>
      <c r="R60" s="105"/>
    </row>
    <row r="61" spans="1:19">
      <c r="A61" s="108"/>
      <c r="B61" s="102"/>
      <c r="C61" s="102"/>
      <c r="D61" s="102"/>
      <c r="E61" s="4" t="s">
        <v>65</v>
      </c>
      <c r="F61" s="2">
        <v>3.5</v>
      </c>
      <c r="G61" s="4">
        <v>5.5</v>
      </c>
      <c r="H61" s="3">
        <v>4.8600000000000003</v>
      </c>
      <c r="I61" s="30" t="str">
        <f t="shared" si="30"/>
        <v>Pass</v>
      </c>
      <c r="J61" s="7"/>
      <c r="K61" s="102"/>
      <c r="L61" s="3">
        <v>4.7699999999999996</v>
      </c>
      <c r="M61" s="30" t="str">
        <f t="shared" si="31"/>
        <v>Pass</v>
      </c>
      <c r="N61" s="7"/>
      <c r="O61" s="2">
        <f t="shared" si="34"/>
        <v>9.0000000000000746E-2</v>
      </c>
      <c r="P61" s="26">
        <f t="shared" si="33"/>
        <v>-1.851851851851867E-2</v>
      </c>
      <c r="Q61" s="26">
        <f t="shared" si="32"/>
        <v>4.5000000000000373E-2</v>
      </c>
      <c r="R61" s="105"/>
    </row>
    <row r="62" spans="1:19">
      <c r="A62" s="108"/>
      <c r="B62" s="102"/>
      <c r="C62" s="102"/>
      <c r="D62" s="102"/>
      <c r="E62" s="4" t="s">
        <v>66</v>
      </c>
      <c r="F62" s="9" t="s">
        <v>67</v>
      </c>
      <c r="G62" s="4">
        <v>0.45</v>
      </c>
      <c r="H62" s="3">
        <v>0.33</v>
      </c>
      <c r="I62" s="30" t="str">
        <f>IF(AND(H62&gt;=(H55*5),H62&lt;=G62),"Pass","Fail")</f>
        <v>Pass</v>
      </c>
      <c r="J62" s="7"/>
      <c r="K62" s="102"/>
      <c r="L62" s="3">
        <v>0.35</v>
      </c>
      <c r="M62" s="30" t="str">
        <f>IF(AND(L62&gt;=(L55*5),L62&lt;=G62),"Pass","Fail")</f>
        <v>Pass</v>
      </c>
      <c r="N62" s="7"/>
      <c r="O62" s="2">
        <f t="shared" si="34"/>
        <v>-1.9999999999999962E-2</v>
      </c>
      <c r="P62" s="26">
        <f t="shared" si="33"/>
        <v>6.060606060606049E-2</v>
      </c>
      <c r="Q62" s="26">
        <f>O62/(G62-(H55*5))</f>
        <v>-0.13333333333333305</v>
      </c>
      <c r="R62" s="105"/>
    </row>
    <row r="63" spans="1:19">
      <c r="A63" s="108"/>
      <c r="B63" s="102"/>
      <c r="C63" s="102"/>
      <c r="D63" s="102"/>
      <c r="E63" s="4" t="s">
        <v>68</v>
      </c>
      <c r="F63" s="2">
        <v>2.5</v>
      </c>
      <c r="G63" s="4">
        <v>4.5</v>
      </c>
      <c r="H63" s="3">
        <v>4</v>
      </c>
      <c r="I63" s="30" t="str">
        <f t="shared" ref="I63:I71" si="35">IF(AND(H63&gt;=F63,H63&lt;=G63),"Pass","Fail")</f>
        <v>Pass</v>
      </c>
      <c r="J63" s="7"/>
      <c r="K63" s="102"/>
      <c r="L63" s="3">
        <v>4.16</v>
      </c>
      <c r="M63" s="30" t="str">
        <f t="shared" ref="M63:M71" si="36">IF(AND(L63&gt;=F63,L63&lt;=G63),"Pass","Fail")</f>
        <v>Pass</v>
      </c>
      <c r="N63" s="7"/>
      <c r="O63" s="2">
        <f t="shared" si="34"/>
        <v>-0.16000000000000014</v>
      </c>
      <c r="P63" s="26">
        <f t="shared" si="33"/>
        <v>4.0000000000000036E-2</v>
      </c>
      <c r="Q63" s="26">
        <f t="shared" ref="Q63:Q71" si="37">O63/(G63-F63)</f>
        <v>-8.0000000000000071E-2</v>
      </c>
      <c r="R63" s="105"/>
      <c r="S63" s="11" t="s">
        <v>69</v>
      </c>
    </row>
    <row r="64" spans="1:19">
      <c r="A64" s="109"/>
      <c r="B64" s="103"/>
      <c r="C64" s="103"/>
      <c r="D64" s="103"/>
      <c r="E64" s="13" t="s">
        <v>70</v>
      </c>
      <c r="F64" s="14">
        <v>0</v>
      </c>
      <c r="G64" s="13">
        <v>0.5</v>
      </c>
      <c r="H64" s="15">
        <v>8.5000000000000006E-2</v>
      </c>
      <c r="I64" s="31" t="str">
        <f t="shared" si="35"/>
        <v>Pass</v>
      </c>
      <c r="J64" s="16"/>
      <c r="K64" s="103"/>
      <c r="L64" s="15">
        <v>0.1</v>
      </c>
      <c r="M64" s="31" t="str">
        <f t="shared" si="36"/>
        <v>Pass</v>
      </c>
      <c r="N64" s="16"/>
      <c r="O64" s="14">
        <f t="shared" si="34"/>
        <v>-1.4999999999999999E-2</v>
      </c>
      <c r="P64" s="27">
        <f t="shared" si="33"/>
        <v>0.1764705882352941</v>
      </c>
      <c r="Q64" s="27">
        <f t="shared" si="37"/>
        <v>-0.03</v>
      </c>
      <c r="R64" s="106"/>
      <c r="S64" s="28">
        <f>AVERAGE(P55:P64)</f>
        <v>0.24619471565400933</v>
      </c>
    </row>
    <row r="65" spans="1:19">
      <c r="A65" s="107">
        <v>604985</v>
      </c>
      <c r="B65" s="101" t="s">
        <v>12</v>
      </c>
      <c r="C65" s="101" t="s">
        <v>24</v>
      </c>
      <c r="D65" s="101" t="s">
        <v>81</v>
      </c>
      <c r="E65" s="18" t="s">
        <v>58</v>
      </c>
      <c r="F65" s="18">
        <v>0</v>
      </c>
      <c r="G65" s="18">
        <v>7.0000000000000007E-2</v>
      </c>
      <c r="H65" s="19">
        <v>0.06</v>
      </c>
      <c r="I65" s="29" t="str">
        <f t="shared" si="35"/>
        <v>Pass</v>
      </c>
      <c r="J65" s="20"/>
      <c r="K65" s="101" t="s">
        <v>82</v>
      </c>
      <c r="L65" s="19">
        <v>6.3E-2</v>
      </c>
      <c r="M65" s="29" t="str">
        <f t="shared" si="36"/>
        <v>Pass</v>
      </c>
      <c r="N65" s="20"/>
      <c r="O65" s="21">
        <f t="shared" si="34"/>
        <v>-3.0000000000000027E-3</v>
      </c>
      <c r="P65" s="25">
        <f t="shared" si="33"/>
        <v>5.0000000000000044E-2</v>
      </c>
      <c r="Q65" s="25">
        <f t="shared" si="37"/>
        <v>-4.2857142857142892E-2</v>
      </c>
      <c r="R65" s="104"/>
    </row>
    <row r="66" spans="1:19">
      <c r="A66" s="108"/>
      <c r="B66" s="102"/>
      <c r="C66" s="102"/>
      <c r="D66" s="102"/>
      <c r="E66" s="4" t="s">
        <v>60</v>
      </c>
      <c r="F66" s="4">
        <v>0</v>
      </c>
      <c r="G66" s="4">
        <v>1</v>
      </c>
      <c r="H66" s="3">
        <v>0.94</v>
      </c>
      <c r="I66" s="30" t="str">
        <f t="shared" si="35"/>
        <v>Pass</v>
      </c>
      <c r="J66" s="7"/>
      <c r="K66" s="102"/>
      <c r="L66" s="3">
        <v>0.94</v>
      </c>
      <c r="M66" s="30" t="str">
        <f t="shared" si="36"/>
        <v>Pass</v>
      </c>
      <c r="N66" s="7"/>
      <c r="O66" s="21">
        <f>H66-L66</f>
        <v>0</v>
      </c>
      <c r="P66" s="26">
        <f t="shared" si="33"/>
        <v>0</v>
      </c>
      <c r="Q66" s="26">
        <f t="shared" si="37"/>
        <v>0</v>
      </c>
      <c r="R66" s="105"/>
    </row>
    <row r="67" spans="1:19">
      <c r="A67" s="108"/>
      <c r="B67" s="102"/>
      <c r="C67" s="102"/>
      <c r="D67" s="102"/>
      <c r="E67" s="4" t="s">
        <v>61</v>
      </c>
      <c r="F67" s="4">
        <v>0</v>
      </c>
      <c r="G67" s="4">
        <v>1</v>
      </c>
      <c r="H67" s="3">
        <v>0.32</v>
      </c>
      <c r="I67" s="30" t="str">
        <f t="shared" si="35"/>
        <v>Pass</v>
      </c>
      <c r="J67" s="7"/>
      <c r="K67" s="102"/>
      <c r="L67" s="3">
        <v>0.27</v>
      </c>
      <c r="M67" s="30" t="str">
        <f t="shared" si="36"/>
        <v>Pass</v>
      </c>
      <c r="N67" s="7"/>
      <c r="O67" s="2">
        <f t="shared" ref="O67:O70" si="38">H67-L67</f>
        <v>4.9999999999999989E-2</v>
      </c>
      <c r="P67" s="26">
        <f t="shared" si="33"/>
        <v>-0.15624999999999997</v>
      </c>
      <c r="Q67" s="26">
        <f t="shared" si="37"/>
        <v>4.9999999999999989E-2</v>
      </c>
      <c r="R67" s="105"/>
    </row>
    <row r="68" spans="1:19">
      <c r="A68" s="108"/>
      <c r="B68" s="102"/>
      <c r="C68" s="102"/>
      <c r="D68" s="102"/>
      <c r="E68" s="4" t="s">
        <v>62</v>
      </c>
      <c r="F68" s="4">
        <v>0</v>
      </c>
      <c r="G68" s="4">
        <v>0.03</v>
      </c>
      <c r="H68" s="3">
        <v>1.7000000000000001E-2</v>
      </c>
      <c r="I68" s="30" t="str">
        <f t="shared" si="35"/>
        <v>Pass</v>
      </c>
      <c r="J68" s="7"/>
      <c r="K68" s="102"/>
      <c r="L68" s="3">
        <v>0.02</v>
      </c>
      <c r="M68" s="30" t="str">
        <f t="shared" si="36"/>
        <v>Pass</v>
      </c>
      <c r="N68" s="7"/>
      <c r="O68" s="2">
        <f t="shared" si="38"/>
        <v>-2.9999999999999992E-3</v>
      </c>
      <c r="P68" s="26">
        <f t="shared" si="33"/>
        <v>0.17647058823529405</v>
      </c>
      <c r="Q68" s="26">
        <f t="shared" si="37"/>
        <v>-9.9999999999999978E-2</v>
      </c>
      <c r="R68" s="105"/>
    </row>
    <row r="69" spans="1:19">
      <c r="A69" s="108"/>
      <c r="B69" s="102"/>
      <c r="C69" s="102"/>
      <c r="D69" s="102"/>
      <c r="E69" s="4" t="s">
        <v>63</v>
      </c>
      <c r="F69" s="4">
        <v>0</v>
      </c>
      <c r="G69" s="4">
        <v>1.4999999999999999E-2</v>
      </c>
      <c r="H69" s="66">
        <v>3.0000000000000001E-3</v>
      </c>
      <c r="I69" s="30" t="str">
        <f t="shared" si="35"/>
        <v>Pass</v>
      </c>
      <c r="J69" s="7"/>
      <c r="K69" s="102"/>
      <c r="L69" s="3">
        <v>5.0000000000000001E-3</v>
      </c>
      <c r="M69" s="30" t="str">
        <f t="shared" si="36"/>
        <v>Pass</v>
      </c>
      <c r="N69" s="7"/>
      <c r="O69" s="2">
        <f t="shared" si="38"/>
        <v>-2E-3</v>
      </c>
      <c r="P69" s="26">
        <f>((L69 - H69) / H69)</f>
        <v>0.66666666666666663</v>
      </c>
      <c r="Q69" s="26">
        <f>O69/(G69-F69)</f>
        <v>-0.13333333333333333</v>
      </c>
      <c r="R69" s="105"/>
    </row>
    <row r="70" spans="1:19">
      <c r="A70" s="108"/>
      <c r="B70" s="102"/>
      <c r="C70" s="102"/>
      <c r="D70" s="102"/>
      <c r="E70" s="4" t="s">
        <v>64</v>
      </c>
      <c r="F70" s="2">
        <v>14</v>
      </c>
      <c r="G70" s="4">
        <v>15.5</v>
      </c>
      <c r="H70" s="3">
        <v>15.46</v>
      </c>
      <c r="I70" s="30" t="str">
        <f t="shared" si="35"/>
        <v>Pass</v>
      </c>
      <c r="J70" s="7"/>
      <c r="K70" s="102"/>
      <c r="L70" s="3">
        <v>15.45</v>
      </c>
      <c r="M70" s="30" t="str">
        <f t="shared" si="36"/>
        <v>Pass</v>
      </c>
      <c r="N70" s="7"/>
      <c r="O70" s="2">
        <f t="shared" si="38"/>
        <v>1.0000000000001563E-2</v>
      </c>
      <c r="P70" s="26">
        <f t="shared" si="33"/>
        <v>-6.4683053040113603E-4</v>
      </c>
      <c r="Q70" s="26">
        <f t="shared" si="37"/>
        <v>6.6666666666677088E-3</v>
      </c>
      <c r="R70" s="105"/>
    </row>
    <row r="71" spans="1:19">
      <c r="A71" s="108"/>
      <c r="B71" s="102"/>
      <c r="C71" s="102"/>
      <c r="D71" s="102"/>
      <c r="E71" s="4" t="s">
        <v>65</v>
      </c>
      <c r="F71" s="2">
        <v>3.5</v>
      </c>
      <c r="G71" s="4">
        <v>5.5</v>
      </c>
      <c r="H71" s="3">
        <v>4.83</v>
      </c>
      <c r="I71" s="30" t="str">
        <f t="shared" si="35"/>
        <v>Pass</v>
      </c>
      <c r="J71" s="7"/>
      <c r="K71" s="102"/>
      <c r="L71" s="3">
        <v>4.82</v>
      </c>
      <c r="M71" s="30" t="str">
        <f t="shared" si="36"/>
        <v>Pass</v>
      </c>
      <c r="N71" s="7"/>
      <c r="O71" s="2">
        <f t="shared" ref="O71:O74" si="39">H71-L71</f>
        <v>9.9999999999997868E-3</v>
      </c>
      <c r="P71" s="26">
        <f t="shared" si="33"/>
        <v>-2.0703933747411567E-3</v>
      </c>
      <c r="Q71" s="26">
        <f t="shared" si="37"/>
        <v>4.9999999999998934E-3</v>
      </c>
      <c r="R71" s="105"/>
    </row>
    <row r="72" spans="1:19">
      <c r="A72" s="108"/>
      <c r="B72" s="102"/>
      <c r="C72" s="102"/>
      <c r="D72" s="102"/>
      <c r="E72" s="4" t="s">
        <v>66</v>
      </c>
      <c r="F72" s="9" t="s">
        <v>67</v>
      </c>
      <c r="G72" s="4">
        <v>0.45</v>
      </c>
      <c r="H72" s="3">
        <v>0.34</v>
      </c>
      <c r="I72" s="30" t="str">
        <f>IF(AND(H72&gt;=(H65*5),H72&lt;=G72),"Pass","Fail")</f>
        <v>Pass</v>
      </c>
      <c r="J72" s="7"/>
      <c r="K72" s="102"/>
      <c r="L72" s="3">
        <v>0.35</v>
      </c>
      <c r="M72" s="30" t="str">
        <f>IF(AND(L72&gt;=(L65*5),L72&lt;=G72),"Pass","Fail")</f>
        <v>Pass</v>
      </c>
      <c r="N72" s="7"/>
      <c r="O72" s="2">
        <f t="shared" si="39"/>
        <v>-9.9999999999999534E-3</v>
      </c>
      <c r="P72" s="26">
        <f t="shared" si="33"/>
        <v>2.9411764705882214E-2</v>
      </c>
      <c r="Q72" s="26">
        <f>O72/(G72-(H65*5))</f>
        <v>-6.6666666666666347E-2</v>
      </c>
      <c r="R72" s="105"/>
    </row>
    <row r="73" spans="1:19">
      <c r="A73" s="108"/>
      <c r="B73" s="102"/>
      <c r="C73" s="102"/>
      <c r="D73" s="102"/>
      <c r="E73" s="4" t="s">
        <v>68</v>
      </c>
      <c r="F73" s="2">
        <v>2.5</v>
      </c>
      <c r="G73" s="4">
        <v>4.5</v>
      </c>
      <c r="H73" s="3">
        <v>4.0199999999999996</v>
      </c>
      <c r="I73" s="30" t="str">
        <f t="shared" ref="I73:I81" si="40">IF(AND(H73&gt;=F73,H73&lt;=G73),"Pass","Fail")</f>
        <v>Pass</v>
      </c>
      <c r="J73" s="7"/>
      <c r="K73" s="102"/>
      <c r="L73" s="3">
        <v>4.1399999999999997</v>
      </c>
      <c r="M73" s="30" t="str">
        <f t="shared" ref="M73:M81" si="41">IF(AND(L73&gt;=F73,L73&lt;=G73),"Pass","Fail")</f>
        <v>Pass</v>
      </c>
      <c r="N73" s="7"/>
      <c r="O73" s="2">
        <f t="shared" si="39"/>
        <v>-0.12000000000000011</v>
      </c>
      <c r="P73" s="26">
        <f t="shared" si="33"/>
        <v>2.9850746268656747E-2</v>
      </c>
      <c r="Q73" s="26">
        <f t="shared" ref="Q73:Q91" si="42">O73/(G73-F73)</f>
        <v>-6.0000000000000053E-2</v>
      </c>
      <c r="R73" s="105"/>
      <c r="S73" s="11" t="s">
        <v>69</v>
      </c>
    </row>
    <row r="74" spans="1:19">
      <c r="A74" s="109"/>
      <c r="B74" s="103"/>
      <c r="C74" s="103"/>
      <c r="D74" s="103"/>
      <c r="E74" s="13" t="s">
        <v>70</v>
      </c>
      <c r="F74" s="14">
        <v>0</v>
      </c>
      <c r="G74" s="13">
        <v>0.5</v>
      </c>
      <c r="H74" s="15">
        <v>8.5000000000000006E-2</v>
      </c>
      <c r="I74" s="31" t="str">
        <f t="shared" si="40"/>
        <v>Pass</v>
      </c>
      <c r="J74" s="16"/>
      <c r="K74" s="103"/>
      <c r="L74" s="15">
        <v>0.1</v>
      </c>
      <c r="M74" s="31" t="str">
        <f t="shared" si="41"/>
        <v>Pass</v>
      </c>
      <c r="N74" s="16"/>
      <c r="O74" s="14">
        <f t="shared" si="39"/>
        <v>-1.4999999999999999E-2</v>
      </c>
      <c r="P74" s="27">
        <f t="shared" si="33"/>
        <v>0.1764705882352941</v>
      </c>
      <c r="Q74" s="27">
        <f t="shared" si="42"/>
        <v>-0.03</v>
      </c>
      <c r="R74" s="106"/>
      <c r="S74" s="28">
        <f>AVERAGE(P65:P74)</f>
        <v>9.6990313020665159E-2</v>
      </c>
    </row>
    <row r="75" spans="1:19">
      <c r="A75" s="107">
        <v>700585</v>
      </c>
      <c r="B75" s="101" t="s">
        <v>13</v>
      </c>
      <c r="C75" s="101" t="s">
        <v>22</v>
      </c>
      <c r="D75" s="101" t="s">
        <v>83</v>
      </c>
      <c r="E75" s="18" t="s">
        <v>58</v>
      </c>
      <c r="F75" s="18">
        <v>0</v>
      </c>
      <c r="G75" s="18">
        <v>7.0000000000000007E-2</v>
      </c>
      <c r="H75" s="19">
        <v>5.2999999999999999E-2</v>
      </c>
      <c r="I75" s="29" t="str">
        <f t="shared" si="40"/>
        <v>Pass</v>
      </c>
      <c r="J75" s="20"/>
      <c r="K75" s="101" t="s">
        <v>84</v>
      </c>
      <c r="L75" s="19">
        <v>5.5E-2</v>
      </c>
      <c r="M75" s="29" t="str">
        <f t="shared" si="41"/>
        <v>Pass</v>
      </c>
      <c r="N75" s="20"/>
      <c r="O75" s="21">
        <f>H75-L75</f>
        <v>-2.0000000000000018E-3</v>
      </c>
      <c r="P75" s="25">
        <f t="shared" si="33"/>
        <v>3.7735849056603807E-2</v>
      </c>
      <c r="Q75" s="25">
        <f t="shared" si="42"/>
        <v>-2.8571428571428595E-2</v>
      </c>
      <c r="R75" s="22"/>
    </row>
    <row r="76" spans="1:19">
      <c r="A76" s="108"/>
      <c r="B76" s="102"/>
      <c r="C76" s="102"/>
      <c r="D76" s="102"/>
      <c r="E76" s="4" t="s">
        <v>60</v>
      </c>
      <c r="F76" s="4">
        <v>0</v>
      </c>
      <c r="G76" s="4">
        <v>1</v>
      </c>
      <c r="H76" s="3">
        <v>0.83</v>
      </c>
      <c r="I76" s="30" t="str">
        <f t="shared" si="40"/>
        <v>Pass</v>
      </c>
      <c r="J76" s="7"/>
      <c r="K76" s="102"/>
      <c r="L76" s="3">
        <v>0.84</v>
      </c>
      <c r="M76" s="30" t="str">
        <f t="shared" si="41"/>
        <v>Pass</v>
      </c>
      <c r="N76" s="7"/>
      <c r="O76" s="2">
        <f t="shared" ref="O76:O79" si="43">H76-L76</f>
        <v>-1.0000000000000009E-2</v>
      </c>
      <c r="P76" s="26">
        <f t="shared" si="33"/>
        <v>1.2048192771084348E-2</v>
      </c>
      <c r="Q76" s="26">
        <f t="shared" si="42"/>
        <v>-1.0000000000000009E-2</v>
      </c>
    </row>
    <row r="77" spans="1:19">
      <c r="A77" s="108"/>
      <c r="B77" s="102"/>
      <c r="C77" s="102"/>
      <c r="D77" s="102"/>
      <c r="E77" s="4" t="s">
        <v>61</v>
      </c>
      <c r="F77" s="4">
        <v>0</v>
      </c>
      <c r="G77" s="4">
        <v>1</v>
      </c>
      <c r="H77" s="3">
        <v>0.41</v>
      </c>
      <c r="I77" s="30" t="str">
        <f t="shared" si="40"/>
        <v>Pass</v>
      </c>
      <c r="J77" s="7"/>
      <c r="K77" s="102"/>
      <c r="L77" s="3">
        <v>0.41</v>
      </c>
      <c r="M77" s="30" t="str">
        <f t="shared" si="41"/>
        <v>Pass</v>
      </c>
      <c r="N77" s="7"/>
      <c r="O77" s="2">
        <f t="shared" si="43"/>
        <v>0</v>
      </c>
      <c r="P77" s="26">
        <f t="shared" si="33"/>
        <v>0</v>
      </c>
      <c r="Q77" s="26">
        <f t="shared" si="42"/>
        <v>0</v>
      </c>
    </row>
    <row r="78" spans="1:19">
      <c r="A78" s="108"/>
      <c r="B78" s="102"/>
      <c r="C78" s="102"/>
      <c r="D78" s="102"/>
      <c r="E78" s="4" t="s">
        <v>62</v>
      </c>
      <c r="F78" s="4">
        <v>0</v>
      </c>
      <c r="G78" s="4">
        <v>0.03</v>
      </c>
      <c r="H78" s="3">
        <v>1.4E-2</v>
      </c>
      <c r="I78" s="30" t="str">
        <f t="shared" si="40"/>
        <v>Pass</v>
      </c>
      <c r="J78" s="7"/>
      <c r="K78" s="102"/>
      <c r="L78" s="3">
        <v>1.4999999999999999E-2</v>
      </c>
      <c r="M78" s="30" t="str">
        <f t="shared" si="41"/>
        <v>Pass</v>
      </c>
      <c r="N78" s="7"/>
      <c r="O78" s="2">
        <f t="shared" si="43"/>
        <v>-9.9999999999999915E-4</v>
      </c>
      <c r="P78" s="26">
        <f t="shared" si="33"/>
        <v>7.1428571428571369E-2</v>
      </c>
      <c r="Q78" s="26">
        <f t="shared" si="42"/>
        <v>-3.3333333333333305E-2</v>
      </c>
    </row>
    <row r="79" spans="1:19">
      <c r="A79" s="108"/>
      <c r="B79" s="102"/>
      <c r="C79" s="102"/>
      <c r="D79" s="102"/>
      <c r="E79" s="4" t="s">
        <v>63</v>
      </c>
      <c r="F79" s="4">
        <v>0</v>
      </c>
      <c r="G79" s="4">
        <v>1.4999999999999999E-2</v>
      </c>
      <c r="H79" s="3">
        <v>5.0000000000000001E-3</v>
      </c>
      <c r="I79" s="30" t="str">
        <f t="shared" si="40"/>
        <v>Pass</v>
      </c>
      <c r="J79" s="7"/>
      <c r="K79" s="102"/>
      <c r="L79" s="3">
        <v>6.0000000000000001E-3</v>
      </c>
      <c r="M79" s="30" t="str">
        <f t="shared" si="41"/>
        <v>Pass</v>
      </c>
      <c r="N79" s="7"/>
      <c r="O79" s="2">
        <f t="shared" si="43"/>
        <v>-1E-3</v>
      </c>
      <c r="P79" s="26">
        <f t="shared" si="33"/>
        <v>0.2</v>
      </c>
      <c r="Q79" s="26">
        <f t="shared" si="42"/>
        <v>-6.6666666666666666E-2</v>
      </c>
    </row>
    <row r="80" spans="1:19">
      <c r="A80" s="108"/>
      <c r="B80" s="102"/>
      <c r="C80" s="102"/>
      <c r="D80" s="102"/>
      <c r="E80" s="4" t="s">
        <v>64</v>
      </c>
      <c r="F80" s="2">
        <v>14</v>
      </c>
      <c r="G80" s="4">
        <v>15.5</v>
      </c>
      <c r="H80" s="3">
        <v>15.25</v>
      </c>
      <c r="I80" s="30" t="str">
        <f t="shared" si="40"/>
        <v>Pass</v>
      </c>
      <c r="J80" s="7"/>
      <c r="K80" s="102"/>
      <c r="L80" s="3">
        <v>15.28</v>
      </c>
      <c r="M80" s="30" t="str">
        <f t="shared" si="41"/>
        <v>Pass</v>
      </c>
      <c r="N80" s="7"/>
      <c r="O80" s="2">
        <f t="shared" ref="O80:O84" si="44">H80-L80</f>
        <v>-2.9999999999999361E-2</v>
      </c>
      <c r="P80" s="26">
        <f t="shared" si="33"/>
        <v>1.9672131147540563E-3</v>
      </c>
      <c r="Q80" s="26">
        <f t="shared" si="42"/>
        <v>-1.9999999999999574E-2</v>
      </c>
    </row>
    <row r="81" spans="1:25">
      <c r="A81" s="108"/>
      <c r="B81" s="102"/>
      <c r="C81" s="102"/>
      <c r="D81" s="102"/>
      <c r="E81" s="4" t="s">
        <v>65</v>
      </c>
      <c r="F81" s="2">
        <v>3.5</v>
      </c>
      <c r="G81" s="4">
        <v>5.5</v>
      </c>
      <c r="H81" s="3">
        <v>4.62</v>
      </c>
      <c r="I81" s="30" t="str">
        <f t="shared" si="40"/>
        <v>Pass</v>
      </c>
      <c r="J81" s="7"/>
      <c r="K81" s="102"/>
      <c r="L81" s="3">
        <v>4.6900000000000004</v>
      </c>
      <c r="M81" s="30" t="str">
        <f t="shared" si="41"/>
        <v>Pass</v>
      </c>
      <c r="N81" s="7"/>
      <c r="O81" s="2">
        <f t="shared" si="44"/>
        <v>-7.0000000000000284E-2</v>
      </c>
      <c r="P81" s="26">
        <f t="shared" si="33"/>
        <v>1.5151515151515213E-2</v>
      </c>
      <c r="Q81" s="26">
        <f t="shared" si="42"/>
        <v>-3.5000000000000142E-2</v>
      </c>
    </row>
    <row r="82" spans="1:25">
      <c r="A82" s="108"/>
      <c r="B82" s="102"/>
      <c r="C82" s="102"/>
      <c r="D82" s="102"/>
      <c r="E82" s="4" t="s">
        <v>66</v>
      </c>
      <c r="F82" s="9" t="s">
        <v>67</v>
      </c>
      <c r="G82" s="4">
        <v>0.45</v>
      </c>
      <c r="H82" s="3">
        <v>0.31</v>
      </c>
      <c r="I82" s="30" t="str">
        <f>IF(AND(H82&gt;=(H75*5),H82&lt;=G82),"Pass","Fail")</f>
        <v>Pass</v>
      </c>
      <c r="J82" s="7"/>
      <c r="K82" s="102"/>
      <c r="L82" s="3">
        <v>0.33</v>
      </c>
      <c r="M82" s="30" t="str">
        <f>IF(AND(L82&gt;=(L75*5),L82&lt;=G82),"Pass","Fail")</f>
        <v>Pass</v>
      </c>
      <c r="N82" s="7"/>
      <c r="O82" s="2">
        <f t="shared" si="44"/>
        <v>-2.0000000000000018E-2</v>
      </c>
      <c r="P82" s="26">
        <f t="shared" si="33"/>
        <v>6.4516129032258118E-2</v>
      </c>
      <c r="Q82" s="26">
        <f>O82/(G82-(H75*5))</f>
        <v>-0.10810810810810821</v>
      </c>
    </row>
    <row r="83" spans="1:25">
      <c r="A83" s="108"/>
      <c r="B83" s="102"/>
      <c r="C83" s="102"/>
      <c r="D83" s="102"/>
      <c r="E83" s="4" t="s">
        <v>68</v>
      </c>
      <c r="F83" s="2">
        <v>2.5</v>
      </c>
      <c r="G83" s="4">
        <v>4.5</v>
      </c>
      <c r="H83" s="3">
        <v>4.12</v>
      </c>
      <c r="I83" s="30" t="str">
        <f t="shared" ref="I83:I91" si="45">IF(AND(H83&gt;=F83,H83&lt;=G83),"Pass","Fail")</f>
        <v>Pass</v>
      </c>
      <c r="J83" s="7"/>
      <c r="K83" s="102"/>
      <c r="L83" s="3">
        <v>4.18</v>
      </c>
      <c r="M83" s="30" t="str">
        <f t="shared" ref="M83:M91" si="46">IF(AND(L83&gt;=F83,L83&lt;=G83),"Pass","Fail")</f>
        <v>Pass</v>
      </c>
      <c r="N83" s="7"/>
      <c r="O83" s="2">
        <f t="shared" si="44"/>
        <v>-5.9999999999999609E-2</v>
      </c>
      <c r="P83" s="26">
        <f t="shared" si="33"/>
        <v>1.456310679611641E-2</v>
      </c>
      <c r="Q83" s="26">
        <f t="shared" si="42"/>
        <v>-2.9999999999999805E-2</v>
      </c>
      <c r="S83" s="11" t="s">
        <v>69</v>
      </c>
    </row>
    <row r="84" spans="1:25">
      <c r="A84" s="109"/>
      <c r="B84" s="103"/>
      <c r="C84" s="103"/>
      <c r="D84" s="103"/>
      <c r="E84" s="13" t="s">
        <v>70</v>
      </c>
      <c r="F84" s="14">
        <v>0</v>
      </c>
      <c r="G84" s="13">
        <v>0.5</v>
      </c>
      <c r="H84" s="15">
        <v>4.7E-2</v>
      </c>
      <c r="I84" s="31" t="str">
        <f t="shared" si="45"/>
        <v>Pass</v>
      </c>
      <c r="J84" s="16"/>
      <c r="K84" s="103"/>
      <c r="L84" s="15">
        <v>0.1</v>
      </c>
      <c r="M84" s="31" t="str">
        <f t="shared" si="46"/>
        <v>Pass</v>
      </c>
      <c r="N84" s="16"/>
      <c r="O84" s="14">
        <f t="shared" si="44"/>
        <v>-5.3000000000000005E-2</v>
      </c>
      <c r="P84" s="27">
        <f t="shared" si="33"/>
        <v>1.1276595744680853</v>
      </c>
      <c r="Q84" s="27">
        <f t="shared" si="42"/>
        <v>-0.10600000000000001</v>
      </c>
      <c r="R84" s="17"/>
      <c r="S84" s="28">
        <f>AVERAGE(P75:P84)</f>
        <v>0.15450701518189885</v>
      </c>
    </row>
    <row r="85" spans="1:25">
      <c r="A85" s="107">
        <v>700586</v>
      </c>
      <c r="B85" s="101" t="s">
        <v>8</v>
      </c>
      <c r="C85" s="101" t="s">
        <v>22</v>
      </c>
      <c r="D85" s="101" t="s">
        <v>85</v>
      </c>
      <c r="E85" s="18" t="s">
        <v>58</v>
      </c>
      <c r="F85" s="18">
        <v>0</v>
      </c>
      <c r="G85" s="18">
        <v>7.0000000000000007E-2</v>
      </c>
      <c r="H85" s="19">
        <v>5.1999999999999998E-2</v>
      </c>
      <c r="I85" s="29" t="str">
        <f t="shared" si="45"/>
        <v>Pass</v>
      </c>
      <c r="J85" s="20"/>
      <c r="K85" s="101" t="s">
        <v>86</v>
      </c>
      <c r="L85" s="19">
        <v>5.7000000000000002E-2</v>
      </c>
      <c r="M85" s="29" t="str">
        <f t="shared" si="46"/>
        <v>Pass</v>
      </c>
      <c r="N85" s="20"/>
      <c r="O85" s="21">
        <f>H85-L85</f>
        <v>-5.0000000000000044E-3</v>
      </c>
      <c r="P85" s="25">
        <f t="shared" si="33"/>
        <v>9.6153846153846242E-2</v>
      </c>
      <c r="Q85" s="25">
        <f t="shared" si="42"/>
        <v>-7.142857142857148E-2</v>
      </c>
      <c r="R85" s="104"/>
      <c r="Y85" s="95"/>
    </row>
    <row r="86" spans="1:25">
      <c r="A86" s="108"/>
      <c r="B86" s="102"/>
      <c r="C86" s="102"/>
      <c r="D86" s="102"/>
      <c r="E86" s="4" t="s">
        <v>60</v>
      </c>
      <c r="F86" s="4">
        <v>0</v>
      </c>
      <c r="G86" s="4">
        <v>1</v>
      </c>
      <c r="H86" s="3">
        <v>0.82</v>
      </c>
      <c r="I86" s="30" t="str">
        <f t="shared" si="45"/>
        <v>Pass</v>
      </c>
      <c r="J86" s="7"/>
      <c r="K86" s="102"/>
      <c r="L86" s="3">
        <v>0.84</v>
      </c>
      <c r="M86" s="30" t="str">
        <f t="shared" si="46"/>
        <v>Pass</v>
      </c>
      <c r="N86" s="7"/>
      <c r="O86" s="2">
        <f t="shared" ref="O86:O94" si="47">H86-L86</f>
        <v>-2.0000000000000018E-2</v>
      </c>
      <c r="P86" s="26">
        <f t="shared" si="33"/>
        <v>2.4390243902439046E-2</v>
      </c>
      <c r="Q86" s="26">
        <f t="shared" si="42"/>
        <v>-2.0000000000000018E-2</v>
      </c>
      <c r="R86" s="105"/>
      <c r="Y86" s="95"/>
    </row>
    <row r="87" spans="1:25">
      <c r="A87" s="108"/>
      <c r="B87" s="102"/>
      <c r="C87" s="102"/>
      <c r="D87" s="102"/>
      <c r="E87" s="4" t="s">
        <v>61</v>
      </c>
      <c r="F87" s="4">
        <v>0</v>
      </c>
      <c r="G87" s="4">
        <v>1</v>
      </c>
      <c r="H87" s="3">
        <v>0.41</v>
      </c>
      <c r="I87" s="30" t="str">
        <f t="shared" si="45"/>
        <v>Pass</v>
      </c>
      <c r="J87" s="7"/>
      <c r="K87" s="102"/>
      <c r="L87" s="3">
        <v>0.41</v>
      </c>
      <c r="M87" s="30" t="str">
        <f t="shared" si="46"/>
        <v>Pass</v>
      </c>
      <c r="N87" s="7"/>
      <c r="O87" s="2">
        <f t="shared" si="47"/>
        <v>0</v>
      </c>
      <c r="P87" s="26">
        <f t="shared" si="33"/>
        <v>0</v>
      </c>
      <c r="Q87" s="26">
        <f t="shared" si="42"/>
        <v>0</v>
      </c>
      <c r="R87" s="105"/>
      <c r="Y87" s="95"/>
    </row>
    <row r="88" spans="1:25">
      <c r="A88" s="108"/>
      <c r="B88" s="102"/>
      <c r="C88" s="102"/>
      <c r="D88" s="102"/>
      <c r="E88" s="4" t="s">
        <v>62</v>
      </c>
      <c r="F88" s="4">
        <v>0</v>
      </c>
      <c r="G88" s="68">
        <v>0.03</v>
      </c>
      <c r="H88" s="3">
        <v>1.4E-2</v>
      </c>
      <c r="I88" s="30" t="str">
        <f t="shared" si="45"/>
        <v>Pass</v>
      </c>
      <c r="J88" s="7"/>
      <c r="K88" s="102"/>
      <c r="L88" s="3">
        <v>1.4999999999999999E-2</v>
      </c>
      <c r="M88" s="30" t="str">
        <f t="shared" si="46"/>
        <v>Pass</v>
      </c>
      <c r="N88" s="7"/>
      <c r="O88" s="2">
        <f t="shared" si="47"/>
        <v>-9.9999999999999915E-4</v>
      </c>
      <c r="P88" s="26">
        <f t="shared" si="33"/>
        <v>7.1428571428571369E-2</v>
      </c>
      <c r="Q88" s="26">
        <f t="shared" si="42"/>
        <v>-3.3333333333333305E-2</v>
      </c>
      <c r="R88" s="105"/>
      <c r="Y88" s="95"/>
    </row>
    <row r="89" spans="1:25">
      <c r="A89" s="108"/>
      <c r="B89" s="102"/>
      <c r="C89" s="102"/>
      <c r="D89" s="102"/>
      <c r="E89" s="4" t="s">
        <v>63</v>
      </c>
      <c r="F89" s="4">
        <v>0</v>
      </c>
      <c r="G89" s="4">
        <v>1.4999999999999999E-2</v>
      </c>
      <c r="H89" s="66">
        <v>4.0000000000000001E-3</v>
      </c>
      <c r="I89" s="30" t="str">
        <f t="shared" si="45"/>
        <v>Pass</v>
      </c>
      <c r="J89" s="7"/>
      <c r="K89" s="102"/>
      <c r="L89" s="3">
        <v>6.0000000000000001E-3</v>
      </c>
      <c r="M89" s="30" t="str">
        <f t="shared" si="46"/>
        <v>Pass</v>
      </c>
      <c r="N89" s="7"/>
      <c r="O89" s="2">
        <f t="shared" si="47"/>
        <v>-2E-3</v>
      </c>
      <c r="P89" s="26">
        <f t="shared" si="33"/>
        <v>0.5</v>
      </c>
      <c r="Q89" s="26">
        <f t="shared" si="42"/>
        <v>-0.13333333333333333</v>
      </c>
      <c r="R89" s="105"/>
      <c r="Y89" s="95"/>
    </row>
    <row r="90" spans="1:25">
      <c r="A90" s="108"/>
      <c r="B90" s="102"/>
      <c r="C90" s="102"/>
      <c r="D90" s="102"/>
      <c r="E90" s="4" t="s">
        <v>64</v>
      </c>
      <c r="F90" s="2">
        <v>14</v>
      </c>
      <c r="G90" s="4">
        <v>15.5</v>
      </c>
      <c r="H90" s="3">
        <v>15.29</v>
      </c>
      <c r="I90" s="30" t="str">
        <f t="shared" si="45"/>
        <v>Pass</v>
      </c>
      <c r="J90" s="7"/>
      <c r="K90" s="102"/>
      <c r="L90" s="3">
        <v>15.14</v>
      </c>
      <c r="M90" s="30" t="str">
        <f t="shared" si="46"/>
        <v>Pass</v>
      </c>
      <c r="N90" s="7"/>
      <c r="O90" s="2">
        <f t="shared" si="47"/>
        <v>0.14999999999999858</v>
      </c>
      <c r="P90" s="26">
        <f t="shared" si="33"/>
        <v>-9.8103335513406529E-3</v>
      </c>
      <c r="Q90" s="26">
        <f t="shared" si="42"/>
        <v>9.9999999999999048E-2</v>
      </c>
      <c r="R90" s="105"/>
      <c r="Y90" s="95"/>
    </row>
    <row r="91" spans="1:25">
      <c r="A91" s="108"/>
      <c r="B91" s="102"/>
      <c r="C91" s="102"/>
      <c r="D91" s="102"/>
      <c r="E91" s="4" t="s">
        <v>65</v>
      </c>
      <c r="F91" s="2">
        <v>3.5</v>
      </c>
      <c r="G91" s="4">
        <v>5.5</v>
      </c>
      <c r="H91" s="3">
        <v>4.63</v>
      </c>
      <c r="I91" s="30" t="str">
        <f t="shared" si="45"/>
        <v>Pass</v>
      </c>
      <c r="J91" s="7"/>
      <c r="K91" s="102"/>
      <c r="L91" s="3">
        <v>4.6900000000000004</v>
      </c>
      <c r="M91" s="30" t="str">
        <f t="shared" si="46"/>
        <v>Pass</v>
      </c>
      <c r="N91" s="7"/>
      <c r="O91" s="2">
        <f t="shared" si="47"/>
        <v>-6.0000000000000497E-2</v>
      </c>
      <c r="P91" s="26">
        <f t="shared" si="33"/>
        <v>1.2958963282937472E-2</v>
      </c>
      <c r="Q91" s="26">
        <f t="shared" si="42"/>
        <v>-3.0000000000000249E-2</v>
      </c>
      <c r="R91" s="105"/>
      <c r="Y91" s="95"/>
    </row>
    <row r="92" spans="1:25">
      <c r="A92" s="108"/>
      <c r="B92" s="102"/>
      <c r="C92" s="102"/>
      <c r="D92" s="102"/>
      <c r="E92" s="4" t="s">
        <v>66</v>
      </c>
      <c r="F92" s="9" t="s">
        <v>67</v>
      </c>
      <c r="G92" s="4">
        <v>0.45</v>
      </c>
      <c r="H92" s="3">
        <v>0.31</v>
      </c>
      <c r="I92" s="30" t="str">
        <f>IF(AND(H92&gt;=(H85*5),H92&lt;=G92),"Pass","Fail")</f>
        <v>Pass</v>
      </c>
      <c r="J92" s="7"/>
      <c r="K92" s="102"/>
      <c r="L92" s="3">
        <v>0.32</v>
      </c>
      <c r="M92" s="30" t="str">
        <f>IF(AND(L92&gt;=(L85*5),L92&lt;=G92),"Pass","Fail")</f>
        <v>Pass</v>
      </c>
      <c r="N92" s="7"/>
      <c r="O92" s="2">
        <f t="shared" si="47"/>
        <v>-1.0000000000000009E-2</v>
      </c>
      <c r="P92" s="26">
        <f t="shared" si="33"/>
        <v>3.2258064516129059E-2</v>
      </c>
      <c r="Q92" s="26">
        <f>O92/(G92-(H85*5))</f>
        <v>-5.2631578947368467E-2</v>
      </c>
      <c r="R92" s="105"/>
      <c r="Y92" s="95"/>
    </row>
    <row r="93" spans="1:25">
      <c r="A93" s="108"/>
      <c r="B93" s="102"/>
      <c r="C93" s="102"/>
      <c r="D93" s="102"/>
      <c r="E93" s="4" t="s">
        <v>68</v>
      </c>
      <c r="F93" s="2">
        <v>2.5</v>
      </c>
      <c r="G93" s="4">
        <v>4.5</v>
      </c>
      <c r="H93" s="3">
        <v>4.1100000000000003</v>
      </c>
      <c r="I93" s="30" t="str">
        <f t="shared" ref="I93:I101" si="48">IF(AND(H93&gt;=F93,H93&lt;=G93),"Pass","Fail")</f>
        <v>Pass</v>
      </c>
      <c r="J93" s="7"/>
      <c r="K93" s="102"/>
      <c r="L93" s="3">
        <v>4.17</v>
      </c>
      <c r="M93" s="30" t="str">
        <f t="shared" ref="M93:M101" si="49">IF(AND(L93&gt;=F93,L93&lt;=G93),"Pass","Fail")</f>
        <v>Pass</v>
      </c>
      <c r="N93" s="7"/>
      <c r="O93" s="2">
        <f t="shared" si="47"/>
        <v>-5.9999999999999609E-2</v>
      </c>
      <c r="P93" s="26">
        <f t="shared" si="33"/>
        <v>1.4598540145985306E-2</v>
      </c>
      <c r="Q93" s="26">
        <f t="shared" ref="Q93:Q101" si="50">O93/(G93-F93)</f>
        <v>-2.9999999999999805E-2</v>
      </c>
      <c r="R93" s="105"/>
      <c r="S93" s="11" t="s">
        <v>69</v>
      </c>
      <c r="Y93" s="95"/>
    </row>
    <row r="94" spans="1:25">
      <c r="A94" s="109"/>
      <c r="B94" s="103"/>
      <c r="C94" s="103"/>
      <c r="D94" s="103"/>
      <c r="E94" s="13" t="s">
        <v>70</v>
      </c>
      <c r="F94" s="14">
        <v>0</v>
      </c>
      <c r="G94" s="13">
        <v>0.5</v>
      </c>
      <c r="H94" s="15">
        <v>4.5999999999999999E-2</v>
      </c>
      <c r="I94" s="31" t="str">
        <f t="shared" si="48"/>
        <v>Pass</v>
      </c>
      <c r="J94" s="16"/>
      <c r="K94" s="103"/>
      <c r="L94" s="15">
        <v>0.1</v>
      </c>
      <c r="M94" s="31" t="str">
        <f t="shared" si="49"/>
        <v>Pass</v>
      </c>
      <c r="N94" s="16"/>
      <c r="O94" s="14">
        <f t="shared" si="47"/>
        <v>-5.4000000000000006E-2</v>
      </c>
      <c r="P94" s="27">
        <f t="shared" si="33"/>
        <v>1.173913043478261</v>
      </c>
      <c r="Q94" s="27">
        <f t="shared" si="50"/>
        <v>-0.10800000000000001</v>
      </c>
      <c r="R94" s="106"/>
      <c r="S94" s="28">
        <f>AVERAGE(P85:P94)</f>
        <v>0.19158909393568288</v>
      </c>
      <c r="Y94" s="95"/>
    </row>
    <row r="95" spans="1:25">
      <c r="A95" s="107">
        <v>700590</v>
      </c>
      <c r="B95" s="101" t="s">
        <v>14</v>
      </c>
      <c r="C95" s="101" t="s">
        <v>25</v>
      </c>
      <c r="D95" s="101" t="s">
        <v>87</v>
      </c>
      <c r="E95" s="18" t="s">
        <v>58</v>
      </c>
      <c r="F95" s="18">
        <v>0</v>
      </c>
      <c r="G95" s="18">
        <v>7.0000000000000007E-2</v>
      </c>
      <c r="H95" s="19">
        <v>5.2999999999999999E-2</v>
      </c>
      <c r="I95" s="29" t="str">
        <f t="shared" si="48"/>
        <v>Pass</v>
      </c>
      <c r="J95" s="20"/>
      <c r="K95" s="101" t="s">
        <v>88</v>
      </c>
      <c r="L95" s="19">
        <v>5.5E-2</v>
      </c>
      <c r="M95" s="29" t="str">
        <f t="shared" si="49"/>
        <v>Pass</v>
      </c>
      <c r="N95" s="20"/>
      <c r="O95" s="21">
        <f>H95-L95</f>
        <v>-2.0000000000000018E-3</v>
      </c>
      <c r="P95" s="25">
        <f t="shared" si="33"/>
        <v>3.7735849056603807E-2</v>
      </c>
      <c r="Q95" s="25">
        <f t="shared" si="50"/>
        <v>-2.8571428571428595E-2</v>
      </c>
      <c r="R95" s="104"/>
      <c r="Y95" s="95"/>
    </row>
    <row r="96" spans="1:25">
      <c r="A96" s="108"/>
      <c r="B96" s="102"/>
      <c r="C96" s="102"/>
      <c r="D96" s="102"/>
      <c r="E96" s="4" t="s">
        <v>60</v>
      </c>
      <c r="F96" s="4">
        <v>0</v>
      </c>
      <c r="G96" s="4">
        <v>1</v>
      </c>
      <c r="H96" s="3">
        <v>0.82</v>
      </c>
      <c r="I96" s="30" t="str">
        <f t="shared" si="48"/>
        <v>Pass</v>
      </c>
      <c r="J96" s="7"/>
      <c r="K96" s="102"/>
      <c r="L96" s="3">
        <v>0.84</v>
      </c>
      <c r="M96" s="30" t="str">
        <f t="shared" si="49"/>
        <v>Pass</v>
      </c>
      <c r="N96" s="7"/>
      <c r="O96" s="2">
        <f t="shared" ref="O96:O99" si="51">H96-L96</f>
        <v>-2.0000000000000018E-2</v>
      </c>
      <c r="P96" s="26">
        <f t="shared" si="33"/>
        <v>2.4390243902439046E-2</v>
      </c>
      <c r="Q96" s="26">
        <f t="shared" si="50"/>
        <v>-2.0000000000000018E-2</v>
      </c>
      <c r="R96" s="105"/>
      <c r="Y96" s="95"/>
    </row>
    <row r="97" spans="1:19">
      <c r="A97" s="108"/>
      <c r="B97" s="102"/>
      <c r="C97" s="102"/>
      <c r="D97" s="102"/>
      <c r="E97" s="4" t="s">
        <v>61</v>
      </c>
      <c r="F97" s="4">
        <v>0</v>
      </c>
      <c r="G97" s="4">
        <v>1</v>
      </c>
      <c r="H97" s="3">
        <v>0.38</v>
      </c>
      <c r="I97" s="30" t="str">
        <f t="shared" si="48"/>
        <v>Pass</v>
      </c>
      <c r="J97" s="7"/>
      <c r="K97" s="102"/>
      <c r="L97" s="3">
        <v>0.41</v>
      </c>
      <c r="M97" s="30" t="str">
        <f t="shared" si="49"/>
        <v>Pass</v>
      </c>
      <c r="N97" s="7"/>
      <c r="O97" s="2">
        <f t="shared" si="51"/>
        <v>-2.9999999999999971E-2</v>
      </c>
      <c r="P97" s="26">
        <f t="shared" si="33"/>
        <v>7.8947368421052558E-2</v>
      </c>
      <c r="Q97" s="26">
        <f t="shared" si="50"/>
        <v>-2.9999999999999971E-2</v>
      </c>
      <c r="R97" s="105"/>
    </row>
    <row r="98" spans="1:19">
      <c r="A98" s="108"/>
      <c r="B98" s="102"/>
      <c r="C98" s="102"/>
      <c r="D98" s="102"/>
      <c r="E98" s="4" t="s">
        <v>62</v>
      </c>
      <c r="F98" s="4">
        <v>0</v>
      </c>
      <c r="G98" s="4">
        <v>0.03</v>
      </c>
      <c r="H98" s="3">
        <v>1.2999999999999999E-2</v>
      </c>
      <c r="I98" s="30" t="str">
        <f t="shared" si="48"/>
        <v>Pass</v>
      </c>
      <c r="J98" s="7"/>
      <c r="K98" s="102"/>
      <c r="L98" s="3">
        <v>1.4999999999999999E-2</v>
      </c>
      <c r="M98" s="30" t="str">
        <f t="shared" si="49"/>
        <v>Pass</v>
      </c>
      <c r="N98" s="7"/>
      <c r="O98" s="2">
        <f t="shared" si="51"/>
        <v>-2E-3</v>
      </c>
      <c r="P98" s="26">
        <f t="shared" si="33"/>
        <v>0.15384615384615385</v>
      </c>
      <c r="Q98" s="26">
        <f t="shared" si="50"/>
        <v>-6.6666666666666666E-2</v>
      </c>
      <c r="R98" s="105"/>
    </row>
    <row r="99" spans="1:19">
      <c r="A99" s="108"/>
      <c r="B99" s="102"/>
      <c r="C99" s="102"/>
      <c r="D99" s="102"/>
      <c r="E99" s="4" t="s">
        <v>63</v>
      </c>
      <c r="F99" s="4">
        <v>0</v>
      </c>
      <c r="G99" s="4">
        <v>1.4999999999999999E-2</v>
      </c>
      <c r="H99" s="66">
        <v>4.1999999999999997E-3</v>
      </c>
      <c r="I99" s="30" t="str">
        <f t="shared" si="48"/>
        <v>Pass</v>
      </c>
      <c r="J99" s="7"/>
      <c r="K99" s="102"/>
      <c r="L99" s="3">
        <v>6.0000000000000001E-3</v>
      </c>
      <c r="M99" s="30" t="str">
        <f t="shared" si="49"/>
        <v>Pass</v>
      </c>
      <c r="N99" s="7"/>
      <c r="O99" s="2">
        <f t="shared" si="51"/>
        <v>-1.8000000000000004E-3</v>
      </c>
      <c r="P99" s="26">
        <f t="shared" si="33"/>
        <v>0.42857142857142871</v>
      </c>
      <c r="Q99" s="26">
        <f t="shared" si="50"/>
        <v>-0.12000000000000002</v>
      </c>
      <c r="R99" s="105"/>
    </row>
    <row r="100" spans="1:19">
      <c r="A100" s="108"/>
      <c r="B100" s="102"/>
      <c r="C100" s="102"/>
      <c r="D100" s="102"/>
      <c r="E100" s="4" t="s">
        <v>64</v>
      </c>
      <c r="F100" s="2">
        <v>14</v>
      </c>
      <c r="G100" s="4">
        <v>15.5</v>
      </c>
      <c r="H100" s="3">
        <v>15.43</v>
      </c>
      <c r="I100" s="30" t="str">
        <f t="shared" si="48"/>
        <v>Pass</v>
      </c>
      <c r="J100" s="7"/>
      <c r="K100" s="102"/>
      <c r="L100" s="3">
        <v>15.27</v>
      </c>
      <c r="M100" s="30" t="str">
        <f t="shared" si="49"/>
        <v>Pass</v>
      </c>
      <c r="N100" s="7"/>
      <c r="O100" s="2">
        <f>H100-L100</f>
        <v>0.16000000000000014</v>
      </c>
      <c r="P100" s="26">
        <f t="shared" si="33"/>
        <v>-1.0369410239792621E-2</v>
      </c>
      <c r="Q100" s="26">
        <f t="shared" si="50"/>
        <v>0.10666666666666676</v>
      </c>
      <c r="R100" s="105"/>
    </row>
    <row r="101" spans="1:19">
      <c r="A101" s="108"/>
      <c r="B101" s="102"/>
      <c r="C101" s="102"/>
      <c r="D101" s="102"/>
      <c r="E101" s="4" t="s">
        <v>65</v>
      </c>
      <c r="F101" s="2">
        <v>3.5</v>
      </c>
      <c r="G101" s="4">
        <v>5.5</v>
      </c>
      <c r="H101" s="3">
        <v>4.6500000000000004</v>
      </c>
      <c r="I101" s="30" t="str">
        <f t="shared" si="48"/>
        <v>Pass</v>
      </c>
      <c r="J101" s="7"/>
      <c r="K101" s="102"/>
      <c r="L101" s="3">
        <v>4.74</v>
      </c>
      <c r="M101" s="30" t="str">
        <f t="shared" si="49"/>
        <v>Pass</v>
      </c>
      <c r="N101" s="7"/>
      <c r="O101" s="2">
        <f t="shared" ref="O101:O104" si="52">H101-L101</f>
        <v>-8.9999999999999858E-2</v>
      </c>
      <c r="P101" s="26">
        <f t="shared" si="33"/>
        <v>1.9354838709677389E-2</v>
      </c>
      <c r="Q101" s="26">
        <f t="shared" si="50"/>
        <v>-4.4999999999999929E-2</v>
      </c>
      <c r="R101" s="105"/>
    </row>
    <row r="102" spans="1:19">
      <c r="A102" s="108"/>
      <c r="B102" s="102"/>
      <c r="C102" s="102"/>
      <c r="D102" s="102"/>
      <c r="E102" s="4" t="s">
        <v>66</v>
      </c>
      <c r="F102" s="9" t="s">
        <v>67</v>
      </c>
      <c r="G102" s="4">
        <v>0.45</v>
      </c>
      <c r="H102" s="3">
        <v>0.31</v>
      </c>
      <c r="I102" s="30" t="str">
        <f>IF(AND(H102&gt;=(H95*5),H102&lt;=G102),"Pass","Fail")</f>
        <v>Pass</v>
      </c>
      <c r="J102" s="7"/>
      <c r="K102" s="102"/>
      <c r="L102" s="3">
        <v>0.33</v>
      </c>
      <c r="M102" s="30" t="str">
        <f>IF(AND(L102&gt;=(L95*5),L102&lt;=G102),"Pass","Fail")</f>
        <v>Pass</v>
      </c>
      <c r="N102" s="7"/>
      <c r="O102" s="2">
        <f t="shared" si="52"/>
        <v>-2.0000000000000018E-2</v>
      </c>
      <c r="P102" s="26">
        <f t="shared" si="33"/>
        <v>6.4516129032258118E-2</v>
      </c>
      <c r="Q102" s="26">
        <f>O102/(G102-(H95*5))</f>
        <v>-0.10810810810810821</v>
      </c>
      <c r="R102" s="105"/>
    </row>
    <row r="103" spans="1:19">
      <c r="A103" s="108"/>
      <c r="B103" s="102"/>
      <c r="C103" s="102"/>
      <c r="D103" s="102"/>
      <c r="E103" s="4" t="s">
        <v>68</v>
      </c>
      <c r="F103" s="2">
        <v>2.5</v>
      </c>
      <c r="G103" s="4">
        <v>4.5</v>
      </c>
      <c r="H103" s="3">
        <v>4.0199999999999996</v>
      </c>
      <c r="I103" s="30" t="str">
        <f t="shared" ref="I103:I111" si="53">IF(AND(H103&gt;=F103,H103&lt;=G103),"Pass","Fail")</f>
        <v>Pass</v>
      </c>
      <c r="J103" s="7"/>
      <c r="K103" s="102"/>
      <c r="L103" s="3">
        <v>4.12</v>
      </c>
      <c r="M103" s="30" t="str">
        <f t="shared" ref="M103:M111" si="54">IF(AND(L103&gt;=F103,L103&lt;=G103),"Pass","Fail")</f>
        <v>Pass</v>
      </c>
      <c r="N103" s="7"/>
      <c r="O103" s="2">
        <f t="shared" si="52"/>
        <v>-0.10000000000000053</v>
      </c>
      <c r="P103" s="26">
        <f t="shared" si="33"/>
        <v>2.48756218905474E-2</v>
      </c>
      <c r="Q103" s="26">
        <f t="shared" ref="Q103:Q111" si="55">O103/(G103-F103)</f>
        <v>-5.0000000000000266E-2</v>
      </c>
      <c r="R103" s="105"/>
      <c r="S103" s="11" t="s">
        <v>69</v>
      </c>
    </row>
    <row r="104" spans="1:19">
      <c r="A104" s="109"/>
      <c r="B104" s="103"/>
      <c r="C104" s="103"/>
      <c r="D104" s="103"/>
      <c r="E104" s="13" t="s">
        <v>70</v>
      </c>
      <c r="F104" s="14">
        <v>0</v>
      </c>
      <c r="G104" s="13">
        <v>0.5</v>
      </c>
      <c r="H104" s="15">
        <v>4.7E-2</v>
      </c>
      <c r="I104" s="31" t="str">
        <f t="shared" si="53"/>
        <v>Pass</v>
      </c>
      <c r="J104" s="16"/>
      <c r="K104" s="103"/>
      <c r="L104" s="15">
        <v>0.1</v>
      </c>
      <c r="M104" s="31" t="str">
        <f t="shared" si="54"/>
        <v>Pass</v>
      </c>
      <c r="N104" s="16"/>
      <c r="O104" s="14">
        <f t="shared" si="52"/>
        <v>-5.3000000000000005E-2</v>
      </c>
      <c r="P104" s="27">
        <f t="shared" si="33"/>
        <v>1.1276595744680853</v>
      </c>
      <c r="Q104" s="27">
        <f t="shared" si="55"/>
        <v>-0.10600000000000001</v>
      </c>
      <c r="R104" s="106"/>
      <c r="S104" s="28">
        <f>AVERAGE(P95:P104)</f>
        <v>0.19495277976584535</v>
      </c>
    </row>
    <row r="105" spans="1:19">
      <c r="A105" s="107">
        <v>700591</v>
      </c>
      <c r="B105" s="101" t="s">
        <v>15</v>
      </c>
      <c r="C105" s="101" t="s">
        <v>25</v>
      </c>
      <c r="D105" s="101" t="s">
        <v>89</v>
      </c>
      <c r="E105" s="18" t="s">
        <v>58</v>
      </c>
      <c r="F105" s="18">
        <v>0</v>
      </c>
      <c r="G105" s="18">
        <v>7.0000000000000007E-2</v>
      </c>
      <c r="H105" s="19">
        <v>5.0999999999999997E-2</v>
      </c>
      <c r="I105" s="29" t="str">
        <f t="shared" si="53"/>
        <v>Pass</v>
      </c>
      <c r="J105" s="20"/>
      <c r="K105" s="101" t="s">
        <v>90</v>
      </c>
      <c r="L105" s="19">
        <v>5.3999999999999999E-2</v>
      </c>
      <c r="M105" s="29" t="str">
        <f t="shared" si="54"/>
        <v>Pass</v>
      </c>
      <c r="N105" s="20"/>
      <c r="O105" s="21">
        <f>H105-L105</f>
        <v>-3.0000000000000027E-3</v>
      </c>
      <c r="P105" s="25">
        <f t="shared" si="33"/>
        <v>5.8823529411764761E-2</v>
      </c>
      <c r="Q105" s="25">
        <f t="shared" si="55"/>
        <v>-4.2857142857142892E-2</v>
      </c>
      <c r="R105" s="104"/>
    </row>
    <row r="106" spans="1:19">
      <c r="A106" s="108"/>
      <c r="B106" s="102"/>
      <c r="C106" s="102"/>
      <c r="D106" s="102"/>
      <c r="E106" s="4" t="s">
        <v>60</v>
      </c>
      <c r="F106" s="4">
        <v>0</v>
      </c>
      <c r="G106" s="4">
        <v>1</v>
      </c>
      <c r="H106" s="3">
        <v>0.82</v>
      </c>
      <c r="I106" s="30" t="str">
        <f t="shared" si="53"/>
        <v>Pass</v>
      </c>
      <c r="J106" s="7"/>
      <c r="K106" s="102"/>
      <c r="L106" s="3">
        <v>0.84</v>
      </c>
      <c r="M106" s="30" t="str">
        <f t="shared" si="54"/>
        <v>Pass</v>
      </c>
      <c r="N106" s="7"/>
      <c r="O106" s="2">
        <f t="shared" ref="O106:O114" si="56">H106-L106</f>
        <v>-2.0000000000000018E-2</v>
      </c>
      <c r="P106" s="26">
        <f t="shared" si="33"/>
        <v>2.4390243902439046E-2</v>
      </c>
      <c r="Q106" s="26">
        <f t="shared" si="55"/>
        <v>-2.0000000000000018E-2</v>
      </c>
      <c r="R106" s="105"/>
    </row>
    <row r="107" spans="1:19">
      <c r="A107" s="108"/>
      <c r="B107" s="102"/>
      <c r="C107" s="102"/>
      <c r="D107" s="102"/>
      <c r="E107" s="4" t="s">
        <v>61</v>
      </c>
      <c r="F107" s="4">
        <v>0</v>
      </c>
      <c r="G107" s="4">
        <v>1</v>
      </c>
      <c r="H107" s="3">
        <v>0.38</v>
      </c>
      <c r="I107" s="30" t="str">
        <f t="shared" si="53"/>
        <v>Pass</v>
      </c>
      <c r="J107" s="7"/>
      <c r="K107" s="102"/>
      <c r="L107" s="3">
        <v>0.43</v>
      </c>
      <c r="M107" s="30" t="str">
        <f t="shared" si="54"/>
        <v>Pass</v>
      </c>
      <c r="N107" s="7"/>
      <c r="O107" s="2">
        <f t="shared" si="56"/>
        <v>-4.9999999999999989E-2</v>
      </c>
      <c r="P107" s="26">
        <f t="shared" si="33"/>
        <v>0.13157894736842102</v>
      </c>
      <c r="Q107" s="26">
        <f t="shared" si="55"/>
        <v>-4.9999999999999989E-2</v>
      </c>
      <c r="R107" s="105"/>
    </row>
    <row r="108" spans="1:19">
      <c r="A108" s="108"/>
      <c r="B108" s="102"/>
      <c r="C108" s="102"/>
      <c r="D108" s="102"/>
      <c r="E108" s="4" t="s">
        <v>62</v>
      </c>
      <c r="F108" s="4">
        <v>0</v>
      </c>
      <c r="G108" s="4">
        <v>0.03</v>
      </c>
      <c r="H108" s="3">
        <v>1.2999999999999999E-2</v>
      </c>
      <c r="I108" s="30" t="str">
        <f t="shared" si="53"/>
        <v>Pass</v>
      </c>
      <c r="J108" s="7"/>
      <c r="K108" s="102"/>
      <c r="L108" s="3">
        <v>1.4999999999999999E-2</v>
      </c>
      <c r="M108" s="30" t="str">
        <f t="shared" si="54"/>
        <v>Pass</v>
      </c>
      <c r="N108" s="7"/>
      <c r="O108" s="2">
        <f t="shared" si="56"/>
        <v>-2E-3</v>
      </c>
      <c r="P108" s="26">
        <f t="shared" si="33"/>
        <v>0.15384615384615385</v>
      </c>
      <c r="Q108" s="26">
        <f t="shared" si="55"/>
        <v>-6.6666666666666666E-2</v>
      </c>
      <c r="R108" s="105"/>
    </row>
    <row r="109" spans="1:19">
      <c r="A109" s="108"/>
      <c r="B109" s="102"/>
      <c r="C109" s="102"/>
      <c r="D109" s="102"/>
      <c r="E109" s="4" t="s">
        <v>63</v>
      </c>
      <c r="F109" s="4">
        <v>0</v>
      </c>
      <c r="G109" s="4">
        <v>1.4999999999999999E-2</v>
      </c>
      <c r="H109" s="66">
        <v>4.1000000000000003E-3</v>
      </c>
      <c r="I109" s="30" t="str">
        <f t="shared" si="53"/>
        <v>Pass</v>
      </c>
      <c r="J109" s="7"/>
      <c r="K109" s="102"/>
      <c r="L109" s="3">
        <v>6.0000000000000001E-3</v>
      </c>
      <c r="M109" s="30" t="str">
        <f t="shared" si="54"/>
        <v>Pass</v>
      </c>
      <c r="N109" s="7"/>
      <c r="O109" s="2">
        <f t="shared" si="56"/>
        <v>-1.8999999999999998E-3</v>
      </c>
      <c r="P109" s="26">
        <f t="shared" si="33"/>
        <v>0.46341463414634138</v>
      </c>
      <c r="Q109" s="26">
        <f t="shared" si="55"/>
        <v>-0.12666666666666665</v>
      </c>
      <c r="R109" s="105"/>
    </row>
    <row r="110" spans="1:19">
      <c r="A110" s="108"/>
      <c r="B110" s="102"/>
      <c r="C110" s="102"/>
      <c r="D110" s="102"/>
      <c r="E110" s="4" t="s">
        <v>64</v>
      </c>
      <c r="F110" s="2">
        <v>14</v>
      </c>
      <c r="G110" s="4">
        <v>15.5</v>
      </c>
      <c r="H110" s="3">
        <v>15.31</v>
      </c>
      <c r="I110" s="30" t="str">
        <f t="shared" si="53"/>
        <v>Pass</v>
      </c>
      <c r="J110" s="7"/>
      <c r="K110" s="102"/>
      <c r="L110" s="3">
        <v>15.24</v>
      </c>
      <c r="M110" s="30" t="str">
        <f t="shared" si="54"/>
        <v>Pass</v>
      </c>
      <c r="N110" s="7"/>
      <c r="O110" s="2">
        <f t="shared" si="56"/>
        <v>7.0000000000000284E-2</v>
      </c>
      <c r="P110" s="26">
        <f t="shared" si="33"/>
        <v>-4.5721750489876086E-3</v>
      </c>
      <c r="Q110" s="26">
        <f t="shared" si="55"/>
        <v>4.6666666666666856E-2</v>
      </c>
      <c r="R110" s="105"/>
    </row>
    <row r="111" spans="1:19">
      <c r="A111" s="108"/>
      <c r="B111" s="102"/>
      <c r="C111" s="102"/>
      <c r="D111" s="102"/>
      <c r="E111" s="4" t="s">
        <v>65</v>
      </c>
      <c r="F111" s="2">
        <v>3.5</v>
      </c>
      <c r="G111" s="4">
        <v>5.5</v>
      </c>
      <c r="H111" s="3">
        <v>4.63</v>
      </c>
      <c r="I111" s="30" t="str">
        <f t="shared" si="53"/>
        <v>Pass</v>
      </c>
      <c r="J111" s="7"/>
      <c r="K111" s="102"/>
      <c r="L111" s="3">
        <v>4.74</v>
      </c>
      <c r="M111" s="30" t="str">
        <f t="shared" si="54"/>
        <v>Pass</v>
      </c>
      <c r="N111" s="7"/>
      <c r="O111" s="2">
        <f t="shared" si="56"/>
        <v>-0.11000000000000032</v>
      </c>
      <c r="P111" s="26">
        <f t="shared" si="33"/>
        <v>2.3758099352051906E-2</v>
      </c>
      <c r="Q111" s="26">
        <f t="shared" si="55"/>
        <v>-5.500000000000016E-2</v>
      </c>
      <c r="R111" s="105"/>
    </row>
    <row r="112" spans="1:19">
      <c r="A112" s="108"/>
      <c r="B112" s="102"/>
      <c r="C112" s="102"/>
      <c r="D112" s="102"/>
      <c r="E112" s="4" t="s">
        <v>66</v>
      </c>
      <c r="F112" s="9" t="s">
        <v>67</v>
      </c>
      <c r="G112" s="4">
        <v>0.45</v>
      </c>
      <c r="H112" s="3">
        <v>0.31</v>
      </c>
      <c r="I112" s="30" t="str">
        <f>IF(AND(H112&gt;=(H105*5),H112&lt;=G112),"Pass","Fail")</f>
        <v>Pass</v>
      </c>
      <c r="J112" s="7"/>
      <c r="K112" s="102"/>
      <c r="L112" s="3">
        <v>0.33</v>
      </c>
      <c r="M112" s="30" t="str">
        <f>IF(AND(L112&gt;=(L105*5),L112&lt;=G112),"Pass","Fail")</f>
        <v>Pass</v>
      </c>
      <c r="N112" s="7"/>
      <c r="O112" s="2">
        <f t="shared" si="56"/>
        <v>-2.0000000000000018E-2</v>
      </c>
      <c r="P112" s="26">
        <f t="shared" si="33"/>
        <v>6.4516129032258118E-2</v>
      </c>
      <c r="Q112" s="26">
        <f>O112/(G112-(H105*5))</f>
        <v>-0.10256410256410266</v>
      </c>
      <c r="R112" s="105"/>
    </row>
    <row r="113" spans="1:19">
      <c r="A113" s="108"/>
      <c r="B113" s="102"/>
      <c r="C113" s="102"/>
      <c r="D113" s="102"/>
      <c r="E113" s="4" t="s">
        <v>68</v>
      </c>
      <c r="F113" s="2">
        <v>2.5</v>
      </c>
      <c r="G113" s="4">
        <v>4.5</v>
      </c>
      <c r="H113" s="3">
        <v>4.0999999999999996</v>
      </c>
      <c r="I113" s="30" t="str">
        <f t="shared" ref="I113:I121" si="57">IF(AND(H113&gt;=F113,H113&lt;=G113),"Pass","Fail")</f>
        <v>Pass</v>
      </c>
      <c r="J113" s="7"/>
      <c r="K113" s="102"/>
      <c r="L113" s="3">
        <v>4.1900000000000004</v>
      </c>
      <c r="M113" s="30" t="str">
        <f t="shared" ref="M113:M121" si="58">IF(AND(L113&gt;=F113,L113&lt;=G113),"Pass","Fail")</f>
        <v>Pass</v>
      </c>
      <c r="N113" s="7"/>
      <c r="O113" s="2">
        <f t="shared" si="56"/>
        <v>-9.0000000000000746E-2</v>
      </c>
      <c r="P113" s="26">
        <f t="shared" si="33"/>
        <v>2.1951219512195305E-2</v>
      </c>
      <c r="Q113" s="26">
        <f t="shared" ref="Q113:Q121" si="59">O113/(G113-F113)</f>
        <v>-4.5000000000000373E-2</v>
      </c>
      <c r="R113" s="105"/>
      <c r="S113" s="11" t="s">
        <v>69</v>
      </c>
    </row>
    <row r="114" spans="1:19">
      <c r="A114" s="109"/>
      <c r="B114" s="103"/>
      <c r="C114" s="103"/>
      <c r="D114" s="103"/>
      <c r="E114" s="13" t="s">
        <v>70</v>
      </c>
      <c r="F114" s="14">
        <v>0</v>
      </c>
      <c r="G114" s="13">
        <v>0.5</v>
      </c>
      <c r="H114" s="15">
        <v>4.7E-2</v>
      </c>
      <c r="I114" s="31" t="str">
        <f t="shared" si="57"/>
        <v>Pass</v>
      </c>
      <c r="J114" s="16"/>
      <c r="K114" s="103"/>
      <c r="L114" s="15">
        <v>0.1</v>
      </c>
      <c r="M114" s="31" t="str">
        <f t="shared" si="58"/>
        <v>Pass</v>
      </c>
      <c r="N114" s="16"/>
      <c r="O114" s="14">
        <f t="shared" si="56"/>
        <v>-5.3000000000000005E-2</v>
      </c>
      <c r="P114" s="27">
        <f t="shared" si="33"/>
        <v>1.1276595744680853</v>
      </c>
      <c r="Q114" s="27">
        <f t="shared" si="59"/>
        <v>-0.10600000000000001</v>
      </c>
      <c r="R114" s="106"/>
      <c r="S114" s="28">
        <f>AVERAGE(P105:P114)</f>
        <v>0.20653663559907232</v>
      </c>
    </row>
    <row r="115" spans="1:19">
      <c r="A115" s="107">
        <v>700592</v>
      </c>
      <c r="B115" s="101" t="s">
        <v>15</v>
      </c>
      <c r="C115" s="101" t="s">
        <v>25</v>
      </c>
      <c r="D115" s="101" t="s">
        <v>91</v>
      </c>
      <c r="E115" s="18" t="s">
        <v>58</v>
      </c>
      <c r="F115" s="18">
        <v>0</v>
      </c>
      <c r="G115" s="18">
        <v>7.0000000000000007E-2</v>
      </c>
      <c r="H115" s="19">
        <v>5.2999999999999999E-2</v>
      </c>
      <c r="I115" s="29" t="str">
        <f t="shared" si="57"/>
        <v>Pass</v>
      </c>
      <c r="J115" s="20"/>
      <c r="K115" s="101" t="s">
        <v>92</v>
      </c>
      <c r="L115" s="19">
        <v>5.3999999999999999E-2</v>
      </c>
      <c r="M115" s="29" t="str">
        <f t="shared" si="58"/>
        <v>Pass</v>
      </c>
      <c r="N115" s="20"/>
      <c r="O115" s="21">
        <f>H115-L115</f>
        <v>-1.0000000000000009E-3</v>
      </c>
      <c r="P115" s="25">
        <f t="shared" si="33"/>
        <v>1.8867924528301903E-2</v>
      </c>
      <c r="Q115" s="25">
        <f t="shared" si="59"/>
        <v>-1.4285714285714297E-2</v>
      </c>
      <c r="R115" s="104"/>
    </row>
    <row r="116" spans="1:19">
      <c r="A116" s="108"/>
      <c r="B116" s="102"/>
      <c r="C116" s="102"/>
      <c r="D116" s="102"/>
      <c r="E116" s="4" t="s">
        <v>60</v>
      </c>
      <c r="F116" s="4">
        <v>0</v>
      </c>
      <c r="G116" s="4">
        <v>1</v>
      </c>
      <c r="H116" s="3">
        <v>0.82</v>
      </c>
      <c r="I116" s="30" t="str">
        <f t="shared" si="57"/>
        <v>Pass</v>
      </c>
      <c r="J116" s="7"/>
      <c r="K116" s="102"/>
      <c r="L116" s="3">
        <v>0.84</v>
      </c>
      <c r="M116" s="30" t="str">
        <f t="shared" si="58"/>
        <v>Pass</v>
      </c>
      <c r="N116" s="7"/>
      <c r="O116" s="2">
        <f t="shared" ref="O116:O125" si="60">H116-L116</f>
        <v>-2.0000000000000018E-2</v>
      </c>
      <c r="P116" s="26">
        <f t="shared" si="33"/>
        <v>2.4390243902439046E-2</v>
      </c>
      <c r="Q116" s="26">
        <f t="shared" si="59"/>
        <v>-2.0000000000000018E-2</v>
      </c>
      <c r="R116" s="105"/>
    </row>
    <row r="117" spans="1:19">
      <c r="A117" s="108"/>
      <c r="B117" s="102"/>
      <c r="C117" s="102"/>
      <c r="D117" s="102"/>
      <c r="E117" s="4" t="s">
        <v>61</v>
      </c>
      <c r="F117" s="4">
        <v>0</v>
      </c>
      <c r="G117" s="4">
        <v>1</v>
      </c>
      <c r="H117" s="3">
        <v>0.39</v>
      </c>
      <c r="I117" s="30" t="str">
        <f t="shared" si="57"/>
        <v>Pass</v>
      </c>
      <c r="J117" s="7"/>
      <c r="K117" s="102"/>
      <c r="L117" s="67">
        <v>0.41</v>
      </c>
      <c r="M117" s="30" t="str">
        <f t="shared" si="58"/>
        <v>Pass</v>
      </c>
      <c r="N117" s="7"/>
      <c r="O117" s="2">
        <f t="shared" si="60"/>
        <v>-1.9999999999999962E-2</v>
      </c>
      <c r="P117" s="26">
        <f t="shared" ref="P117:P180" si="61">((L117 - H117) / H117)</f>
        <v>5.1282051282051183E-2</v>
      </c>
      <c r="Q117" s="26">
        <f t="shared" si="59"/>
        <v>-1.9999999999999962E-2</v>
      </c>
      <c r="R117" s="105"/>
    </row>
    <row r="118" spans="1:19">
      <c r="A118" s="108"/>
      <c r="B118" s="102"/>
      <c r="C118" s="102"/>
      <c r="D118" s="102"/>
      <c r="E118" s="4" t="s">
        <v>62</v>
      </c>
      <c r="F118" s="4">
        <v>0</v>
      </c>
      <c r="G118" s="4">
        <v>0.03</v>
      </c>
      <c r="H118" s="3">
        <v>1.2E-2</v>
      </c>
      <c r="I118" s="30" t="str">
        <f t="shared" si="57"/>
        <v>Pass</v>
      </c>
      <c r="J118" s="7"/>
      <c r="K118" s="102"/>
      <c r="L118" s="3">
        <v>1.4999999999999999E-2</v>
      </c>
      <c r="M118" s="30" t="str">
        <f t="shared" si="58"/>
        <v>Pass</v>
      </c>
      <c r="N118" s="7"/>
      <c r="O118" s="2">
        <f t="shared" si="60"/>
        <v>-2.9999999999999992E-3</v>
      </c>
      <c r="P118" s="26">
        <f t="shared" si="61"/>
        <v>0.24999999999999992</v>
      </c>
      <c r="Q118" s="26">
        <f t="shared" si="59"/>
        <v>-9.9999999999999978E-2</v>
      </c>
      <c r="R118" s="105"/>
    </row>
    <row r="119" spans="1:19">
      <c r="A119" s="108"/>
      <c r="B119" s="102"/>
      <c r="C119" s="102"/>
      <c r="D119" s="102"/>
      <c r="E119" s="4" t="s">
        <v>63</v>
      </c>
      <c r="F119" s="4">
        <v>0</v>
      </c>
      <c r="G119" s="4">
        <v>1.4999999999999999E-2</v>
      </c>
      <c r="H119" s="66">
        <v>4.0000000000000001E-3</v>
      </c>
      <c r="I119" s="30" t="str">
        <f t="shared" si="57"/>
        <v>Pass</v>
      </c>
      <c r="J119" s="7"/>
      <c r="K119" s="102"/>
      <c r="L119" s="3">
        <v>5.0000000000000001E-3</v>
      </c>
      <c r="M119" s="30" t="str">
        <f t="shared" si="58"/>
        <v>Pass</v>
      </c>
      <c r="N119" s="7"/>
      <c r="O119" s="2">
        <f t="shared" si="60"/>
        <v>-1E-3</v>
      </c>
      <c r="P119" s="26">
        <f t="shared" si="61"/>
        <v>0.25</v>
      </c>
      <c r="Q119" s="26">
        <f t="shared" si="59"/>
        <v>-6.6666666666666666E-2</v>
      </c>
      <c r="R119" s="105"/>
    </row>
    <row r="120" spans="1:19">
      <c r="A120" s="108"/>
      <c r="B120" s="102"/>
      <c r="C120" s="102"/>
      <c r="D120" s="102"/>
      <c r="E120" s="4" t="s">
        <v>64</v>
      </c>
      <c r="F120" s="2">
        <v>14</v>
      </c>
      <c r="G120" s="4">
        <v>15.5</v>
      </c>
      <c r="H120" s="3">
        <v>15.48</v>
      </c>
      <c r="I120" s="30" t="str">
        <f t="shared" si="57"/>
        <v>Pass</v>
      </c>
      <c r="J120" s="7"/>
      <c r="K120" s="102"/>
      <c r="L120" s="3">
        <v>15.36</v>
      </c>
      <c r="M120" s="30" t="str">
        <f t="shared" si="58"/>
        <v>Pass</v>
      </c>
      <c r="N120" s="7"/>
      <c r="O120" s="2">
        <f t="shared" si="60"/>
        <v>0.12000000000000099</v>
      </c>
      <c r="P120" s="26">
        <f t="shared" si="61"/>
        <v>-7.7519379844961881E-3</v>
      </c>
      <c r="Q120" s="26">
        <f t="shared" si="59"/>
        <v>8.0000000000000668E-2</v>
      </c>
      <c r="R120" s="105"/>
    </row>
    <row r="121" spans="1:19">
      <c r="A121" s="108"/>
      <c r="B121" s="102"/>
      <c r="C121" s="102"/>
      <c r="D121" s="102"/>
      <c r="E121" s="4" t="s">
        <v>65</v>
      </c>
      <c r="F121" s="2">
        <v>3.5</v>
      </c>
      <c r="G121" s="4">
        <v>5.5</v>
      </c>
      <c r="H121" s="3">
        <v>4.63</v>
      </c>
      <c r="I121" s="30" t="str">
        <f t="shared" si="57"/>
        <v>Pass</v>
      </c>
      <c r="J121" s="7"/>
      <c r="K121" s="102"/>
      <c r="L121" s="3">
        <v>4.72</v>
      </c>
      <c r="M121" s="30" t="str">
        <f t="shared" si="58"/>
        <v>Pass</v>
      </c>
      <c r="N121" s="7"/>
      <c r="O121" s="2">
        <f t="shared" si="60"/>
        <v>-8.9999999999999858E-2</v>
      </c>
      <c r="P121" s="26">
        <f t="shared" si="61"/>
        <v>1.9438444924406016E-2</v>
      </c>
      <c r="Q121" s="26">
        <f t="shared" si="59"/>
        <v>-4.4999999999999929E-2</v>
      </c>
      <c r="R121" s="105"/>
    </row>
    <row r="122" spans="1:19">
      <c r="A122" s="108"/>
      <c r="B122" s="102"/>
      <c r="C122" s="102"/>
      <c r="D122" s="102"/>
      <c r="E122" s="4" t="s">
        <v>66</v>
      </c>
      <c r="F122" s="9" t="s">
        <v>67</v>
      </c>
      <c r="G122" s="4">
        <v>0.45</v>
      </c>
      <c r="H122" s="3">
        <v>0.3</v>
      </c>
      <c r="I122" s="30" t="str">
        <f>IF(AND(H122&gt;=(H115*5),H122&lt;=G122),"Pass","Fail")</f>
        <v>Pass</v>
      </c>
      <c r="J122" s="7"/>
      <c r="K122" s="102"/>
      <c r="L122" s="3">
        <v>0.32</v>
      </c>
      <c r="M122" s="30" t="str">
        <f>IF(AND(L122&gt;=(L115*5),L122&lt;=G122),"Pass","Fail")</f>
        <v>Pass</v>
      </c>
      <c r="N122" s="7"/>
      <c r="O122" s="2">
        <f t="shared" si="60"/>
        <v>-2.0000000000000018E-2</v>
      </c>
      <c r="P122" s="26">
        <f t="shared" si="61"/>
        <v>6.6666666666666735E-2</v>
      </c>
      <c r="Q122" s="26">
        <f>O122/(G122-(H115*5))</f>
        <v>-0.10810810810810821</v>
      </c>
      <c r="R122" s="105"/>
    </row>
    <row r="123" spans="1:19">
      <c r="A123" s="108"/>
      <c r="B123" s="102"/>
      <c r="C123" s="102"/>
      <c r="D123" s="102"/>
      <c r="E123" s="4" t="s">
        <v>68</v>
      </c>
      <c r="F123" s="2">
        <v>2.5</v>
      </c>
      <c r="G123" s="4">
        <v>4.5</v>
      </c>
      <c r="H123" s="3">
        <v>4.04</v>
      </c>
      <c r="I123" s="30" t="str">
        <f t="shared" ref="I123:I131" si="62">IF(AND(H123&gt;=F123,H123&lt;=G123),"Pass","Fail")</f>
        <v>Pass</v>
      </c>
      <c r="J123" s="7"/>
      <c r="K123" s="102"/>
      <c r="L123" s="3">
        <v>4.12</v>
      </c>
      <c r="M123" s="30" t="str">
        <f t="shared" ref="M123:M131" si="63">IF(AND(L123&gt;=F123,L123&lt;=G123),"Pass","Fail")</f>
        <v>Pass</v>
      </c>
      <c r="N123" s="7"/>
      <c r="O123" s="2">
        <f t="shared" si="60"/>
        <v>-8.0000000000000071E-2</v>
      </c>
      <c r="P123" s="26">
        <f t="shared" si="61"/>
        <v>1.980198019801982E-2</v>
      </c>
      <c r="Q123" s="26">
        <f t="shared" ref="Q123:Q131" si="64">O123/(G123-F123)</f>
        <v>-4.0000000000000036E-2</v>
      </c>
      <c r="R123" s="105"/>
      <c r="S123" s="11" t="s">
        <v>69</v>
      </c>
    </row>
    <row r="124" spans="1:19">
      <c r="A124" s="109"/>
      <c r="B124" s="103"/>
      <c r="C124" s="103"/>
      <c r="D124" s="103"/>
      <c r="E124" s="13" t="s">
        <v>70</v>
      </c>
      <c r="F124" s="14">
        <v>0</v>
      </c>
      <c r="G124" s="13">
        <v>0.5</v>
      </c>
      <c r="H124" s="15">
        <v>4.7E-2</v>
      </c>
      <c r="I124" s="31" t="str">
        <f t="shared" si="62"/>
        <v>Pass</v>
      </c>
      <c r="J124" s="16"/>
      <c r="K124" s="103"/>
      <c r="L124" s="15">
        <v>0.1</v>
      </c>
      <c r="M124" s="31" t="str">
        <f t="shared" si="63"/>
        <v>Pass</v>
      </c>
      <c r="N124" s="16"/>
      <c r="O124" s="14">
        <f t="shared" si="60"/>
        <v>-5.3000000000000005E-2</v>
      </c>
      <c r="P124" s="27">
        <f t="shared" si="61"/>
        <v>1.1276595744680853</v>
      </c>
      <c r="Q124" s="27">
        <f t="shared" si="64"/>
        <v>-0.10600000000000001</v>
      </c>
      <c r="R124" s="106"/>
      <c r="S124" s="28">
        <f>AVERAGE(P115:P124)</f>
        <v>0.18203549479854736</v>
      </c>
    </row>
    <row r="125" spans="1:19">
      <c r="A125" s="107">
        <v>700698</v>
      </c>
      <c r="B125" s="101" t="s">
        <v>16</v>
      </c>
      <c r="C125" s="101" t="s">
        <v>24</v>
      </c>
      <c r="D125" s="101" t="s">
        <v>93</v>
      </c>
      <c r="E125" s="18" t="s">
        <v>58</v>
      </c>
      <c r="F125" s="18">
        <v>0</v>
      </c>
      <c r="G125" s="18">
        <v>7.0000000000000007E-2</v>
      </c>
      <c r="H125" s="19">
        <v>4.5999999999999999E-2</v>
      </c>
      <c r="I125" s="29" t="str">
        <f t="shared" si="62"/>
        <v>Pass</v>
      </c>
      <c r="J125" s="20"/>
      <c r="K125" s="101" t="s">
        <v>94</v>
      </c>
      <c r="L125" s="19">
        <v>4.8000000000000001E-2</v>
      </c>
      <c r="M125" s="29" t="str">
        <f t="shared" si="63"/>
        <v>Pass</v>
      </c>
      <c r="N125" s="20"/>
      <c r="O125" s="21">
        <f t="shared" si="60"/>
        <v>-2.0000000000000018E-3</v>
      </c>
      <c r="P125" s="25">
        <f t="shared" si="61"/>
        <v>4.3478260869565258E-2</v>
      </c>
      <c r="Q125" s="25">
        <f t="shared" si="64"/>
        <v>-2.8571428571428595E-2</v>
      </c>
      <c r="R125" s="104"/>
    </row>
    <row r="126" spans="1:19">
      <c r="A126" s="108"/>
      <c r="B126" s="102"/>
      <c r="C126" s="102"/>
      <c r="D126" s="102"/>
      <c r="E126" s="4" t="s">
        <v>60</v>
      </c>
      <c r="F126" s="4">
        <v>0</v>
      </c>
      <c r="G126" s="4">
        <v>1</v>
      </c>
      <c r="H126" s="3">
        <v>0.93</v>
      </c>
      <c r="I126" s="30" t="str">
        <f t="shared" si="62"/>
        <v>Pass</v>
      </c>
      <c r="J126" s="7"/>
      <c r="K126" s="102"/>
      <c r="L126" s="3">
        <v>0.95</v>
      </c>
      <c r="M126" s="30" t="str">
        <f t="shared" si="63"/>
        <v>Pass</v>
      </c>
      <c r="N126" s="7"/>
      <c r="O126" s="21">
        <f>H126-L126</f>
        <v>-1.9999999999999907E-2</v>
      </c>
      <c r="P126" s="26">
        <f t="shared" si="61"/>
        <v>2.1505376344085919E-2</v>
      </c>
      <c r="Q126" s="26">
        <f t="shared" si="64"/>
        <v>-1.9999999999999907E-2</v>
      </c>
      <c r="R126" s="105"/>
    </row>
    <row r="127" spans="1:19">
      <c r="A127" s="108"/>
      <c r="B127" s="102"/>
      <c r="C127" s="102"/>
      <c r="D127" s="102"/>
      <c r="E127" s="4" t="s">
        <v>61</v>
      </c>
      <c r="F127" s="4">
        <v>0</v>
      </c>
      <c r="G127" s="4">
        <v>1</v>
      </c>
      <c r="H127" s="3">
        <v>0.33</v>
      </c>
      <c r="I127" s="30" t="str">
        <f t="shared" si="62"/>
        <v>Pass</v>
      </c>
      <c r="J127" s="7"/>
      <c r="K127" s="102"/>
      <c r="L127" s="3">
        <v>0.37</v>
      </c>
      <c r="M127" s="30" t="str">
        <f t="shared" si="63"/>
        <v>Pass</v>
      </c>
      <c r="N127" s="7"/>
      <c r="O127" s="2">
        <f t="shared" ref="O127:O134" si="65">H127-L127</f>
        <v>-3.999999999999998E-2</v>
      </c>
      <c r="P127" s="26">
        <f t="shared" si="61"/>
        <v>0.12121212121212115</v>
      </c>
      <c r="Q127" s="26">
        <f t="shared" si="64"/>
        <v>-3.999999999999998E-2</v>
      </c>
      <c r="R127" s="105"/>
    </row>
    <row r="128" spans="1:19">
      <c r="A128" s="108"/>
      <c r="B128" s="102"/>
      <c r="C128" s="102"/>
      <c r="D128" s="102"/>
      <c r="E128" s="4" t="s">
        <v>62</v>
      </c>
      <c r="F128" s="4">
        <v>0</v>
      </c>
      <c r="G128" s="4">
        <v>0.03</v>
      </c>
      <c r="H128" s="3">
        <v>1.7000000000000001E-2</v>
      </c>
      <c r="I128" s="30" t="str">
        <f t="shared" si="62"/>
        <v>Pass</v>
      </c>
      <c r="J128" s="7"/>
      <c r="K128" s="102"/>
      <c r="L128" s="3">
        <v>1.9E-2</v>
      </c>
      <c r="M128" s="30" t="str">
        <f t="shared" si="63"/>
        <v>Pass</v>
      </c>
      <c r="N128" s="7"/>
      <c r="O128" s="2">
        <f t="shared" si="65"/>
        <v>-1.9999999999999983E-3</v>
      </c>
      <c r="P128" s="26">
        <f t="shared" si="61"/>
        <v>0.1176470588235293</v>
      </c>
      <c r="Q128" s="26">
        <f t="shared" si="64"/>
        <v>-6.666666666666661E-2</v>
      </c>
      <c r="R128" s="105"/>
    </row>
    <row r="129" spans="1:19">
      <c r="A129" s="108"/>
      <c r="B129" s="102"/>
      <c r="C129" s="102"/>
      <c r="D129" s="102"/>
      <c r="E129" s="4" t="s">
        <v>63</v>
      </c>
      <c r="F129" s="4">
        <v>0</v>
      </c>
      <c r="G129" s="4">
        <v>1.4999999999999999E-2</v>
      </c>
      <c r="H129" s="66">
        <v>5.0000000000000001E-3</v>
      </c>
      <c r="I129" s="30" t="str">
        <f t="shared" si="62"/>
        <v>Pass</v>
      </c>
      <c r="J129" s="7"/>
      <c r="K129" s="102"/>
      <c r="L129" s="3">
        <v>7.0000000000000001E-3</v>
      </c>
      <c r="M129" s="30" t="str">
        <f t="shared" si="63"/>
        <v>Pass</v>
      </c>
      <c r="N129" s="7"/>
      <c r="O129" s="2">
        <f t="shared" si="65"/>
        <v>-2E-3</v>
      </c>
      <c r="P129" s="26">
        <f t="shared" si="61"/>
        <v>0.4</v>
      </c>
      <c r="Q129" s="26">
        <f t="shared" si="64"/>
        <v>-0.13333333333333333</v>
      </c>
      <c r="R129" s="105"/>
    </row>
    <row r="130" spans="1:19">
      <c r="A130" s="108"/>
      <c r="B130" s="102"/>
      <c r="C130" s="102"/>
      <c r="D130" s="102"/>
      <c r="E130" s="4" t="s">
        <v>64</v>
      </c>
      <c r="F130" s="2">
        <v>14</v>
      </c>
      <c r="G130" s="4">
        <v>15.5</v>
      </c>
      <c r="H130" s="3">
        <v>15.12</v>
      </c>
      <c r="I130" s="30" t="str">
        <f t="shared" si="62"/>
        <v>Pass</v>
      </c>
      <c r="J130" s="7"/>
      <c r="K130" s="102"/>
      <c r="L130" s="3">
        <v>15.16</v>
      </c>
      <c r="M130" s="30" t="str">
        <f t="shared" si="63"/>
        <v>Pass</v>
      </c>
      <c r="N130" s="7"/>
      <c r="O130" s="2">
        <f t="shared" si="65"/>
        <v>-4.0000000000000924E-2</v>
      </c>
      <c r="P130" s="26">
        <f t="shared" si="61"/>
        <v>2.6455026455027069E-3</v>
      </c>
      <c r="Q130" s="26">
        <f t="shared" si="64"/>
        <v>-2.6666666666667282E-2</v>
      </c>
      <c r="R130" s="105"/>
    </row>
    <row r="131" spans="1:19">
      <c r="A131" s="108"/>
      <c r="B131" s="102"/>
      <c r="C131" s="102"/>
      <c r="D131" s="102"/>
      <c r="E131" s="4" t="s">
        <v>65</v>
      </c>
      <c r="F131" s="2">
        <v>3.5</v>
      </c>
      <c r="G131" s="4">
        <v>5.5</v>
      </c>
      <c r="H131" s="3">
        <v>4.75</v>
      </c>
      <c r="I131" s="30" t="str">
        <f t="shared" si="62"/>
        <v>Pass</v>
      </c>
      <c r="J131" s="7"/>
      <c r="K131" s="102"/>
      <c r="L131" s="3">
        <v>4.83</v>
      </c>
      <c r="M131" s="30" t="str">
        <f t="shared" si="63"/>
        <v>Pass</v>
      </c>
      <c r="N131" s="7"/>
      <c r="O131" s="2">
        <f t="shared" si="65"/>
        <v>-8.0000000000000071E-2</v>
      </c>
      <c r="P131" s="26">
        <f t="shared" si="61"/>
        <v>1.6842105263157908E-2</v>
      </c>
      <c r="Q131" s="26">
        <f t="shared" si="64"/>
        <v>-4.0000000000000036E-2</v>
      </c>
      <c r="R131" s="105"/>
    </row>
    <row r="132" spans="1:19">
      <c r="A132" s="108"/>
      <c r="B132" s="102"/>
      <c r="C132" s="102"/>
      <c r="D132" s="102"/>
      <c r="E132" s="4" t="s">
        <v>66</v>
      </c>
      <c r="F132" s="9" t="s">
        <v>67</v>
      </c>
      <c r="G132" s="4">
        <v>0.45</v>
      </c>
      <c r="H132" s="3">
        <v>0.33</v>
      </c>
      <c r="I132" s="30" t="str">
        <f>IF(AND(H132&gt;=(H125*5),H132&lt;=G132),"Pass","Fail")</f>
        <v>Pass</v>
      </c>
      <c r="J132" s="7"/>
      <c r="K132" s="102"/>
      <c r="L132" s="3">
        <v>0.35</v>
      </c>
      <c r="M132" s="30" t="str">
        <f>IF(AND(L132&gt;=(L125*5),L132&lt;=G132),"Pass","Fail")</f>
        <v>Pass</v>
      </c>
      <c r="N132" s="7"/>
      <c r="O132" s="2">
        <f t="shared" si="65"/>
        <v>-1.9999999999999962E-2</v>
      </c>
      <c r="P132" s="26">
        <f t="shared" si="61"/>
        <v>6.060606060606049E-2</v>
      </c>
      <c r="Q132" s="26">
        <f>O132/(G132-(H125*5))</f>
        <v>-9.0909090909090731E-2</v>
      </c>
      <c r="R132" s="105"/>
    </row>
    <row r="133" spans="1:19">
      <c r="A133" s="108"/>
      <c r="B133" s="102"/>
      <c r="C133" s="102"/>
      <c r="D133" s="102"/>
      <c r="E133" s="4" t="s">
        <v>68</v>
      </c>
      <c r="F133" s="2">
        <v>2.5</v>
      </c>
      <c r="G133" s="4">
        <v>4.5</v>
      </c>
      <c r="H133" s="3">
        <v>4.05</v>
      </c>
      <c r="I133" s="30" t="str">
        <f t="shared" ref="I133:I141" si="66">IF(AND(H133&gt;=F133,H133&lt;=G133),"Pass","Fail")</f>
        <v>Pass</v>
      </c>
      <c r="J133" s="7"/>
      <c r="K133" s="102"/>
      <c r="L133" s="3">
        <v>4.16</v>
      </c>
      <c r="M133" s="30" t="str">
        <f t="shared" ref="M133:M141" si="67">IF(AND(L133&gt;=F133,L133&lt;=G133),"Pass","Fail")</f>
        <v>Pass</v>
      </c>
      <c r="N133" s="7"/>
      <c r="O133" s="2">
        <f t="shared" si="65"/>
        <v>-0.11000000000000032</v>
      </c>
      <c r="P133" s="26">
        <f t="shared" si="61"/>
        <v>2.7160493827160574E-2</v>
      </c>
      <c r="Q133" s="26">
        <f t="shared" ref="Q133:Q151" si="68">O133/(G133-F133)</f>
        <v>-5.500000000000016E-2</v>
      </c>
      <c r="R133" s="105"/>
      <c r="S133" s="11" t="s">
        <v>69</v>
      </c>
    </row>
    <row r="134" spans="1:19">
      <c r="A134" s="109"/>
      <c r="B134" s="103"/>
      <c r="C134" s="103"/>
      <c r="D134" s="103"/>
      <c r="E134" s="13" t="s">
        <v>70</v>
      </c>
      <c r="F134" s="14">
        <v>0</v>
      </c>
      <c r="G134" s="13">
        <v>0.5</v>
      </c>
      <c r="H134" s="15">
        <v>2.8000000000000001E-2</v>
      </c>
      <c r="I134" s="31" t="str">
        <f t="shared" si="66"/>
        <v>Pass</v>
      </c>
      <c r="J134" s="16"/>
      <c r="K134" s="103"/>
      <c r="L134" s="15">
        <v>0.1</v>
      </c>
      <c r="M134" s="31" t="str">
        <f t="shared" si="67"/>
        <v>Pass</v>
      </c>
      <c r="N134" s="16"/>
      <c r="O134" s="14">
        <f t="shared" si="65"/>
        <v>-7.2000000000000008E-2</v>
      </c>
      <c r="P134" s="27">
        <f t="shared" si="61"/>
        <v>2.5714285714285716</v>
      </c>
      <c r="Q134" s="27">
        <f t="shared" si="68"/>
        <v>-0.14400000000000002</v>
      </c>
      <c r="R134" s="106"/>
      <c r="S134" s="28">
        <f>AVERAGE(P125:P134)</f>
        <v>0.33825255510197549</v>
      </c>
    </row>
    <row r="135" spans="1:19">
      <c r="A135" s="107">
        <v>700699</v>
      </c>
      <c r="B135" s="101" t="s">
        <v>17</v>
      </c>
      <c r="C135" s="101" t="s">
        <v>24</v>
      </c>
      <c r="D135" s="101" t="s">
        <v>95</v>
      </c>
      <c r="E135" s="18" t="s">
        <v>58</v>
      </c>
      <c r="F135" s="18">
        <v>0</v>
      </c>
      <c r="G135" s="18">
        <v>7.0000000000000007E-2</v>
      </c>
      <c r="H135" s="19">
        <v>4.4999999999999998E-2</v>
      </c>
      <c r="I135" s="29" t="str">
        <f t="shared" si="66"/>
        <v>Pass</v>
      </c>
      <c r="J135" s="20"/>
      <c r="K135" s="101" t="s">
        <v>96</v>
      </c>
      <c r="L135" s="19">
        <v>0.05</v>
      </c>
      <c r="M135" s="29" t="str">
        <f t="shared" si="67"/>
        <v>Pass</v>
      </c>
      <c r="N135" s="20"/>
      <c r="O135" s="21">
        <f>H135-L135</f>
        <v>-5.0000000000000044E-3</v>
      </c>
      <c r="P135" s="25">
        <f t="shared" si="61"/>
        <v>0.11111111111111122</v>
      </c>
      <c r="Q135" s="25">
        <f t="shared" si="68"/>
        <v>-7.142857142857148E-2</v>
      </c>
      <c r="R135" s="22"/>
    </row>
    <row r="136" spans="1:19">
      <c r="A136" s="108"/>
      <c r="B136" s="102"/>
      <c r="C136" s="102"/>
      <c r="D136" s="102"/>
      <c r="E136" s="4" t="s">
        <v>60</v>
      </c>
      <c r="F136" s="4">
        <v>0</v>
      </c>
      <c r="G136" s="4">
        <v>1</v>
      </c>
      <c r="H136" s="3">
        <v>0.92</v>
      </c>
      <c r="I136" s="30" t="str">
        <f t="shared" si="66"/>
        <v>Pass</v>
      </c>
      <c r="J136" s="7"/>
      <c r="K136" s="102"/>
      <c r="L136" s="3">
        <v>0.9</v>
      </c>
      <c r="M136" s="30" t="str">
        <f t="shared" si="67"/>
        <v>Pass</v>
      </c>
      <c r="N136" s="7"/>
      <c r="O136" s="2">
        <f t="shared" ref="O136:O144" si="69">H136-L136</f>
        <v>2.0000000000000018E-2</v>
      </c>
      <c r="P136" s="26">
        <f t="shared" si="61"/>
        <v>-2.1739130434782625E-2</v>
      </c>
      <c r="Q136" s="26">
        <f t="shared" si="68"/>
        <v>2.0000000000000018E-2</v>
      </c>
    </row>
    <row r="137" spans="1:19">
      <c r="A137" s="108"/>
      <c r="B137" s="102"/>
      <c r="C137" s="102"/>
      <c r="D137" s="102"/>
      <c r="E137" s="4" t="s">
        <v>61</v>
      </c>
      <c r="F137" s="4">
        <v>0</v>
      </c>
      <c r="G137" s="4">
        <v>1</v>
      </c>
      <c r="H137" s="3">
        <v>0.33</v>
      </c>
      <c r="I137" s="30" t="str">
        <f t="shared" si="66"/>
        <v>Pass</v>
      </c>
      <c r="J137" s="7"/>
      <c r="K137" s="102"/>
      <c r="L137" s="3">
        <v>0.24</v>
      </c>
      <c r="M137" s="30" t="str">
        <f t="shared" si="67"/>
        <v>Pass</v>
      </c>
      <c r="N137" s="7"/>
      <c r="O137" s="2">
        <f t="shared" si="69"/>
        <v>9.0000000000000024E-2</v>
      </c>
      <c r="P137" s="26">
        <f t="shared" si="61"/>
        <v>-0.27272727272727276</v>
      </c>
      <c r="Q137" s="26">
        <f t="shared" si="68"/>
        <v>9.0000000000000024E-2</v>
      </c>
    </row>
    <row r="138" spans="1:19">
      <c r="A138" s="108"/>
      <c r="B138" s="102"/>
      <c r="C138" s="102"/>
      <c r="D138" s="102"/>
      <c r="E138" s="4" t="s">
        <v>62</v>
      </c>
      <c r="F138" s="4">
        <v>0</v>
      </c>
      <c r="G138" s="4">
        <v>0.03</v>
      </c>
      <c r="H138" s="3">
        <v>1.7000000000000001E-2</v>
      </c>
      <c r="I138" s="30" t="str">
        <f t="shared" si="66"/>
        <v>Pass</v>
      </c>
      <c r="J138" s="7"/>
      <c r="K138" s="102"/>
      <c r="L138" s="3">
        <v>1.4E-2</v>
      </c>
      <c r="M138" s="30" t="str">
        <f t="shared" si="67"/>
        <v>Pass</v>
      </c>
      <c r="N138" s="7"/>
      <c r="O138" s="2">
        <f t="shared" si="69"/>
        <v>3.0000000000000009E-3</v>
      </c>
      <c r="P138" s="26">
        <f t="shared" si="61"/>
        <v>-0.17647058823529416</v>
      </c>
      <c r="Q138" s="26">
        <f t="shared" si="68"/>
        <v>0.10000000000000003</v>
      </c>
    </row>
    <row r="139" spans="1:19">
      <c r="A139" s="108"/>
      <c r="B139" s="102"/>
      <c r="C139" s="102"/>
      <c r="D139" s="102"/>
      <c r="E139" s="4" t="s">
        <v>63</v>
      </c>
      <c r="F139" s="4">
        <v>0</v>
      </c>
      <c r="G139" s="4">
        <v>1.4999999999999999E-2</v>
      </c>
      <c r="H139" s="3">
        <v>6.0000000000000001E-3</v>
      </c>
      <c r="I139" s="30" t="str">
        <f t="shared" si="66"/>
        <v>Pass</v>
      </c>
      <c r="J139" s="7"/>
      <c r="K139" s="102"/>
      <c r="L139" s="3">
        <v>7.0000000000000001E-3</v>
      </c>
      <c r="M139" s="30" t="str">
        <f t="shared" si="67"/>
        <v>Pass</v>
      </c>
      <c r="N139" s="7"/>
      <c r="O139" s="2">
        <f t="shared" si="69"/>
        <v>-1E-3</v>
      </c>
      <c r="P139" s="26">
        <f t="shared" si="61"/>
        <v>0.16666666666666666</v>
      </c>
      <c r="Q139" s="26">
        <f t="shared" si="68"/>
        <v>-6.6666666666666666E-2</v>
      </c>
    </row>
    <row r="140" spans="1:19">
      <c r="A140" s="108"/>
      <c r="B140" s="102"/>
      <c r="C140" s="102"/>
      <c r="D140" s="102"/>
      <c r="E140" s="4" t="s">
        <v>64</v>
      </c>
      <c r="F140" s="2">
        <v>14</v>
      </c>
      <c r="G140" s="4">
        <v>15.5</v>
      </c>
      <c r="H140" s="3">
        <v>15.18</v>
      </c>
      <c r="I140" s="30" t="str">
        <f t="shared" si="66"/>
        <v>Pass</v>
      </c>
      <c r="J140" s="7"/>
      <c r="K140" s="102"/>
      <c r="L140" s="3">
        <v>15.37</v>
      </c>
      <c r="M140" s="30" t="str">
        <f t="shared" si="67"/>
        <v>Pass</v>
      </c>
      <c r="N140" s="7"/>
      <c r="O140" s="2">
        <f t="shared" si="69"/>
        <v>-0.1899999999999995</v>
      </c>
      <c r="P140" s="26">
        <f t="shared" si="61"/>
        <v>1.2516469038208137E-2</v>
      </c>
      <c r="Q140" s="26">
        <f t="shared" si="68"/>
        <v>-0.12666666666666634</v>
      </c>
    </row>
    <row r="141" spans="1:19">
      <c r="A141" s="108"/>
      <c r="B141" s="102"/>
      <c r="C141" s="102"/>
      <c r="D141" s="102"/>
      <c r="E141" s="4" t="s">
        <v>65</v>
      </c>
      <c r="F141" s="2">
        <v>3.5</v>
      </c>
      <c r="G141" s="4">
        <v>5.5</v>
      </c>
      <c r="H141" s="3">
        <v>4.7300000000000004</v>
      </c>
      <c r="I141" s="30" t="str">
        <f t="shared" si="66"/>
        <v>Pass</v>
      </c>
      <c r="J141" s="7"/>
      <c r="K141" s="102"/>
      <c r="L141" s="3">
        <v>4.6900000000000004</v>
      </c>
      <c r="M141" s="30" t="str">
        <f t="shared" si="67"/>
        <v>Pass</v>
      </c>
      <c r="N141" s="7"/>
      <c r="O141" s="2">
        <f t="shared" si="69"/>
        <v>4.0000000000000036E-2</v>
      </c>
      <c r="P141" s="26">
        <f t="shared" si="61"/>
        <v>-8.4566596194503244E-3</v>
      </c>
      <c r="Q141" s="26">
        <f t="shared" si="68"/>
        <v>2.0000000000000018E-2</v>
      </c>
    </row>
    <row r="142" spans="1:19">
      <c r="A142" s="108"/>
      <c r="B142" s="102"/>
      <c r="C142" s="102"/>
      <c r="D142" s="102"/>
      <c r="E142" s="4" t="s">
        <v>66</v>
      </c>
      <c r="F142" s="9" t="s">
        <v>67</v>
      </c>
      <c r="G142" s="4">
        <v>0.45</v>
      </c>
      <c r="H142" s="3">
        <v>0.33</v>
      </c>
      <c r="I142" s="30" t="str">
        <f>IF(AND(H142&gt;=(H135*5),H142&lt;=G142),"Pass","Fail")</f>
        <v>Pass</v>
      </c>
      <c r="J142" s="7"/>
      <c r="K142" s="102"/>
      <c r="L142" s="3">
        <v>0.33</v>
      </c>
      <c r="M142" s="30" t="str">
        <f>IF(AND(L142&gt;=(L135*5),L142&lt;=G142),"Pass","Fail")</f>
        <v>Pass</v>
      </c>
      <c r="N142" s="7"/>
      <c r="O142" s="2">
        <f t="shared" si="69"/>
        <v>0</v>
      </c>
      <c r="P142" s="26">
        <f t="shared" si="61"/>
        <v>0</v>
      </c>
      <c r="Q142" s="26">
        <f>O142/(G142-(H135*5))</f>
        <v>0</v>
      </c>
    </row>
    <row r="143" spans="1:19">
      <c r="A143" s="108"/>
      <c r="B143" s="102"/>
      <c r="C143" s="102"/>
      <c r="D143" s="102"/>
      <c r="E143" s="4" t="s">
        <v>68</v>
      </c>
      <c r="F143" s="2">
        <v>2.5</v>
      </c>
      <c r="G143" s="4">
        <v>4.5</v>
      </c>
      <c r="H143" s="3">
        <v>4.04</v>
      </c>
      <c r="I143" s="30" t="str">
        <f t="shared" ref="I143:I151" si="70">IF(AND(H143&gt;=F143,H143&lt;=G143),"Pass","Fail")</f>
        <v>Pass</v>
      </c>
      <c r="J143" s="7"/>
      <c r="K143" s="102"/>
      <c r="L143" s="3">
        <v>4.1900000000000004</v>
      </c>
      <c r="M143" s="30" t="str">
        <f t="shared" ref="M143:M151" si="71">IF(AND(L143&gt;=F143,L143&lt;=G143),"Pass","Fail")</f>
        <v>Pass</v>
      </c>
      <c r="N143" s="7"/>
      <c r="O143" s="2">
        <f t="shared" si="69"/>
        <v>-0.15000000000000036</v>
      </c>
      <c r="P143" s="26">
        <f t="shared" si="61"/>
        <v>3.7128712871287217E-2</v>
      </c>
      <c r="Q143" s="26">
        <f t="shared" si="68"/>
        <v>-7.5000000000000178E-2</v>
      </c>
      <c r="S143" s="11" t="s">
        <v>69</v>
      </c>
    </row>
    <row r="144" spans="1:19">
      <c r="A144" s="109"/>
      <c r="B144" s="103"/>
      <c r="C144" s="103"/>
      <c r="D144" s="103"/>
      <c r="E144" s="13" t="s">
        <v>70</v>
      </c>
      <c r="F144" s="14">
        <v>0</v>
      </c>
      <c r="G144" s="13">
        <v>0.5</v>
      </c>
      <c r="H144" s="15">
        <v>2.8000000000000001E-2</v>
      </c>
      <c r="I144" s="31" t="str">
        <f t="shared" si="70"/>
        <v>Pass</v>
      </c>
      <c r="J144" s="16"/>
      <c r="K144" s="103"/>
      <c r="L144" s="15">
        <v>0.1</v>
      </c>
      <c r="M144" s="31" t="str">
        <f t="shared" si="71"/>
        <v>Pass</v>
      </c>
      <c r="N144" s="16"/>
      <c r="O144" s="14">
        <f t="shared" si="69"/>
        <v>-7.2000000000000008E-2</v>
      </c>
      <c r="P144" s="27">
        <f t="shared" si="61"/>
        <v>2.5714285714285716</v>
      </c>
      <c r="Q144" s="27">
        <f t="shared" si="68"/>
        <v>-0.14400000000000002</v>
      </c>
      <c r="R144" s="17"/>
      <c r="S144" s="28">
        <f>AVERAGE(P135:P144)</f>
        <v>0.24194578800990452</v>
      </c>
    </row>
    <row r="145" spans="1:25">
      <c r="A145" s="107">
        <v>604982</v>
      </c>
      <c r="B145" s="101" t="s">
        <v>18</v>
      </c>
      <c r="C145" s="101" t="s">
        <v>22</v>
      </c>
      <c r="D145" s="101" t="s">
        <v>97</v>
      </c>
      <c r="E145" s="18" t="s">
        <v>58</v>
      </c>
      <c r="F145" s="18">
        <v>0</v>
      </c>
      <c r="G145" s="18">
        <v>7.0000000000000007E-2</v>
      </c>
      <c r="H145" s="19">
        <v>0.06</v>
      </c>
      <c r="I145" s="29" t="str">
        <f t="shared" si="70"/>
        <v>Pass</v>
      </c>
      <c r="J145" s="20"/>
      <c r="K145" s="101" t="s">
        <v>98</v>
      </c>
      <c r="L145" s="19">
        <v>6.2E-2</v>
      </c>
      <c r="M145" s="29" t="str">
        <f t="shared" si="71"/>
        <v>Pass</v>
      </c>
      <c r="N145" s="20"/>
      <c r="O145" s="21">
        <f>H145-L145</f>
        <v>-2.0000000000000018E-3</v>
      </c>
      <c r="P145" s="25">
        <f t="shared" si="61"/>
        <v>3.3333333333333368E-2</v>
      </c>
      <c r="Q145" s="25">
        <f t="shared" si="68"/>
        <v>-2.8571428571428595E-2</v>
      </c>
      <c r="R145" s="104"/>
      <c r="Y145" s="95"/>
    </row>
    <row r="146" spans="1:25">
      <c r="A146" s="108"/>
      <c r="B146" s="102"/>
      <c r="C146" s="102"/>
      <c r="D146" s="102"/>
      <c r="E146" s="4" t="s">
        <v>60</v>
      </c>
      <c r="F146" s="4">
        <v>0</v>
      </c>
      <c r="G146" s="4">
        <v>1</v>
      </c>
      <c r="H146" s="3">
        <v>0.88</v>
      </c>
      <c r="I146" s="30" t="str">
        <f t="shared" si="70"/>
        <v>Pass</v>
      </c>
      <c r="J146" s="7"/>
      <c r="K146" s="102"/>
      <c r="L146" s="3">
        <v>0.94</v>
      </c>
      <c r="M146" s="30" t="str">
        <f t="shared" si="71"/>
        <v>Pass</v>
      </c>
      <c r="N146" s="7"/>
      <c r="O146" s="2">
        <f t="shared" ref="O146:O154" si="72">H146-L146</f>
        <v>-5.9999999999999942E-2</v>
      </c>
      <c r="P146" s="26">
        <f t="shared" si="61"/>
        <v>6.8181818181818121E-2</v>
      </c>
      <c r="Q146" s="26">
        <f t="shared" si="68"/>
        <v>-5.9999999999999942E-2</v>
      </c>
      <c r="R146" s="105"/>
      <c r="Y146" s="95"/>
    </row>
    <row r="147" spans="1:25">
      <c r="A147" s="108"/>
      <c r="B147" s="102"/>
      <c r="C147" s="102"/>
      <c r="D147" s="102"/>
      <c r="E147" s="4" t="s">
        <v>61</v>
      </c>
      <c r="F147" s="4">
        <v>0</v>
      </c>
      <c r="G147" s="4">
        <v>1</v>
      </c>
      <c r="H147" s="3">
        <v>0.28000000000000003</v>
      </c>
      <c r="I147" s="30" t="str">
        <f t="shared" si="70"/>
        <v>Pass</v>
      </c>
      <c r="J147" s="7"/>
      <c r="K147" s="102"/>
      <c r="L147" s="3">
        <v>0.23</v>
      </c>
      <c r="M147" s="30" t="str">
        <f t="shared" si="71"/>
        <v>Pass</v>
      </c>
      <c r="N147" s="7"/>
      <c r="O147" s="2">
        <f t="shared" si="72"/>
        <v>5.0000000000000017E-2</v>
      </c>
      <c r="P147" s="26">
        <f t="shared" si="61"/>
        <v>-0.1785714285714286</v>
      </c>
      <c r="Q147" s="26">
        <f t="shared" si="68"/>
        <v>5.0000000000000017E-2</v>
      </c>
      <c r="R147" s="105"/>
      <c r="Y147" s="95"/>
    </row>
    <row r="148" spans="1:25">
      <c r="A148" s="108"/>
      <c r="B148" s="102"/>
      <c r="C148" s="102"/>
      <c r="D148" s="102"/>
      <c r="E148" s="4" t="s">
        <v>62</v>
      </c>
      <c r="F148" s="4">
        <v>0</v>
      </c>
      <c r="G148" s="68">
        <v>0.03</v>
      </c>
      <c r="H148" s="3">
        <v>1.9E-2</v>
      </c>
      <c r="I148" s="30" t="str">
        <f t="shared" si="70"/>
        <v>Pass</v>
      </c>
      <c r="J148" s="7"/>
      <c r="K148" s="102"/>
      <c r="L148" s="3">
        <v>2.0999999999999999E-3</v>
      </c>
      <c r="M148" s="30" t="str">
        <f t="shared" si="71"/>
        <v>Pass</v>
      </c>
      <c r="N148" s="7"/>
      <c r="O148" s="2">
        <f t="shared" si="72"/>
        <v>1.6899999999999998E-2</v>
      </c>
      <c r="P148" s="26">
        <f t="shared" si="61"/>
        <v>-0.88947368421052631</v>
      </c>
      <c r="Q148" s="26">
        <f t="shared" si="68"/>
        <v>0.56333333333333335</v>
      </c>
      <c r="R148" s="105"/>
      <c r="Y148" s="95"/>
    </row>
    <row r="149" spans="1:25">
      <c r="A149" s="108"/>
      <c r="B149" s="102"/>
      <c r="C149" s="102"/>
      <c r="D149" s="102"/>
      <c r="E149" s="4" t="s">
        <v>63</v>
      </c>
      <c r="F149" s="4">
        <v>0</v>
      </c>
      <c r="G149" s="4">
        <v>1.4999999999999999E-2</v>
      </c>
      <c r="H149" s="66">
        <v>5.0000000000000001E-3</v>
      </c>
      <c r="I149" s="30" t="str">
        <f t="shared" si="70"/>
        <v>Pass</v>
      </c>
      <c r="J149" s="7"/>
      <c r="K149" s="102"/>
      <c r="L149" s="3">
        <v>6.0000000000000001E-3</v>
      </c>
      <c r="M149" s="30" t="str">
        <f t="shared" si="71"/>
        <v>Pass</v>
      </c>
      <c r="N149" s="7"/>
      <c r="O149" s="2">
        <f t="shared" si="72"/>
        <v>-1E-3</v>
      </c>
      <c r="P149" s="26">
        <f t="shared" si="61"/>
        <v>0.2</v>
      </c>
      <c r="Q149" s="26">
        <f t="shared" si="68"/>
        <v>-6.6666666666666666E-2</v>
      </c>
      <c r="R149" s="105"/>
      <c r="Y149" s="95"/>
    </row>
    <row r="150" spans="1:25">
      <c r="A150" s="108"/>
      <c r="B150" s="102"/>
      <c r="C150" s="102"/>
      <c r="D150" s="102"/>
      <c r="E150" s="4" t="s">
        <v>64</v>
      </c>
      <c r="F150" s="2">
        <v>14</v>
      </c>
      <c r="G150" s="4">
        <v>15.5</v>
      </c>
      <c r="H150" s="3">
        <v>15.38</v>
      </c>
      <c r="I150" s="30" t="str">
        <f t="shared" si="70"/>
        <v>Pass</v>
      </c>
      <c r="J150" s="7"/>
      <c r="K150" s="102"/>
      <c r="L150" s="3">
        <v>15.36</v>
      </c>
      <c r="M150" s="30" t="str">
        <f t="shared" si="71"/>
        <v>Pass</v>
      </c>
      <c r="N150" s="7"/>
      <c r="O150" s="2">
        <f t="shared" si="72"/>
        <v>2.000000000000135E-2</v>
      </c>
      <c r="P150" s="26">
        <f t="shared" si="61"/>
        <v>-1.3003901170351982E-3</v>
      </c>
      <c r="Q150" s="26">
        <f t="shared" si="68"/>
        <v>1.3333333333334233E-2</v>
      </c>
      <c r="R150" s="105"/>
      <c r="Y150" s="95"/>
    </row>
    <row r="151" spans="1:25">
      <c r="A151" s="108"/>
      <c r="B151" s="102"/>
      <c r="C151" s="102"/>
      <c r="D151" s="102"/>
      <c r="E151" s="4" t="s">
        <v>65</v>
      </c>
      <c r="F151" s="2">
        <v>3.5</v>
      </c>
      <c r="G151" s="4">
        <v>5.5</v>
      </c>
      <c r="H151" s="3">
        <v>4.8499999999999996</v>
      </c>
      <c r="I151" s="30" t="str">
        <f t="shared" si="70"/>
        <v>Pass</v>
      </c>
      <c r="J151" s="7"/>
      <c r="K151" s="102"/>
      <c r="L151" s="3">
        <v>4.7699999999999996</v>
      </c>
      <c r="M151" s="30" t="str">
        <f t="shared" si="71"/>
        <v>Pass</v>
      </c>
      <c r="N151" s="7"/>
      <c r="O151" s="2">
        <f t="shared" si="72"/>
        <v>8.0000000000000071E-2</v>
      </c>
      <c r="P151" s="26">
        <f t="shared" si="61"/>
        <v>-1.6494845360824757E-2</v>
      </c>
      <c r="Q151" s="26">
        <f t="shared" si="68"/>
        <v>4.0000000000000036E-2</v>
      </c>
      <c r="R151" s="105"/>
      <c r="Y151" s="95"/>
    </row>
    <row r="152" spans="1:25">
      <c r="A152" s="108"/>
      <c r="B152" s="102"/>
      <c r="C152" s="102"/>
      <c r="D152" s="102"/>
      <c r="E152" s="4" t="s">
        <v>66</v>
      </c>
      <c r="F152" s="9" t="s">
        <v>67</v>
      </c>
      <c r="G152" s="4">
        <v>0.45</v>
      </c>
      <c r="H152" s="3">
        <v>0.31</v>
      </c>
      <c r="I152" s="30" t="str">
        <f>IF(AND(H152&gt;=(H145*5),H152&lt;=G152),"Pass","Fail")</f>
        <v>Pass</v>
      </c>
      <c r="J152" s="7"/>
      <c r="K152" s="102"/>
      <c r="L152" s="3">
        <v>0.35</v>
      </c>
      <c r="M152" s="30" t="str">
        <f>IF(AND(L152&gt;=(L145*5),L152&lt;=G152),"Pass","Fail")</f>
        <v>Pass</v>
      </c>
      <c r="N152" s="7"/>
      <c r="O152" s="2">
        <f t="shared" si="72"/>
        <v>-3.999999999999998E-2</v>
      </c>
      <c r="P152" s="26">
        <f t="shared" si="61"/>
        <v>0.12903225806451607</v>
      </c>
      <c r="Q152" s="26">
        <f>O152/(G152-(H145*5))</f>
        <v>-0.2666666666666665</v>
      </c>
      <c r="R152" s="105"/>
      <c r="Y152" s="95"/>
    </row>
    <row r="153" spans="1:25">
      <c r="A153" s="108"/>
      <c r="B153" s="102"/>
      <c r="C153" s="102"/>
      <c r="D153" s="102"/>
      <c r="E153" s="4" t="s">
        <v>68</v>
      </c>
      <c r="F153" s="2">
        <v>2.5</v>
      </c>
      <c r="G153" s="4">
        <v>4.5</v>
      </c>
      <c r="H153" s="3">
        <v>4.0999999999999996</v>
      </c>
      <c r="I153" s="30" t="str">
        <f t="shared" ref="I153:I161" si="73">IF(AND(H153&gt;=F153,H153&lt;=G153),"Pass","Fail")</f>
        <v>Pass</v>
      </c>
      <c r="J153" s="7"/>
      <c r="K153" s="102"/>
      <c r="L153" s="3">
        <v>4.1500000000000004</v>
      </c>
      <c r="M153" s="30" t="str">
        <f t="shared" ref="M153:M161" si="74">IF(AND(L153&gt;=F153,L153&lt;=G153),"Pass","Fail")</f>
        <v>Pass</v>
      </c>
      <c r="N153" s="7"/>
      <c r="O153" s="2">
        <f t="shared" si="72"/>
        <v>-5.0000000000000711E-2</v>
      </c>
      <c r="P153" s="26">
        <f t="shared" si="61"/>
        <v>1.2195121951219686E-2</v>
      </c>
      <c r="Q153" s="26">
        <f t="shared" ref="Q153:Q161" si="75">O153/(G153-F153)</f>
        <v>-2.5000000000000355E-2</v>
      </c>
      <c r="R153" s="105"/>
      <c r="S153" s="11" t="s">
        <v>69</v>
      </c>
      <c r="Y153" s="95"/>
    </row>
    <row r="154" spans="1:25">
      <c r="A154" s="109"/>
      <c r="B154" s="103"/>
      <c r="C154" s="103"/>
      <c r="D154" s="103"/>
      <c r="E154" s="13" t="s">
        <v>70</v>
      </c>
      <c r="F154" s="14">
        <v>0</v>
      </c>
      <c r="G154" s="13">
        <v>0.5</v>
      </c>
      <c r="H154" s="15">
        <v>0.08</v>
      </c>
      <c r="I154" s="31" t="str">
        <f t="shared" si="73"/>
        <v>Pass</v>
      </c>
      <c r="J154" s="16"/>
      <c r="K154" s="103"/>
      <c r="L154" s="15">
        <v>0.1</v>
      </c>
      <c r="M154" s="31" t="str">
        <f t="shared" si="74"/>
        <v>Pass</v>
      </c>
      <c r="N154" s="16"/>
      <c r="O154" s="14">
        <f t="shared" si="72"/>
        <v>-2.0000000000000004E-2</v>
      </c>
      <c r="P154" s="27">
        <f t="shared" si="61"/>
        <v>0.25000000000000006</v>
      </c>
      <c r="Q154" s="27">
        <f t="shared" si="75"/>
        <v>-4.0000000000000008E-2</v>
      </c>
      <c r="R154" s="106"/>
      <c r="S154" s="28">
        <f>AVERAGE(P145:P154)</f>
        <v>-3.9309781672892771E-2</v>
      </c>
      <c r="Y154" s="95"/>
    </row>
    <row r="155" spans="1:25">
      <c r="A155" s="107">
        <v>604984</v>
      </c>
      <c r="B155" s="101" t="s">
        <v>19</v>
      </c>
      <c r="C155" s="101" t="s">
        <v>25</v>
      </c>
      <c r="D155" s="101" t="s">
        <v>99</v>
      </c>
      <c r="E155" s="18" t="s">
        <v>58</v>
      </c>
      <c r="F155" s="18">
        <v>0</v>
      </c>
      <c r="G155" s="18">
        <v>7.0000000000000007E-2</v>
      </c>
      <c r="H155" s="19">
        <v>0.06</v>
      </c>
      <c r="I155" s="29" t="str">
        <f t="shared" si="73"/>
        <v>Pass</v>
      </c>
      <c r="J155" s="20"/>
      <c r="K155" s="101" t="s">
        <v>100</v>
      </c>
      <c r="L155" s="19">
        <v>6.3E-2</v>
      </c>
      <c r="M155" s="29" t="str">
        <f t="shared" si="74"/>
        <v>Pass</v>
      </c>
      <c r="N155" s="20"/>
      <c r="O155" s="21">
        <f>H155-L155</f>
        <v>-3.0000000000000027E-3</v>
      </c>
      <c r="P155" s="25">
        <f t="shared" si="61"/>
        <v>5.0000000000000044E-2</v>
      </c>
      <c r="Q155" s="25">
        <f t="shared" si="75"/>
        <v>-4.2857142857142892E-2</v>
      </c>
      <c r="R155" s="104"/>
      <c r="Y155" s="95"/>
    </row>
    <row r="156" spans="1:25">
      <c r="A156" s="108"/>
      <c r="B156" s="102"/>
      <c r="C156" s="102"/>
      <c r="D156" s="102"/>
      <c r="E156" s="4" t="s">
        <v>60</v>
      </c>
      <c r="F156" s="4">
        <v>0</v>
      </c>
      <c r="G156" s="4">
        <v>1</v>
      </c>
      <c r="H156" s="3">
        <v>0.92</v>
      </c>
      <c r="I156" s="30" t="str">
        <f t="shared" si="73"/>
        <v>Pass</v>
      </c>
      <c r="J156" s="7"/>
      <c r="K156" s="102"/>
      <c r="L156" s="3">
        <v>0.95</v>
      </c>
      <c r="M156" s="30" t="str">
        <f t="shared" si="74"/>
        <v>Pass</v>
      </c>
      <c r="N156" s="7"/>
      <c r="O156" s="2">
        <f t="shared" ref="O156:O159" si="76">H156-L156</f>
        <v>-2.9999999999999916E-2</v>
      </c>
      <c r="P156" s="26">
        <f t="shared" si="61"/>
        <v>3.2608695652173822E-2</v>
      </c>
      <c r="Q156" s="26">
        <f t="shared" si="75"/>
        <v>-2.9999999999999916E-2</v>
      </c>
      <c r="R156" s="105"/>
      <c r="Y156" s="95"/>
    </row>
    <row r="157" spans="1:25">
      <c r="A157" s="108"/>
      <c r="B157" s="102"/>
      <c r="C157" s="102"/>
      <c r="D157" s="102"/>
      <c r="E157" s="4" t="s">
        <v>61</v>
      </c>
      <c r="F157" s="4">
        <v>0</v>
      </c>
      <c r="G157" s="4">
        <v>1</v>
      </c>
      <c r="H157" s="3">
        <v>0.31</v>
      </c>
      <c r="I157" s="30" t="str">
        <f t="shared" si="73"/>
        <v>Pass</v>
      </c>
      <c r="J157" s="7"/>
      <c r="K157" s="102"/>
      <c r="L157" s="3">
        <v>0.28999999999999998</v>
      </c>
      <c r="M157" s="30" t="str">
        <f t="shared" si="74"/>
        <v>Pass</v>
      </c>
      <c r="N157" s="7"/>
      <c r="O157" s="2">
        <f t="shared" si="76"/>
        <v>2.0000000000000018E-2</v>
      </c>
      <c r="P157" s="26">
        <f t="shared" si="61"/>
        <v>-6.4516129032258118E-2</v>
      </c>
      <c r="Q157" s="26">
        <f t="shared" si="75"/>
        <v>2.0000000000000018E-2</v>
      </c>
      <c r="R157" s="105"/>
    </row>
    <row r="158" spans="1:25">
      <c r="A158" s="108"/>
      <c r="B158" s="102"/>
      <c r="C158" s="102"/>
      <c r="D158" s="102"/>
      <c r="E158" s="4" t="s">
        <v>62</v>
      </c>
      <c r="F158" s="4">
        <v>0</v>
      </c>
      <c r="G158" s="4">
        <v>0.03</v>
      </c>
      <c r="H158" s="3">
        <v>1.9E-2</v>
      </c>
      <c r="I158" s="30" t="str">
        <f t="shared" si="73"/>
        <v>Pass</v>
      </c>
      <c r="J158" s="7"/>
      <c r="K158" s="102"/>
      <c r="L158" s="3">
        <v>2.1000000000000001E-2</v>
      </c>
      <c r="M158" s="30" t="str">
        <f t="shared" si="74"/>
        <v>Pass</v>
      </c>
      <c r="N158" s="7"/>
      <c r="O158" s="2">
        <f t="shared" si="76"/>
        <v>-2.0000000000000018E-3</v>
      </c>
      <c r="P158" s="26">
        <f t="shared" si="61"/>
        <v>0.10526315789473693</v>
      </c>
      <c r="Q158" s="26">
        <f t="shared" si="75"/>
        <v>-6.6666666666666735E-2</v>
      </c>
      <c r="R158" s="105"/>
    </row>
    <row r="159" spans="1:25">
      <c r="A159" s="108"/>
      <c r="B159" s="102"/>
      <c r="C159" s="102"/>
      <c r="D159" s="102"/>
      <c r="E159" s="4" t="s">
        <v>63</v>
      </c>
      <c r="F159" s="4">
        <v>0</v>
      </c>
      <c r="G159" s="4">
        <v>1.4999999999999999E-2</v>
      </c>
      <c r="H159" s="66">
        <v>3.0000000000000001E-3</v>
      </c>
      <c r="I159" s="30" t="str">
        <f t="shared" si="73"/>
        <v>Pass</v>
      </c>
      <c r="J159" s="7"/>
      <c r="K159" s="102"/>
      <c r="L159" s="3">
        <v>6.0000000000000001E-3</v>
      </c>
      <c r="M159" s="30" t="str">
        <f t="shared" si="74"/>
        <v>Pass</v>
      </c>
      <c r="N159" s="7"/>
      <c r="O159" s="2">
        <f t="shared" si="76"/>
        <v>-3.0000000000000001E-3</v>
      </c>
      <c r="P159" s="26">
        <f t="shared" si="61"/>
        <v>1</v>
      </c>
      <c r="Q159" s="26">
        <f t="shared" si="75"/>
        <v>-0.2</v>
      </c>
      <c r="R159" s="105"/>
    </row>
    <row r="160" spans="1:25">
      <c r="A160" s="108"/>
      <c r="B160" s="102"/>
      <c r="C160" s="102"/>
      <c r="D160" s="102"/>
      <c r="E160" s="4" t="s">
        <v>64</v>
      </c>
      <c r="F160" s="2">
        <v>14</v>
      </c>
      <c r="G160" s="4">
        <v>15.5</v>
      </c>
      <c r="H160" s="3">
        <v>15.32</v>
      </c>
      <c r="I160" s="30" t="str">
        <f t="shared" si="73"/>
        <v>Pass</v>
      </c>
      <c r="J160" s="7"/>
      <c r="K160" s="102"/>
      <c r="L160" s="3">
        <v>15.3</v>
      </c>
      <c r="M160" s="30" t="str">
        <f t="shared" si="74"/>
        <v>Pass</v>
      </c>
      <c r="N160" s="7"/>
      <c r="O160" s="2">
        <f>H160-L160</f>
        <v>1.9999999999999574E-2</v>
      </c>
      <c r="P160" s="26">
        <f t="shared" si="61"/>
        <v>-1.3054830287205987E-3</v>
      </c>
      <c r="Q160" s="26">
        <f t="shared" si="75"/>
        <v>1.333333333333305E-2</v>
      </c>
      <c r="R160" s="105"/>
    </row>
    <row r="161" spans="1:19">
      <c r="A161" s="108"/>
      <c r="B161" s="102"/>
      <c r="C161" s="102"/>
      <c r="D161" s="102"/>
      <c r="E161" s="4" t="s">
        <v>65</v>
      </c>
      <c r="F161" s="2">
        <v>3.5</v>
      </c>
      <c r="G161" s="4">
        <v>5.5</v>
      </c>
      <c r="H161" s="3">
        <v>4.75</v>
      </c>
      <c r="I161" s="30" t="str">
        <f t="shared" si="73"/>
        <v>Pass</v>
      </c>
      <c r="J161" s="7"/>
      <c r="K161" s="102"/>
      <c r="L161" s="3">
        <v>4.78</v>
      </c>
      <c r="M161" s="30" t="str">
        <f t="shared" si="74"/>
        <v>Pass</v>
      </c>
      <c r="N161" s="7"/>
      <c r="O161" s="2">
        <f t="shared" ref="O161:O164" si="77">H161-L161</f>
        <v>-3.0000000000000249E-2</v>
      </c>
      <c r="P161" s="26">
        <f t="shared" si="61"/>
        <v>6.3157894736842633E-3</v>
      </c>
      <c r="Q161" s="26">
        <f t="shared" si="75"/>
        <v>-1.5000000000000124E-2</v>
      </c>
      <c r="R161" s="105"/>
    </row>
    <row r="162" spans="1:19">
      <c r="A162" s="108"/>
      <c r="B162" s="102"/>
      <c r="C162" s="102"/>
      <c r="D162" s="102"/>
      <c r="E162" s="4" t="s">
        <v>66</v>
      </c>
      <c r="F162" s="9" t="s">
        <v>67</v>
      </c>
      <c r="G162" s="4">
        <v>0.45</v>
      </c>
      <c r="H162" s="3">
        <v>0.32</v>
      </c>
      <c r="I162" s="30" t="str">
        <f>IF(AND(H162&gt;=(H155*5),H162&lt;=G162),"Pass","Fail")</f>
        <v>Pass</v>
      </c>
      <c r="J162" s="7"/>
      <c r="K162" s="102"/>
      <c r="L162" s="3">
        <v>0.35</v>
      </c>
      <c r="M162" s="30" t="str">
        <f>IF(AND(L162&gt;=(L155*5),L162&lt;=G162),"Pass","Fail")</f>
        <v>Pass</v>
      </c>
      <c r="N162" s="7"/>
      <c r="O162" s="2">
        <f t="shared" si="77"/>
        <v>-2.9999999999999971E-2</v>
      </c>
      <c r="P162" s="26">
        <f t="shared" si="61"/>
        <v>9.3749999999999903E-2</v>
      </c>
      <c r="Q162" s="26">
        <f>O162/(G162-(H155*5))</f>
        <v>-0.19999999999999979</v>
      </c>
      <c r="R162" s="105"/>
    </row>
    <row r="163" spans="1:19">
      <c r="A163" s="108"/>
      <c r="B163" s="102"/>
      <c r="C163" s="102"/>
      <c r="D163" s="102"/>
      <c r="E163" s="4" t="s">
        <v>68</v>
      </c>
      <c r="F163" s="2">
        <v>2.5</v>
      </c>
      <c r="G163" s="4">
        <v>4.5</v>
      </c>
      <c r="H163" s="3">
        <v>4.0199999999999996</v>
      </c>
      <c r="I163" s="30" t="str">
        <f t="shared" ref="I163:I171" si="78">IF(AND(H163&gt;=F163,H163&lt;=G163),"Pass","Fail")</f>
        <v>Pass</v>
      </c>
      <c r="J163" s="7"/>
      <c r="K163" s="102"/>
      <c r="L163" s="3">
        <v>4.1500000000000004</v>
      </c>
      <c r="M163" s="30" t="str">
        <f t="shared" ref="M163:M171" si="79">IF(AND(L163&gt;=F163,L163&lt;=G163),"Pass","Fail")</f>
        <v>Pass</v>
      </c>
      <c r="N163" s="7"/>
      <c r="O163" s="2">
        <f t="shared" si="77"/>
        <v>-0.13000000000000078</v>
      </c>
      <c r="P163" s="26">
        <f t="shared" si="61"/>
        <v>3.2338308457711643E-2</v>
      </c>
      <c r="Q163" s="26">
        <f t="shared" ref="Q163:Q171" si="80">O163/(G163-F163)</f>
        <v>-6.5000000000000391E-2</v>
      </c>
      <c r="R163" s="105"/>
      <c r="S163" s="11" t="s">
        <v>69</v>
      </c>
    </row>
    <row r="164" spans="1:19">
      <c r="A164" s="109"/>
      <c r="B164" s="103"/>
      <c r="C164" s="103"/>
      <c r="D164" s="103"/>
      <c r="E164" s="13" t="s">
        <v>70</v>
      </c>
      <c r="F164" s="14">
        <v>0</v>
      </c>
      <c r="G164" s="13">
        <v>0.5</v>
      </c>
      <c r="H164" s="15">
        <v>0.09</v>
      </c>
      <c r="I164" s="31" t="str">
        <f t="shared" si="78"/>
        <v>Pass</v>
      </c>
      <c r="J164" s="16"/>
      <c r="K164" s="103"/>
      <c r="L164" s="15">
        <v>0.1</v>
      </c>
      <c r="M164" s="31" t="str">
        <f t="shared" si="79"/>
        <v>Pass</v>
      </c>
      <c r="N164" s="16"/>
      <c r="O164" s="14">
        <f t="shared" si="77"/>
        <v>-1.0000000000000009E-2</v>
      </c>
      <c r="P164" s="27">
        <f t="shared" si="61"/>
        <v>0.11111111111111122</v>
      </c>
      <c r="Q164" s="27">
        <f t="shared" si="80"/>
        <v>-2.0000000000000018E-2</v>
      </c>
      <c r="R164" s="106"/>
      <c r="S164" s="28">
        <f>AVERAGE(P155:P164)</f>
        <v>0.1365565450528439</v>
      </c>
    </row>
    <row r="165" spans="1:19">
      <c r="A165" s="107">
        <v>604979</v>
      </c>
      <c r="B165" s="101" t="s">
        <v>18</v>
      </c>
      <c r="C165" s="101" t="s">
        <v>22</v>
      </c>
      <c r="D165" s="101" t="s">
        <v>101</v>
      </c>
      <c r="E165" s="18" t="s">
        <v>58</v>
      </c>
      <c r="F165" s="18">
        <v>0</v>
      </c>
      <c r="G165" s="18">
        <v>7.0000000000000007E-2</v>
      </c>
      <c r="H165" s="19">
        <v>0.06</v>
      </c>
      <c r="I165" s="29" t="str">
        <f t="shared" si="78"/>
        <v>Pass</v>
      </c>
      <c r="J165" s="20"/>
      <c r="K165" s="101" t="s">
        <v>102</v>
      </c>
      <c r="L165" s="19">
        <v>6.3E-2</v>
      </c>
      <c r="M165" s="29" t="str">
        <f t="shared" si="79"/>
        <v>Pass</v>
      </c>
      <c r="N165" s="20"/>
      <c r="O165" s="21">
        <f>H165-L165</f>
        <v>-3.0000000000000027E-3</v>
      </c>
      <c r="P165" s="25">
        <f t="shared" si="61"/>
        <v>5.0000000000000044E-2</v>
      </c>
      <c r="Q165" s="25">
        <f t="shared" si="80"/>
        <v>-4.2857142857142892E-2</v>
      </c>
      <c r="R165" s="104"/>
    </row>
    <row r="166" spans="1:19">
      <c r="A166" s="108"/>
      <c r="B166" s="102"/>
      <c r="C166" s="102"/>
      <c r="D166" s="102"/>
      <c r="E166" s="4" t="s">
        <v>60</v>
      </c>
      <c r="F166" s="4">
        <v>0</v>
      </c>
      <c r="G166" s="4">
        <v>1</v>
      </c>
      <c r="H166" s="3">
        <v>0.92</v>
      </c>
      <c r="I166" s="30" t="str">
        <f t="shared" si="78"/>
        <v>Pass</v>
      </c>
      <c r="J166" s="7"/>
      <c r="K166" s="102"/>
      <c r="L166" s="3">
        <v>0.95</v>
      </c>
      <c r="M166" s="30" t="str">
        <f t="shared" si="79"/>
        <v>Pass</v>
      </c>
      <c r="N166" s="7"/>
      <c r="O166" s="2">
        <f t="shared" ref="O166:O174" si="81">H166-L166</f>
        <v>-2.9999999999999916E-2</v>
      </c>
      <c r="P166" s="26">
        <f t="shared" si="61"/>
        <v>3.2608695652173822E-2</v>
      </c>
      <c r="Q166" s="26">
        <f t="shared" si="80"/>
        <v>-2.9999999999999916E-2</v>
      </c>
      <c r="R166" s="105"/>
    </row>
    <row r="167" spans="1:19">
      <c r="A167" s="108"/>
      <c r="B167" s="102"/>
      <c r="C167" s="102"/>
      <c r="D167" s="102"/>
      <c r="E167" s="4" t="s">
        <v>61</v>
      </c>
      <c r="F167" s="4">
        <v>0</v>
      </c>
      <c r="G167" s="4">
        <v>1</v>
      </c>
      <c r="H167" s="3">
        <v>0.28000000000000003</v>
      </c>
      <c r="I167" s="30" t="str">
        <f t="shared" si="78"/>
        <v>Pass</v>
      </c>
      <c r="J167" s="7"/>
      <c r="K167" s="102"/>
      <c r="L167" s="3">
        <v>0.28999999999999998</v>
      </c>
      <c r="M167" s="30" t="str">
        <f t="shared" si="79"/>
        <v>Pass</v>
      </c>
      <c r="N167" s="7"/>
      <c r="O167" s="2">
        <f t="shared" si="81"/>
        <v>-9.9999999999999534E-3</v>
      </c>
      <c r="P167" s="26">
        <f t="shared" si="61"/>
        <v>3.5714285714285546E-2</v>
      </c>
      <c r="Q167" s="26">
        <f t="shared" si="80"/>
        <v>-9.9999999999999534E-3</v>
      </c>
      <c r="R167" s="105"/>
    </row>
    <row r="168" spans="1:19">
      <c r="A168" s="108"/>
      <c r="B168" s="102"/>
      <c r="C168" s="102"/>
      <c r="D168" s="102"/>
      <c r="E168" s="4" t="s">
        <v>62</v>
      </c>
      <c r="F168" s="4">
        <v>0</v>
      </c>
      <c r="G168" s="4">
        <v>0.03</v>
      </c>
      <c r="H168" s="3">
        <v>0.02</v>
      </c>
      <c r="I168" s="30" t="str">
        <f t="shared" si="78"/>
        <v>Pass</v>
      </c>
      <c r="J168" s="7"/>
      <c r="K168" s="102"/>
      <c r="L168" s="3">
        <v>2.1000000000000001E-2</v>
      </c>
      <c r="M168" s="30" t="str">
        <f t="shared" si="79"/>
        <v>Pass</v>
      </c>
      <c r="N168" s="7"/>
      <c r="O168" s="2">
        <f t="shared" si="81"/>
        <v>-1.0000000000000009E-3</v>
      </c>
      <c r="P168" s="26">
        <f t="shared" si="61"/>
        <v>5.0000000000000044E-2</v>
      </c>
      <c r="Q168" s="26">
        <f t="shared" si="80"/>
        <v>-3.3333333333333368E-2</v>
      </c>
      <c r="R168" s="105"/>
    </row>
    <row r="169" spans="1:19">
      <c r="A169" s="108"/>
      <c r="B169" s="102"/>
      <c r="C169" s="102"/>
      <c r="D169" s="102"/>
      <c r="E169" s="4" t="s">
        <v>63</v>
      </c>
      <c r="F169" s="4">
        <v>0</v>
      </c>
      <c r="G169" s="4">
        <v>1.4999999999999999E-2</v>
      </c>
      <c r="H169" s="66">
        <v>5.0000000000000001E-3</v>
      </c>
      <c r="I169" s="30" t="str">
        <f t="shared" si="78"/>
        <v>Pass</v>
      </c>
      <c r="J169" s="7"/>
      <c r="K169" s="102"/>
      <c r="L169" s="3">
        <v>7.0000000000000001E-3</v>
      </c>
      <c r="M169" s="30" t="str">
        <f t="shared" si="79"/>
        <v>Pass</v>
      </c>
      <c r="N169" s="7"/>
      <c r="O169" s="2">
        <f t="shared" si="81"/>
        <v>-2E-3</v>
      </c>
      <c r="P169" s="26">
        <f t="shared" si="61"/>
        <v>0.4</v>
      </c>
      <c r="Q169" s="26">
        <f t="shared" si="80"/>
        <v>-0.13333333333333333</v>
      </c>
      <c r="R169" s="105"/>
    </row>
    <row r="170" spans="1:19">
      <c r="A170" s="108"/>
      <c r="B170" s="102"/>
      <c r="C170" s="102"/>
      <c r="D170" s="102"/>
      <c r="E170" s="4" t="s">
        <v>64</v>
      </c>
      <c r="F170" s="2">
        <v>14</v>
      </c>
      <c r="G170" s="4">
        <v>15.5</v>
      </c>
      <c r="H170" s="3">
        <v>15.31</v>
      </c>
      <c r="I170" s="30" t="str">
        <f t="shared" si="78"/>
        <v>Pass</v>
      </c>
      <c r="J170" s="7"/>
      <c r="K170" s="102"/>
      <c r="L170" s="3">
        <v>15.26</v>
      </c>
      <c r="M170" s="30" t="str">
        <f t="shared" si="79"/>
        <v>Pass</v>
      </c>
      <c r="N170" s="7"/>
      <c r="O170" s="2">
        <f t="shared" si="81"/>
        <v>5.0000000000000711E-2</v>
      </c>
      <c r="P170" s="26">
        <f t="shared" si="61"/>
        <v>-3.2658393207054678E-3</v>
      </c>
      <c r="Q170" s="26">
        <f t="shared" si="80"/>
        <v>3.3333333333333805E-2</v>
      </c>
      <c r="R170" s="105"/>
    </row>
    <row r="171" spans="1:19">
      <c r="A171" s="108"/>
      <c r="B171" s="102"/>
      <c r="C171" s="102"/>
      <c r="D171" s="102"/>
      <c r="E171" s="4" t="s">
        <v>65</v>
      </c>
      <c r="F171" s="2">
        <v>3.5</v>
      </c>
      <c r="G171" s="4">
        <v>5.5</v>
      </c>
      <c r="H171" s="3">
        <v>4.8099999999999996</v>
      </c>
      <c r="I171" s="30" t="str">
        <f t="shared" si="78"/>
        <v>Pass</v>
      </c>
      <c r="J171" s="7"/>
      <c r="K171" s="102"/>
      <c r="L171" s="3">
        <v>4.75</v>
      </c>
      <c r="M171" s="30" t="str">
        <f t="shared" si="79"/>
        <v>Pass</v>
      </c>
      <c r="N171" s="7"/>
      <c r="O171" s="2">
        <f t="shared" si="81"/>
        <v>5.9999999999999609E-2</v>
      </c>
      <c r="P171" s="26">
        <f t="shared" si="61"/>
        <v>-1.2474012474012393E-2</v>
      </c>
      <c r="Q171" s="26">
        <f t="shared" si="80"/>
        <v>2.9999999999999805E-2</v>
      </c>
      <c r="R171" s="105"/>
    </row>
    <row r="172" spans="1:19">
      <c r="A172" s="108"/>
      <c r="B172" s="102"/>
      <c r="C172" s="102"/>
      <c r="D172" s="102"/>
      <c r="E172" s="4" t="s">
        <v>66</v>
      </c>
      <c r="F172" s="9" t="s">
        <v>67</v>
      </c>
      <c r="G172" s="4">
        <v>0.45</v>
      </c>
      <c r="H172" s="3">
        <v>0.33</v>
      </c>
      <c r="I172" s="30" t="str">
        <f>IF(AND(H172&gt;=(H165*5),H172&lt;=G172),"Pass","Fail")</f>
        <v>Pass</v>
      </c>
      <c r="J172" s="7"/>
      <c r="K172" s="102"/>
      <c r="L172" s="3">
        <v>0.35</v>
      </c>
      <c r="M172" s="30" t="str">
        <f>IF(AND(L172&gt;=(L165*5),L172&lt;=G172),"Pass","Fail")</f>
        <v>Pass</v>
      </c>
      <c r="N172" s="7"/>
      <c r="O172" s="2">
        <f t="shared" si="81"/>
        <v>-1.9999999999999962E-2</v>
      </c>
      <c r="P172" s="26">
        <f t="shared" si="61"/>
        <v>6.060606060606049E-2</v>
      </c>
      <c r="Q172" s="26">
        <f>O172/(G172-(H165*5))</f>
        <v>-0.13333333333333305</v>
      </c>
      <c r="R172" s="105"/>
    </row>
    <row r="173" spans="1:19">
      <c r="A173" s="108"/>
      <c r="B173" s="102"/>
      <c r="C173" s="102"/>
      <c r="D173" s="102"/>
      <c r="E173" s="4" t="s">
        <v>68</v>
      </c>
      <c r="F173" s="2">
        <v>2.5</v>
      </c>
      <c r="G173" s="4">
        <v>4.5</v>
      </c>
      <c r="H173" s="3">
        <v>4.03</v>
      </c>
      <c r="I173" s="30" t="str">
        <f t="shared" ref="I173:I181" si="82">IF(AND(H173&gt;=F173,H173&lt;=G173),"Pass","Fail")</f>
        <v>Pass</v>
      </c>
      <c r="J173" s="7"/>
      <c r="K173" s="102"/>
      <c r="L173" s="3">
        <v>4.1900000000000004</v>
      </c>
      <c r="M173" s="30" t="str">
        <f t="shared" ref="M173:M181" si="83">IF(AND(L173&gt;=F173,L173&lt;=G173),"Pass","Fail")</f>
        <v>Pass</v>
      </c>
      <c r="N173" s="7"/>
      <c r="O173" s="2">
        <f t="shared" si="81"/>
        <v>-0.16000000000000014</v>
      </c>
      <c r="P173" s="26">
        <f t="shared" si="61"/>
        <v>3.9702233250620382E-2</v>
      </c>
      <c r="Q173" s="26">
        <f t="shared" ref="Q173:Q181" si="84">O173/(G173-F173)</f>
        <v>-8.0000000000000071E-2</v>
      </c>
      <c r="R173" s="105"/>
      <c r="S173" s="11" t="s">
        <v>69</v>
      </c>
    </row>
    <row r="174" spans="1:19">
      <c r="A174" s="109"/>
      <c r="B174" s="103"/>
      <c r="C174" s="103"/>
      <c r="D174" s="103"/>
      <c r="E174" s="13" t="s">
        <v>70</v>
      </c>
      <c r="F174" s="14">
        <v>0</v>
      </c>
      <c r="G174" s="13">
        <v>0.5</v>
      </c>
      <c r="H174" s="15">
        <v>0.08</v>
      </c>
      <c r="I174" s="31" t="str">
        <f t="shared" si="82"/>
        <v>Pass</v>
      </c>
      <c r="J174" s="16"/>
      <c r="K174" s="103"/>
      <c r="L174" s="15">
        <v>0.1</v>
      </c>
      <c r="M174" s="31" t="str">
        <f t="shared" si="83"/>
        <v>Pass</v>
      </c>
      <c r="N174" s="16"/>
      <c r="O174" s="14">
        <f t="shared" si="81"/>
        <v>-2.0000000000000004E-2</v>
      </c>
      <c r="P174" s="27">
        <f t="shared" si="61"/>
        <v>0.25000000000000006</v>
      </c>
      <c r="Q174" s="27">
        <f t="shared" si="84"/>
        <v>-4.0000000000000008E-2</v>
      </c>
      <c r="R174" s="106"/>
      <c r="S174" s="28">
        <f>AVERAGE(P165:P174)</f>
        <v>9.0289142342842243E-2</v>
      </c>
    </row>
    <row r="175" spans="1:19">
      <c r="A175" s="107">
        <v>604983</v>
      </c>
      <c r="B175" s="101" t="s">
        <v>20</v>
      </c>
      <c r="C175" s="101" t="s">
        <v>22</v>
      </c>
      <c r="D175" s="101" t="s">
        <v>103</v>
      </c>
      <c r="E175" s="18" t="s">
        <v>58</v>
      </c>
      <c r="F175" s="18">
        <v>0</v>
      </c>
      <c r="G175" s="18">
        <v>7.0000000000000007E-2</v>
      </c>
      <c r="H175" s="19">
        <v>0.06</v>
      </c>
      <c r="I175" s="29" t="str">
        <f t="shared" si="82"/>
        <v>Pass</v>
      </c>
      <c r="J175" s="20"/>
      <c r="K175" s="101" t="s">
        <v>104</v>
      </c>
      <c r="L175" s="19">
        <v>6.0999999999999999E-2</v>
      </c>
      <c r="M175" s="29" t="str">
        <f t="shared" si="83"/>
        <v>Pass</v>
      </c>
      <c r="N175" s="20"/>
      <c r="O175" s="21">
        <f>H175-L175</f>
        <v>-1.0000000000000009E-3</v>
      </c>
      <c r="P175" s="25">
        <f t="shared" si="61"/>
        <v>1.6666666666666684E-2</v>
      </c>
      <c r="Q175" s="25">
        <f t="shared" si="84"/>
        <v>-1.4285714285714297E-2</v>
      </c>
      <c r="R175" s="104"/>
    </row>
    <row r="176" spans="1:19">
      <c r="A176" s="108"/>
      <c r="B176" s="102"/>
      <c r="C176" s="102"/>
      <c r="D176" s="102"/>
      <c r="E176" s="4" t="s">
        <v>60</v>
      </c>
      <c r="F176" s="4">
        <v>0</v>
      </c>
      <c r="G176" s="4">
        <v>1</v>
      </c>
      <c r="H176" s="3">
        <v>0.88</v>
      </c>
      <c r="I176" s="30" t="str">
        <f t="shared" si="82"/>
        <v>Pass</v>
      </c>
      <c r="J176" s="7"/>
      <c r="K176" s="102"/>
      <c r="L176" s="3">
        <v>0.95</v>
      </c>
      <c r="M176" s="30" t="str">
        <f t="shared" si="83"/>
        <v>Pass</v>
      </c>
      <c r="N176" s="7"/>
      <c r="O176" s="2">
        <f t="shared" ref="O176:O184" si="85">H176-L176</f>
        <v>-6.9999999999999951E-2</v>
      </c>
      <c r="P176" s="26">
        <f t="shared" si="61"/>
        <v>7.9545454545454489E-2</v>
      </c>
      <c r="Q176" s="26">
        <f t="shared" si="84"/>
        <v>-6.9999999999999951E-2</v>
      </c>
      <c r="R176" s="105"/>
    </row>
    <row r="177" spans="1:19">
      <c r="A177" s="108"/>
      <c r="B177" s="102"/>
      <c r="C177" s="102"/>
      <c r="D177" s="102"/>
      <c r="E177" s="4" t="s">
        <v>61</v>
      </c>
      <c r="F177" s="4">
        <v>0</v>
      </c>
      <c r="G177" s="4">
        <v>1</v>
      </c>
      <c r="H177" s="3">
        <v>0.28000000000000003</v>
      </c>
      <c r="I177" s="30" t="str">
        <f t="shared" si="82"/>
        <v>Pass</v>
      </c>
      <c r="J177" s="7"/>
      <c r="K177" s="102"/>
      <c r="L177" s="67">
        <v>0.32</v>
      </c>
      <c r="M177" s="30" t="str">
        <f t="shared" si="83"/>
        <v>Pass</v>
      </c>
      <c r="N177" s="7"/>
      <c r="O177" s="2">
        <f t="shared" si="85"/>
        <v>-3.999999999999998E-2</v>
      </c>
      <c r="P177" s="26">
        <f t="shared" si="61"/>
        <v>0.14285714285714277</v>
      </c>
      <c r="Q177" s="26">
        <f t="shared" si="84"/>
        <v>-3.999999999999998E-2</v>
      </c>
      <c r="R177" s="105"/>
    </row>
    <row r="178" spans="1:19">
      <c r="A178" s="108"/>
      <c r="B178" s="102"/>
      <c r="C178" s="102"/>
      <c r="D178" s="102"/>
      <c r="E178" s="4" t="s">
        <v>62</v>
      </c>
      <c r="F178" s="4">
        <v>0</v>
      </c>
      <c r="G178" s="4">
        <v>0.03</v>
      </c>
      <c r="H178" s="3">
        <v>1.9E-2</v>
      </c>
      <c r="I178" s="30" t="str">
        <f t="shared" si="82"/>
        <v>Pass</v>
      </c>
      <c r="J178" s="7"/>
      <c r="K178" s="102"/>
      <c r="L178" s="3">
        <v>0.02</v>
      </c>
      <c r="M178" s="30" t="str">
        <f t="shared" si="83"/>
        <v>Pass</v>
      </c>
      <c r="N178" s="7"/>
      <c r="O178" s="2">
        <f t="shared" si="85"/>
        <v>-1.0000000000000009E-3</v>
      </c>
      <c r="P178" s="26">
        <f t="shared" si="61"/>
        <v>5.2631578947368467E-2</v>
      </c>
      <c r="Q178" s="26">
        <f t="shared" si="84"/>
        <v>-3.3333333333333368E-2</v>
      </c>
      <c r="R178" s="105"/>
    </row>
    <row r="179" spans="1:19">
      <c r="A179" s="108"/>
      <c r="B179" s="102"/>
      <c r="C179" s="102"/>
      <c r="D179" s="102"/>
      <c r="E179" s="4" t="s">
        <v>63</v>
      </c>
      <c r="F179" s="4">
        <v>0</v>
      </c>
      <c r="G179" s="4">
        <v>1.4999999999999999E-2</v>
      </c>
      <c r="H179" s="66">
        <v>4.0000000000000001E-3</v>
      </c>
      <c r="I179" s="30" t="str">
        <f t="shared" si="82"/>
        <v>Pass</v>
      </c>
      <c r="J179" s="7"/>
      <c r="K179" s="102"/>
      <c r="L179" s="3">
        <v>5.0000000000000001E-3</v>
      </c>
      <c r="M179" s="30" t="str">
        <f t="shared" si="83"/>
        <v>Pass</v>
      </c>
      <c r="N179" s="7"/>
      <c r="O179" s="2">
        <f t="shared" si="85"/>
        <v>-1E-3</v>
      </c>
      <c r="P179" s="26">
        <f t="shared" si="61"/>
        <v>0.25</v>
      </c>
      <c r="Q179" s="26">
        <f t="shared" si="84"/>
        <v>-6.6666666666666666E-2</v>
      </c>
      <c r="R179" s="105"/>
    </row>
    <row r="180" spans="1:19">
      <c r="A180" s="108"/>
      <c r="B180" s="102"/>
      <c r="C180" s="102"/>
      <c r="D180" s="102"/>
      <c r="E180" s="4" t="s">
        <v>64</v>
      </c>
      <c r="F180" s="2">
        <v>14</v>
      </c>
      <c r="G180" s="4">
        <v>15.5</v>
      </c>
      <c r="H180" s="3">
        <v>15.23</v>
      </c>
      <c r="I180" s="30" t="str">
        <f t="shared" si="82"/>
        <v>Pass</v>
      </c>
      <c r="J180" s="7"/>
      <c r="K180" s="102"/>
      <c r="L180" s="3">
        <v>15.26</v>
      </c>
      <c r="M180" s="30" t="str">
        <f t="shared" si="83"/>
        <v>Pass</v>
      </c>
      <c r="N180" s="7"/>
      <c r="O180" s="2">
        <f t="shared" si="85"/>
        <v>-2.9999999999999361E-2</v>
      </c>
      <c r="P180" s="26">
        <f t="shared" si="61"/>
        <v>1.9697964543663399E-3</v>
      </c>
      <c r="Q180" s="26">
        <f t="shared" si="84"/>
        <v>-1.9999999999999574E-2</v>
      </c>
      <c r="R180" s="105"/>
    </row>
    <row r="181" spans="1:19">
      <c r="A181" s="108"/>
      <c r="B181" s="102"/>
      <c r="C181" s="102"/>
      <c r="D181" s="102"/>
      <c r="E181" s="4" t="s">
        <v>65</v>
      </c>
      <c r="F181" s="2">
        <v>3.5</v>
      </c>
      <c r="G181" s="4">
        <v>5.5</v>
      </c>
      <c r="H181" s="3">
        <v>4.8099999999999996</v>
      </c>
      <c r="I181" s="30" t="str">
        <f t="shared" si="82"/>
        <v>Pass</v>
      </c>
      <c r="J181" s="7"/>
      <c r="K181" s="102"/>
      <c r="L181" s="3">
        <v>4.75</v>
      </c>
      <c r="M181" s="30" t="str">
        <f t="shared" si="83"/>
        <v>Pass</v>
      </c>
      <c r="N181" s="7"/>
      <c r="O181" s="2">
        <f t="shared" si="85"/>
        <v>5.9999999999999609E-2</v>
      </c>
      <c r="P181" s="26">
        <f t="shared" ref="P181:P184" si="86">((L181 - H181) / H181)</f>
        <v>-1.2474012474012393E-2</v>
      </c>
      <c r="Q181" s="26">
        <f t="shared" si="84"/>
        <v>2.9999999999999805E-2</v>
      </c>
      <c r="R181" s="105"/>
    </row>
    <row r="182" spans="1:19">
      <c r="A182" s="108"/>
      <c r="B182" s="102"/>
      <c r="C182" s="102"/>
      <c r="D182" s="102"/>
      <c r="E182" s="4" t="s">
        <v>66</v>
      </c>
      <c r="F182" s="9" t="s">
        <v>67</v>
      </c>
      <c r="G182" s="4">
        <v>0.45</v>
      </c>
      <c r="H182" s="3">
        <v>0.31</v>
      </c>
      <c r="I182" s="30" t="str">
        <f>IF(AND(H182&gt;=(H175*5),H182&lt;=G182),"Pass","Fail")</f>
        <v>Pass</v>
      </c>
      <c r="J182" s="7"/>
      <c r="K182" s="102"/>
      <c r="L182" s="3">
        <v>0.36</v>
      </c>
      <c r="M182" s="30" t="str">
        <f>IF(AND(L182&gt;=(L175*5),L182&lt;=G182),"Pass","Fail")</f>
        <v>Pass</v>
      </c>
      <c r="N182" s="7"/>
      <c r="O182" s="2">
        <f t="shared" si="85"/>
        <v>-4.9999999999999989E-2</v>
      </c>
      <c r="P182" s="26">
        <f t="shared" si="86"/>
        <v>0.16129032258064513</v>
      </c>
      <c r="Q182" s="26">
        <f>O182/(G182-(H175*5))</f>
        <v>-0.3333333333333332</v>
      </c>
      <c r="R182" s="105"/>
    </row>
    <row r="183" spans="1:19">
      <c r="A183" s="108"/>
      <c r="B183" s="102"/>
      <c r="C183" s="102"/>
      <c r="D183" s="102"/>
      <c r="E183" s="4" t="s">
        <v>68</v>
      </c>
      <c r="F183" s="2">
        <v>2.5</v>
      </c>
      <c r="G183" s="4">
        <v>4.5</v>
      </c>
      <c r="H183" s="3">
        <v>4.1100000000000003</v>
      </c>
      <c r="I183" s="30" t="str">
        <f>IF(AND(H183&gt;=F183,H183&lt;=G183),"Pass","Fail")</f>
        <v>Pass</v>
      </c>
      <c r="J183" s="7"/>
      <c r="K183" s="102"/>
      <c r="L183" s="3">
        <v>4.1900000000000004</v>
      </c>
      <c r="M183" s="30" t="str">
        <f>IF(AND(L183&gt;=F183,L183&lt;=G183),"Pass","Fail")</f>
        <v>Pass</v>
      </c>
      <c r="N183" s="7"/>
      <c r="O183" s="2">
        <f t="shared" si="85"/>
        <v>-8.0000000000000071E-2</v>
      </c>
      <c r="P183" s="26">
        <f t="shared" si="86"/>
        <v>1.9464720194647216E-2</v>
      </c>
      <c r="Q183" s="26">
        <f>O183/(G183-F183)</f>
        <v>-4.0000000000000036E-2</v>
      </c>
      <c r="R183" s="105"/>
      <c r="S183" s="11" t="s">
        <v>69</v>
      </c>
    </row>
    <row r="184" spans="1:19">
      <c r="A184" s="109"/>
      <c r="B184" s="103"/>
      <c r="C184" s="103"/>
      <c r="D184" s="103"/>
      <c r="E184" s="13" t="s">
        <v>70</v>
      </c>
      <c r="F184" s="14">
        <v>0</v>
      </c>
      <c r="G184" s="13">
        <v>0.5</v>
      </c>
      <c r="H184" s="15">
        <v>0.08</v>
      </c>
      <c r="I184" s="31" t="str">
        <f>IF(AND(H184&gt;=F184,H184&lt;=G184),"Pass","Fail")</f>
        <v>Pass</v>
      </c>
      <c r="J184" s="16"/>
      <c r="K184" s="103"/>
      <c r="L184" s="15">
        <v>0.11</v>
      </c>
      <c r="M184" s="31" t="str">
        <f>IF(AND(L184&gt;=F184,L184&lt;=G184),"Pass","Fail")</f>
        <v>Pass</v>
      </c>
      <c r="N184" s="16"/>
      <c r="O184" s="14">
        <f t="shared" si="85"/>
        <v>-0.03</v>
      </c>
      <c r="P184" s="27">
        <f t="shared" si="86"/>
        <v>0.375</v>
      </c>
      <c r="Q184" s="27">
        <f>O184/(G184-F184)</f>
        <v>-0.06</v>
      </c>
      <c r="R184" s="106"/>
      <c r="S184" s="28">
        <f>AVERAGE(P175:P184)</f>
        <v>0.10869516697722785</v>
      </c>
    </row>
  </sheetData>
  <mergeCells count="114">
    <mergeCell ref="R165:R174"/>
    <mergeCell ref="A175:A184"/>
    <mergeCell ref="B175:B184"/>
    <mergeCell ref="C175:C184"/>
    <mergeCell ref="D175:D184"/>
    <mergeCell ref="K175:K184"/>
    <mergeCell ref="R175:R184"/>
    <mergeCell ref="A165:A174"/>
    <mergeCell ref="B165:B174"/>
    <mergeCell ref="C165:C174"/>
    <mergeCell ref="D165:D174"/>
    <mergeCell ref="K165:K174"/>
    <mergeCell ref="R145:R154"/>
    <mergeCell ref="A155:A164"/>
    <mergeCell ref="B155:B164"/>
    <mergeCell ref="C155:C164"/>
    <mergeCell ref="D155:D164"/>
    <mergeCell ref="K155:K164"/>
    <mergeCell ref="R155:R164"/>
    <mergeCell ref="A145:A154"/>
    <mergeCell ref="B145:B154"/>
    <mergeCell ref="C145:C154"/>
    <mergeCell ref="D145:D154"/>
    <mergeCell ref="K145:K154"/>
    <mergeCell ref="R125:R134"/>
    <mergeCell ref="A135:A144"/>
    <mergeCell ref="B135:B144"/>
    <mergeCell ref="C135:C144"/>
    <mergeCell ref="D135:D144"/>
    <mergeCell ref="K135:K144"/>
    <mergeCell ref="A125:A134"/>
    <mergeCell ref="B125:B134"/>
    <mergeCell ref="C125:C134"/>
    <mergeCell ref="D125:D134"/>
    <mergeCell ref="K125:K134"/>
    <mergeCell ref="R105:R114"/>
    <mergeCell ref="A115:A124"/>
    <mergeCell ref="B115:B124"/>
    <mergeCell ref="C115:C124"/>
    <mergeCell ref="D115:D124"/>
    <mergeCell ref="K115:K124"/>
    <mergeCell ref="R115:R124"/>
    <mergeCell ref="A105:A114"/>
    <mergeCell ref="B105:B114"/>
    <mergeCell ref="C105:C114"/>
    <mergeCell ref="D105:D114"/>
    <mergeCell ref="K105:K114"/>
    <mergeCell ref="R85:R94"/>
    <mergeCell ref="A95:A104"/>
    <mergeCell ref="B95:B104"/>
    <mergeCell ref="C95:C104"/>
    <mergeCell ref="D95:D104"/>
    <mergeCell ref="K95:K104"/>
    <mergeCell ref="R95:R104"/>
    <mergeCell ref="A85:A94"/>
    <mergeCell ref="B85:B94"/>
    <mergeCell ref="C85:C94"/>
    <mergeCell ref="D85:D94"/>
    <mergeCell ref="K85:K94"/>
    <mergeCell ref="A3:A4"/>
    <mergeCell ref="D3:D4"/>
    <mergeCell ref="B3:B4"/>
    <mergeCell ref="B25:B34"/>
    <mergeCell ref="C3:C4"/>
    <mergeCell ref="C25:C34"/>
    <mergeCell ref="R45:R54"/>
    <mergeCell ref="R55:R64"/>
    <mergeCell ref="H3:I3"/>
    <mergeCell ref="L3:M3"/>
    <mergeCell ref="O2:R3"/>
    <mergeCell ref="K3:K4"/>
    <mergeCell ref="K25:K34"/>
    <mergeCell ref="C35:C44"/>
    <mergeCell ref="R25:R34"/>
    <mergeCell ref="A35:A44"/>
    <mergeCell ref="D35:D44"/>
    <mergeCell ref="B35:B44"/>
    <mergeCell ref="K35:K44"/>
    <mergeCell ref="R35:R44"/>
    <mergeCell ref="A25:A34"/>
    <mergeCell ref="D25:D34"/>
    <mergeCell ref="A5:A14"/>
    <mergeCell ref="B5:B14"/>
    <mergeCell ref="A75:A84"/>
    <mergeCell ref="B75:B84"/>
    <mergeCell ref="C75:C84"/>
    <mergeCell ref="D75:D84"/>
    <mergeCell ref="K75:K84"/>
    <mergeCell ref="R65:R74"/>
    <mergeCell ref="A45:A54"/>
    <mergeCell ref="B45:B54"/>
    <mergeCell ref="C45:C54"/>
    <mergeCell ref="D45:D54"/>
    <mergeCell ref="K45:K54"/>
    <mergeCell ref="A65:A74"/>
    <mergeCell ref="B65:B74"/>
    <mergeCell ref="C65:C74"/>
    <mergeCell ref="D65:D74"/>
    <mergeCell ref="K65:K74"/>
    <mergeCell ref="A55:A64"/>
    <mergeCell ref="B55:B64"/>
    <mergeCell ref="C55:C64"/>
    <mergeCell ref="D55:D64"/>
    <mergeCell ref="K55:K64"/>
    <mergeCell ref="C5:C14"/>
    <mergeCell ref="D5:D14"/>
    <mergeCell ref="K5:K14"/>
    <mergeCell ref="R5:R14"/>
    <mergeCell ref="A15:A24"/>
    <mergeCell ref="B15:B24"/>
    <mergeCell ref="C15:C24"/>
    <mergeCell ref="D15:D24"/>
    <mergeCell ref="K15:K24"/>
    <mergeCell ref="R15:R24"/>
  </mergeCells>
  <conditionalFormatting sqref="I5:I184 M5:M184">
    <cfRule type="containsText" dxfId="17" priority="13" operator="containsText" text="Fail">
      <formula>NOT(ISERROR(SEARCH("Fail",I5)))</formula>
    </cfRule>
    <cfRule type="containsText" dxfId="16" priority="14" operator="containsText" text="Pass">
      <formula>NOT(ISERROR(SEARCH("Pass",I5)))</formula>
    </cfRule>
  </conditionalFormatting>
  <conditionalFormatting sqref="P5:Q184">
    <cfRule type="cellIs" dxfId="15" priority="1" operator="between">
      <formula>-10%</formula>
      <formula>-19.9%</formula>
    </cfRule>
    <cfRule type="cellIs" dxfId="14" priority="2" operator="lessThan">
      <formula>-20%</formula>
    </cfRule>
    <cfRule type="cellIs" dxfId="13" priority="3" operator="between">
      <formula>10%</formula>
      <formula>19.9%</formula>
    </cfRule>
    <cfRule type="cellIs" dxfId="12" priority="4" operator="greaterThan">
      <formula>20%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opLeftCell="A41" zoomScale="85" zoomScaleNormal="85" workbookViewId="0">
      <selection activeCell="D77" sqref="D77"/>
    </sheetView>
  </sheetViews>
  <sheetFormatPr defaultRowHeight="14.4"/>
  <cols>
    <col min="4" max="4" width="12.44140625" bestFit="1" customWidth="1"/>
    <col min="5" max="5" width="13.33203125" bestFit="1" customWidth="1"/>
    <col min="9" max="9" width="4.44140625" customWidth="1"/>
    <col min="10" max="10" width="12.44140625" bestFit="1" customWidth="1"/>
    <col min="12" max="12" width="13.5546875" bestFit="1" customWidth="1"/>
    <col min="15" max="15" width="4.44140625" customWidth="1"/>
    <col min="17" max="17" width="14.6640625" bestFit="1" customWidth="1"/>
    <col min="18" max="18" width="47.5546875" customWidth="1"/>
  </cols>
  <sheetData>
    <row r="1" spans="1:19" ht="42" customHeight="1">
      <c r="A1" s="114" t="s">
        <v>105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</row>
    <row r="2" spans="1:19" ht="15.6">
      <c r="B2" s="2"/>
      <c r="C2" s="2"/>
      <c r="D2" s="2"/>
      <c r="E2" s="23" t="s">
        <v>42</v>
      </c>
      <c r="F2" s="12" t="s">
        <v>106</v>
      </c>
      <c r="G2" s="24" t="s">
        <v>4</v>
      </c>
      <c r="H2" s="12" t="s">
        <v>43</v>
      </c>
      <c r="I2" s="12" t="s">
        <v>43</v>
      </c>
      <c r="J2" s="12" t="s">
        <v>43</v>
      </c>
      <c r="K2" s="23"/>
      <c r="L2" s="12"/>
      <c r="M2" s="12" t="s">
        <v>43</v>
      </c>
      <c r="N2" s="12"/>
      <c r="O2" s="12"/>
      <c r="P2" s="113" t="s">
        <v>44</v>
      </c>
      <c r="Q2" s="113"/>
      <c r="R2" s="113"/>
    </row>
    <row r="3" spans="1:19">
      <c r="A3" s="110" t="s">
        <v>5</v>
      </c>
      <c r="B3" s="110" t="s">
        <v>6</v>
      </c>
      <c r="C3" s="111" t="s">
        <v>45</v>
      </c>
      <c r="D3" s="111" t="s">
        <v>46</v>
      </c>
      <c r="E3" s="38"/>
      <c r="F3" s="10" t="s">
        <v>43</v>
      </c>
      <c r="G3" s="112" t="s">
        <v>26</v>
      </c>
      <c r="H3" s="112"/>
      <c r="I3" s="7"/>
      <c r="J3" s="111" t="s">
        <v>46</v>
      </c>
      <c r="K3" s="38"/>
      <c r="L3" s="56" t="s">
        <v>107</v>
      </c>
      <c r="M3" s="112" t="s">
        <v>47</v>
      </c>
      <c r="N3" s="112"/>
      <c r="O3" s="7"/>
      <c r="P3" s="113"/>
      <c r="Q3" s="113"/>
      <c r="R3" s="113"/>
    </row>
    <row r="4" spans="1:19">
      <c r="A4" s="110"/>
      <c r="B4" s="110"/>
      <c r="C4" s="110"/>
      <c r="D4" s="110"/>
      <c r="E4" s="5" t="s">
        <v>108</v>
      </c>
      <c r="F4" s="5" t="s">
        <v>109</v>
      </c>
      <c r="G4" s="5" t="s">
        <v>110</v>
      </c>
      <c r="H4" s="57" t="s">
        <v>52</v>
      </c>
      <c r="I4" s="8"/>
      <c r="J4" s="110"/>
      <c r="K4" s="5" t="s">
        <v>108</v>
      </c>
      <c r="L4" s="5" t="s">
        <v>109</v>
      </c>
      <c r="M4" s="5" t="s">
        <v>110</v>
      </c>
      <c r="N4" s="57" t="s">
        <v>52</v>
      </c>
      <c r="O4" s="8"/>
      <c r="P4" s="93" t="s">
        <v>53</v>
      </c>
      <c r="Q4" s="93" t="s">
        <v>111</v>
      </c>
      <c r="R4" s="50" t="s">
        <v>56</v>
      </c>
      <c r="S4" s="95"/>
    </row>
    <row r="5" spans="1:19">
      <c r="A5" s="115">
        <v>700496</v>
      </c>
      <c r="B5" s="101" t="s">
        <v>7</v>
      </c>
      <c r="C5" s="101" t="s">
        <v>22</v>
      </c>
      <c r="D5" s="101" t="s">
        <v>57</v>
      </c>
      <c r="E5" s="58">
        <v>1</v>
      </c>
      <c r="F5" s="18"/>
      <c r="G5" s="90">
        <v>375</v>
      </c>
      <c r="H5" s="30" t="s">
        <v>112</v>
      </c>
      <c r="I5" s="20"/>
      <c r="J5" s="101" t="s">
        <v>113</v>
      </c>
      <c r="K5" s="58">
        <v>1</v>
      </c>
      <c r="L5" s="18"/>
      <c r="M5" s="90">
        <v>385</v>
      </c>
      <c r="N5" s="30" t="s">
        <v>112</v>
      </c>
      <c r="O5" s="20"/>
      <c r="P5" s="21">
        <f t="shared" ref="P5:P12" si="0">G5-M5</f>
        <v>-10</v>
      </c>
      <c r="Q5" s="25">
        <f t="shared" ref="Q5:Q8" si="1">((M5 - G5) / G5)</f>
        <v>2.6666666666666668E-2</v>
      </c>
      <c r="R5" s="118"/>
    </row>
    <row r="6" spans="1:19">
      <c r="A6" s="116"/>
      <c r="B6" s="102"/>
      <c r="C6" s="102"/>
      <c r="D6" s="102"/>
      <c r="E6" s="59">
        <v>2</v>
      </c>
      <c r="F6" s="4"/>
      <c r="G6" s="91">
        <v>375</v>
      </c>
      <c r="H6" s="30" t="s">
        <v>112</v>
      </c>
      <c r="I6" s="7"/>
      <c r="J6" s="102"/>
      <c r="K6" s="59">
        <v>2</v>
      </c>
      <c r="L6" s="4"/>
      <c r="M6" s="91">
        <v>388</v>
      </c>
      <c r="N6" s="30" t="s">
        <v>112</v>
      </c>
      <c r="O6" s="7"/>
      <c r="P6" s="2">
        <f t="shared" si="0"/>
        <v>-13</v>
      </c>
      <c r="Q6" s="26">
        <f t="shared" si="1"/>
        <v>3.4666666666666665E-2</v>
      </c>
      <c r="R6" s="119"/>
    </row>
    <row r="7" spans="1:19">
      <c r="A7" s="116"/>
      <c r="B7" s="102"/>
      <c r="C7" s="102"/>
      <c r="D7" s="102"/>
      <c r="E7" s="59">
        <v>3</v>
      </c>
      <c r="F7" s="4"/>
      <c r="G7" s="91">
        <v>375</v>
      </c>
      <c r="H7" s="30" t="s">
        <v>112</v>
      </c>
      <c r="I7" s="7"/>
      <c r="J7" s="102"/>
      <c r="K7" s="59">
        <v>3</v>
      </c>
      <c r="L7" s="4"/>
      <c r="M7" s="91">
        <v>388</v>
      </c>
      <c r="N7" s="30" t="s">
        <v>112</v>
      </c>
      <c r="O7" s="7"/>
      <c r="P7" s="2">
        <f t="shared" si="0"/>
        <v>-13</v>
      </c>
      <c r="Q7" s="26">
        <f t="shared" si="1"/>
        <v>3.4666666666666665E-2</v>
      </c>
      <c r="R7" s="119"/>
      <c r="S7" s="11" t="s">
        <v>69</v>
      </c>
    </row>
    <row r="8" spans="1:19">
      <c r="A8" s="117"/>
      <c r="B8" s="103"/>
      <c r="C8" s="103"/>
      <c r="D8" s="103"/>
      <c r="E8" s="60" t="s">
        <v>114</v>
      </c>
      <c r="F8" s="61"/>
      <c r="G8" s="85">
        <f>AVERAGE(G5:G7)</f>
        <v>375</v>
      </c>
      <c r="H8" s="30" t="s">
        <v>112</v>
      </c>
      <c r="I8" s="7"/>
      <c r="J8" s="103"/>
      <c r="K8" s="60" t="s">
        <v>114</v>
      </c>
      <c r="L8" s="61"/>
      <c r="M8" s="62">
        <f>AVERAGE(M5:M7)</f>
        <v>387</v>
      </c>
      <c r="N8" s="30" t="s">
        <v>112</v>
      </c>
      <c r="O8" s="7"/>
      <c r="P8" s="63">
        <f t="shared" si="0"/>
        <v>-12</v>
      </c>
      <c r="Q8" s="64">
        <f t="shared" si="1"/>
        <v>3.2000000000000001E-2</v>
      </c>
      <c r="R8" s="120"/>
      <c r="S8" s="28">
        <f>AVERAGE(Q5:Q8)</f>
        <v>3.2000000000000001E-2</v>
      </c>
    </row>
    <row r="9" spans="1:19">
      <c r="A9" s="115">
        <v>7000497</v>
      </c>
      <c r="B9" s="101" t="s">
        <v>7</v>
      </c>
      <c r="C9" s="101" t="s">
        <v>22</v>
      </c>
      <c r="D9" s="101" t="s">
        <v>71</v>
      </c>
      <c r="E9" s="58">
        <v>1</v>
      </c>
      <c r="F9" s="18"/>
      <c r="G9" s="91">
        <v>388</v>
      </c>
      <c r="H9" s="30" t="s">
        <v>112</v>
      </c>
      <c r="I9" s="20"/>
      <c r="J9" s="101" t="s">
        <v>115</v>
      </c>
      <c r="K9" s="58">
        <v>1</v>
      </c>
      <c r="L9" s="18"/>
      <c r="M9" s="90">
        <v>385</v>
      </c>
      <c r="N9" s="30" t="s">
        <v>112</v>
      </c>
      <c r="O9" s="20"/>
      <c r="P9" s="21">
        <f t="shared" si="0"/>
        <v>3</v>
      </c>
      <c r="Q9" s="25">
        <f>((M9 - G9) / G9)</f>
        <v>-7.7319587628865982E-3</v>
      </c>
      <c r="R9" s="118"/>
    </row>
    <row r="10" spans="1:19">
      <c r="A10" s="108"/>
      <c r="B10" s="102"/>
      <c r="C10" s="102"/>
      <c r="D10" s="102"/>
      <c r="E10" s="59">
        <v>2</v>
      </c>
      <c r="F10" s="4"/>
      <c r="G10" s="91">
        <v>388</v>
      </c>
      <c r="H10" s="30" t="s">
        <v>112</v>
      </c>
      <c r="I10" s="7"/>
      <c r="J10" s="102"/>
      <c r="K10" s="59">
        <v>2</v>
      </c>
      <c r="L10" s="4"/>
      <c r="M10" s="91">
        <v>388</v>
      </c>
      <c r="N10" s="30" t="s">
        <v>112</v>
      </c>
      <c r="O10" s="7"/>
      <c r="P10" s="2">
        <f t="shared" si="0"/>
        <v>0</v>
      </c>
      <c r="Q10" s="26">
        <f t="shared" ref="Q10:Q12" si="2">((M10 - G10) / G10)</f>
        <v>0</v>
      </c>
      <c r="R10" s="119"/>
    </row>
    <row r="11" spans="1:19">
      <c r="A11" s="108"/>
      <c r="B11" s="102"/>
      <c r="C11" s="102"/>
      <c r="D11" s="102"/>
      <c r="E11" s="59">
        <v>3</v>
      </c>
      <c r="F11" s="4"/>
      <c r="G11" s="91">
        <v>388</v>
      </c>
      <c r="H11" s="30" t="s">
        <v>112</v>
      </c>
      <c r="I11" s="7"/>
      <c r="J11" s="102"/>
      <c r="K11" s="59">
        <v>3</v>
      </c>
      <c r="L11" s="4"/>
      <c r="M11" s="91">
        <v>388</v>
      </c>
      <c r="N11" s="30" t="s">
        <v>112</v>
      </c>
      <c r="O11" s="7"/>
      <c r="P11" s="2">
        <f t="shared" si="0"/>
        <v>0</v>
      </c>
      <c r="Q11" s="26">
        <f t="shared" si="2"/>
        <v>0</v>
      </c>
      <c r="R11" s="119"/>
      <c r="S11" s="11" t="s">
        <v>69</v>
      </c>
    </row>
    <row r="12" spans="1:19">
      <c r="A12" s="109"/>
      <c r="B12" s="103"/>
      <c r="C12" s="103"/>
      <c r="D12" s="103"/>
      <c r="E12" s="60" t="s">
        <v>114</v>
      </c>
      <c r="F12" s="61"/>
      <c r="G12" s="84">
        <f>AVERAGE(G9:G11)</f>
        <v>388</v>
      </c>
      <c r="H12" s="30" t="s">
        <v>112</v>
      </c>
      <c r="I12" s="7"/>
      <c r="J12" s="103"/>
      <c r="K12" s="60" t="s">
        <v>114</v>
      </c>
      <c r="L12" s="61"/>
      <c r="M12" s="62">
        <f>AVERAGE(M9:M11)</f>
        <v>387</v>
      </c>
      <c r="N12" s="30" t="s">
        <v>112</v>
      </c>
      <c r="O12" s="7"/>
      <c r="P12" s="65">
        <f t="shared" si="0"/>
        <v>1</v>
      </c>
      <c r="Q12" s="64">
        <f t="shared" si="2"/>
        <v>-2.5773195876288659E-3</v>
      </c>
      <c r="R12" s="120"/>
      <c r="S12" s="28">
        <f>AVERAGE(Q9:Q12)</f>
        <v>-2.5773195876288659E-3</v>
      </c>
    </row>
    <row r="13" spans="1:19">
      <c r="A13" s="115">
        <v>604769</v>
      </c>
      <c r="B13" s="101" t="s">
        <v>8</v>
      </c>
      <c r="C13" s="101" t="s">
        <v>22</v>
      </c>
      <c r="D13" s="101" t="s">
        <v>73</v>
      </c>
      <c r="E13" s="58">
        <v>1</v>
      </c>
      <c r="F13" s="18"/>
      <c r="G13" s="19">
        <v>341</v>
      </c>
      <c r="H13" s="30" t="s">
        <v>112</v>
      </c>
      <c r="I13" s="20"/>
      <c r="J13" s="101" t="s">
        <v>74</v>
      </c>
      <c r="K13" s="58">
        <v>1</v>
      </c>
      <c r="L13" s="18"/>
      <c r="M13" s="19">
        <v>356</v>
      </c>
      <c r="N13" s="30" t="s">
        <v>112</v>
      </c>
      <c r="O13" s="20"/>
      <c r="P13" s="21">
        <f t="shared" ref="P13:P36" si="3">G13-M13</f>
        <v>-15</v>
      </c>
      <c r="Q13" s="25">
        <f t="shared" ref="Q13:Q16" si="4">((M13 - G13) / G13)</f>
        <v>4.398826979472141E-2</v>
      </c>
      <c r="R13" s="118"/>
    </row>
    <row r="14" spans="1:19">
      <c r="A14" s="116"/>
      <c r="B14" s="102"/>
      <c r="C14" s="102"/>
      <c r="D14" s="102"/>
      <c r="E14" s="59">
        <v>2</v>
      </c>
      <c r="F14" s="4"/>
      <c r="G14" s="3">
        <v>341</v>
      </c>
      <c r="H14" s="30" t="s">
        <v>112</v>
      </c>
      <c r="I14" s="7"/>
      <c r="J14" s="102"/>
      <c r="K14" s="59">
        <v>2</v>
      </c>
      <c r="L14" s="4"/>
      <c r="M14" s="3">
        <v>359</v>
      </c>
      <c r="N14" s="30" t="s">
        <v>112</v>
      </c>
      <c r="O14" s="7"/>
      <c r="P14" s="2">
        <f t="shared" si="3"/>
        <v>-18</v>
      </c>
      <c r="Q14" s="26">
        <f t="shared" si="4"/>
        <v>5.2785923753665691E-2</v>
      </c>
      <c r="R14" s="119"/>
    </row>
    <row r="15" spans="1:19">
      <c r="A15" s="116"/>
      <c r="B15" s="102"/>
      <c r="C15" s="102"/>
      <c r="D15" s="102"/>
      <c r="E15" s="59">
        <v>3</v>
      </c>
      <c r="F15" s="4"/>
      <c r="G15" s="3">
        <v>341</v>
      </c>
      <c r="H15" s="30" t="s">
        <v>112</v>
      </c>
      <c r="I15" s="7"/>
      <c r="J15" s="102"/>
      <c r="K15" s="59">
        <v>3</v>
      </c>
      <c r="L15" s="4"/>
      <c r="M15" s="3">
        <v>359</v>
      </c>
      <c r="N15" s="30" t="s">
        <v>112</v>
      </c>
      <c r="O15" s="7"/>
      <c r="P15" s="2">
        <f t="shared" si="3"/>
        <v>-18</v>
      </c>
      <c r="Q15" s="26">
        <f t="shared" si="4"/>
        <v>5.2785923753665691E-2</v>
      </c>
      <c r="R15" s="119"/>
      <c r="S15" s="11" t="s">
        <v>69</v>
      </c>
    </row>
    <row r="16" spans="1:19">
      <c r="A16" s="117"/>
      <c r="B16" s="103"/>
      <c r="C16" s="103"/>
      <c r="D16" s="103"/>
      <c r="E16" s="60" t="s">
        <v>114</v>
      </c>
      <c r="F16" s="61"/>
      <c r="G16" s="62">
        <f>AVERAGE(G13:G15)</f>
        <v>341</v>
      </c>
      <c r="H16" s="30" t="s">
        <v>112</v>
      </c>
      <c r="I16" s="7"/>
      <c r="J16" s="103"/>
      <c r="K16" s="60" t="s">
        <v>114</v>
      </c>
      <c r="L16" s="61"/>
      <c r="M16" s="62">
        <f>AVERAGE(M13:M15)</f>
        <v>358</v>
      </c>
      <c r="N16" s="30" t="s">
        <v>112</v>
      </c>
      <c r="O16" s="7"/>
      <c r="P16" s="63">
        <f t="shared" si="3"/>
        <v>-17</v>
      </c>
      <c r="Q16" s="64">
        <f t="shared" si="4"/>
        <v>4.9853372434017593E-2</v>
      </c>
      <c r="R16" s="120"/>
      <c r="S16" s="28">
        <f>AVERAGE(Q13:Q16)</f>
        <v>4.9853372434017593E-2</v>
      </c>
    </row>
    <row r="17" spans="1:19">
      <c r="A17" s="115">
        <v>604775</v>
      </c>
      <c r="B17" s="101" t="s">
        <v>9</v>
      </c>
      <c r="C17" s="101" t="s">
        <v>23</v>
      </c>
      <c r="D17" s="101" t="s">
        <v>75</v>
      </c>
      <c r="E17" s="58">
        <v>1</v>
      </c>
      <c r="F17" s="18"/>
      <c r="G17" s="19">
        <v>345</v>
      </c>
      <c r="H17" s="30" t="s">
        <v>112</v>
      </c>
      <c r="I17" s="20"/>
      <c r="J17" s="101" t="s">
        <v>76</v>
      </c>
      <c r="K17" s="58">
        <v>1</v>
      </c>
      <c r="L17" s="18"/>
      <c r="M17" s="19">
        <v>356</v>
      </c>
      <c r="N17" s="30" t="s">
        <v>112</v>
      </c>
      <c r="O17" s="20"/>
      <c r="P17" s="21">
        <f t="shared" si="3"/>
        <v>-11</v>
      </c>
      <c r="Q17" s="25">
        <f>((M17 - G17) / G17)</f>
        <v>3.1884057971014491E-2</v>
      </c>
      <c r="R17" s="118"/>
    </row>
    <row r="18" spans="1:19">
      <c r="A18" s="108"/>
      <c r="B18" s="102"/>
      <c r="C18" s="102"/>
      <c r="D18" s="102"/>
      <c r="E18" s="59">
        <v>2</v>
      </c>
      <c r="F18" s="4"/>
      <c r="G18" s="19">
        <v>345</v>
      </c>
      <c r="H18" s="30" t="s">
        <v>112</v>
      </c>
      <c r="I18" s="7"/>
      <c r="J18" s="102"/>
      <c r="K18" s="59">
        <v>2</v>
      </c>
      <c r="L18" s="4"/>
      <c r="M18" s="3">
        <v>359</v>
      </c>
      <c r="N18" s="30" t="s">
        <v>112</v>
      </c>
      <c r="O18" s="7"/>
      <c r="P18" s="2">
        <f t="shared" si="3"/>
        <v>-14</v>
      </c>
      <c r="Q18" s="26">
        <f t="shared" ref="Q18:Q40" si="5">((M18 - G18) / G18)</f>
        <v>4.0579710144927533E-2</v>
      </c>
      <c r="R18" s="119"/>
    </row>
    <row r="19" spans="1:19">
      <c r="A19" s="108"/>
      <c r="B19" s="102"/>
      <c r="C19" s="102"/>
      <c r="D19" s="102"/>
      <c r="E19" s="59">
        <v>3</v>
      </c>
      <c r="F19" s="4"/>
      <c r="G19" s="19">
        <v>345</v>
      </c>
      <c r="H19" s="30" t="s">
        <v>112</v>
      </c>
      <c r="I19" s="7"/>
      <c r="J19" s="102"/>
      <c r="K19" s="59">
        <v>3</v>
      </c>
      <c r="L19" s="4"/>
      <c r="M19" s="3">
        <v>356</v>
      </c>
      <c r="N19" s="30" t="s">
        <v>112</v>
      </c>
      <c r="O19" s="7"/>
      <c r="P19" s="2">
        <f t="shared" si="3"/>
        <v>-11</v>
      </c>
      <c r="Q19" s="26">
        <f t="shared" si="5"/>
        <v>3.1884057971014491E-2</v>
      </c>
      <c r="R19" s="119"/>
      <c r="S19" s="11" t="s">
        <v>69</v>
      </c>
    </row>
    <row r="20" spans="1:19">
      <c r="A20" s="109"/>
      <c r="B20" s="103"/>
      <c r="C20" s="103"/>
      <c r="D20" s="103"/>
      <c r="E20" s="60" t="s">
        <v>114</v>
      </c>
      <c r="F20" s="61"/>
      <c r="G20" s="62">
        <f>AVERAGE(G17:G19)</f>
        <v>345</v>
      </c>
      <c r="H20" s="30" t="s">
        <v>112</v>
      </c>
      <c r="I20" s="7"/>
      <c r="J20" s="103"/>
      <c r="K20" s="60" t="s">
        <v>114</v>
      </c>
      <c r="L20" s="61"/>
      <c r="M20" s="62">
        <f>AVERAGE(M17:M19)</f>
        <v>357</v>
      </c>
      <c r="N20" s="30" t="s">
        <v>112</v>
      </c>
      <c r="O20" s="7"/>
      <c r="P20" s="65">
        <f t="shared" si="3"/>
        <v>-12</v>
      </c>
      <c r="Q20" s="64">
        <f t="shared" si="5"/>
        <v>3.4782608695652174E-2</v>
      </c>
      <c r="R20" s="120"/>
      <c r="S20" s="28">
        <f>AVERAGE(Q17:Q20)</f>
        <v>3.4782608695652167E-2</v>
      </c>
    </row>
    <row r="21" spans="1:19">
      <c r="A21" s="115">
        <v>604980</v>
      </c>
      <c r="B21" s="101" t="s">
        <v>10</v>
      </c>
      <c r="C21" s="101" t="s">
        <v>23</v>
      </c>
      <c r="D21" s="101" t="s">
        <v>77</v>
      </c>
      <c r="E21" s="58">
        <v>1</v>
      </c>
      <c r="F21" s="18"/>
      <c r="G21" s="19">
        <v>331</v>
      </c>
      <c r="H21" s="30" t="s">
        <v>112</v>
      </c>
      <c r="I21" s="20"/>
      <c r="J21" s="101" t="s">
        <v>78</v>
      </c>
      <c r="K21" s="58">
        <v>1</v>
      </c>
      <c r="L21" s="18"/>
      <c r="M21" s="19">
        <v>352</v>
      </c>
      <c r="N21" s="30" t="s">
        <v>112</v>
      </c>
      <c r="O21" s="20"/>
      <c r="P21" s="21">
        <f t="shared" si="3"/>
        <v>-21</v>
      </c>
      <c r="Q21" s="25">
        <f t="shared" si="5"/>
        <v>6.3444108761329304E-2</v>
      </c>
      <c r="R21" s="118"/>
    </row>
    <row r="22" spans="1:19">
      <c r="A22" s="108"/>
      <c r="B22" s="102"/>
      <c r="C22" s="102"/>
      <c r="D22" s="102"/>
      <c r="E22" s="59">
        <v>2</v>
      </c>
      <c r="F22" s="4"/>
      <c r="G22" s="19">
        <v>331</v>
      </c>
      <c r="H22" s="30" t="s">
        <v>112</v>
      </c>
      <c r="I22" s="7"/>
      <c r="J22" s="102"/>
      <c r="K22" s="59">
        <v>2</v>
      </c>
      <c r="L22" s="4"/>
      <c r="M22" s="3">
        <v>356</v>
      </c>
      <c r="N22" s="30" t="s">
        <v>112</v>
      </c>
      <c r="O22" s="7"/>
      <c r="P22" s="2">
        <f t="shared" si="3"/>
        <v>-25</v>
      </c>
      <c r="Q22" s="26">
        <f t="shared" si="5"/>
        <v>7.5528700906344406E-2</v>
      </c>
      <c r="R22" s="119"/>
    </row>
    <row r="23" spans="1:19">
      <c r="A23" s="108"/>
      <c r="B23" s="102"/>
      <c r="C23" s="102"/>
      <c r="D23" s="102"/>
      <c r="E23" s="59">
        <v>3</v>
      </c>
      <c r="F23" s="4"/>
      <c r="G23" s="19">
        <v>331</v>
      </c>
      <c r="H23" s="30" t="s">
        <v>112</v>
      </c>
      <c r="I23" s="7"/>
      <c r="J23" s="102"/>
      <c r="K23" s="59">
        <v>3</v>
      </c>
      <c r="L23" s="4"/>
      <c r="M23" s="3">
        <v>352</v>
      </c>
      <c r="N23" s="30" t="s">
        <v>112</v>
      </c>
      <c r="O23" s="7"/>
      <c r="P23" s="2">
        <f t="shared" si="3"/>
        <v>-21</v>
      </c>
      <c r="Q23" s="26">
        <f t="shared" si="5"/>
        <v>6.3444108761329304E-2</v>
      </c>
      <c r="R23" s="119"/>
      <c r="S23" s="11" t="s">
        <v>69</v>
      </c>
    </row>
    <row r="24" spans="1:19">
      <c r="A24" s="109"/>
      <c r="B24" s="103"/>
      <c r="C24" s="103"/>
      <c r="D24" s="103"/>
      <c r="E24" s="60" t="s">
        <v>114</v>
      </c>
      <c r="F24" s="61"/>
      <c r="G24" s="62">
        <f>AVERAGE(G21:G23)</f>
        <v>331</v>
      </c>
      <c r="H24" s="30" t="s">
        <v>112</v>
      </c>
      <c r="I24" s="7"/>
      <c r="J24" s="103"/>
      <c r="K24" s="60" t="s">
        <v>114</v>
      </c>
      <c r="L24" s="61"/>
      <c r="M24" s="62">
        <f>AVERAGE(M21:M23)</f>
        <v>353.33333333333331</v>
      </c>
      <c r="N24" s="30" t="s">
        <v>112</v>
      </c>
      <c r="O24" s="7"/>
      <c r="P24" s="65">
        <f t="shared" si="3"/>
        <v>-22.333333333333314</v>
      </c>
      <c r="Q24" s="64">
        <f t="shared" si="5"/>
        <v>6.7472306143000954E-2</v>
      </c>
      <c r="R24" s="120"/>
      <c r="S24" s="28">
        <f>AVERAGE(Q21:Q24)</f>
        <v>6.7472306143000996E-2</v>
      </c>
    </row>
    <row r="25" spans="1:19">
      <c r="A25" s="115">
        <v>604981</v>
      </c>
      <c r="B25" s="101" t="s">
        <v>11</v>
      </c>
      <c r="C25" s="101" t="s">
        <v>24</v>
      </c>
      <c r="D25" s="101" t="s">
        <v>79</v>
      </c>
      <c r="E25" s="58">
        <v>1</v>
      </c>
      <c r="F25" s="18"/>
      <c r="G25" s="19">
        <v>330</v>
      </c>
      <c r="H25" s="30" t="s">
        <v>112</v>
      </c>
      <c r="I25" s="20"/>
      <c r="J25" s="101" t="s">
        <v>80</v>
      </c>
      <c r="K25" s="58">
        <v>1</v>
      </c>
      <c r="L25" s="18"/>
      <c r="M25" s="19">
        <v>356</v>
      </c>
      <c r="N25" s="30" t="s">
        <v>112</v>
      </c>
      <c r="O25" s="20"/>
      <c r="P25" s="21">
        <f t="shared" si="3"/>
        <v>-26</v>
      </c>
      <c r="Q25" s="25">
        <f t="shared" si="5"/>
        <v>7.8787878787878782E-2</v>
      </c>
      <c r="R25" s="118"/>
    </row>
    <row r="26" spans="1:19">
      <c r="A26" s="108"/>
      <c r="B26" s="102"/>
      <c r="C26" s="102"/>
      <c r="D26" s="102"/>
      <c r="E26" s="59">
        <v>2</v>
      </c>
      <c r="F26" s="4"/>
      <c r="G26" s="19">
        <v>330</v>
      </c>
      <c r="H26" s="30" t="s">
        <v>112</v>
      </c>
      <c r="I26" s="7"/>
      <c r="J26" s="102"/>
      <c r="K26" s="59">
        <v>2</v>
      </c>
      <c r="L26" s="4"/>
      <c r="M26" s="3">
        <v>356</v>
      </c>
      <c r="N26" s="30" t="s">
        <v>112</v>
      </c>
      <c r="O26" s="7"/>
      <c r="P26" s="2">
        <f t="shared" si="3"/>
        <v>-26</v>
      </c>
      <c r="Q26" s="26">
        <f t="shared" si="5"/>
        <v>7.8787878787878782E-2</v>
      </c>
      <c r="R26" s="119"/>
    </row>
    <row r="27" spans="1:19">
      <c r="A27" s="108"/>
      <c r="B27" s="102"/>
      <c r="C27" s="102"/>
      <c r="D27" s="102"/>
      <c r="E27" s="59">
        <v>3</v>
      </c>
      <c r="F27" s="4"/>
      <c r="G27" s="19">
        <v>330</v>
      </c>
      <c r="H27" s="30" t="s">
        <v>112</v>
      </c>
      <c r="I27" s="7"/>
      <c r="J27" s="102"/>
      <c r="K27" s="59">
        <v>3</v>
      </c>
      <c r="L27" s="4"/>
      <c r="M27" s="3">
        <v>352</v>
      </c>
      <c r="N27" s="30" t="s">
        <v>112</v>
      </c>
      <c r="O27" s="7"/>
      <c r="P27" s="2">
        <f t="shared" si="3"/>
        <v>-22</v>
      </c>
      <c r="Q27" s="26">
        <f t="shared" si="5"/>
        <v>6.6666666666666666E-2</v>
      </c>
      <c r="R27" s="119"/>
      <c r="S27" s="11" t="s">
        <v>69</v>
      </c>
    </row>
    <row r="28" spans="1:19">
      <c r="A28" s="109"/>
      <c r="B28" s="103"/>
      <c r="C28" s="103"/>
      <c r="D28" s="103"/>
      <c r="E28" s="60" t="s">
        <v>114</v>
      </c>
      <c r="F28" s="61"/>
      <c r="G28" s="62">
        <f>AVERAGE(G25:G27)</f>
        <v>330</v>
      </c>
      <c r="H28" s="30" t="s">
        <v>112</v>
      </c>
      <c r="I28" s="7"/>
      <c r="J28" s="103"/>
      <c r="K28" s="60" t="s">
        <v>114</v>
      </c>
      <c r="L28" s="61"/>
      <c r="M28" s="62">
        <f>AVERAGE(M25:M27)</f>
        <v>354.66666666666669</v>
      </c>
      <c r="N28" s="30" t="s">
        <v>112</v>
      </c>
      <c r="O28" s="7"/>
      <c r="P28" s="65">
        <f t="shared" si="3"/>
        <v>-24.666666666666686</v>
      </c>
      <c r="Q28" s="64">
        <f t="shared" si="5"/>
        <v>7.4747474747474799E-2</v>
      </c>
      <c r="R28" s="120"/>
      <c r="S28" s="28">
        <f>AVERAGE(Q25:Q28)</f>
        <v>7.4747474747474757E-2</v>
      </c>
    </row>
    <row r="29" spans="1:19">
      <c r="A29" s="115">
        <v>604985</v>
      </c>
      <c r="B29" s="101" t="s">
        <v>12</v>
      </c>
      <c r="C29" s="101" t="s">
        <v>24</v>
      </c>
      <c r="D29" s="101" t="s">
        <v>81</v>
      </c>
      <c r="E29" s="58">
        <v>1</v>
      </c>
      <c r="F29" s="18"/>
      <c r="G29" s="19">
        <v>331</v>
      </c>
      <c r="H29" s="30" t="s">
        <v>112</v>
      </c>
      <c r="I29" s="20"/>
      <c r="J29" s="101" t="s">
        <v>82</v>
      </c>
      <c r="K29" s="58">
        <v>1</v>
      </c>
      <c r="L29" s="18"/>
      <c r="M29" s="19">
        <v>359</v>
      </c>
      <c r="N29" s="30" t="s">
        <v>112</v>
      </c>
      <c r="O29" s="20"/>
      <c r="P29" s="21">
        <f t="shared" si="3"/>
        <v>-28</v>
      </c>
      <c r="Q29" s="25">
        <f t="shared" si="5"/>
        <v>8.4592145015105744E-2</v>
      </c>
      <c r="R29" s="118"/>
    </row>
    <row r="30" spans="1:19">
      <c r="A30" s="108"/>
      <c r="B30" s="102"/>
      <c r="C30" s="102"/>
      <c r="D30" s="102"/>
      <c r="E30" s="59">
        <v>2</v>
      </c>
      <c r="F30" s="4"/>
      <c r="G30" s="19">
        <v>331</v>
      </c>
      <c r="H30" s="30" t="s">
        <v>112</v>
      </c>
      <c r="I30" s="7"/>
      <c r="J30" s="102"/>
      <c r="K30" s="59">
        <v>2</v>
      </c>
      <c r="L30" s="4"/>
      <c r="M30" s="3">
        <v>356</v>
      </c>
      <c r="N30" s="30" t="s">
        <v>112</v>
      </c>
      <c r="O30" s="7"/>
      <c r="P30" s="2">
        <f t="shared" si="3"/>
        <v>-25</v>
      </c>
      <c r="Q30" s="26">
        <f t="shared" si="5"/>
        <v>7.5528700906344406E-2</v>
      </c>
      <c r="R30" s="119"/>
    </row>
    <row r="31" spans="1:19">
      <c r="A31" s="108"/>
      <c r="B31" s="102"/>
      <c r="C31" s="102"/>
      <c r="D31" s="102"/>
      <c r="E31" s="59">
        <v>3</v>
      </c>
      <c r="F31" s="4"/>
      <c r="G31" s="19">
        <v>331</v>
      </c>
      <c r="H31" s="30" t="s">
        <v>112</v>
      </c>
      <c r="I31" s="7"/>
      <c r="J31" s="102"/>
      <c r="K31" s="59">
        <v>3</v>
      </c>
      <c r="L31" s="4"/>
      <c r="M31" s="3">
        <v>359</v>
      </c>
      <c r="N31" s="30" t="s">
        <v>112</v>
      </c>
      <c r="O31" s="7"/>
      <c r="P31" s="2">
        <f t="shared" si="3"/>
        <v>-28</v>
      </c>
      <c r="Q31" s="26">
        <f t="shared" si="5"/>
        <v>8.4592145015105744E-2</v>
      </c>
      <c r="R31" s="119"/>
      <c r="S31" s="11" t="s">
        <v>69</v>
      </c>
    </row>
    <row r="32" spans="1:19">
      <c r="A32" s="109"/>
      <c r="B32" s="103"/>
      <c r="C32" s="103"/>
      <c r="D32" s="103"/>
      <c r="E32" s="60" t="s">
        <v>114</v>
      </c>
      <c r="F32" s="61"/>
      <c r="G32" s="62">
        <f>AVERAGE(G29:G31)</f>
        <v>331</v>
      </c>
      <c r="H32" s="30" t="s">
        <v>112</v>
      </c>
      <c r="I32" s="7"/>
      <c r="J32" s="103"/>
      <c r="K32" s="60" t="s">
        <v>114</v>
      </c>
      <c r="L32" s="61"/>
      <c r="M32" s="62">
        <f>AVERAGE(M29:M31)</f>
        <v>358</v>
      </c>
      <c r="N32" s="30" t="s">
        <v>112</v>
      </c>
      <c r="O32" s="7"/>
      <c r="P32" s="65">
        <f t="shared" si="3"/>
        <v>-27</v>
      </c>
      <c r="Q32" s="64">
        <f t="shared" si="5"/>
        <v>8.1570996978851965E-2</v>
      </c>
      <c r="R32" s="120"/>
      <c r="S32" s="28">
        <f>AVERAGE(Q29:Q32)</f>
        <v>8.1570996978851965E-2</v>
      </c>
    </row>
    <row r="33" spans="1:19">
      <c r="A33" s="115">
        <v>700585</v>
      </c>
      <c r="B33" s="101" t="s">
        <v>13</v>
      </c>
      <c r="C33" s="101" t="s">
        <v>22</v>
      </c>
      <c r="D33" s="101" t="s">
        <v>83</v>
      </c>
      <c r="E33" s="58">
        <v>1</v>
      </c>
      <c r="F33" s="18"/>
      <c r="G33" s="19">
        <v>343</v>
      </c>
      <c r="H33" s="30" t="s">
        <v>112</v>
      </c>
      <c r="I33" s="20"/>
      <c r="J33" s="101" t="s">
        <v>84</v>
      </c>
      <c r="K33" s="58">
        <v>1</v>
      </c>
      <c r="L33" s="18"/>
      <c r="M33" s="19">
        <v>359</v>
      </c>
      <c r="N33" s="30" t="s">
        <v>112</v>
      </c>
      <c r="O33" s="20"/>
      <c r="P33" s="21">
        <f t="shared" si="3"/>
        <v>-16</v>
      </c>
      <c r="Q33" s="25">
        <f t="shared" si="5"/>
        <v>4.6647230320699708E-2</v>
      </c>
      <c r="R33" s="118"/>
    </row>
    <row r="34" spans="1:19">
      <c r="A34" s="108"/>
      <c r="B34" s="102"/>
      <c r="C34" s="102"/>
      <c r="D34" s="102"/>
      <c r="E34" s="59">
        <v>2</v>
      </c>
      <c r="F34" s="4"/>
      <c r="G34" s="19">
        <v>343</v>
      </c>
      <c r="H34" s="30" t="s">
        <v>112</v>
      </c>
      <c r="I34" s="7"/>
      <c r="J34" s="102"/>
      <c r="K34" s="59">
        <v>2</v>
      </c>
      <c r="L34" s="4"/>
      <c r="M34" s="3">
        <v>356</v>
      </c>
      <c r="N34" s="30" t="s">
        <v>112</v>
      </c>
      <c r="O34" s="7"/>
      <c r="P34" s="2">
        <f t="shared" si="3"/>
        <v>-13</v>
      </c>
      <c r="Q34" s="26">
        <f t="shared" si="5"/>
        <v>3.7900874635568516E-2</v>
      </c>
      <c r="R34" s="119"/>
    </row>
    <row r="35" spans="1:19">
      <c r="A35" s="108"/>
      <c r="B35" s="102"/>
      <c r="C35" s="102"/>
      <c r="D35" s="102"/>
      <c r="E35" s="59">
        <v>3</v>
      </c>
      <c r="F35" s="4"/>
      <c r="G35" s="19">
        <v>343</v>
      </c>
      <c r="H35" s="30" t="s">
        <v>112</v>
      </c>
      <c r="I35" s="7"/>
      <c r="J35" s="102"/>
      <c r="K35" s="59">
        <v>3</v>
      </c>
      <c r="L35" s="4"/>
      <c r="M35" s="3">
        <v>356</v>
      </c>
      <c r="N35" s="30" t="s">
        <v>112</v>
      </c>
      <c r="O35" s="7"/>
      <c r="P35" s="2">
        <f t="shared" si="3"/>
        <v>-13</v>
      </c>
      <c r="Q35" s="26">
        <f t="shared" si="5"/>
        <v>3.7900874635568516E-2</v>
      </c>
      <c r="R35" s="119"/>
      <c r="S35" s="11" t="s">
        <v>69</v>
      </c>
    </row>
    <row r="36" spans="1:19">
      <c r="A36" s="109"/>
      <c r="B36" s="103"/>
      <c r="C36" s="103"/>
      <c r="D36" s="103"/>
      <c r="E36" s="60" t="s">
        <v>114</v>
      </c>
      <c r="F36" s="61"/>
      <c r="G36" s="62">
        <f>AVERAGE(G33:G35)</f>
        <v>343</v>
      </c>
      <c r="H36" s="30" t="s">
        <v>112</v>
      </c>
      <c r="I36" s="7"/>
      <c r="J36" s="103"/>
      <c r="K36" s="60" t="s">
        <v>114</v>
      </c>
      <c r="L36" s="61"/>
      <c r="M36" s="62">
        <f>AVERAGE(M33:M35)</f>
        <v>357</v>
      </c>
      <c r="N36" s="30" t="s">
        <v>112</v>
      </c>
      <c r="O36" s="7"/>
      <c r="P36" s="65">
        <f t="shared" si="3"/>
        <v>-14</v>
      </c>
      <c r="Q36" s="64">
        <f t="shared" si="5"/>
        <v>4.0816326530612242E-2</v>
      </c>
      <c r="R36" s="120"/>
      <c r="S36" s="28">
        <f>AVERAGE(Q33:Q36)</f>
        <v>4.0816326530612242E-2</v>
      </c>
    </row>
    <row r="37" spans="1:19">
      <c r="A37" s="115">
        <v>700586</v>
      </c>
      <c r="B37" s="101" t="s">
        <v>8</v>
      </c>
      <c r="C37" s="101" t="s">
        <v>22</v>
      </c>
      <c r="D37" s="101" t="s">
        <v>85</v>
      </c>
      <c r="E37" s="58">
        <v>1</v>
      </c>
      <c r="F37" s="18"/>
      <c r="G37" s="19">
        <v>345</v>
      </c>
      <c r="H37" s="30" t="s">
        <v>112</v>
      </c>
      <c r="I37" s="20"/>
      <c r="J37" s="101" t="s">
        <v>86</v>
      </c>
      <c r="K37" s="58">
        <v>1</v>
      </c>
      <c r="L37" s="18"/>
      <c r="M37" s="19">
        <v>359</v>
      </c>
      <c r="N37" s="30" t="s">
        <v>112</v>
      </c>
      <c r="O37" s="20"/>
      <c r="P37" s="21">
        <f t="shared" ref="P37:P76" si="6">G37-M37</f>
        <v>-14</v>
      </c>
      <c r="Q37" s="25">
        <f t="shared" si="5"/>
        <v>4.0579710144927533E-2</v>
      </c>
      <c r="R37" s="118"/>
    </row>
    <row r="38" spans="1:19">
      <c r="A38" s="108"/>
      <c r="B38" s="102"/>
      <c r="C38" s="102"/>
      <c r="D38" s="102"/>
      <c r="E38" s="59">
        <v>2</v>
      </c>
      <c r="F38" s="4"/>
      <c r="G38" s="19">
        <v>345</v>
      </c>
      <c r="H38" s="30" t="s">
        <v>112</v>
      </c>
      <c r="I38" s="7"/>
      <c r="J38" s="102"/>
      <c r="K38" s="59">
        <v>2</v>
      </c>
      <c r="L38" s="4"/>
      <c r="M38" s="3">
        <v>356</v>
      </c>
      <c r="N38" s="30" t="s">
        <v>112</v>
      </c>
      <c r="O38" s="7"/>
      <c r="P38" s="2">
        <f t="shared" si="6"/>
        <v>-11</v>
      </c>
      <c r="Q38" s="26">
        <f t="shared" si="5"/>
        <v>3.1884057971014491E-2</v>
      </c>
      <c r="R38" s="119"/>
    </row>
    <row r="39" spans="1:19">
      <c r="A39" s="108"/>
      <c r="B39" s="102"/>
      <c r="C39" s="102"/>
      <c r="D39" s="102"/>
      <c r="E39" s="59">
        <v>3</v>
      </c>
      <c r="F39" s="4"/>
      <c r="G39" s="19">
        <v>345</v>
      </c>
      <c r="H39" s="30" t="s">
        <v>112</v>
      </c>
      <c r="I39" s="7"/>
      <c r="J39" s="102"/>
      <c r="K39" s="59">
        <v>3</v>
      </c>
      <c r="L39" s="4"/>
      <c r="M39" s="3">
        <v>359</v>
      </c>
      <c r="N39" s="30" t="s">
        <v>112</v>
      </c>
      <c r="O39" s="7"/>
      <c r="P39" s="2">
        <f t="shared" si="6"/>
        <v>-14</v>
      </c>
      <c r="Q39" s="26">
        <f t="shared" si="5"/>
        <v>4.0579710144927533E-2</v>
      </c>
      <c r="R39" s="119"/>
      <c r="S39" s="11" t="s">
        <v>69</v>
      </c>
    </row>
    <row r="40" spans="1:19">
      <c r="A40" s="109"/>
      <c r="B40" s="103"/>
      <c r="C40" s="103"/>
      <c r="D40" s="103"/>
      <c r="E40" s="60" t="s">
        <v>114</v>
      </c>
      <c r="F40" s="61"/>
      <c r="G40" s="62">
        <f>AVERAGE(G37:G39)</f>
        <v>345</v>
      </c>
      <c r="H40" s="30" t="s">
        <v>112</v>
      </c>
      <c r="I40" s="7"/>
      <c r="J40" s="103"/>
      <c r="K40" s="60" t="s">
        <v>114</v>
      </c>
      <c r="L40" s="61"/>
      <c r="M40" s="62">
        <f>AVERAGE(M37:M39)</f>
        <v>358</v>
      </c>
      <c r="N40" s="30" t="s">
        <v>112</v>
      </c>
      <c r="O40" s="7"/>
      <c r="P40" s="63">
        <f t="shared" si="6"/>
        <v>-13</v>
      </c>
      <c r="Q40" s="64">
        <f t="shared" si="5"/>
        <v>3.7681159420289857E-2</v>
      </c>
      <c r="R40" s="120"/>
      <c r="S40" s="28">
        <f>AVERAGE(Q37:Q40)</f>
        <v>3.768115942028985E-2</v>
      </c>
    </row>
    <row r="41" spans="1:19">
      <c r="A41" s="115">
        <v>700590</v>
      </c>
      <c r="B41" s="101" t="s">
        <v>14</v>
      </c>
      <c r="C41" s="101" t="s">
        <v>25</v>
      </c>
      <c r="D41" s="101" t="s">
        <v>87</v>
      </c>
      <c r="E41" s="58">
        <v>1</v>
      </c>
      <c r="F41" s="18"/>
      <c r="G41" s="19">
        <v>340</v>
      </c>
      <c r="H41" s="30" t="s">
        <v>112</v>
      </c>
      <c r="I41" s="20"/>
      <c r="J41" s="101" t="s">
        <v>88</v>
      </c>
      <c r="K41" s="58">
        <v>1</v>
      </c>
      <c r="L41" s="18"/>
      <c r="M41" s="19">
        <v>359</v>
      </c>
      <c r="N41" s="30" t="s">
        <v>112</v>
      </c>
      <c r="O41" s="20"/>
      <c r="P41" s="21">
        <f t="shared" si="6"/>
        <v>-19</v>
      </c>
      <c r="Q41" s="25">
        <f>((M41 - G41) / G41)</f>
        <v>5.5882352941176473E-2</v>
      </c>
      <c r="R41" s="118"/>
    </row>
    <row r="42" spans="1:19">
      <c r="A42" s="108"/>
      <c r="B42" s="102"/>
      <c r="C42" s="102"/>
      <c r="D42" s="102"/>
      <c r="E42" s="59">
        <v>2</v>
      </c>
      <c r="F42" s="4"/>
      <c r="G42" s="19">
        <v>340</v>
      </c>
      <c r="H42" s="30" t="s">
        <v>112</v>
      </c>
      <c r="I42" s="7"/>
      <c r="J42" s="102"/>
      <c r="K42" s="59">
        <v>2</v>
      </c>
      <c r="L42" s="4"/>
      <c r="M42" s="3">
        <v>356</v>
      </c>
      <c r="N42" s="30" t="s">
        <v>112</v>
      </c>
      <c r="O42" s="7"/>
      <c r="P42" s="2">
        <f t="shared" si="6"/>
        <v>-16</v>
      </c>
      <c r="Q42" s="26">
        <f t="shared" ref="Q42:Q64" si="7">((M42 - G42) / G42)</f>
        <v>4.7058823529411764E-2</v>
      </c>
      <c r="R42" s="119"/>
    </row>
    <row r="43" spans="1:19">
      <c r="A43" s="108"/>
      <c r="B43" s="102"/>
      <c r="C43" s="102"/>
      <c r="D43" s="102"/>
      <c r="E43" s="59">
        <v>3</v>
      </c>
      <c r="F43" s="4"/>
      <c r="G43" s="19">
        <v>340</v>
      </c>
      <c r="H43" s="30" t="s">
        <v>112</v>
      </c>
      <c r="I43" s="7"/>
      <c r="J43" s="102"/>
      <c r="K43" s="59">
        <v>3</v>
      </c>
      <c r="L43" s="4"/>
      <c r="M43" s="3">
        <v>356</v>
      </c>
      <c r="N43" s="30" t="s">
        <v>112</v>
      </c>
      <c r="O43" s="7"/>
      <c r="P43" s="2">
        <f t="shared" si="6"/>
        <v>-16</v>
      </c>
      <c r="Q43" s="26">
        <f t="shared" si="7"/>
        <v>4.7058823529411764E-2</v>
      </c>
      <c r="R43" s="119"/>
      <c r="S43" s="11" t="s">
        <v>69</v>
      </c>
    </row>
    <row r="44" spans="1:19">
      <c r="A44" s="109"/>
      <c r="B44" s="103"/>
      <c r="C44" s="103"/>
      <c r="D44" s="103"/>
      <c r="E44" s="60" t="s">
        <v>114</v>
      </c>
      <c r="F44" s="61"/>
      <c r="G44" s="62">
        <f>AVERAGE(G41:G43)</f>
        <v>340</v>
      </c>
      <c r="H44" s="30" t="s">
        <v>112</v>
      </c>
      <c r="I44" s="7"/>
      <c r="J44" s="103"/>
      <c r="K44" s="60" t="s">
        <v>114</v>
      </c>
      <c r="L44" s="61"/>
      <c r="M44" s="62">
        <f>AVERAGE(M41:M43)</f>
        <v>357</v>
      </c>
      <c r="N44" s="30" t="s">
        <v>112</v>
      </c>
      <c r="O44" s="7"/>
      <c r="P44" s="65">
        <f t="shared" si="6"/>
        <v>-17</v>
      </c>
      <c r="Q44" s="64">
        <f t="shared" si="7"/>
        <v>0.05</v>
      </c>
      <c r="R44" s="120"/>
      <c r="S44" s="28">
        <f>AVERAGE(Q41:Q44)</f>
        <v>0.05</v>
      </c>
    </row>
    <row r="45" spans="1:19">
      <c r="A45" s="115">
        <v>700591</v>
      </c>
      <c r="B45" s="101" t="s">
        <v>15</v>
      </c>
      <c r="C45" s="101" t="s">
        <v>25</v>
      </c>
      <c r="D45" s="101" t="s">
        <v>89</v>
      </c>
      <c r="E45" s="58">
        <v>1</v>
      </c>
      <c r="F45" s="18"/>
      <c r="G45" s="19">
        <v>342</v>
      </c>
      <c r="H45" s="30" t="s">
        <v>112</v>
      </c>
      <c r="I45" s="20"/>
      <c r="J45" s="101" t="s">
        <v>90</v>
      </c>
      <c r="K45" s="58">
        <v>1</v>
      </c>
      <c r="L45" s="18"/>
      <c r="M45" s="19">
        <v>356</v>
      </c>
      <c r="N45" s="30" t="s">
        <v>112</v>
      </c>
      <c r="O45" s="20"/>
      <c r="P45" s="21">
        <f t="shared" si="6"/>
        <v>-14</v>
      </c>
      <c r="Q45" s="25">
        <f t="shared" si="7"/>
        <v>4.0935672514619881E-2</v>
      </c>
      <c r="R45" s="118"/>
    </row>
    <row r="46" spans="1:19">
      <c r="A46" s="116"/>
      <c r="B46" s="102"/>
      <c r="C46" s="102"/>
      <c r="D46" s="102"/>
      <c r="E46" s="59">
        <v>2</v>
      </c>
      <c r="F46" s="4"/>
      <c r="G46" s="19">
        <v>342</v>
      </c>
      <c r="H46" s="30" t="s">
        <v>112</v>
      </c>
      <c r="I46" s="7"/>
      <c r="J46" s="102"/>
      <c r="K46" s="59">
        <v>2</v>
      </c>
      <c r="L46" s="4"/>
      <c r="M46" s="3">
        <v>356</v>
      </c>
      <c r="N46" s="30" t="s">
        <v>112</v>
      </c>
      <c r="O46" s="7"/>
      <c r="P46" s="2">
        <f t="shared" si="6"/>
        <v>-14</v>
      </c>
      <c r="Q46" s="26">
        <f t="shared" si="7"/>
        <v>4.0935672514619881E-2</v>
      </c>
      <c r="R46" s="119"/>
    </row>
    <row r="47" spans="1:19">
      <c r="A47" s="116"/>
      <c r="B47" s="102"/>
      <c r="C47" s="102"/>
      <c r="D47" s="102"/>
      <c r="E47" s="59">
        <v>3</v>
      </c>
      <c r="F47" s="4"/>
      <c r="G47" s="19">
        <v>342</v>
      </c>
      <c r="H47" s="30" t="s">
        <v>112</v>
      </c>
      <c r="I47" s="7"/>
      <c r="J47" s="102"/>
      <c r="K47" s="59">
        <v>3</v>
      </c>
      <c r="L47" s="4"/>
      <c r="M47" s="3">
        <v>359</v>
      </c>
      <c r="N47" s="30" t="s">
        <v>112</v>
      </c>
      <c r="O47" s="7"/>
      <c r="P47" s="2">
        <f t="shared" si="6"/>
        <v>-17</v>
      </c>
      <c r="Q47" s="26">
        <f t="shared" si="7"/>
        <v>4.9707602339181284E-2</v>
      </c>
      <c r="R47" s="119"/>
      <c r="S47" s="11" t="s">
        <v>69</v>
      </c>
    </row>
    <row r="48" spans="1:19">
      <c r="A48" s="117"/>
      <c r="B48" s="103"/>
      <c r="C48" s="103"/>
      <c r="D48" s="103"/>
      <c r="E48" s="60" t="s">
        <v>114</v>
      </c>
      <c r="F48" s="61"/>
      <c r="G48" s="62">
        <f>AVERAGE(G45:G47)</f>
        <v>342</v>
      </c>
      <c r="H48" s="30" t="s">
        <v>112</v>
      </c>
      <c r="I48" s="7"/>
      <c r="J48" s="103"/>
      <c r="K48" s="60" t="s">
        <v>114</v>
      </c>
      <c r="L48" s="61"/>
      <c r="M48" s="62">
        <f>AVERAGE(M45:M47)</f>
        <v>357</v>
      </c>
      <c r="N48" s="30" t="s">
        <v>112</v>
      </c>
      <c r="O48" s="7"/>
      <c r="P48" s="65">
        <f t="shared" si="6"/>
        <v>-15</v>
      </c>
      <c r="Q48" s="64">
        <f t="shared" si="7"/>
        <v>4.3859649122807015E-2</v>
      </c>
      <c r="R48" s="120"/>
      <c r="S48" s="28">
        <f>AVERAGE(Q45:Q48)</f>
        <v>4.3859649122807015E-2</v>
      </c>
    </row>
    <row r="49" spans="1:19">
      <c r="A49" s="115">
        <v>700592</v>
      </c>
      <c r="B49" s="101" t="s">
        <v>15</v>
      </c>
      <c r="C49" s="101" t="s">
        <v>25</v>
      </c>
      <c r="D49" s="101" t="s">
        <v>91</v>
      </c>
      <c r="E49" s="58">
        <v>1</v>
      </c>
      <c r="F49" s="18"/>
      <c r="G49" s="19">
        <v>344</v>
      </c>
      <c r="H49" s="30" t="s">
        <v>112</v>
      </c>
      <c r="I49" s="20"/>
      <c r="J49" s="101" t="s">
        <v>92</v>
      </c>
      <c r="K49" s="58">
        <v>1</v>
      </c>
      <c r="L49" s="18"/>
      <c r="M49" s="19">
        <v>356</v>
      </c>
      <c r="N49" s="30" t="s">
        <v>112</v>
      </c>
      <c r="O49" s="20"/>
      <c r="P49" s="21">
        <f t="shared" si="6"/>
        <v>-12</v>
      </c>
      <c r="Q49" s="25">
        <f t="shared" si="7"/>
        <v>3.4883720930232558E-2</v>
      </c>
      <c r="R49" s="118"/>
    </row>
    <row r="50" spans="1:19">
      <c r="A50" s="108"/>
      <c r="B50" s="102"/>
      <c r="C50" s="102"/>
      <c r="D50" s="102"/>
      <c r="E50" s="59">
        <v>2</v>
      </c>
      <c r="F50" s="4"/>
      <c r="G50" s="19">
        <v>344</v>
      </c>
      <c r="H50" s="30" t="s">
        <v>112</v>
      </c>
      <c r="I50" s="7"/>
      <c r="J50" s="102"/>
      <c r="K50" s="59">
        <v>2</v>
      </c>
      <c r="L50" s="4"/>
      <c r="M50" s="3">
        <v>356</v>
      </c>
      <c r="N50" s="30" t="s">
        <v>112</v>
      </c>
      <c r="O50" s="7"/>
      <c r="P50" s="2">
        <f t="shared" si="6"/>
        <v>-12</v>
      </c>
      <c r="Q50" s="26">
        <f t="shared" si="7"/>
        <v>3.4883720930232558E-2</v>
      </c>
      <c r="R50" s="119"/>
    </row>
    <row r="51" spans="1:19">
      <c r="A51" s="108"/>
      <c r="B51" s="102"/>
      <c r="C51" s="102"/>
      <c r="D51" s="102"/>
      <c r="E51" s="59">
        <v>3</v>
      </c>
      <c r="F51" s="4"/>
      <c r="G51" s="19">
        <v>344</v>
      </c>
      <c r="H51" s="30" t="s">
        <v>112</v>
      </c>
      <c r="I51" s="7"/>
      <c r="J51" s="102"/>
      <c r="K51" s="59">
        <v>3</v>
      </c>
      <c r="L51" s="4"/>
      <c r="M51" s="3">
        <v>359</v>
      </c>
      <c r="N51" s="30" t="s">
        <v>112</v>
      </c>
      <c r="O51" s="7"/>
      <c r="P51" s="2">
        <f t="shared" si="6"/>
        <v>-15</v>
      </c>
      <c r="Q51" s="26">
        <f t="shared" si="7"/>
        <v>4.3604651162790699E-2</v>
      </c>
      <c r="R51" s="119"/>
      <c r="S51" s="11" t="s">
        <v>69</v>
      </c>
    </row>
    <row r="52" spans="1:19">
      <c r="A52" s="109"/>
      <c r="B52" s="103"/>
      <c r="C52" s="103"/>
      <c r="D52" s="103"/>
      <c r="E52" s="60" t="s">
        <v>114</v>
      </c>
      <c r="F52" s="61"/>
      <c r="G52" s="62">
        <f>AVERAGE(G49:G51)</f>
        <v>344</v>
      </c>
      <c r="H52" s="30" t="s">
        <v>112</v>
      </c>
      <c r="I52" s="7"/>
      <c r="J52" s="103"/>
      <c r="K52" s="60" t="s">
        <v>114</v>
      </c>
      <c r="L52" s="61"/>
      <c r="M52" s="62">
        <f>AVERAGE(M49:M51)</f>
        <v>357</v>
      </c>
      <c r="N52" s="30" t="s">
        <v>112</v>
      </c>
      <c r="O52" s="7"/>
      <c r="P52" s="65">
        <f t="shared" si="6"/>
        <v>-13</v>
      </c>
      <c r="Q52" s="64">
        <f t="shared" si="7"/>
        <v>3.7790697674418602E-2</v>
      </c>
      <c r="R52" s="120"/>
      <c r="S52" s="28">
        <f>AVERAGE(Q49:Q52)</f>
        <v>3.7790697674418602E-2</v>
      </c>
    </row>
    <row r="53" spans="1:19">
      <c r="A53" s="115">
        <v>700698</v>
      </c>
      <c r="B53" s="101" t="s">
        <v>16</v>
      </c>
      <c r="C53" s="101" t="s">
        <v>24</v>
      </c>
      <c r="D53" s="101" t="s">
        <v>93</v>
      </c>
      <c r="E53" s="58">
        <v>1</v>
      </c>
      <c r="F53" s="18"/>
      <c r="G53" s="19">
        <v>347</v>
      </c>
      <c r="H53" s="30" t="s">
        <v>112</v>
      </c>
      <c r="I53" s="20"/>
      <c r="J53" s="101" t="s">
        <v>94</v>
      </c>
      <c r="K53" s="58">
        <v>1</v>
      </c>
      <c r="L53" s="18"/>
      <c r="M53" s="19">
        <v>359</v>
      </c>
      <c r="N53" s="30" t="s">
        <v>112</v>
      </c>
      <c r="O53" s="20"/>
      <c r="P53" s="21">
        <f t="shared" si="6"/>
        <v>-12</v>
      </c>
      <c r="Q53" s="25">
        <f t="shared" si="7"/>
        <v>3.4582132564841501E-2</v>
      </c>
      <c r="R53" s="118"/>
    </row>
    <row r="54" spans="1:19">
      <c r="A54" s="108"/>
      <c r="B54" s="102"/>
      <c r="C54" s="102"/>
      <c r="D54" s="102"/>
      <c r="E54" s="59">
        <v>2</v>
      </c>
      <c r="F54" s="4"/>
      <c r="G54" s="19">
        <v>347</v>
      </c>
      <c r="H54" s="30" t="s">
        <v>112</v>
      </c>
      <c r="I54" s="7"/>
      <c r="J54" s="102"/>
      <c r="K54" s="59">
        <v>2</v>
      </c>
      <c r="L54" s="4"/>
      <c r="M54" s="3">
        <v>356</v>
      </c>
      <c r="N54" s="30" t="s">
        <v>112</v>
      </c>
      <c r="O54" s="7"/>
      <c r="P54" s="2">
        <f t="shared" si="6"/>
        <v>-9</v>
      </c>
      <c r="Q54" s="26">
        <f t="shared" si="7"/>
        <v>2.5936599423631124E-2</v>
      </c>
      <c r="R54" s="119"/>
    </row>
    <row r="55" spans="1:19">
      <c r="A55" s="108"/>
      <c r="B55" s="102"/>
      <c r="C55" s="102"/>
      <c r="D55" s="102"/>
      <c r="E55" s="59">
        <v>3</v>
      </c>
      <c r="F55" s="4"/>
      <c r="G55" s="19">
        <v>347</v>
      </c>
      <c r="H55" s="30" t="s">
        <v>112</v>
      </c>
      <c r="I55" s="7"/>
      <c r="J55" s="102"/>
      <c r="K55" s="59">
        <v>3</v>
      </c>
      <c r="L55" s="4"/>
      <c r="M55" s="3">
        <v>359</v>
      </c>
      <c r="N55" s="30" t="s">
        <v>112</v>
      </c>
      <c r="O55" s="7"/>
      <c r="P55" s="2">
        <f t="shared" si="6"/>
        <v>-12</v>
      </c>
      <c r="Q55" s="26">
        <f t="shared" si="7"/>
        <v>3.4582132564841501E-2</v>
      </c>
      <c r="R55" s="119"/>
      <c r="S55" s="11" t="s">
        <v>69</v>
      </c>
    </row>
    <row r="56" spans="1:19">
      <c r="A56" s="109"/>
      <c r="B56" s="103"/>
      <c r="C56" s="103"/>
      <c r="D56" s="103"/>
      <c r="E56" s="60" t="s">
        <v>114</v>
      </c>
      <c r="F56" s="61"/>
      <c r="G56" s="62">
        <f>AVERAGE(G53:G55)</f>
        <v>347</v>
      </c>
      <c r="H56" s="30" t="s">
        <v>112</v>
      </c>
      <c r="I56" s="7"/>
      <c r="J56" s="103"/>
      <c r="K56" s="60" t="s">
        <v>114</v>
      </c>
      <c r="L56" s="61"/>
      <c r="M56" s="62">
        <f>AVERAGE(M53:M55)</f>
        <v>358</v>
      </c>
      <c r="N56" s="30" t="s">
        <v>112</v>
      </c>
      <c r="O56" s="7"/>
      <c r="P56" s="65">
        <f t="shared" si="6"/>
        <v>-11</v>
      </c>
      <c r="Q56" s="64">
        <f t="shared" si="7"/>
        <v>3.1700288184438041E-2</v>
      </c>
      <c r="R56" s="120"/>
      <c r="S56" s="28">
        <f>AVERAGE(Q53:Q56)</f>
        <v>3.1700288184438041E-2</v>
      </c>
    </row>
    <row r="57" spans="1:19">
      <c r="A57" s="115">
        <v>700699</v>
      </c>
      <c r="B57" s="101" t="s">
        <v>17</v>
      </c>
      <c r="C57" s="101" t="s">
        <v>24</v>
      </c>
      <c r="D57" s="101" t="s">
        <v>95</v>
      </c>
      <c r="E57" s="58">
        <v>1</v>
      </c>
      <c r="F57" s="18"/>
      <c r="G57" s="19">
        <v>348</v>
      </c>
      <c r="H57" s="30" t="s">
        <v>112</v>
      </c>
      <c r="I57" s="20"/>
      <c r="J57" s="101" t="s">
        <v>96</v>
      </c>
      <c r="K57" s="58">
        <v>1</v>
      </c>
      <c r="L57" s="18"/>
      <c r="M57" s="19">
        <v>359</v>
      </c>
      <c r="N57" s="30" t="s">
        <v>112</v>
      </c>
      <c r="O57" s="20"/>
      <c r="P57" s="21">
        <f t="shared" si="6"/>
        <v>-11</v>
      </c>
      <c r="Q57" s="25">
        <f t="shared" si="7"/>
        <v>3.1609195402298854E-2</v>
      </c>
      <c r="R57" s="118"/>
    </row>
    <row r="58" spans="1:19">
      <c r="A58" s="108"/>
      <c r="B58" s="102"/>
      <c r="C58" s="102"/>
      <c r="D58" s="102"/>
      <c r="E58" s="59">
        <v>2</v>
      </c>
      <c r="F58" s="4"/>
      <c r="G58" s="19">
        <v>348</v>
      </c>
      <c r="H58" s="30" t="s">
        <v>112</v>
      </c>
      <c r="I58" s="7"/>
      <c r="J58" s="102"/>
      <c r="K58" s="59">
        <v>2</v>
      </c>
      <c r="L58" s="4"/>
      <c r="M58" s="3">
        <v>356</v>
      </c>
      <c r="N58" s="30" t="s">
        <v>112</v>
      </c>
      <c r="O58" s="7"/>
      <c r="P58" s="2">
        <f t="shared" si="6"/>
        <v>-8</v>
      </c>
      <c r="Q58" s="26">
        <f t="shared" si="7"/>
        <v>2.2988505747126436E-2</v>
      </c>
      <c r="R58" s="119"/>
    </row>
    <row r="59" spans="1:19">
      <c r="A59" s="108"/>
      <c r="B59" s="102"/>
      <c r="C59" s="102"/>
      <c r="D59" s="102"/>
      <c r="E59" s="59">
        <v>3</v>
      </c>
      <c r="F59" s="4"/>
      <c r="G59" s="19">
        <v>348</v>
      </c>
      <c r="H59" s="30" t="s">
        <v>112</v>
      </c>
      <c r="I59" s="7"/>
      <c r="J59" s="102"/>
      <c r="K59" s="59">
        <v>3</v>
      </c>
      <c r="L59" s="4"/>
      <c r="M59" s="3">
        <v>356</v>
      </c>
      <c r="N59" s="30" t="s">
        <v>112</v>
      </c>
      <c r="O59" s="7"/>
      <c r="P59" s="2">
        <f t="shared" si="6"/>
        <v>-8</v>
      </c>
      <c r="Q59" s="26">
        <f t="shared" si="7"/>
        <v>2.2988505747126436E-2</v>
      </c>
      <c r="R59" s="119"/>
      <c r="S59" s="11" t="s">
        <v>69</v>
      </c>
    </row>
    <row r="60" spans="1:19">
      <c r="A60" s="109"/>
      <c r="B60" s="103"/>
      <c r="C60" s="103"/>
      <c r="D60" s="103"/>
      <c r="E60" s="60" t="s">
        <v>114</v>
      </c>
      <c r="F60" s="61"/>
      <c r="G60" s="62">
        <f>AVERAGE(G57:G59)</f>
        <v>348</v>
      </c>
      <c r="H60" s="30" t="s">
        <v>112</v>
      </c>
      <c r="I60" s="7"/>
      <c r="J60" s="103"/>
      <c r="K60" s="60" t="s">
        <v>114</v>
      </c>
      <c r="L60" s="61"/>
      <c r="M60" s="62">
        <f>AVERAGE(M57:M59)</f>
        <v>357</v>
      </c>
      <c r="N60" s="30" t="s">
        <v>112</v>
      </c>
      <c r="O60" s="7"/>
      <c r="P60" s="65">
        <f t="shared" si="6"/>
        <v>-9</v>
      </c>
      <c r="Q60" s="64">
        <f t="shared" si="7"/>
        <v>2.5862068965517241E-2</v>
      </c>
      <c r="R60" s="120"/>
      <c r="S60" s="28">
        <f>AVERAGE(Q57:Q60)</f>
        <v>2.5862068965517241E-2</v>
      </c>
    </row>
    <row r="61" spans="1:19">
      <c r="A61" s="115">
        <v>604982</v>
      </c>
      <c r="B61" s="101" t="s">
        <v>18</v>
      </c>
      <c r="C61" s="101" t="s">
        <v>22</v>
      </c>
      <c r="D61" s="101" t="s">
        <v>97</v>
      </c>
      <c r="E61" s="58">
        <v>1</v>
      </c>
      <c r="F61" s="18"/>
      <c r="G61" s="19">
        <v>335</v>
      </c>
      <c r="H61" s="30" t="s">
        <v>112</v>
      </c>
      <c r="I61" s="20"/>
      <c r="J61" s="101" t="s">
        <v>98</v>
      </c>
      <c r="K61" s="58">
        <v>1</v>
      </c>
      <c r="L61" s="18"/>
      <c r="M61" s="19">
        <v>359</v>
      </c>
      <c r="N61" s="30" t="s">
        <v>112</v>
      </c>
      <c r="O61" s="20"/>
      <c r="P61" s="21">
        <f t="shared" si="6"/>
        <v>-24</v>
      </c>
      <c r="Q61" s="25">
        <f t="shared" si="7"/>
        <v>7.1641791044776124E-2</v>
      </c>
      <c r="R61" s="118"/>
    </row>
    <row r="62" spans="1:19">
      <c r="A62" s="108"/>
      <c r="B62" s="102"/>
      <c r="C62" s="102"/>
      <c r="D62" s="102"/>
      <c r="E62" s="59">
        <v>2</v>
      </c>
      <c r="F62" s="4"/>
      <c r="G62" s="19">
        <v>335</v>
      </c>
      <c r="H62" s="30" t="s">
        <v>112</v>
      </c>
      <c r="I62" s="7"/>
      <c r="J62" s="102"/>
      <c r="K62" s="59">
        <v>2</v>
      </c>
      <c r="L62" s="4"/>
      <c r="M62" s="3">
        <v>356</v>
      </c>
      <c r="N62" s="30" t="s">
        <v>112</v>
      </c>
      <c r="O62" s="7"/>
      <c r="P62" s="2">
        <f t="shared" si="6"/>
        <v>-21</v>
      </c>
      <c r="Q62" s="26">
        <f t="shared" si="7"/>
        <v>6.2686567164179099E-2</v>
      </c>
      <c r="R62" s="119"/>
    </row>
    <row r="63" spans="1:19">
      <c r="A63" s="108"/>
      <c r="B63" s="102"/>
      <c r="C63" s="102"/>
      <c r="D63" s="102"/>
      <c r="E63" s="59">
        <v>3</v>
      </c>
      <c r="F63" s="4"/>
      <c r="G63" s="19">
        <v>335</v>
      </c>
      <c r="H63" s="30" t="s">
        <v>112</v>
      </c>
      <c r="I63" s="7"/>
      <c r="J63" s="102"/>
      <c r="K63" s="59">
        <v>3</v>
      </c>
      <c r="L63" s="4"/>
      <c r="M63" s="3">
        <v>359</v>
      </c>
      <c r="N63" s="30" t="s">
        <v>112</v>
      </c>
      <c r="O63" s="7"/>
      <c r="P63" s="2">
        <f t="shared" si="6"/>
        <v>-24</v>
      </c>
      <c r="Q63" s="26">
        <f t="shared" si="7"/>
        <v>7.1641791044776124E-2</v>
      </c>
      <c r="R63" s="119"/>
      <c r="S63" s="11" t="s">
        <v>69</v>
      </c>
    </row>
    <row r="64" spans="1:19">
      <c r="A64" s="109"/>
      <c r="B64" s="103"/>
      <c r="C64" s="103"/>
      <c r="D64" s="103"/>
      <c r="E64" s="60" t="s">
        <v>114</v>
      </c>
      <c r="F64" s="61"/>
      <c r="G64" s="62">
        <f>AVERAGE(G61:G63)</f>
        <v>335</v>
      </c>
      <c r="H64" s="30" t="s">
        <v>112</v>
      </c>
      <c r="I64" s="7"/>
      <c r="J64" s="103"/>
      <c r="K64" s="60" t="s">
        <v>114</v>
      </c>
      <c r="L64" s="61"/>
      <c r="M64" s="62">
        <f>AVERAGE(M61:M63)</f>
        <v>358</v>
      </c>
      <c r="N64" s="30" t="s">
        <v>112</v>
      </c>
      <c r="O64" s="7"/>
      <c r="P64" s="63">
        <f t="shared" si="6"/>
        <v>-23</v>
      </c>
      <c r="Q64" s="64">
        <f t="shared" si="7"/>
        <v>6.8656716417910449E-2</v>
      </c>
      <c r="R64" s="120"/>
      <c r="S64" s="28">
        <f>AVERAGE(Q61:Q64)</f>
        <v>6.8656716417910449E-2</v>
      </c>
    </row>
    <row r="65" spans="1:19">
      <c r="A65" s="115">
        <v>604984</v>
      </c>
      <c r="B65" s="101" t="s">
        <v>19</v>
      </c>
      <c r="C65" s="101" t="s">
        <v>25</v>
      </c>
      <c r="D65" s="101" t="s">
        <v>99</v>
      </c>
      <c r="E65" s="58">
        <v>1</v>
      </c>
      <c r="F65" s="18"/>
      <c r="G65" s="19">
        <v>337</v>
      </c>
      <c r="H65" s="30" t="s">
        <v>112</v>
      </c>
      <c r="I65" s="20"/>
      <c r="J65" s="101" t="s">
        <v>100</v>
      </c>
      <c r="K65" s="58">
        <v>1</v>
      </c>
      <c r="L65" s="18"/>
      <c r="M65" s="19">
        <v>356</v>
      </c>
      <c r="N65" s="30" t="s">
        <v>112</v>
      </c>
      <c r="O65" s="20"/>
      <c r="P65" s="21">
        <f t="shared" si="6"/>
        <v>-19</v>
      </c>
      <c r="Q65" s="25">
        <f>((M65 - G65) / G65)</f>
        <v>5.637982195845697E-2</v>
      </c>
      <c r="R65" s="118"/>
    </row>
    <row r="66" spans="1:19">
      <c r="A66" s="108"/>
      <c r="B66" s="102"/>
      <c r="C66" s="102"/>
      <c r="D66" s="102"/>
      <c r="E66" s="59">
        <v>2</v>
      </c>
      <c r="F66" s="4"/>
      <c r="G66" s="19">
        <v>337</v>
      </c>
      <c r="H66" s="30" t="s">
        <v>112</v>
      </c>
      <c r="I66" s="7"/>
      <c r="J66" s="102"/>
      <c r="K66" s="59">
        <v>2</v>
      </c>
      <c r="L66" s="4"/>
      <c r="M66" s="3">
        <v>356</v>
      </c>
      <c r="N66" s="30" t="s">
        <v>112</v>
      </c>
      <c r="O66" s="7"/>
      <c r="P66" s="2">
        <f t="shared" si="6"/>
        <v>-19</v>
      </c>
      <c r="Q66" s="26">
        <f t="shared" ref="Q66:Q76" si="8">((M66 - G66) / G66)</f>
        <v>5.637982195845697E-2</v>
      </c>
      <c r="R66" s="119"/>
    </row>
    <row r="67" spans="1:19">
      <c r="A67" s="108"/>
      <c r="B67" s="102"/>
      <c r="C67" s="102"/>
      <c r="D67" s="102"/>
      <c r="E67" s="59">
        <v>3</v>
      </c>
      <c r="F67" s="4"/>
      <c r="G67" s="19">
        <v>337</v>
      </c>
      <c r="H67" s="30" t="s">
        <v>112</v>
      </c>
      <c r="I67" s="7"/>
      <c r="J67" s="102"/>
      <c r="K67" s="59">
        <v>3</v>
      </c>
      <c r="L67" s="4"/>
      <c r="M67" s="3">
        <v>359</v>
      </c>
      <c r="N67" s="30" t="s">
        <v>112</v>
      </c>
      <c r="O67" s="7"/>
      <c r="P67" s="2">
        <f t="shared" si="6"/>
        <v>-22</v>
      </c>
      <c r="Q67" s="26">
        <f t="shared" si="8"/>
        <v>6.5281899109792291E-2</v>
      </c>
      <c r="R67" s="119"/>
      <c r="S67" s="11" t="s">
        <v>69</v>
      </c>
    </row>
    <row r="68" spans="1:19">
      <c r="A68" s="109"/>
      <c r="B68" s="103"/>
      <c r="C68" s="103"/>
      <c r="D68" s="103"/>
      <c r="E68" s="60" t="s">
        <v>114</v>
      </c>
      <c r="F68" s="61"/>
      <c r="G68" s="62">
        <f>AVERAGE(G65:G67)</f>
        <v>337</v>
      </c>
      <c r="H68" s="30" t="s">
        <v>112</v>
      </c>
      <c r="I68" s="7"/>
      <c r="J68" s="103"/>
      <c r="K68" s="60" t="s">
        <v>114</v>
      </c>
      <c r="L68" s="61"/>
      <c r="M68" s="62">
        <f>AVERAGE(M65:M67)</f>
        <v>357</v>
      </c>
      <c r="N68" s="30" t="s">
        <v>112</v>
      </c>
      <c r="O68" s="7"/>
      <c r="P68" s="65">
        <f t="shared" si="6"/>
        <v>-20</v>
      </c>
      <c r="Q68" s="64">
        <f t="shared" si="8"/>
        <v>5.9347181008902079E-2</v>
      </c>
      <c r="R68" s="120"/>
      <c r="S68" s="28">
        <f>AVERAGE(Q65:Q68)</f>
        <v>5.9347181008902072E-2</v>
      </c>
    </row>
    <row r="69" spans="1:19">
      <c r="A69" s="115">
        <v>604979</v>
      </c>
      <c r="B69" s="101" t="s">
        <v>18</v>
      </c>
      <c r="C69" s="101" t="s">
        <v>22</v>
      </c>
      <c r="D69" s="101" t="s">
        <v>101</v>
      </c>
      <c r="E69" s="58">
        <v>1</v>
      </c>
      <c r="F69" s="18"/>
      <c r="G69" s="19">
        <v>339</v>
      </c>
      <c r="H69" s="30" t="s">
        <v>112</v>
      </c>
      <c r="I69" s="20"/>
      <c r="J69" s="101" t="s">
        <v>102</v>
      </c>
      <c r="K69" s="58">
        <v>1</v>
      </c>
      <c r="L69" s="18"/>
      <c r="M69" s="19">
        <v>352</v>
      </c>
      <c r="N69" s="30" t="s">
        <v>112</v>
      </c>
      <c r="O69" s="20"/>
      <c r="P69" s="21">
        <f t="shared" si="6"/>
        <v>-13</v>
      </c>
      <c r="Q69" s="25">
        <f t="shared" si="8"/>
        <v>3.8348082595870206E-2</v>
      </c>
      <c r="R69" s="118"/>
    </row>
    <row r="70" spans="1:19">
      <c r="A70" s="108"/>
      <c r="B70" s="102"/>
      <c r="C70" s="102"/>
      <c r="D70" s="102"/>
      <c r="E70" s="59">
        <v>2</v>
      </c>
      <c r="F70" s="4"/>
      <c r="G70" s="19">
        <v>339</v>
      </c>
      <c r="H70" s="30" t="s">
        <v>112</v>
      </c>
      <c r="I70" s="7"/>
      <c r="J70" s="102"/>
      <c r="K70" s="59">
        <v>2</v>
      </c>
      <c r="L70" s="4"/>
      <c r="M70" s="3">
        <v>350</v>
      </c>
      <c r="N70" s="30" t="s">
        <v>112</v>
      </c>
      <c r="O70" s="7"/>
      <c r="P70" s="2">
        <f t="shared" si="6"/>
        <v>-11</v>
      </c>
      <c r="Q70" s="26">
        <f t="shared" si="8"/>
        <v>3.2448377581120944E-2</v>
      </c>
      <c r="R70" s="119"/>
    </row>
    <row r="71" spans="1:19">
      <c r="A71" s="108"/>
      <c r="B71" s="102"/>
      <c r="C71" s="102"/>
      <c r="D71" s="102"/>
      <c r="E71" s="59">
        <v>3</v>
      </c>
      <c r="F71" s="4"/>
      <c r="G71" s="19">
        <v>339</v>
      </c>
      <c r="H71" s="30" t="s">
        <v>112</v>
      </c>
      <c r="I71" s="7"/>
      <c r="J71" s="102"/>
      <c r="K71" s="59">
        <v>3</v>
      </c>
      <c r="L71" s="4"/>
      <c r="M71" s="3">
        <v>352</v>
      </c>
      <c r="N71" s="30" t="s">
        <v>112</v>
      </c>
      <c r="O71" s="7"/>
      <c r="P71" s="2">
        <f t="shared" si="6"/>
        <v>-13</v>
      </c>
      <c r="Q71" s="26">
        <f t="shared" si="8"/>
        <v>3.8348082595870206E-2</v>
      </c>
      <c r="R71" s="119"/>
      <c r="S71" s="11" t="s">
        <v>69</v>
      </c>
    </row>
    <row r="72" spans="1:19">
      <c r="A72" s="109"/>
      <c r="B72" s="103"/>
      <c r="C72" s="103"/>
      <c r="D72" s="103"/>
      <c r="E72" s="60" t="s">
        <v>114</v>
      </c>
      <c r="F72" s="61"/>
      <c r="G72" s="62">
        <f>AVERAGE(G69:G71)</f>
        <v>339</v>
      </c>
      <c r="H72" s="30" t="s">
        <v>112</v>
      </c>
      <c r="I72" s="7"/>
      <c r="J72" s="103"/>
      <c r="K72" s="60" t="s">
        <v>114</v>
      </c>
      <c r="L72" s="61"/>
      <c r="M72" s="62">
        <f>AVERAGE(M69:M71)</f>
        <v>351.33333333333331</v>
      </c>
      <c r="N72" s="30" t="s">
        <v>112</v>
      </c>
      <c r="O72" s="7"/>
      <c r="P72" s="65">
        <f t="shared" si="6"/>
        <v>-12.333333333333314</v>
      </c>
      <c r="Q72" s="64">
        <f t="shared" si="8"/>
        <v>3.6381514257620394E-2</v>
      </c>
      <c r="R72" s="120"/>
      <c r="S72" s="28">
        <f>AVERAGE(Q69:Q72)</f>
        <v>3.6381514257620436E-2</v>
      </c>
    </row>
    <row r="73" spans="1:19">
      <c r="A73" s="115">
        <v>604983</v>
      </c>
      <c r="B73" s="101" t="s">
        <v>20</v>
      </c>
      <c r="C73" s="101" t="s">
        <v>22</v>
      </c>
      <c r="D73" s="101" t="s">
        <v>103</v>
      </c>
      <c r="E73" s="58">
        <v>1</v>
      </c>
      <c r="F73" s="18"/>
      <c r="G73" s="19">
        <v>335</v>
      </c>
      <c r="H73" s="30" t="s">
        <v>112</v>
      </c>
      <c r="I73" s="20"/>
      <c r="J73" s="101" t="s">
        <v>104</v>
      </c>
      <c r="K73" s="58">
        <v>1</v>
      </c>
      <c r="L73" s="18"/>
      <c r="M73" s="19">
        <v>356</v>
      </c>
      <c r="N73" s="30" t="s">
        <v>112</v>
      </c>
      <c r="O73" s="20"/>
      <c r="P73" s="21">
        <f t="shared" si="6"/>
        <v>-21</v>
      </c>
      <c r="Q73" s="25">
        <f t="shared" si="8"/>
        <v>6.2686567164179099E-2</v>
      </c>
      <c r="R73" s="118"/>
    </row>
    <row r="74" spans="1:19">
      <c r="A74" s="108"/>
      <c r="B74" s="102"/>
      <c r="C74" s="102"/>
      <c r="D74" s="102"/>
      <c r="E74" s="59">
        <v>2</v>
      </c>
      <c r="F74" s="4"/>
      <c r="G74" s="19">
        <v>335</v>
      </c>
      <c r="H74" s="30" t="s">
        <v>112</v>
      </c>
      <c r="I74" s="7"/>
      <c r="J74" s="102"/>
      <c r="K74" s="59">
        <v>2</v>
      </c>
      <c r="L74" s="4"/>
      <c r="M74" s="3">
        <v>359</v>
      </c>
      <c r="N74" s="30" t="s">
        <v>112</v>
      </c>
      <c r="O74" s="7"/>
      <c r="P74" s="2">
        <f t="shared" si="6"/>
        <v>-24</v>
      </c>
      <c r="Q74" s="26">
        <f t="shared" si="8"/>
        <v>7.1641791044776124E-2</v>
      </c>
      <c r="R74" s="119"/>
    </row>
    <row r="75" spans="1:19">
      <c r="A75" s="108"/>
      <c r="B75" s="102"/>
      <c r="C75" s="102"/>
      <c r="D75" s="102"/>
      <c r="E75" s="59">
        <v>3</v>
      </c>
      <c r="F75" s="4"/>
      <c r="G75" s="19">
        <v>335</v>
      </c>
      <c r="H75" s="30" t="s">
        <v>112</v>
      </c>
      <c r="I75" s="7"/>
      <c r="J75" s="102"/>
      <c r="K75" s="59">
        <v>3</v>
      </c>
      <c r="L75" s="4"/>
      <c r="M75" s="3">
        <v>356</v>
      </c>
      <c r="N75" s="30" t="s">
        <v>112</v>
      </c>
      <c r="O75" s="7"/>
      <c r="P75" s="2">
        <f t="shared" si="6"/>
        <v>-21</v>
      </c>
      <c r="Q75" s="26">
        <f t="shared" si="8"/>
        <v>6.2686567164179099E-2</v>
      </c>
      <c r="R75" s="119"/>
      <c r="S75" s="11" t="s">
        <v>69</v>
      </c>
    </row>
    <row r="76" spans="1:19">
      <c r="A76" s="109"/>
      <c r="B76" s="103"/>
      <c r="C76" s="103"/>
      <c r="D76" s="103"/>
      <c r="E76" s="60" t="s">
        <v>114</v>
      </c>
      <c r="F76" s="61"/>
      <c r="G76" s="62">
        <f>AVERAGE(G73:G75)</f>
        <v>335</v>
      </c>
      <c r="H76" s="30" t="s">
        <v>112</v>
      </c>
      <c r="I76" s="7"/>
      <c r="J76" s="103"/>
      <c r="K76" s="60" t="s">
        <v>114</v>
      </c>
      <c r="L76" s="61"/>
      <c r="M76" s="62">
        <f>AVERAGE(M73:M75)</f>
        <v>357</v>
      </c>
      <c r="N76" s="30" t="s">
        <v>112</v>
      </c>
      <c r="O76" s="7"/>
      <c r="P76" s="65">
        <f t="shared" si="6"/>
        <v>-22</v>
      </c>
      <c r="Q76" s="64">
        <f t="shared" si="8"/>
        <v>6.5671641791044774E-2</v>
      </c>
      <c r="R76" s="120"/>
      <c r="S76" s="28">
        <f>AVERAGE(Q73:Q76)</f>
        <v>6.5671641791044774E-2</v>
      </c>
    </row>
  </sheetData>
  <mergeCells count="117">
    <mergeCell ref="R69:R72"/>
    <mergeCell ref="A73:A76"/>
    <mergeCell ref="B73:B76"/>
    <mergeCell ref="C73:C76"/>
    <mergeCell ref="D73:D76"/>
    <mergeCell ref="J73:J76"/>
    <mergeCell ref="R73:R76"/>
    <mergeCell ref="A69:A72"/>
    <mergeCell ref="B69:B72"/>
    <mergeCell ref="C69:C72"/>
    <mergeCell ref="D69:D72"/>
    <mergeCell ref="J69:J72"/>
    <mergeCell ref="R61:R64"/>
    <mergeCell ref="A65:A68"/>
    <mergeCell ref="B65:B68"/>
    <mergeCell ref="C65:C68"/>
    <mergeCell ref="D65:D68"/>
    <mergeCell ref="J65:J68"/>
    <mergeCell ref="R65:R68"/>
    <mergeCell ref="A61:A64"/>
    <mergeCell ref="B61:B64"/>
    <mergeCell ref="C61:C64"/>
    <mergeCell ref="D61:D64"/>
    <mergeCell ref="J61:J64"/>
    <mergeCell ref="R53:R56"/>
    <mergeCell ref="A57:A60"/>
    <mergeCell ref="B57:B60"/>
    <mergeCell ref="C57:C60"/>
    <mergeCell ref="D57:D60"/>
    <mergeCell ref="J57:J60"/>
    <mergeCell ref="R57:R60"/>
    <mergeCell ref="A53:A56"/>
    <mergeCell ref="B53:B56"/>
    <mergeCell ref="C53:C56"/>
    <mergeCell ref="D53:D56"/>
    <mergeCell ref="J53:J56"/>
    <mergeCell ref="R45:R48"/>
    <mergeCell ref="A49:A52"/>
    <mergeCell ref="B49:B52"/>
    <mergeCell ref="C49:C52"/>
    <mergeCell ref="D49:D52"/>
    <mergeCell ref="J49:J52"/>
    <mergeCell ref="R49:R52"/>
    <mergeCell ref="A45:A48"/>
    <mergeCell ref="B45:B48"/>
    <mergeCell ref="C45:C48"/>
    <mergeCell ref="D45:D48"/>
    <mergeCell ref="J45:J48"/>
    <mergeCell ref="A41:A44"/>
    <mergeCell ref="B41:B44"/>
    <mergeCell ref="C41:C44"/>
    <mergeCell ref="D41:D44"/>
    <mergeCell ref="J41:J44"/>
    <mergeCell ref="R41:R44"/>
    <mergeCell ref="A37:A40"/>
    <mergeCell ref="B37:B40"/>
    <mergeCell ref="C37:C40"/>
    <mergeCell ref="D37:D40"/>
    <mergeCell ref="J37:J40"/>
    <mergeCell ref="R37:R40"/>
    <mergeCell ref="C25:C28"/>
    <mergeCell ref="D25:D28"/>
    <mergeCell ref="J25:J28"/>
    <mergeCell ref="A21:A24"/>
    <mergeCell ref="B21:B24"/>
    <mergeCell ref="C21:C24"/>
    <mergeCell ref="D21:D24"/>
    <mergeCell ref="R29:R32"/>
    <mergeCell ref="J21:J24"/>
    <mergeCell ref="R33:R36"/>
    <mergeCell ref="R21:R24"/>
    <mergeCell ref="R25:R28"/>
    <mergeCell ref="A33:A36"/>
    <mergeCell ref="B33:B36"/>
    <mergeCell ref="R17:R20"/>
    <mergeCell ref="D13:D16"/>
    <mergeCell ref="J13:J16"/>
    <mergeCell ref="A5:A8"/>
    <mergeCell ref="B5:B8"/>
    <mergeCell ref="C5:C8"/>
    <mergeCell ref="D5:D8"/>
    <mergeCell ref="J5:J8"/>
    <mergeCell ref="R5:R8"/>
    <mergeCell ref="B13:B16"/>
    <mergeCell ref="C13:C16"/>
    <mergeCell ref="A9:A12"/>
    <mergeCell ref="B9:B12"/>
    <mergeCell ref="C9:C12"/>
    <mergeCell ref="D9:D12"/>
    <mergeCell ref="J9:J12"/>
    <mergeCell ref="R9:R12"/>
    <mergeCell ref="R13:R16"/>
    <mergeCell ref="B25:B28"/>
    <mergeCell ref="A1:R1"/>
    <mergeCell ref="C33:C36"/>
    <mergeCell ref="D33:D36"/>
    <mergeCell ref="J33:J36"/>
    <mergeCell ref="A29:A32"/>
    <mergeCell ref="B29:B32"/>
    <mergeCell ref="C29:C32"/>
    <mergeCell ref="D29:D32"/>
    <mergeCell ref="J29:J32"/>
    <mergeCell ref="A25:A28"/>
    <mergeCell ref="P2:R3"/>
    <mergeCell ref="A3:A4"/>
    <mergeCell ref="B3:B4"/>
    <mergeCell ref="C3:C4"/>
    <mergeCell ref="D3:D4"/>
    <mergeCell ref="G3:H3"/>
    <mergeCell ref="J3:J4"/>
    <mergeCell ref="M3:N3"/>
    <mergeCell ref="A17:A20"/>
    <mergeCell ref="B17:B20"/>
    <mergeCell ref="C17:C20"/>
    <mergeCell ref="D17:D20"/>
    <mergeCell ref="J17:J20"/>
    <mergeCell ref="A13:A16"/>
  </mergeCells>
  <conditionalFormatting sqref="H5:H76 N5:N76">
    <cfRule type="containsText" dxfId="11" priority="1" operator="containsText" text="Fail">
      <formula>NOT(ISERROR(SEARCH("Fail",H5)))</formula>
    </cfRule>
    <cfRule type="containsText" dxfId="10" priority="2" operator="containsText" text="Pass">
      <formula>NOT(ISERROR(SEARCH("Pass",H5)))</formula>
    </cfRule>
  </conditionalFormatting>
  <conditionalFormatting sqref="Q5:Q76">
    <cfRule type="cellIs" dxfId="9" priority="3" operator="between">
      <formula>-10%</formula>
      <formula>-19.9%</formula>
    </cfRule>
    <cfRule type="cellIs" dxfId="8" priority="4" operator="lessThan">
      <formula>-20%</formula>
    </cfRule>
    <cfRule type="cellIs" dxfId="7" priority="5" operator="between">
      <formula>10%</formula>
      <formula>19.9%</formula>
    </cfRule>
    <cfRule type="cellIs" dxfId="6" priority="6" operator="greaterThan">
      <formula>20%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opLeftCell="B1" zoomScale="85" zoomScaleNormal="85" workbookViewId="0">
      <pane ySplit="4" topLeftCell="A9" activePane="bottomLeft" state="frozen"/>
      <selection pane="bottomLeft" activeCell="G22" sqref="A1:T148"/>
    </sheetView>
  </sheetViews>
  <sheetFormatPr defaultRowHeight="14.4"/>
  <cols>
    <col min="5" max="6" width="12" bestFit="1" customWidth="1"/>
    <col min="7" max="7" width="33.6640625" customWidth="1"/>
    <col min="12" max="12" width="4.6640625" customWidth="1"/>
    <col min="13" max="13" width="20" bestFit="1" customWidth="1"/>
    <col min="14" max="14" width="12.88671875" customWidth="1"/>
    <col min="16" max="16" width="4.6640625" customWidth="1"/>
    <col min="18" max="18" width="11.44140625" bestFit="1" customWidth="1"/>
    <col min="19" max="19" width="31.88671875" customWidth="1"/>
  </cols>
  <sheetData>
    <row r="1" spans="1:21" ht="36.75" customHeight="1">
      <c r="B1" s="121" t="s">
        <v>116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</row>
    <row r="2" spans="1:21" ht="15.6">
      <c r="C2" s="2"/>
      <c r="D2" s="2"/>
      <c r="E2" s="2"/>
      <c r="F2" s="2"/>
      <c r="G2" s="23" t="s">
        <v>42</v>
      </c>
      <c r="H2" s="12" t="s">
        <v>3</v>
      </c>
      <c r="I2" s="12" t="s">
        <v>3</v>
      </c>
      <c r="J2" s="24" t="s">
        <v>4</v>
      </c>
      <c r="K2" s="12" t="s">
        <v>43</v>
      </c>
      <c r="L2" s="12" t="s">
        <v>43</v>
      </c>
      <c r="M2" s="12" t="s">
        <v>43</v>
      </c>
      <c r="N2" s="12" t="s">
        <v>43</v>
      </c>
      <c r="O2" s="12"/>
      <c r="P2" s="12"/>
      <c r="Q2" s="113" t="s">
        <v>44</v>
      </c>
      <c r="R2" s="113"/>
      <c r="S2" s="113"/>
    </row>
    <row r="3" spans="1:21" ht="15" customHeight="1">
      <c r="A3" s="110" t="s">
        <v>117</v>
      </c>
      <c r="B3" s="110" t="s">
        <v>5</v>
      </c>
      <c r="C3" s="110" t="s">
        <v>6</v>
      </c>
      <c r="D3" s="111" t="s">
        <v>45</v>
      </c>
      <c r="E3" s="111" t="s">
        <v>118</v>
      </c>
      <c r="F3" s="111" t="s">
        <v>46</v>
      </c>
      <c r="G3" s="38"/>
      <c r="H3" s="10"/>
      <c r="I3" s="10"/>
      <c r="J3" s="112" t="s">
        <v>26</v>
      </c>
      <c r="K3" s="112"/>
      <c r="L3" s="7"/>
      <c r="M3" s="111" t="s">
        <v>46</v>
      </c>
      <c r="N3" s="112" t="s">
        <v>47</v>
      </c>
      <c r="O3" s="112"/>
      <c r="P3" s="7"/>
      <c r="Q3" s="113"/>
      <c r="R3" s="113"/>
      <c r="S3" s="113"/>
    </row>
    <row r="4" spans="1:21">
      <c r="A4" s="110"/>
      <c r="B4" s="110"/>
      <c r="C4" s="110"/>
      <c r="D4" s="110"/>
      <c r="E4" s="126"/>
      <c r="F4" s="126"/>
      <c r="G4" s="5" t="s">
        <v>48</v>
      </c>
      <c r="H4" s="5" t="s">
        <v>119</v>
      </c>
      <c r="I4" s="5" t="s">
        <v>120</v>
      </c>
      <c r="J4" s="5" t="s">
        <v>110</v>
      </c>
      <c r="K4" s="5" t="s">
        <v>52</v>
      </c>
      <c r="L4" s="8"/>
      <c r="M4" s="126"/>
      <c r="N4" s="5" t="s">
        <v>110</v>
      </c>
      <c r="O4" s="5" t="s">
        <v>52</v>
      </c>
      <c r="P4" s="8"/>
      <c r="Q4" s="93" t="s">
        <v>53</v>
      </c>
      <c r="R4" s="93" t="s">
        <v>111</v>
      </c>
      <c r="S4" s="50" t="s">
        <v>56</v>
      </c>
      <c r="T4" s="95"/>
      <c r="U4" s="95"/>
    </row>
    <row r="5" spans="1:21">
      <c r="A5" s="122">
        <v>1</v>
      </c>
      <c r="B5" s="107">
        <v>700496</v>
      </c>
      <c r="C5" s="101" t="s">
        <v>7</v>
      </c>
      <c r="D5" s="101" t="s">
        <v>22</v>
      </c>
      <c r="E5" s="101" t="s">
        <v>121</v>
      </c>
      <c r="F5" s="101" t="s">
        <v>57</v>
      </c>
      <c r="G5" s="35" t="s">
        <v>122</v>
      </c>
      <c r="H5" s="32">
        <v>1069</v>
      </c>
      <c r="I5" s="32"/>
      <c r="J5" s="40">
        <v>1260.6400000000001</v>
      </c>
      <c r="K5" s="41" t="str">
        <f>IF(AND(J5&gt;=H5),"Pass","Fail")</f>
        <v>Pass</v>
      </c>
      <c r="L5" s="42"/>
      <c r="M5" s="101" t="s">
        <v>74</v>
      </c>
      <c r="N5" s="88">
        <v>1282</v>
      </c>
      <c r="O5" s="41" t="str">
        <f t="shared" ref="O5:O68" si="0">IF(AND(N5&gt;=L5),"Pass","Fail")</f>
        <v>Pass</v>
      </c>
      <c r="P5" s="42"/>
      <c r="Q5" s="47">
        <f>J5-N5</f>
        <v>-21.3599999999999</v>
      </c>
      <c r="R5" s="53">
        <f t="shared" ref="R5:R8" si="1">((N5 - J5) / J5)</f>
        <v>1.6943774590684017E-2</v>
      </c>
      <c r="S5" s="39"/>
    </row>
    <row r="6" spans="1:21" ht="28.8">
      <c r="A6" s="122"/>
      <c r="B6" s="108"/>
      <c r="C6" s="102"/>
      <c r="D6" s="102"/>
      <c r="E6" s="102"/>
      <c r="F6" s="102"/>
      <c r="G6" s="36" t="s">
        <v>123</v>
      </c>
      <c r="H6" s="33">
        <v>1000</v>
      </c>
      <c r="I6" s="51"/>
      <c r="J6" s="43">
        <v>1185.58</v>
      </c>
      <c r="K6" s="41" t="str">
        <f t="shared" ref="K6:K69" si="2">IF(AND(J6&gt;=H6),"Pass","Fail")</f>
        <v>Pass</v>
      </c>
      <c r="L6" s="44"/>
      <c r="M6" s="102"/>
      <c r="N6" s="43">
        <v>1238</v>
      </c>
      <c r="O6" s="41" t="str">
        <f t="shared" si="0"/>
        <v>Pass</v>
      </c>
      <c r="P6" s="44"/>
      <c r="Q6" s="48">
        <f>J6-N6</f>
        <v>-52.420000000000073</v>
      </c>
      <c r="R6" s="54">
        <f t="shared" si="1"/>
        <v>4.4214645996052626E-2</v>
      </c>
    </row>
    <row r="7" spans="1:21">
      <c r="A7" s="122"/>
      <c r="B7" s="108"/>
      <c r="C7" s="102"/>
      <c r="D7" s="102"/>
      <c r="E7" s="102"/>
      <c r="F7" s="102"/>
      <c r="G7" s="36" t="s">
        <v>124</v>
      </c>
      <c r="H7" s="33">
        <v>12</v>
      </c>
      <c r="I7" s="51"/>
      <c r="J7" s="43">
        <v>12.4</v>
      </c>
      <c r="K7" s="41" t="str">
        <f t="shared" si="2"/>
        <v>Pass</v>
      </c>
      <c r="L7" s="44"/>
      <c r="M7" s="102"/>
      <c r="N7" s="43">
        <v>16</v>
      </c>
      <c r="O7" s="41" t="str">
        <f t="shared" si="0"/>
        <v>Pass</v>
      </c>
      <c r="P7" s="44"/>
      <c r="Q7" s="48">
        <f t="shared" ref="Q7:Q8" si="3">J7-N7</f>
        <v>-3.5999999999999996</v>
      </c>
      <c r="R7" s="54">
        <f t="shared" si="1"/>
        <v>0.29032258064516125</v>
      </c>
      <c r="T7" s="11" t="s">
        <v>69</v>
      </c>
    </row>
    <row r="8" spans="1:21">
      <c r="A8" s="123"/>
      <c r="B8" s="109"/>
      <c r="C8" s="103"/>
      <c r="D8" s="103"/>
      <c r="E8" s="103"/>
      <c r="F8" s="103"/>
      <c r="G8" s="37" t="s">
        <v>125</v>
      </c>
      <c r="H8" s="34">
        <v>45</v>
      </c>
      <c r="I8" s="52"/>
      <c r="J8" s="45">
        <v>52.25</v>
      </c>
      <c r="K8" s="41" t="str">
        <f t="shared" si="2"/>
        <v>Pass</v>
      </c>
      <c r="L8" s="46"/>
      <c r="M8" s="103"/>
      <c r="N8" s="43">
        <v>55</v>
      </c>
      <c r="O8" s="41" t="str">
        <f t="shared" si="0"/>
        <v>Pass</v>
      </c>
      <c r="P8" s="46"/>
      <c r="Q8" s="49">
        <f t="shared" si="3"/>
        <v>-2.75</v>
      </c>
      <c r="R8" s="55">
        <f t="shared" si="1"/>
        <v>5.2631578947368418E-2</v>
      </c>
      <c r="S8" s="17"/>
      <c r="T8" s="28">
        <f>AVERAGE(R5:R8)</f>
        <v>0.10102814504481658</v>
      </c>
    </row>
    <row r="9" spans="1:21">
      <c r="A9" s="122">
        <v>2</v>
      </c>
      <c r="B9" s="107">
        <v>700496</v>
      </c>
      <c r="C9" s="101" t="s">
        <v>7</v>
      </c>
      <c r="D9" s="101" t="s">
        <v>22</v>
      </c>
      <c r="E9" s="101" t="s">
        <v>126</v>
      </c>
      <c r="F9" s="101" t="s">
        <v>57</v>
      </c>
      <c r="G9" s="35" t="s">
        <v>122</v>
      </c>
      <c r="H9" s="32">
        <v>1069</v>
      </c>
      <c r="I9" s="32"/>
      <c r="J9" s="40">
        <v>1266.05</v>
      </c>
      <c r="K9" s="41" t="str">
        <f t="shared" si="2"/>
        <v>Pass</v>
      </c>
      <c r="L9" s="42"/>
      <c r="M9" s="101" t="s">
        <v>127</v>
      </c>
      <c r="N9" s="86" t="s">
        <v>128</v>
      </c>
      <c r="O9" s="41" t="str">
        <f t="shared" si="0"/>
        <v>Pass</v>
      </c>
      <c r="P9" s="42"/>
      <c r="Q9" s="47" t="e">
        <f>J9-N9</f>
        <v>#VALUE!</v>
      </c>
      <c r="R9" s="53" t="e">
        <f>((N9 - J9) / J9)</f>
        <v>#VALUE!</v>
      </c>
      <c r="S9" s="39"/>
    </row>
    <row r="10" spans="1:21" ht="28.8">
      <c r="A10" s="122"/>
      <c r="B10" s="108"/>
      <c r="C10" s="102"/>
      <c r="D10" s="102"/>
      <c r="E10" s="102"/>
      <c r="F10" s="102"/>
      <c r="G10" s="36" t="s">
        <v>123</v>
      </c>
      <c r="H10" s="33">
        <v>1000</v>
      </c>
      <c r="I10" s="51"/>
      <c r="J10" s="43">
        <v>1184.98</v>
      </c>
      <c r="K10" s="41" t="str">
        <f t="shared" si="2"/>
        <v>Pass</v>
      </c>
      <c r="L10" s="44"/>
      <c r="M10" s="102"/>
      <c r="N10" s="5" t="s">
        <v>128</v>
      </c>
      <c r="O10" s="41" t="str">
        <f t="shared" si="0"/>
        <v>Pass</v>
      </c>
      <c r="P10" s="44"/>
      <c r="Q10" s="48" t="e">
        <f>J10-N10</f>
        <v>#VALUE!</v>
      </c>
      <c r="R10" s="54" t="e">
        <f>((N10 - J10) / J10)</f>
        <v>#VALUE!</v>
      </c>
    </row>
    <row r="11" spans="1:21">
      <c r="A11" s="122"/>
      <c r="B11" s="108"/>
      <c r="C11" s="102"/>
      <c r="D11" s="102"/>
      <c r="E11" s="102"/>
      <c r="F11" s="102"/>
      <c r="G11" s="36" t="s">
        <v>124</v>
      </c>
      <c r="H11" s="33">
        <v>8</v>
      </c>
      <c r="I11" s="51"/>
      <c r="J11" s="43">
        <v>12.28</v>
      </c>
      <c r="K11" s="41" t="str">
        <f t="shared" si="2"/>
        <v>Pass</v>
      </c>
      <c r="L11" s="44"/>
      <c r="M11" s="102"/>
      <c r="N11" s="5" t="s">
        <v>128</v>
      </c>
      <c r="O11" s="41" t="str">
        <f t="shared" si="0"/>
        <v>Pass</v>
      </c>
      <c r="P11" s="44"/>
      <c r="Q11" s="48" t="e">
        <f t="shared" ref="Q11:Q12" si="4">J11-N11</f>
        <v>#VALUE!</v>
      </c>
      <c r="R11" s="54" t="e">
        <f t="shared" ref="R11:R16" si="5">((N11 - J11) / J11)</f>
        <v>#VALUE!</v>
      </c>
      <c r="T11" s="11" t="s">
        <v>69</v>
      </c>
    </row>
    <row r="12" spans="1:21">
      <c r="A12" s="123"/>
      <c r="B12" s="109"/>
      <c r="C12" s="103"/>
      <c r="D12" s="103"/>
      <c r="E12" s="103"/>
      <c r="F12" s="103"/>
      <c r="G12" s="37" t="s">
        <v>125</v>
      </c>
      <c r="H12" s="34">
        <v>32</v>
      </c>
      <c r="I12" s="52"/>
      <c r="J12" s="45">
        <v>51.62</v>
      </c>
      <c r="K12" s="41" t="str">
        <f t="shared" si="2"/>
        <v>Pass</v>
      </c>
      <c r="L12" s="46"/>
      <c r="M12" s="103"/>
      <c r="N12" s="87" t="s">
        <v>128</v>
      </c>
      <c r="O12" s="41" t="str">
        <f t="shared" si="0"/>
        <v>Pass</v>
      </c>
      <c r="P12" s="46"/>
      <c r="Q12" s="49" t="e">
        <f t="shared" si="4"/>
        <v>#VALUE!</v>
      </c>
      <c r="R12" s="55" t="e">
        <f t="shared" si="5"/>
        <v>#VALUE!</v>
      </c>
      <c r="S12" s="17"/>
      <c r="T12" s="28" t="e">
        <f>AVERAGE(R9:R12)</f>
        <v>#VALUE!</v>
      </c>
    </row>
    <row r="13" spans="1:21">
      <c r="A13" s="122">
        <v>3</v>
      </c>
      <c r="B13" s="107">
        <v>700497</v>
      </c>
      <c r="C13" s="101" t="s">
        <v>7</v>
      </c>
      <c r="D13" s="101" t="s">
        <v>22</v>
      </c>
      <c r="E13" s="101" t="s">
        <v>121</v>
      </c>
      <c r="F13" s="101" t="s">
        <v>71</v>
      </c>
      <c r="G13" s="35" t="s">
        <v>122</v>
      </c>
      <c r="H13" s="32">
        <v>1069</v>
      </c>
      <c r="I13" s="32"/>
      <c r="J13" s="88">
        <v>1283.72</v>
      </c>
      <c r="K13" s="41" t="str">
        <f t="shared" si="2"/>
        <v>Pass</v>
      </c>
      <c r="L13" s="42"/>
      <c r="M13" s="101" t="s">
        <v>76</v>
      </c>
      <c r="N13" s="89">
        <v>1267</v>
      </c>
      <c r="O13" s="41" t="str">
        <f t="shared" si="0"/>
        <v>Pass</v>
      </c>
      <c r="P13" s="42"/>
      <c r="Q13" s="47">
        <f>J13-N13</f>
        <v>16.720000000000027</v>
      </c>
      <c r="R13" s="53">
        <f t="shared" si="5"/>
        <v>-1.3024647119309528E-2</v>
      </c>
      <c r="S13" s="39"/>
    </row>
    <row r="14" spans="1:21" ht="28.8">
      <c r="A14" s="122"/>
      <c r="B14" s="108"/>
      <c r="C14" s="102"/>
      <c r="D14" s="102"/>
      <c r="E14" s="102"/>
      <c r="F14" s="102"/>
      <c r="G14" s="36" t="s">
        <v>123</v>
      </c>
      <c r="H14" s="33">
        <v>1000</v>
      </c>
      <c r="I14" s="51"/>
      <c r="J14" s="43">
        <v>1145.52</v>
      </c>
      <c r="K14" s="41" t="str">
        <f t="shared" si="2"/>
        <v>Pass</v>
      </c>
      <c r="L14" s="44"/>
      <c r="M14" s="102"/>
      <c r="N14" s="89">
        <v>1225</v>
      </c>
      <c r="O14" s="41" t="str">
        <f t="shared" si="0"/>
        <v>Pass</v>
      </c>
      <c r="P14" s="44"/>
      <c r="Q14" s="48">
        <f>J14-N14</f>
        <v>-79.480000000000018</v>
      </c>
      <c r="R14" s="54">
        <f t="shared" si="5"/>
        <v>6.9383336825197303E-2</v>
      </c>
    </row>
    <row r="15" spans="1:21">
      <c r="A15" s="122"/>
      <c r="B15" s="108"/>
      <c r="C15" s="102"/>
      <c r="D15" s="102"/>
      <c r="E15" s="102"/>
      <c r="F15" s="102"/>
      <c r="G15" s="36" t="s">
        <v>124</v>
      </c>
      <c r="H15" s="33">
        <v>12</v>
      </c>
      <c r="I15" s="51"/>
      <c r="J15" s="43">
        <v>13.06</v>
      </c>
      <c r="K15" s="41" t="str">
        <f t="shared" si="2"/>
        <v>Pass</v>
      </c>
      <c r="L15" s="44"/>
      <c r="M15" s="102"/>
      <c r="N15" s="89">
        <v>18</v>
      </c>
      <c r="O15" s="41" t="str">
        <f t="shared" si="0"/>
        <v>Pass</v>
      </c>
      <c r="P15" s="44"/>
      <c r="Q15" s="48">
        <f t="shared" ref="Q15:Q16" si="6">J15-N15</f>
        <v>-4.9399999999999995</v>
      </c>
      <c r="R15" s="54">
        <f t="shared" si="5"/>
        <v>0.37825421133231235</v>
      </c>
      <c r="T15" s="11" t="s">
        <v>69</v>
      </c>
    </row>
    <row r="16" spans="1:21">
      <c r="A16" s="123"/>
      <c r="B16" s="109"/>
      <c r="C16" s="103"/>
      <c r="D16" s="103"/>
      <c r="E16" s="103"/>
      <c r="F16" s="103"/>
      <c r="G16" s="37" t="s">
        <v>125</v>
      </c>
      <c r="H16" s="34">
        <v>45</v>
      </c>
      <c r="I16" s="52"/>
      <c r="J16" s="45">
        <v>52.02</v>
      </c>
      <c r="K16" s="41" t="str">
        <f t="shared" si="2"/>
        <v>Pass</v>
      </c>
      <c r="L16" s="46"/>
      <c r="M16" s="103"/>
      <c r="N16" s="89">
        <v>57</v>
      </c>
      <c r="O16" s="41" t="str">
        <f t="shared" si="0"/>
        <v>Pass</v>
      </c>
      <c r="P16" s="46"/>
      <c r="Q16" s="49">
        <f t="shared" si="6"/>
        <v>-4.9799999999999969</v>
      </c>
      <c r="R16" s="55">
        <f t="shared" si="5"/>
        <v>9.5732410611303276E-2</v>
      </c>
      <c r="S16" s="17"/>
      <c r="T16" s="28">
        <f>AVERAGE(R13:R16)</f>
        <v>0.13258632791237585</v>
      </c>
    </row>
    <row r="17" spans="1:20">
      <c r="A17" s="122">
        <v>4</v>
      </c>
      <c r="B17" s="107">
        <v>700497</v>
      </c>
      <c r="C17" s="101" t="s">
        <v>7</v>
      </c>
      <c r="D17" s="101" t="s">
        <v>22</v>
      </c>
      <c r="E17" s="101" t="s">
        <v>126</v>
      </c>
      <c r="F17" s="101" t="s">
        <v>71</v>
      </c>
      <c r="G17" s="35" t="s">
        <v>122</v>
      </c>
      <c r="H17" s="32">
        <v>1069</v>
      </c>
      <c r="I17" s="32"/>
      <c r="J17" s="40">
        <v>1279.8699999999999</v>
      </c>
      <c r="K17" s="41" t="str">
        <f t="shared" si="2"/>
        <v>Pass</v>
      </c>
      <c r="L17" s="42"/>
      <c r="M17" s="101" t="s">
        <v>129</v>
      </c>
      <c r="N17" s="86" t="s">
        <v>128</v>
      </c>
      <c r="O17" s="41" t="str">
        <f t="shared" si="0"/>
        <v>Pass</v>
      </c>
      <c r="P17" s="42"/>
      <c r="Q17" s="47" t="e">
        <f>J17-N17</f>
        <v>#VALUE!</v>
      </c>
      <c r="R17" s="53" t="e">
        <f>((N17 - J17) / J17)</f>
        <v>#VALUE!</v>
      </c>
      <c r="S17" s="39"/>
    </row>
    <row r="18" spans="1:20" ht="28.8">
      <c r="A18" s="122"/>
      <c r="B18" s="108"/>
      <c r="C18" s="102"/>
      <c r="D18" s="102"/>
      <c r="E18" s="102"/>
      <c r="F18" s="102"/>
      <c r="G18" s="36" t="s">
        <v>123</v>
      </c>
      <c r="H18" s="33">
        <v>1000</v>
      </c>
      <c r="I18" s="51"/>
      <c r="J18" s="43">
        <v>1143.9000000000001</v>
      </c>
      <c r="K18" s="41" t="str">
        <f t="shared" si="2"/>
        <v>Pass</v>
      </c>
      <c r="L18" s="44"/>
      <c r="M18" s="102"/>
      <c r="N18" s="5" t="s">
        <v>128</v>
      </c>
      <c r="O18" s="41" t="str">
        <f t="shared" si="0"/>
        <v>Pass</v>
      </c>
      <c r="P18" s="44"/>
      <c r="Q18" s="48" t="e">
        <f>J18-N18</f>
        <v>#VALUE!</v>
      </c>
      <c r="R18" s="54" t="e">
        <f>((N18 - J18) / J18)</f>
        <v>#VALUE!</v>
      </c>
    </row>
    <row r="19" spans="1:20">
      <c r="A19" s="122"/>
      <c r="B19" s="108"/>
      <c r="C19" s="102"/>
      <c r="D19" s="102"/>
      <c r="E19" s="102"/>
      <c r="F19" s="102"/>
      <c r="G19" s="36" t="s">
        <v>124</v>
      </c>
      <c r="H19" s="33">
        <v>8</v>
      </c>
      <c r="I19" s="51"/>
      <c r="J19" s="43">
        <v>13.6</v>
      </c>
      <c r="K19" s="41" t="str">
        <f t="shared" si="2"/>
        <v>Pass</v>
      </c>
      <c r="L19" s="44"/>
      <c r="M19" s="102"/>
      <c r="N19" s="5" t="s">
        <v>128</v>
      </c>
      <c r="O19" s="41" t="str">
        <f t="shared" si="0"/>
        <v>Pass</v>
      </c>
      <c r="P19" s="44"/>
      <c r="Q19" s="48" t="e">
        <f t="shared" ref="Q19:Q20" si="7">J19-N19</f>
        <v>#VALUE!</v>
      </c>
      <c r="R19" s="54" t="e">
        <f t="shared" ref="R19:R20" si="8">((N19 - J19) / J19)</f>
        <v>#VALUE!</v>
      </c>
      <c r="T19" s="11" t="s">
        <v>69</v>
      </c>
    </row>
    <row r="20" spans="1:20">
      <c r="A20" s="123"/>
      <c r="B20" s="109"/>
      <c r="C20" s="103"/>
      <c r="D20" s="103"/>
      <c r="E20" s="103"/>
      <c r="F20" s="103"/>
      <c r="G20" s="37" t="s">
        <v>125</v>
      </c>
      <c r="H20" s="34">
        <v>32</v>
      </c>
      <c r="I20" s="52"/>
      <c r="J20" s="45">
        <v>53.06</v>
      </c>
      <c r="K20" s="41" t="str">
        <f t="shared" si="2"/>
        <v>Pass</v>
      </c>
      <c r="L20" s="46"/>
      <c r="M20" s="103"/>
      <c r="N20" s="87" t="s">
        <v>128</v>
      </c>
      <c r="O20" s="41" t="str">
        <f t="shared" si="0"/>
        <v>Pass</v>
      </c>
      <c r="P20" s="46"/>
      <c r="Q20" s="49" t="e">
        <f t="shared" si="7"/>
        <v>#VALUE!</v>
      </c>
      <c r="R20" s="55" t="e">
        <f t="shared" si="8"/>
        <v>#VALUE!</v>
      </c>
      <c r="S20" s="17"/>
      <c r="T20" s="28" t="e">
        <f>AVERAGE(R17:R20)</f>
        <v>#VALUE!</v>
      </c>
    </row>
    <row r="21" spans="1:20">
      <c r="A21" s="122">
        <v>5</v>
      </c>
      <c r="B21" s="107">
        <v>604769</v>
      </c>
      <c r="C21" s="101" t="s">
        <v>8</v>
      </c>
      <c r="D21" s="101" t="s">
        <v>22</v>
      </c>
      <c r="E21" s="101" t="s">
        <v>121</v>
      </c>
      <c r="F21" s="101" t="s">
        <v>73</v>
      </c>
      <c r="G21" s="35" t="s">
        <v>122</v>
      </c>
      <c r="H21" s="32">
        <v>1069</v>
      </c>
      <c r="I21" s="32"/>
      <c r="J21" s="40">
        <v>1155.1199999999999</v>
      </c>
      <c r="K21" s="41" t="str">
        <f t="shared" si="2"/>
        <v>Pass</v>
      </c>
      <c r="L21" s="42"/>
      <c r="M21" s="101" t="s">
        <v>74</v>
      </c>
      <c r="N21" s="43">
        <v>1174</v>
      </c>
      <c r="O21" s="41" t="str">
        <f t="shared" si="0"/>
        <v>Pass</v>
      </c>
      <c r="P21" s="42"/>
      <c r="Q21" s="47">
        <f>J21-N21</f>
        <v>-18.880000000000109</v>
      </c>
      <c r="R21" s="53">
        <f t="shared" ref="R21:R24" si="9">((N21 - J21) / J21)</f>
        <v>1.6344622203753819E-2</v>
      </c>
      <c r="S21" s="39"/>
    </row>
    <row r="22" spans="1:20" ht="28.8">
      <c r="A22" s="122"/>
      <c r="B22" s="108"/>
      <c r="C22" s="102"/>
      <c r="D22" s="102"/>
      <c r="E22" s="102"/>
      <c r="F22" s="102"/>
      <c r="G22" s="36" t="s">
        <v>123</v>
      </c>
      <c r="H22" s="33">
        <v>1000</v>
      </c>
      <c r="I22" s="51"/>
      <c r="J22" s="43">
        <v>1122.43</v>
      </c>
      <c r="K22" s="41" t="str">
        <f t="shared" si="2"/>
        <v>Pass</v>
      </c>
      <c r="L22" s="44"/>
      <c r="M22" s="102"/>
      <c r="N22" s="43">
        <v>1100</v>
      </c>
      <c r="O22" s="41" t="str">
        <f t="shared" si="0"/>
        <v>Pass</v>
      </c>
      <c r="P22" s="44"/>
      <c r="Q22" s="48">
        <f>J22-N22</f>
        <v>22.430000000000064</v>
      </c>
      <c r="R22" s="54">
        <f t="shared" si="9"/>
        <v>-1.99834288107054E-2</v>
      </c>
    </row>
    <row r="23" spans="1:20">
      <c r="A23" s="122"/>
      <c r="B23" s="108"/>
      <c r="C23" s="102"/>
      <c r="D23" s="102"/>
      <c r="E23" s="102"/>
      <c r="F23" s="102"/>
      <c r="G23" s="36" t="s">
        <v>124</v>
      </c>
      <c r="H23" s="33">
        <v>12</v>
      </c>
      <c r="I23" s="51"/>
      <c r="J23" s="43">
        <v>14.28</v>
      </c>
      <c r="K23" s="41" t="str">
        <f t="shared" si="2"/>
        <v>Pass</v>
      </c>
      <c r="L23" s="44"/>
      <c r="M23" s="102"/>
      <c r="N23" s="43">
        <v>15</v>
      </c>
      <c r="O23" s="41" t="str">
        <f t="shared" si="0"/>
        <v>Pass</v>
      </c>
      <c r="P23" s="44"/>
      <c r="Q23" s="48">
        <f t="shared" ref="Q23:Q24" si="10">J23-N23</f>
        <v>-0.72000000000000064</v>
      </c>
      <c r="R23" s="54">
        <f t="shared" si="9"/>
        <v>5.0420168067226941E-2</v>
      </c>
      <c r="T23" s="11" t="s">
        <v>69</v>
      </c>
    </row>
    <row r="24" spans="1:20">
      <c r="A24" s="123"/>
      <c r="B24" s="109"/>
      <c r="C24" s="103"/>
      <c r="D24" s="103"/>
      <c r="E24" s="103"/>
      <c r="F24" s="103"/>
      <c r="G24" s="37" t="s">
        <v>125</v>
      </c>
      <c r="H24" s="34">
        <v>45</v>
      </c>
      <c r="I24" s="52"/>
      <c r="J24" s="45">
        <v>57.44</v>
      </c>
      <c r="K24" s="41" t="str">
        <f t="shared" si="2"/>
        <v>Pass</v>
      </c>
      <c r="L24" s="46"/>
      <c r="M24" s="103"/>
      <c r="N24" s="45">
        <v>60</v>
      </c>
      <c r="O24" s="41" t="str">
        <f t="shared" si="0"/>
        <v>Pass</v>
      </c>
      <c r="P24" s="46"/>
      <c r="Q24" s="49">
        <f t="shared" si="10"/>
        <v>-2.5600000000000023</v>
      </c>
      <c r="R24" s="55">
        <f t="shared" si="9"/>
        <v>4.4568245125348231E-2</v>
      </c>
      <c r="S24" s="17"/>
      <c r="T24" s="28">
        <f>AVERAGE(R21:R24)</f>
        <v>2.2837401646405898E-2</v>
      </c>
    </row>
    <row r="25" spans="1:20">
      <c r="A25" s="122">
        <v>6</v>
      </c>
      <c r="B25" s="107">
        <v>604769</v>
      </c>
      <c r="C25" s="101" t="s">
        <v>8</v>
      </c>
      <c r="D25" s="101" t="s">
        <v>22</v>
      </c>
      <c r="E25" s="101" t="s">
        <v>126</v>
      </c>
      <c r="F25" s="101" t="s">
        <v>73</v>
      </c>
      <c r="G25" s="35" t="s">
        <v>122</v>
      </c>
      <c r="H25" s="32">
        <v>1069</v>
      </c>
      <c r="I25" s="32"/>
      <c r="J25" s="40">
        <v>1151.4000000000001</v>
      </c>
      <c r="K25" s="41" t="str">
        <f t="shared" si="2"/>
        <v>Pass</v>
      </c>
      <c r="L25" s="42"/>
      <c r="M25" s="101" t="s">
        <v>127</v>
      </c>
      <c r="N25" s="40">
        <v>1149</v>
      </c>
      <c r="O25" s="41" t="str">
        <f t="shared" si="0"/>
        <v>Pass</v>
      </c>
      <c r="P25" s="42"/>
      <c r="Q25" s="47">
        <f>J25-N25</f>
        <v>2.4000000000000909</v>
      </c>
      <c r="R25" s="53">
        <f>((N25 - J25) / J25)</f>
        <v>-2.0844189682126895E-3</v>
      </c>
      <c r="S25" s="39"/>
    </row>
    <row r="26" spans="1:20" ht="28.8">
      <c r="A26" s="122"/>
      <c r="B26" s="108"/>
      <c r="C26" s="102"/>
      <c r="D26" s="102"/>
      <c r="E26" s="102"/>
      <c r="F26" s="102"/>
      <c r="G26" s="36" t="s">
        <v>123</v>
      </c>
      <c r="H26" s="33">
        <v>1000</v>
      </c>
      <c r="I26" s="51"/>
      <c r="J26" s="43">
        <v>1096.2</v>
      </c>
      <c r="K26" s="41" t="str">
        <f t="shared" si="2"/>
        <v>Pass</v>
      </c>
      <c r="L26" s="44"/>
      <c r="M26" s="102"/>
      <c r="N26" s="43">
        <v>1119</v>
      </c>
      <c r="O26" s="41" t="str">
        <f t="shared" si="0"/>
        <v>Pass</v>
      </c>
      <c r="P26" s="44"/>
      <c r="Q26" s="48">
        <f>J26-N26</f>
        <v>-22.799999999999955</v>
      </c>
      <c r="R26" s="54">
        <f>((N26 - J26) / J26)</f>
        <v>2.0799124247400068E-2</v>
      </c>
    </row>
    <row r="27" spans="1:20">
      <c r="A27" s="122"/>
      <c r="B27" s="108"/>
      <c r="C27" s="102"/>
      <c r="D27" s="102"/>
      <c r="E27" s="102"/>
      <c r="F27" s="102"/>
      <c r="G27" s="36" t="s">
        <v>124</v>
      </c>
      <c r="H27" s="33">
        <v>8</v>
      </c>
      <c r="I27" s="51"/>
      <c r="J27" s="43">
        <v>13.8</v>
      </c>
      <c r="K27" s="41" t="str">
        <f t="shared" si="2"/>
        <v>Pass</v>
      </c>
      <c r="L27" s="44"/>
      <c r="M27" s="102"/>
      <c r="N27" s="43">
        <v>16</v>
      </c>
      <c r="O27" s="41" t="str">
        <f t="shared" si="0"/>
        <v>Pass</v>
      </c>
      <c r="P27" s="44"/>
      <c r="Q27" s="48">
        <f t="shared" ref="Q27:Q28" si="11">J27-N27</f>
        <v>-2.1999999999999993</v>
      </c>
      <c r="R27" s="54">
        <f t="shared" ref="R27:R32" si="12">((N27 - J27) / J27)</f>
        <v>0.15942028985507239</v>
      </c>
      <c r="T27" s="11" t="s">
        <v>69</v>
      </c>
    </row>
    <row r="28" spans="1:20">
      <c r="A28" s="123"/>
      <c r="B28" s="109"/>
      <c r="C28" s="103"/>
      <c r="D28" s="103"/>
      <c r="E28" s="103"/>
      <c r="F28" s="103"/>
      <c r="G28" s="37" t="s">
        <v>125</v>
      </c>
      <c r="H28" s="34">
        <v>32</v>
      </c>
      <c r="I28" s="52"/>
      <c r="J28" s="45">
        <v>44.7</v>
      </c>
      <c r="K28" s="41" t="str">
        <f t="shared" si="2"/>
        <v>Pass</v>
      </c>
      <c r="L28" s="46"/>
      <c r="M28" s="103"/>
      <c r="N28" s="45">
        <v>56</v>
      </c>
      <c r="O28" s="41" t="str">
        <f t="shared" si="0"/>
        <v>Pass</v>
      </c>
      <c r="P28" s="46"/>
      <c r="Q28" s="49">
        <f t="shared" si="11"/>
        <v>-11.299999999999997</v>
      </c>
      <c r="R28" s="55">
        <f t="shared" si="12"/>
        <v>0.25279642058165541</v>
      </c>
      <c r="S28" s="17"/>
      <c r="T28" s="28">
        <f>AVERAGE(R25:R28)</f>
        <v>0.1077328539289788</v>
      </c>
    </row>
    <row r="29" spans="1:20">
      <c r="A29" s="122">
        <v>7</v>
      </c>
      <c r="B29" s="107">
        <v>604775</v>
      </c>
      <c r="C29" s="101" t="s">
        <v>9</v>
      </c>
      <c r="D29" s="101" t="s">
        <v>23</v>
      </c>
      <c r="E29" s="101" t="s">
        <v>121</v>
      </c>
      <c r="F29" s="101" t="s">
        <v>75</v>
      </c>
      <c r="G29" s="35" t="s">
        <v>122</v>
      </c>
      <c r="H29" s="32">
        <v>1069</v>
      </c>
      <c r="I29" s="32"/>
      <c r="J29" s="40">
        <v>1184.21</v>
      </c>
      <c r="K29" s="41" t="str">
        <f t="shared" si="2"/>
        <v>Pass</v>
      </c>
      <c r="L29" s="42"/>
      <c r="M29" s="101" t="s">
        <v>76</v>
      </c>
      <c r="N29" s="40">
        <v>1176</v>
      </c>
      <c r="O29" s="41" t="str">
        <f t="shared" si="0"/>
        <v>Pass</v>
      </c>
      <c r="P29" s="42"/>
      <c r="Q29" s="47">
        <f>J29-N29</f>
        <v>8.2100000000000364</v>
      </c>
      <c r="R29" s="53">
        <f t="shared" si="12"/>
        <v>-6.9328919701742396E-3</v>
      </c>
      <c r="S29" s="39"/>
    </row>
    <row r="30" spans="1:20" ht="28.8">
      <c r="A30" s="122"/>
      <c r="B30" s="108"/>
      <c r="C30" s="102"/>
      <c r="D30" s="102"/>
      <c r="E30" s="102"/>
      <c r="F30" s="102"/>
      <c r="G30" s="36" t="s">
        <v>123</v>
      </c>
      <c r="H30" s="33">
        <v>1000</v>
      </c>
      <c r="I30" s="51"/>
      <c r="J30" s="43">
        <v>1163.26</v>
      </c>
      <c r="K30" s="41" t="str">
        <f t="shared" si="2"/>
        <v>Pass</v>
      </c>
      <c r="L30" s="44"/>
      <c r="M30" s="102"/>
      <c r="N30" s="43">
        <v>1110</v>
      </c>
      <c r="O30" s="41" t="str">
        <f t="shared" si="0"/>
        <v>Pass</v>
      </c>
      <c r="P30" s="44"/>
      <c r="Q30" s="48">
        <f>J30-N30</f>
        <v>53.259999999999991</v>
      </c>
      <c r="R30" s="54">
        <f t="shared" si="12"/>
        <v>-4.5785121125113896E-2</v>
      </c>
    </row>
    <row r="31" spans="1:20">
      <c r="A31" s="122"/>
      <c r="B31" s="108"/>
      <c r="C31" s="102"/>
      <c r="D31" s="102"/>
      <c r="E31" s="102"/>
      <c r="F31" s="102"/>
      <c r="G31" s="36" t="s">
        <v>124</v>
      </c>
      <c r="H31" s="33">
        <v>12</v>
      </c>
      <c r="I31" s="51"/>
      <c r="J31" s="43">
        <v>14.3</v>
      </c>
      <c r="K31" s="41" t="str">
        <f t="shared" si="2"/>
        <v>Pass</v>
      </c>
      <c r="L31" s="44"/>
      <c r="M31" s="102"/>
      <c r="N31" s="43">
        <v>16</v>
      </c>
      <c r="O31" s="41" t="str">
        <f t="shared" si="0"/>
        <v>Pass</v>
      </c>
      <c r="P31" s="44"/>
      <c r="Q31" s="48">
        <f t="shared" ref="Q31:Q32" si="13">J31-N31</f>
        <v>-1.6999999999999993</v>
      </c>
      <c r="R31" s="54">
        <f t="shared" si="12"/>
        <v>0.11888111888111882</v>
      </c>
      <c r="T31" s="11" t="s">
        <v>69</v>
      </c>
    </row>
    <row r="32" spans="1:20">
      <c r="A32" s="123"/>
      <c r="B32" s="109"/>
      <c r="C32" s="103"/>
      <c r="D32" s="103"/>
      <c r="E32" s="103"/>
      <c r="F32" s="103"/>
      <c r="G32" s="37" t="s">
        <v>125</v>
      </c>
      <c r="H32" s="34">
        <v>45</v>
      </c>
      <c r="I32" s="52"/>
      <c r="J32" s="45">
        <v>55.77</v>
      </c>
      <c r="K32" s="41" t="str">
        <f t="shared" si="2"/>
        <v>Pass</v>
      </c>
      <c r="L32" s="46"/>
      <c r="M32" s="103"/>
      <c r="N32" s="45">
        <v>63</v>
      </c>
      <c r="O32" s="41" t="str">
        <f t="shared" si="0"/>
        <v>Pass</v>
      </c>
      <c r="P32" s="46"/>
      <c r="Q32" s="49">
        <f t="shared" si="13"/>
        <v>-7.2299999999999969</v>
      </c>
      <c r="R32" s="55">
        <f t="shared" si="12"/>
        <v>0.12963959117805265</v>
      </c>
      <c r="S32" s="17"/>
      <c r="T32" s="28">
        <f>AVERAGE(R29:R32)</f>
        <v>4.895067424097084E-2</v>
      </c>
    </row>
    <row r="33" spans="1:20">
      <c r="A33" s="122">
        <v>8</v>
      </c>
      <c r="B33" s="107">
        <v>604775</v>
      </c>
      <c r="C33" s="101" t="s">
        <v>9</v>
      </c>
      <c r="D33" s="101" t="s">
        <v>23</v>
      </c>
      <c r="E33" s="101" t="s">
        <v>126</v>
      </c>
      <c r="F33" s="101" t="s">
        <v>75</v>
      </c>
      <c r="G33" s="35" t="s">
        <v>122</v>
      </c>
      <c r="H33" s="32">
        <v>1069</v>
      </c>
      <c r="I33" s="32"/>
      <c r="J33" s="40">
        <v>1159.19</v>
      </c>
      <c r="K33" s="41" t="str">
        <f t="shared" si="2"/>
        <v>Pass</v>
      </c>
      <c r="L33" s="42"/>
      <c r="M33" s="101" t="s">
        <v>129</v>
      </c>
      <c r="N33" s="40">
        <v>1162</v>
      </c>
      <c r="O33" s="41" t="str">
        <f t="shared" si="0"/>
        <v>Pass</v>
      </c>
      <c r="P33" s="42"/>
      <c r="Q33" s="47">
        <f>J33-N33</f>
        <v>-2.8099999999999454</v>
      </c>
      <c r="R33" s="53">
        <f>((N33 - J33) / J33)</f>
        <v>2.4241064881511619E-3</v>
      </c>
      <c r="S33" s="39"/>
    </row>
    <row r="34" spans="1:20" ht="28.8">
      <c r="A34" s="122"/>
      <c r="B34" s="108"/>
      <c r="C34" s="102"/>
      <c r="D34" s="102"/>
      <c r="E34" s="102"/>
      <c r="F34" s="102"/>
      <c r="G34" s="36" t="s">
        <v>123</v>
      </c>
      <c r="H34" s="33">
        <v>1000</v>
      </c>
      <c r="I34" s="51"/>
      <c r="J34" s="43">
        <v>1134.2</v>
      </c>
      <c r="K34" s="41" t="str">
        <f t="shared" si="2"/>
        <v>Pass</v>
      </c>
      <c r="L34" s="44"/>
      <c r="M34" s="102"/>
      <c r="N34" s="43">
        <v>1105</v>
      </c>
      <c r="O34" s="41" t="str">
        <f t="shared" si="0"/>
        <v>Pass</v>
      </c>
      <c r="P34" s="44"/>
      <c r="Q34" s="48">
        <f>J34-N34</f>
        <v>29.200000000000045</v>
      </c>
      <c r="R34" s="54">
        <f>((N34 - J34) / J34)</f>
        <v>-2.5745018515253081E-2</v>
      </c>
    </row>
    <row r="35" spans="1:20">
      <c r="A35" s="122"/>
      <c r="B35" s="108"/>
      <c r="C35" s="102"/>
      <c r="D35" s="102"/>
      <c r="E35" s="102"/>
      <c r="F35" s="102"/>
      <c r="G35" s="36" t="s">
        <v>124</v>
      </c>
      <c r="H35" s="33">
        <v>8</v>
      </c>
      <c r="I35" s="51"/>
      <c r="J35" s="43">
        <v>12.08</v>
      </c>
      <c r="K35" s="41" t="str">
        <f t="shared" si="2"/>
        <v>Pass</v>
      </c>
      <c r="L35" s="44"/>
      <c r="M35" s="102"/>
      <c r="N35" s="43">
        <v>13</v>
      </c>
      <c r="O35" s="41" t="str">
        <f t="shared" si="0"/>
        <v>Pass</v>
      </c>
      <c r="P35" s="44"/>
      <c r="Q35" s="48">
        <f t="shared" ref="Q35:Q36" si="14">J35-N35</f>
        <v>-0.91999999999999993</v>
      </c>
      <c r="R35" s="54">
        <f t="shared" ref="R35:R40" si="15">((N35 - J35) / J35)</f>
        <v>7.6158940397350994E-2</v>
      </c>
      <c r="T35" s="11" t="s">
        <v>69</v>
      </c>
    </row>
    <row r="36" spans="1:20">
      <c r="A36" s="123"/>
      <c r="B36" s="109"/>
      <c r="C36" s="103"/>
      <c r="D36" s="103"/>
      <c r="E36" s="103"/>
      <c r="F36" s="103"/>
      <c r="G36" s="37" t="s">
        <v>125</v>
      </c>
      <c r="H36" s="34">
        <v>32</v>
      </c>
      <c r="I36" s="52"/>
      <c r="J36" s="45">
        <v>52.22</v>
      </c>
      <c r="K36" s="41" t="str">
        <f t="shared" si="2"/>
        <v>Pass</v>
      </c>
      <c r="L36" s="46"/>
      <c r="M36" s="103"/>
      <c r="N36" s="45">
        <v>42</v>
      </c>
      <c r="O36" s="41" t="str">
        <f t="shared" si="0"/>
        <v>Pass</v>
      </c>
      <c r="P36" s="46"/>
      <c r="Q36" s="49">
        <f t="shared" si="14"/>
        <v>10.219999999999999</v>
      </c>
      <c r="R36" s="55">
        <f t="shared" si="15"/>
        <v>-0.19571045576407506</v>
      </c>
      <c r="S36" s="17"/>
      <c r="T36" s="28">
        <f>AVERAGE(R33:R36)</f>
        <v>-3.5718106848456499E-2</v>
      </c>
    </row>
    <row r="37" spans="1:20">
      <c r="A37" s="122">
        <v>9</v>
      </c>
      <c r="B37" s="107">
        <v>604980</v>
      </c>
      <c r="C37" s="101" t="s">
        <v>10</v>
      </c>
      <c r="D37" s="101" t="s">
        <v>23</v>
      </c>
      <c r="E37" s="101" t="s">
        <v>121</v>
      </c>
      <c r="F37" s="101" t="s">
        <v>77</v>
      </c>
      <c r="G37" s="35" t="s">
        <v>122</v>
      </c>
      <c r="H37" s="32">
        <v>1069</v>
      </c>
      <c r="I37" s="32"/>
      <c r="J37" s="40">
        <v>1127.1600000000001</v>
      </c>
      <c r="K37" s="41" t="str">
        <f t="shared" si="2"/>
        <v>Pass</v>
      </c>
      <c r="L37" s="42"/>
      <c r="M37" s="101" t="s">
        <v>78</v>
      </c>
      <c r="N37" s="40">
        <v>1137</v>
      </c>
      <c r="O37" s="41" t="str">
        <f t="shared" si="0"/>
        <v>Pass</v>
      </c>
      <c r="P37" s="42"/>
      <c r="Q37" s="47">
        <f>J37-N37</f>
        <v>-9.8399999999999181</v>
      </c>
      <c r="R37" s="53">
        <f t="shared" si="15"/>
        <v>8.7299052485893015E-3</v>
      </c>
      <c r="S37" s="39"/>
    </row>
    <row r="38" spans="1:20" ht="28.8">
      <c r="A38" s="122"/>
      <c r="B38" s="108"/>
      <c r="C38" s="102"/>
      <c r="D38" s="102"/>
      <c r="E38" s="102"/>
      <c r="F38" s="102"/>
      <c r="G38" s="36" t="s">
        <v>123</v>
      </c>
      <c r="H38" s="33">
        <v>1000</v>
      </c>
      <c r="I38" s="51"/>
      <c r="J38" s="43">
        <v>1093.28</v>
      </c>
      <c r="K38" s="41" t="str">
        <f t="shared" si="2"/>
        <v>Pass</v>
      </c>
      <c r="L38" s="44"/>
      <c r="M38" s="102"/>
      <c r="N38" s="43">
        <v>1100</v>
      </c>
      <c r="O38" s="41" t="str">
        <f t="shared" si="0"/>
        <v>Pass</v>
      </c>
      <c r="P38" s="44"/>
      <c r="Q38" s="48">
        <f>J38-N38</f>
        <v>-6.7200000000000273</v>
      </c>
      <c r="R38" s="54">
        <f t="shared" si="15"/>
        <v>6.1466412995756139E-3</v>
      </c>
    </row>
    <row r="39" spans="1:20">
      <c r="A39" s="122"/>
      <c r="B39" s="108"/>
      <c r="C39" s="102"/>
      <c r="D39" s="102"/>
      <c r="E39" s="102"/>
      <c r="F39" s="102"/>
      <c r="G39" s="36" t="s">
        <v>124</v>
      </c>
      <c r="H39" s="33">
        <v>12</v>
      </c>
      <c r="I39" s="51"/>
      <c r="J39" s="43">
        <v>17.54</v>
      </c>
      <c r="K39" s="41" t="str">
        <f t="shared" si="2"/>
        <v>Pass</v>
      </c>
      <c r="L39" s="44"/>
      <c r="M39" s="102"/>
      <c r="N39" s="43">
        <v>20</v>
      </c>
      <c r="O39" s="41" t="str">
        <f t="shared" si="0"/>
        <v>Pass</v>
      </c>
      <c r="P39" s="44"/>
      <c r="Q39" s="48">
        <f t="shared" ref="Q39:Q40" si="16">J39-N39</f>
        <v>-2.4600000000000009</v>
      </c>
      <c r="R39" s="54">
        <f t="shared" si="15"/>
        <v>0.14025085518814145</v>
      </c>
      <c r="T39" s="11" t="s">
        <v>69</v>
      </c>
    </row>
    <row r="40" spans="1:20">
      <c r="A40" s="123"/>
      <c r="B40" s="109"/>
      <c r="C40" s="103"/>
      <c r="D40" s="103"/>
      <c r="E40" s="103"/>
      <c r="F40" s="103"/>
      <c r="G40" s="37" t="s">
        <v>125</v>
      </c>
      <c r="H40" s="34">
        <v>45</v>
      </c>
      <c r="I40" s="52"/>
      <c r="J40" s="45">
        <v>57.51</v>
      </c>
      <c r="K40" s="41" t="str">
        <f t="shared" si="2"/>
        <v>Pass</v>
      </c>
      <c r="L40" s="46"/>
      <c r="M40" s="103"/>
      <c r="N40" s="45">
        <v>63</v>
      </c>
      <c r="O40" s="41" t="str">
        <f t="shared" si="0"/>
        <v>Pass</v>
      </c>
      <c r="P40" s="46"/>
      <c r="Q40" s="49">
        <f t="shared" si="16"/>
        <v>-5.490000000000002</v>
      </c>
      <c r="R40" s="55">
        <f t="shared" si="15"/>
        <v>9.5461658841940564E-2</v>
      </c>
      <c r="S40" s="17"/>
      <c r="T40" s="28">
        <f>AVERAGE(R37:R40)</f>
        <v>6.2647265144561731E-2</v>
      </c>
    </row>
    <row r="41" spans="1:20">
      <c r="A41" s="122">
        <v>10</v>
      </c>
      <c r="B41" s="107">
        <v>604980</v>
      </c>
      <c r="C41" s="101" t="s">
        <v>10</v>
      </c>
      <c r="D41" s="101" t="s">
        <v>23</v>
      </c>
      <c r="E41" s="101" t="s">
        <v>126</v>
      </c>
      <c r="F41" s="101" t="s">
        <v>77</v>
      </c>
      <c r="G41" s="35" t="s">
        <v>122</v>
      </c>
      <c r="H41" s="32">
        <v>1069</v>
      </c>
      <c r="I41" s="32"/>
      <c r="J41" s="40">
        <v>1124</v>
      </c>
      <c r="K41" s="41" t="str">
        <f t="shared" si="2"/>
        <v>Pass</v>
      </c>
      <c r="L41" s="42"/>
      <c r="M41" s="101" t="s">
        <v>130</v>
      </c>
      <c r="N41" s="40">
        <v>1132</v>
      </c>
      <c r="O41" s="41" t="str">
        <f t="shared" si="0"/>
        <v>Pass</v>
      </c>
      <c r="P41" s="42"/>
      <c r="Q41" s="47">
        <f>J41-N41</f>
        <v>-8</v>
      </c>
      <c r="R41" s="53">
        <f>((N41 - J41) / J41)</f>
        <v>7.1174377224199285E-3</v>
      </c>
      <c r="S41" s="39"/>
    </row>
    <row r="42" spans="1:20" ht="28.8">
      <c r="A42" s="122"/>
      <c r="B42" s="108"/>
      <c r="C42" s="102"/>
      <c r="D42" s="102"/>
      <c r="E42" s="102"/>
      <c r="F42" s="102"/>
      <c r="G42" s="36" t="s">
        <v>123</v>
      </c>
      <c r="H42" s="33">
        <v>1000</v>
      </c>
      <c r="I42" s="51"/>
      <c r="J42" s="43">
        <v>1078.6500000000001</v>
      </c>
      <c r="K42" s="41" t="str">
        <f t="shared" si="2"/>
        <v>Pass</v>
      </c>
      <c r="L42" s="44"/>
      <c r="M42" s="102"/>
      <c r="N42" s="43">
        <v>1074</v>
      </c>
      <c r="O42" s="41" t="str">
        <f t="shared" si="0"/>
        <v>Pass</v>
      </c>
      <c r="P42" s="44"/>
      <c r="Q42" s="48">
        <f>J42-N42</f>
        <v>4.6500000000000909</v>
      </c>
      <c r="R42" s="54">
        <f>((N42 - J42) / J42)</f>
        <v>-4.3109442358504526E-3</v>
      </c>
    </row>
    <row r="43" spans="1:20">
      <c r="A43" s="122"/>
      <c r="B43" s="108"/>
      <c r="C43" s="102"/>
      <c r="D43" s="102"/>
      <c r="E43" s="102"/>
      <c r="F43" s="102"/>
      <c r="G43" s="36" t="s">
        <v>124</v>
      </c>
      <c r="H43" s="33">
        <v>8</v>
      </c>
      <c r="I43" s="51"/>
      <c r="J43" s="43">
        <v>16.920000000000002</v>
      </c>
      <c r="K43" s="41" t="str">
        <f t="shared" si="2"/>
        <v>Pass</v>
      </c>
      <c r="L43" s="44"/>
      <c r="M43" s="102"/>
      <c r="N43" s="43">
        <v>19</v>
      </c>
      <c r="O43" s="41" t="str">
        <f t="shared" si="0"/>
        <v>Pass</v>
      </c>
      <c r="P43" s="44"/>
      <c r="Q43" s="48">
        <f t="shared" ref="Q43:Q44" si="17">J43-N43</f>
        <v>-2.0799999999999983</v>
      </c>
      <c r="R43" s="54">
        <f t="shared" ref="R43:R44" si="18">((N43 - J43) / J43)</f>
        <v>0.12293144208037814</v>
      </c>
      <c r="T43" s="11" t="s">
        <v>69</v>
      </c>
    </row>
    <row r="44" spans="1:20">
      <c r="A44" s="123"/>
      <c r="B44" s="109"/>
      <c r="C44" s="103"/>
      <c r="D44" s="103"/>
      <c r="E44" s="103"/>
      <c r="F44" s="103"/>
      <c r="G44" s="37" t="s">
        <v>125</v>
      </c>
      <c r="H44" s="34">
        <v>32</v>
      </c>
      <c r="I44" s="52"/>
      <c r="J44" s="45">
        <v>59.04</v>
      </c>
      <c r="K44" s="41" t="str">
        <f t="shared" si="2"/>
        <v>Pass</v>
      </c>
      <c r="L44" s="46"/>
      <c r="M44" s="103"/>
      <c r="N44" s="45">
        <v>56</v>
      </c>
      <c r="O44" s="41" t="str">
        <f t="shared" si="0"/>
        <v>Pass</v>
      </c>
      <c r="P44" s="46"/>
      <c r="Q44" s="49">
        <f t="shared" si="17"/>
        <v>3.0399999999999991</v>
      </c>
      <c r="R44" s="55">
        <f t="shared" si="18"/>
        <v>-5.149051490514904E-2</v>
      </c>
      <c r="S44" s="17"/>
      <c r="T44" s="28">
        <f>AVERAGE(R41:R44)</f>
        <v>1.8561855165449646E-2</v>
      </c>
    </row>
    <row r="45" spans="1:20">
      <c r="A45" s="122">
        <v>11</v>
      </c>
      <c r="B45" s="107">
        <v>604981</v>
      </c>
      <c r="C45" s="101" t="s">
        <v>11</v>
      </c>
      <c r="D45" s="101" t="s">
        <v>24</v>
      </c>
      <c r="E45" s="101" t="s">
        <v>121</v>
      </c>
      <c r="F45" s="101" t="s">
        <v>79</v>
      </c>
      <c r="G45" s="35" t="s">
        <v>122</v>
      </c>
      <c r="H45" s="32">
        <v>1069</v>
      </c>
      <c r="I45" s="32"/>
      <c r="J45" s="40">
        <v>1122.0899999999999</v>
      </c>
      <c r="K45" s="41" t="str">
        <f t="shared" si="2"/>
        <v>Pass</v>
      </c>
      <c r="L45" s="42"/>
      <c r="M45" s="101" t="s">
        <v>80</v>
      </c>
      <c r="N45" s="40">
        <v>1139</v>
      </c>
      <c r="O45" s="41" t="str">
        <f t="shared" si="0"/>
        <v>Pass</v>
      </c>
      <c r="P45" s="42"/>
      <c r="Q45" s="47">
        <f>J45-N45</f>
        <v>-16.910000000000082</v>
      </c>
      <c r="R45" s="53">
        <f t="shared" ref="R45:R48" si="19">((N45 - J45) / J45)</f>
        <v>1.5070092416829384E-2</v>
      </c>
      <c r="S45" s="39"/>
    </row>
    <row r="46" spans="1:20" ht="28.8">
      <c r="A46" s="122"/>
      <c r="B46" s="108"/>
      <c r="C46" s="102"/>
      <c r="D46" s="102"/>
      <c r="E46" s="102"/>
      <c r="F46" s="102"/>
      <c r="G46" s="36" t="s">
        <v>123</v>
      </c>
      <c r="H46" s="33">
        <v>1000</v>
      </c>
      <c r="I46" s="51"/>
      <c r="J46" s="43">
        <v>1094.05</v>
      </c>
      <c r="K46" s="41" t="str">
        <f t="shared" si="2"/>
        <v>Pass</v>
      </c>
      <c r="L46" s="44"/>
      <c r="M46" s="102"/>
      <c r="N46" s="43">
        <v>1095</v>
      </c>
      <c r="O46" s="41" t="str">
        <f t="shared" si="0"/>
        <v>Pass</v>
      </c>
      <c r="P46" s="44"/>
      <c r="Q46" s="48">
        <f>J46-N46</f>
        <v>-0.95000000000004547</v>
      </c>
      <c r="R46" s="54">
        <f t="shared" si="19"/>
        <v>8.6833325716379102E-4</v>
      </c>
    </row>
    <row r="47" spans="1:20">
      <c r="A47" s="122"/>
      <c r="B47" s="108"/>
      <c r="C47" s="102"/>
      <c r="D47" s="102"/>
      <c r="E47" s="102"/>
      <c r="F47" s="102"/>
      <c r="G47" s="36" t="s">
        <v>124</v>
      </c>
      <c r="H47" s="33">
        <v>12</v>
      </c>
      <c r="I47" s="51"/>
      <c r="J47" s="43">
        <v>16.079999999999998</v>
      </c>
      <c r="K47" s="41" t="str">
        <f t="shared" si="2"/>
        <v>Pass</v>
      </c>
      <c r="L47" s="44"/>
      <c r="M47" s="102"/>
      <c r="N47" s="43">
        <v>21</v>
      </c>
      <c r="O47" s="41" t="str">
        <f t="shared" si="0"/>
        <v>Pass</v>
      </c>
      <c r="P47" s="44"/>
      <c r="Q47" s="48">
        <f t="shared" ref="Q47:Q48" si="20">J47-N47</f>
        <v>-4.9200000000000017</v>
      </c>
      <c r="R47" s="54">
        <f t="shared" si="19"/>
        <v>0.3059701492537315</v>
      </c>
      <c r="T47" s="11" t="s">
        <v>69</v>
      </c>
    </row>
    <row r="48" spans="1:20">
      <c r="A48" s="123"/>
      <c r="B48" s="109"/>
      <c r="C48" s="103"/>
      <c r="D48" s="103"/>
      <c r="E48" s="103"/>
      <c r="F48" s="103"/>
      <c r="G48" s="37" t="s">
        <v>125</v>
      </c>
      <c r="H48" s="34">
        <v>45</v>
      </c>
      <c r="I48" s="52"/>
      <c r="J48" s="45">
        <v>61.83</v>
      </c>
      <c r="K48" s="41" t="str">
        <f t="shared" si="2"/>
        <v>Pass</v>
      </c>
      <c r="L48" s="46"/>
      <c r="M48" s="103"/>
      <c r="N48" s="45">
        <v>64</v>
      </c>
      <c r="O48" s="41" t="str">
        <f t="shared" si="0"/>
        <v>Pass</v>
      </c>
      <c r="P48" s="46"/>
      <c r="Q48" s="49">
        <f t="shared" si="20"/>
        <v>-2.1700000000000017</v>
      </c>
      <c r="R48" s="55">
        <f t="shared" si="19"/>
        <v>3.5096231602781851E-2</v>
      </c>
      <c r="S48" s="17"/>
      <c r="T48" s="28">
        <f>AVERAGE(R45:R48)</f>
        <v>8.9251201632626634E-2</v>
      </c>
    </row>
    <row r="49" spans="1:20">
      <c r="A49" s="122">
        <v>12</v>
      </c>
      <c r="B49" s="107">
        <v>604981</v>
      </c>
      <c r="C49" s="101" t="s">
        <v>11</v>
      </c>
      <c r="D49" s="101" t="s">
        <v>24</v>
      </c>
      <c r="E49" s="101" t="s">
        <v>126</v>
      </c>
      <c r="F49" s="101" t="s">
        <v>79</v>
      </c>
      <c r="G49" s="35" t="s">
        <v>122</v>
      </c>
      <c r="H49" s="32">
        <v>1069</v>
      </c>
      <c r="I49" s="32"/>
      <c r="J49" s="40">
        <v>1088.1300000000001</v>
      </c>
      <c r="K49" s="41" t="str">
        <f t="shared" si="2"/>
        <v>Pass</v>
      </c>
      <c r="L49" s="42"/>
      <c r="M49" s="101" t="s">
        <v>131</v>
      </c>
      <c r="N49" s="40">
        <v>1125</v>
      </c>
      <c r="O49" s="41" t="str">
        <f t="shared" si="0"/>
        <v>Pass</v>
      </c>
      <c r="P49" s="42"/>
      <c r="Q49" s="47">
        <f>J49-N49</f>
        <v>-36.869999999999891</v>
      </c>
      <c r="R49" s="53">
        <f>((N49 - J49) / J49)</f>
        <v>3.3883819028976213E-2</v>
      </c>
      <c r="S49" s="39"/>
    </row>
    <row r="50" spans="1:20" ht="28.8">
      <c r="A50" s="122"/>
      <c r="B50" s="108"/>
      <c r="C50" s="102"/>
      <c r="D50" s="102"/>
      <c r="E50" s="102"/>
      <c r="F50" s="102"/>
      <c r="G50" s="36" t="s">
        <v>123</v>
      </c>
      <c r="H50" s="33">
        <v>1000</v>
      </c>
      <c r="I50" s="51"/>
      <c r="J50" s="43">
        <v>1055.21</v>
      </c>
      <c r="K50" s="41" t="str">
        <f t="shared" si="2"/>
        <v>Pass</v>
      </c>
      <c r="L50" s="44"/>
      <c r="M50" s="102"/>
      <c r="N50" s="43">
        <v>1072</v>
      </c>
      <c r="O50" s="41" t="str">
        <f t="shared" si="0"/>
        <v>Pass</v>
      </c>
      <c r="P50" s="44"/>
      <c r="Q50" s="48">
        <f>J50-N50</f>
        <v>-16.789999999999964</v>
      </c>
      <c r="R50" s="54">
        <f>((N50 - J50) / J50)</f>
        <v>1.5911524720197839E-2</v>
      </c>
    </row>
    <row r="51" spans="1:20">
      <c r="A51" s="122"/>
      <c r="B51" s="108"/>
      <c r="C51" s="102"/>
      <c r="D51" s="102"/>
      <c r="E51" s="102"/>
      <c r="F51" s="102"/>
      <c r="G51" s="36" t="s">
        <v>124</v>
      </c>
      <c r="H51" s="33">
        <v>8</v>
      </c>
      <c r="I51" s="51"/>
      <c r="J51" s="43">
        <v>13.68</v>
      </c>
      <c r="K51" s="41" t="str">
        <f t="shared" si="2"/>
        <v>Pass</v>
      </c>
      <c r="L51" s="44"/>
      <c r="M51" s="102"/>
      <c r="N51" s="43">
        <v>17</v>
      </c>
      <c r="O51" s="41" t="str">
        <f t="shared" si="0"/>
        <v>Pass</v>
      </c>
      <c r="P51" s="44"/>
      <c r="Q51" s="48">
        <f t="shared" ref="Q51:Q52" si="21">J51-N51</f>
        <v>-3.3200000000000003</v>
      </c>
      <c r="R51" s="54">
        <f t="shared" ref="R51:R56" si="22">((N51 - J51) / J51)</f>
        <v>0.24269005847953218</v>
      </c>
      <c r="T51" s="11" t="s">
        <v>69</v>
      </c>
    </row>
    <row r="52" spans="1:20">
      <c r="A52" s="123"/>
      <c r="B52" s="109"/>
      <c r="C52" s="103"/>
      <c r="D52" s="103"/>
      <c r="E52" s="103"/>
      <c r="F52" s="103"/>
      <c r="G52" s="37" t="s">
        <v>125</v>
      </c>
      <c r="H52" s="34">
        <v>32</v>
      </c>
      <c r="I52" s="52"/>
      <c r="J52" s="45">
        <v>54.41</v>
      </c>
      <c r="K52" s="41" t="str">
        <f t="shared" si="2"/>
        <v>Pass</v>
      </c>
      <c r="L52" s="46"/>
      <c r="M52" s="103"/>
      <c r="N52" s="45">
        <v>51</v>
      </c>
      <c r="O52" s="41" t="str">
        <f t="shared" si="0"/>
        <v>Pass</v>
      </c>
      <c r="P52" s="46"/>
      <c r="Q52" s="49">
        <f t="shared" si="21"/>
        <v>3.4099999999999966</v>
      </c>
      <c r="R52" s="55">
        <f t="shared" si="22"/>
        <v>-6.2672302885498937E-2</v>
      </c>
      <c r="S52" s="17"/>
      <c r="T52" s="28">
        <f>AVERAGE(R49:R52)</f>
        <v>5.7453274835801822E-2</v>
      </c>
    </row>
    <row r="53" spans="1:20">
      <c r="A53" s="122">
        <v>13</v>
      </c>
      <c r="B53" s="107">
        <v>604985</v>
      </c>
      <c r="C53" s="101" t="s">
        <v>12</v>
      </c>
      <c r="D53" s="101" t="s">
        <v>24</v>
      </c>
      <c r="E53" s="101" t="s">
        <v>121</v>
      </c>
      <c r="F53" s="101" t="s">
        <v>81</v>
      </c>
      <c r="G53" s="35" t="s">
        <v>122</v>
      </c>
      <c r="H53" s="32">
        <v>1069</v>
      </c>
      <c r="I53" s="32"/>
      <c r="J53" s="40">
        <v>1126.8800000000001</v>
      </c>
      <c r="K53" s="41" t="str">
        <f t="shared" si="2"/>
        <v>Pass</v>
      </c>
      <c r="L53" s="42"/>
      <c r="M53" s="101" t="s">
        <v>82</v>
      </c>
      <c r="N53" s="40">
        <v>1134</v>
      </c>
      <c r="O53" s="41" t="str">
        <f t="shared" si="0"/>
        <v>Pass</v>
      </c>
      <c r="P53" s="42"/>
      <c r="Q53" s="47">
        <f>J53-N53</f>
        <v>-7.1199999999998909</v>
      </c>
      <c r="R53" s="53">
        <f t="shared" si="22"/>
        <v>6.3183302569926611E-3</v>
      </c>
      <c r="S53" s="39"/>
    </row>
    <row r="54" spans="1:20" ht="28.8">
      <c r="A54" s="122"/>
      <c r="B54" s="108"/>
      <c r="C54" s="102"/>
      <c r="D54" s="102"/>
      <c r="E54" s="102"/>
      <c r="F54" s="102"/>
      <c r="G54" s="36" t="s">
        <v>123</v>
      </c>
      <c r="H54" s="33">
        <v>1000</v>
      </c>
      <c r="I54" s="51"/>
      <c r="J54" s="43">
        <v>1085</v>
      </c>
      <c r="K54" s="41" t="str">
        <f t="shared" si="2"/>
        <v>Pass</v>
      </c>
      <c r="L54" s="44"/>
      <c r="M54" s="102"/>
      <c r="N54" s="43">
        <v>1096</v>
      </c>
      <c r="O54" s="41" t="str">
        <f t="shared" si="0"/>
        <v>Pass</v>
      </c>
      <c r="P54" s="44"/>
      <c r="Q54" s="48">
        <f>J54-N54</f>
        <v>-11</v>
      </c>
      <c r="R54" s="54">
        <f t="shared" si="22"/>
        <v>1.0138248847926268E-2</v>
      </c>
    </row>
    <row r="55" spans="1:20">
      <c r="A55" s="122"/>
      <c r="B55" s="108"/>
      <c r="C55" s="102"/>
      <c r="D55" s="102"/>
      <c r="E55" s="102"/>
      <c r="F55" s="102"/>
      <c r="G55" s="36" t="s">
        <v>124</v>
      </c>
      <c r="H55" s="33">
        <v>12</v>
      </c>
      <c r="I55" s="51"/>
      <c r="J55" s="43">
        <v>17.600000000000001</v>
      </c>
      <c r="K55" s="41" t="str">
        <f t="shared" si="2"/>
        <v>Pass</v>
      </c>
      <c r="L55" s="44"/>
      <c r="M55" s="102"/>
      <c r="N55" s="43">
        <v>21</v>
      </c>
      <c r="O55" s="41" t="str">
        <f t="shared" si="0"/>
        <v>Pass</v>
      </c>
      <c r="P55" s="44"/>
      <c r="Q55" s="48">
        <f t="shared" ref="Q55:Q56" si="23">J55-N55</f>
        <v>-3.3999999999999986</v>
      </c>
      <c r="R55" s="54">
        <f t="shared" si="22"/>
        <v>0.19318181818181809</v>
      </c>
      <c r="T55" s="11" t="s">
        <v>69</v>
      </c>
    </row>
    <row r="56" spans="1:20">
      <c r="A56" s="123"/>
      <c r="B56" s="109"/>
      <c r="C56" s="103"/>
      <c r="D56" s="103"/>
      <c r="E56" s="103"/>
      <c r="F56" s="103"/>
      <c r="G56" s="37" t="s">
        <v>125</v>
      </c>
      <c r="H56" s="34">
        <v>45</v>
      </c>
      <c r="I56" s="52"/>
      <c r="J56" s="45">
        <v>63.55</v>
      </c>
      <c r="K56" s="41" t="str">
        <f t="shared" si="2"/>
        <v>Pass</v>
      </c>
      <c r="L56" s="46"/>
      <c r="M56" s="103"/>
      <c r="N56" s="45">
        <v>63</v>
      </c>
      <c r="O56" s="41" t="str">
        <f t="shared" si="0"/>
        <v>Pass</v>
      </c>
      <c r="P56" s="46"/>
      <c r="Q56" s="49">
        <f t="shared" si="23"/>
        <v>0.54999999999999716</v>
      </c>
      <c r="R56" s="55">
        <f t="shared" si="22"/>
        <v>-8.6546026750589644E-3</v>
      </c>
      <c r="S56" s="17"/>
      <c r="T56" s="28">
        <f>AVERAGE(R53:R56)</f>
        <v>5.0245948652919516E-2</v>
      </c>
    </row>
    <row r="57" spans="1:20">
      <c r="A57" s="122">
        <v>14</v>
      </c>
      <c r="B57" s="107">
        <v>604985</v>
      </c>
      <c r="C57" s="101" t="s">
        <v>12</v>
      </c>
      <c r="D57" s="101" t="s">
        <v>24</v>
      </c>
      <c r="E57" s="101" t="s">
        <v>126</v>
      </c>
      <c r="F57" s="101" t="s">
        <v>81</v>
      </c>
      <c r="G57" s="35" t="s">
        <v>122</v>
      </c>
      <c r="H57" s="32">
        <v>1069</v>
      </c>
      <c r="I57" s="32"/>
      <c r="J57" s="40">
        <v>1113.54</v>
      </c>
      <c r="K57" s="41" t="str">
        <f t="shared" si="2"/>
        <v>Pass</v>
      </c>
      <c r="L57" s="42"/>
      <c r="M57" s="101" t="s">
        <v>132</v>
      </c>
      <c r="N57" s="40">
        <v>1119</v>
      </c>
      <c r="O57" s="41" t="str">
        <f t="shared" si="0"/>
        <v>Pass</v>
      </c>
      <c r="P57" s="42"/>
      <c r="Q57" s="47">
        <f>J57-N57</f>
        <v>-5.4600000000000364</v>
      </c>
      <c r="R57" s="53">
        <f>((N57 - J57) / J57)</f>
        <v>4.9032814268010457E-3</v>
      </c>
      <c r="S57" s="39"/>
    </row>
    <row r="58" spans="1:20" ht="28.8">
      <c r="A58" s="122"/>
      <c r="B58" s="108"/>
      <c r="C58" s="102"/>
      <c r="D58" s="102"/>
      <c r="E58" s="102"/>
      <c r="F58" s="102"/>
      <c r="G58" s="36" t="s">
        <v>123</v>
      </c>
      <c r="H58" s="33">
        <v>1000</v>
      </c>
      <c r="I58" s="51"/>
      <c r="J58" s="43">
        <v>1068.5</v>
      </c>
      <c r="K58" s="41" t="str">
        <f t="shared" si="2"/>
        <v>Pass</v>
      </c>
      <c r="L58" s="44"/>
      <c r="M58" s="102"/>
      <c r="N58" s="43">
        <v>1082</v>
      </c>
      <c r="O58" s="41" t="str">
        <f t="shared" si="0"/>
        <v>Pass</v>
      </c>
      <c r="P58" s="44"/>
      <c r="Q58" s="48">
        <f>J58-N58</f>
        <v>-13.5</v>
      </c>
      <c r="R58" s="54">
        <f>((N58 - J58) / J58)</f>
        <v>1.2634534394010294E-2</v>
      </c>
    </row>
    <row r="59" spans="1:20">
      <c r="A59" s="122"/>
      <c r="B59" s="108"/>
      <c r="C59" s="102"/>
      <c r="D59" s="102"/>
      <c r="E59" s="102"/>
      <c r="F59" s="102"/>
      <c r="G59" s="36" t="s">
        <v>124</v>
      </c>
      <c r="H59" s="33">
        <v>8</v>
      </c>
      <c r="I59" s="51"/>
      <c r="J59" s="43">
        <v>18.68</v>
      </c>
      <c r="K59" s="41" t="str">
        <f t="shared" si="2"/>
        <v>Pass</v>
      </c>
      <c r="L59" s="44"/>
      <c r="M59" s="102"/>
      <c r="N59" s="43">
        <v>17</v>
      </c>
      <c r="O59" s="41" t="str">
        <f t="shared" si="0"/>
        <v>Pass</v>
      </c>
      <c r="P59" s="44"/>
      <c r="Q59" s="48">
        <f t="shared" ref="Q59:Q60" si="24">J59-N59</f>
        <v>1.6799999999999997</v>
      </c>
      <c r="R59" s="54">
        <f t="shared" ref="R59:R64" si="25">((N59 - J59) / J59)</f>
        <v>-8.9935760171306195E-2</v>
      </c>
      <c r="T59" s="11" t="s">
        <v>69</v>
      </c>
    </row>
    <row r="60" spans="1:20">
      <c r="A60" s="123"/>
      <c r="B60" s="109"/>
      <c r="C60" s="103"/>
      <c r="D60" s="103"/>
      <c r="E60" s="103"/>
      <c r="F60" s="103"/>
      <c r="G60" s="37" t="s">
        <v>125</v>
      </c>
      <c r="H60" s="34">
        <v>32</v>
      </c>
      <c r="I60" s="52"/>
      <c r="J60" s="45">
        <v>60.98</v>
      </c>
      <c r="K60" s="41" t="str">
        <f t="shared" si="2"/>
        <v>Pass</v>
      </c>
      <c r="L60" s="46"/>
      <c r="M60" s="103"/>
      <c r="N60" s="45">
        <v>55</v>
      </c>
      <c r="O60" s="41" t="str">
        <f t="shared" si="0"/>
        <v>Pass</v>
      </c>
      <c r="P60" s="46"/>
      <c r="Q60" s="49">
        <f t="shared" si="24"/>
        <v>5.9799999999999969</v>
      </c>
      <c r="R60" s="55">
        <f t="shared" si="25"/>
        <v>-9.8064939324368605E-2</v>
      </c>
      <c r="S60" s="17"/>
      <c r="T60" s="28">
        <f>AVERAGE(R57:R60)</f>
        <v>-4.2615720918715863E-2</v>
      </c>
    </row>
    <row r="61" spans="1:20">
      <c r="A61" s="122">
        <v>15</v>
      </c>
      <c r="B61" s="107">
        <v>700585</v>
      </c>
      <c r="C61" s="101" t="s">
        <v>13</v>
      </c>
      <c r="D61" s="101" t="s">
        <v>22</v>
      </c>
      <c r="E61" s="101" t="s">
        <v>121</v>
      </c>
      <c r="F61" s="101" t="s">
        <v>83</v>
      </c>
      <c r="G61" s="35" t="s">
        <v>122</v>
      </c>
      <c r="H61" s="32">
        <v>1069</v>
      </c>
      <c r="I61" s="32"/>
      <c r="J61" s="40">
        <v>1169.33</v>
      </c>
      <c r="K61" s="41" t="str">
        <f t="shared" si="2"/>
        <v>Pass</v>
      </c>
      <c r="L61" s="42"/>
      <c r="M61" s="101" t="s">
        <v>84</v>
      </c>
      <c r="N61" s="40">
        <v>1188</v>
      </c>
      <c r="O61" s="41" t="str">
        <f t="shared" si="0"/>
        <v>Pass</v>
      </c>
      <c r="P61" s="42"/>
      <c r="Q61" s="47">
        <f>J61-N61</f>
        <v>-18.670000000000073</v>
      </c>
      <c r="R61" s="53">
        <f t="shared" si="25"/>
        <v>1.5966408114048279E-2</v>
      </c>
      <c r="S61" s="39"/>
    </row>
    <row r="62" spans="1:20" ht="28.8">
      <c r="A62" s="122"/>
      <c r="B62" s="108"/>
      <c r="C62" s="102"/>
      <c r="D62" s="102"/>
      <c r="E62" s="102"/>
      <c r="F62" s="102"/>
      <c r="G62" s="36" t="s">
        <v>123</v>
      </c>
      <c r="H62" s="33">
        <v>1000</v>
      </c>
      <c r="I62" s="51"/>
      <c r="J62" s="43">
        <v>1141.1400000000001</v>
      </c>
      <c r="K62" s="41" t="str">
        <f t="shared" si="2"/>
        <v>Pass</v>
      </c>
      <c r="L62" s="44"/>
      <c r="M62" s="102"/>
      <c r="N62" s="43">
        <v>1112</v>
      </c>
      <c r="O62" s="41" t="str">
        <f t="shared" si="0"/>
        <v>Pass</v>
      </c>
      <c r="P62" s="44"/>
      <c r="Q62" s="48">
        <f>J62-N62</f>
        <v>29.1400000000001</v>
      </c>
      <c r="R62" s="54">
        <f t="shared" si="25"/>
        <v>-2.5535867641130885E-2</v>
      </c>
    </row>
    <row r="63" spans="1:20">
      <c r="A63" s="122"/>
      <c r="B63" s="108"/>
      <c r="C63" s="102"/>
      <c r="D63" s="102"/>
      <c r="E63" s="102"/>
      <c r="F63" s="102"/>
      <c r="G63" s="36" t="s">
        <v>124</v>
      </c>
      <c r="H63" s="33">
        <v>12</v>
      </c>
      <c r="I63" s="51"/>
      <c r="J63" s="43">
        <v>15.36</v>
      </c>
      <c r="K63" s="41" t="str">
        <f t="shared" si="2"/>
        <v>Pass</v>
      </c>
      <c r="L63" s="44"/>
      <c r="M63" s="102"/>
      <c r="N63" s="43">
        <v>18</v>
      </c>
      <c r="O63" s="41" t="str">
        <f t="shared" si="0"/>
        <v>Pass</v>
      </c>
      <c r="P63" s="44"/>
      <c r="Q63" s="48">
        <f t="shared" ref="Q63:Q64" si="26">J63-N63</f>
        <v>-2.6400000000000006</v>
      </c>
      <c r="R63" s="54">
        <f t="shared" si="25"/>
        <v>0.17187500000000006</v>
      </c>
      <c r="T63" s="11" t="s">
        <v>69</v>
      </c>
    </row>
    <row r="64" spans="1:20">
      <c r="A64" s="123"/>
      <c r="B64" s="109"/>
      <c r="C64" s="103"/>
      <c r="D64" s="103"/>
      <c r="E64" s="103"/>
      <c r="F64" s="103"/>
      <c r="G64" s="37" t="s">
        <v>125</v>
      </c>
      <c r="H64" s="34">
        <v>45</v>
      </c>
      <c r="I64" s="52"/>
      <c r="J64" s="45">
        <v>57.28</v>
      </c>
      <c r="K64" s="41" t="str">
        <f t="shared" si="2"/>
        <v>Pass</v>
      </c>
      <c r="L64" s="46"/>
      <c r="M64" s="103"/>
      <c r="N64" s="45">
        <v>60</v>
      </c>
      <c r="O64" s="41" t="str">
        <f t="shared" si="0"/>
        <v>Pass</v>
      </c>
      <c r="P64" s="46"/>
      <c r="Q64" s="49">
        <f t="shared" si="26"/>
        <v>-2.7199999999999989</v>
      </c>
      <c r="R64" s="55">
        <f t="shared" si="25"/>
        <v>4.748603351955305E-2</v>
      </c>
      <c r="S64" s="17"/>
      <c r="T64" s="28">
        <f>AVERAGE(R61:R64)</f>
        <v>5.2447893498117626E-2</v>
      </c>
    </row>
    <row r="65" spans="1:20">
      <c r="A65" s="122">
        <v>16</v>
      </c>
      <c r="B65" s="107">
        <v>700585</v>
      </c>
      <c r="C65" s="101" t="s">
        <v>13</v>
      </c>
      <c r="D65" s="101" t="s">
        <v>22</v>
      </c>
      <c r="E65" s="101" t="s">
        <v>126</v>
      </c>
      <c r="F65" s="101" t="s">
        <v>83</v>
      </c>
      <c r="G65" s="35" t="s">
        <v>122</v>
      </c>
      <c r="H65" s="32">
        <v>1069</v>
      </c>
      <c r="I65" s="32"/>
      <c r="J65" s="40">
        <v>1166.9000000000001</v>
      </c>
      <c r="K65" s="41" t="str">
        <f t="shared" si="2"/>
        <v>Pass</v>
      </c>
      <c r="L65" s="42"/>
      <c r="M65" s="101" t="s">
        <v>133</v>
      </c>
      <c r="N65" s="40">
        <v>1119</v>
      </c>
      <c r="O65" s="41" t="str">
        <f t="shared" si="0"/>
        <v>Pass</v>
      </c>
      <c r="P65" s="42"/>
      <c r="Q65" s="47">
        <f>J65-N65</f>
        <v>47.900000000000091</v>
      </c>
      <c r="R65" s="53">
        <f>((N65 - J65) / J65)</f>
        <v>-4.1048933070528829E-2</v>
      </c>
      <c r="S65" s="39"/>
    </row>
    <row r="66" spans="1:20" ht="28.8">
      <c r="A66" s="122"/>
      <c r="B66" s="108"/>
      <c r="C66" s="102"/>
      <c r="D66" s="102"/>
      <c r="E66" s="102"/>
      <c r="F66" s="102"/>
      <c r="G66" s="36" t="s">
        <v>123</v>
      </c>
      <c r="H66" s="33">
        <v>1000</v>
      </c>
      <c r="I66" s="51"/>
      <c r="J66" s="43">
        <v>1138.7</v>
      </c>
      <c r="K66" s="41" t="str">
        <f t="shared" si="2"/>
        <v>Pass</v>
      </c>
      <c r="L66" s="44"/>
      <c r="M66" s="102"/>
      <c r="N66" s="43">
        <v>1082</v>
      </c>
      <c r="O66" s="41" t="str">
        <f t="shared" si="0"/>
        <v>Pass</v>
      </c>
      <c r="P66" s="44"/>
      <c r="Q66" s="48">
        <f>J66-N66</f>
        <v>56.700000000000045</v>
      </c>
      <c r="R66" s="54">
        <f>((N66 - J66) / J66)</f>
        <v>-4.9793624308421922E-2</v>
      </c>
    </row>
    <row r="67" spans="1:20">
      <c r="A67" s="122"/>
      <c r="B67" s="108"/>
      <c r="C67" s="102"/>
      <c r="D67" s="102"/>
      <c r="E67" s="102"/>
      <c r="F67" s="102"/>
      <c r="G67" s="36" t="s">
        <v>124</v>
      </c>
      <c r="H67" s="33">
        <v>8</v>
      </c>
      <c r="I67" s="51"/>
      <c r="J67" s="43">
        <v>13.7</v>
      </c>
      <c r="K67" s="41" t="str">
        <f t="shared" si="2"/>
        <v>Pass</v>
      </c>
      <c r="L67" s="44"/>
      <c r="M67" s="102"/>
      <c r="N67" s="43">
        <v>17</v>
      </c>
      <c r="O67" s="41" t="str">
        <f t="shared" si="0"/>
        <v>Pass</v>
      </c>
      <c r="P67" s="44"/>
      <c r="Q67" s="48">
        <f t="shared" ref="Q67:Q68" si="27">J67-N67</f>
        <v>-3.3000000000000007</v>
      </c>
      <c r="R67" s="54">
        <f>((N67 - J67) / J67)</f>
        <v>0.24087591240875919</v>
      </c>
      <c r="T67" s="11" t="s">
        <v>69</v>
      </c>
    </row>
    <row r="68" spans="1:20">
      <c r="A68" s="123"/>
      <c r="B68" s="109"/>
      <c r="C68" s="103"/>
      <c r="D68" s="103"/>
      <c r="E68" s="103"/>
      <c r="F68" s="103"/>
      <c r="G68" s="37" t="s">
        <v>125</v>
      </c>
      <c r="H68" s="34">
        <v>32</v>
      </c>
      <c r="I68" s="52"/>
      <c r="J68" s="45">
        <v>52.4</v>
      </c>
      <c r="K68" s="41" t="str">
        <f t="shared" si="2"/>
        <v>Pass</v>
      </c>
      <c r="L68" s="46"/>
      <c r="M68" s="103"/>
      <c r="N68" s="45">
        <v>55</v>
      </c>
      <c r="O68" s="41" t="str">
        <f t="shared" si="0"/>
        <v>Pass</v>
      </c>
      <c r="P68" s="46"/>
      <c r="Q68" s="49">
        <f t="shared" si="27"/>
        <v>-2.6000000000000014</v>
      </c>
      <c r="R68" s="55">
        <f>((N68 - J68) / J68)</f>
        <v>4.961832061068705E-2</v>
      </c>
      <c r="S68" s="17"/>
      <c r="T68" s="28">
        <f>AVERAGE(R65:R68)</f>
        <v>4.9912918910123873E-2</v>
      </c>
    </row>
    <row r="69" spans="1:20">
      <c r="A69" s="122">
        <v>17</v>
      </c>
      <c r="B69" s="107">
        <v>700586</v>
      </c>
      <c r="C69" s="101" t="s">
        <v>8</v>
      </c>
      <c r="D69" s="101" t="s">
        <v>22</v>
      </c>
      <c r="E69" s="101" t="s">
        <v>121</v>
      </c>
      <c r="F69" s="101" t="s">
        <v>85</v>
      </c>
      <c r="G69" s="35" t="s">
        <v>122</v>
      </c>
      <c r="H69" s="32">
        <v>1069</v>
      </c>
      <c r="I69" s="32"/>
      <c r="J69" s="40">
        <v>1163.68</v>
      </c>
      <c r="K69" s="41" t="str">
        <f t="shared" si="2"/>
        <v>Pass</v>
      </c>
      <c r="L69" s="42"/>
      <c r="M69" s="101" t="s">
        <v>86</v>
      </c>
      <c r="N69" s="40">
        <v>1179</v>
      </c>
      <c r="O69" s="41" t="str">
        <f t="shared" ref="O69:O132" si="28">IF(AND(N69&gt;=L69),"Pass","Fail")</f>
        <v>Pass</v>
      </c>
      <c r="P69" s="42"/>
      <c r="Q69" s="47">
        <f>J69-N69</f>
        <v>-15.319999999999936</v>
      </c>
      <c r="R69" s="53">
        <f t="shared" ref="R69:R72" si="29">((N69 - J69) / J69)</f>
        <v>1.3165131307575911E-2</v>
      </c>
      <c r="S69" s="39"/>
    </row>
    <row r="70" spans="1:20" ht="28.8">
      <c r="A70" s="122"/>
      <c r="B70" s="108"/>
      <c r="C70" s="102"/>
      <c r="D70" s="102"/>
      <c r="E70" s="102"/>
      <c r="F70" s="102"/>
      <c r="G70" s="36" t="s">
        <v>123</v>
      </c>
      <c r="H70" s="33">
        <v>1000</v>
      </c>
      <c r="I70" s="51"/>
      <c r="J70" s="43">
        <v>1137.1199999999999</v>
      </c>
      <c r="K70" s="41" t="str">
        <f t="shared" ref="K70:K133" si="30">IF(AND(J70&gt;=H70),"Pass","Fail")</f>
        <v>Pass</v>
      </c>
      <c r="L70" s="44"/>
      <c r="M70" s="102"/>
      <c r="N70" s="43">
        <v>1100</v>
      </c>
      <c r="O70" s="41" t="str">
        <f t="shared" si="28"/>
        <v>Pass</v>
      </c>
      <c r="P70" s="44"/>
      <c r="Q70" s="48">
        <f>J70-N70</f>
        <v>37.119999999999891</v>
      </c>
      <c r="R70" s="54">
        <f t="shared" si="29"/>
        <v>-3.2643872238637871E-2</v>
      </c>
    </row>
    <row r="71" spans="1:20">
      <c r="A71" s="122"/>
      <c r="B71" s="108"/>
      <c r="C71" s="102"/>
      <c r="D71" s="102"/>
      <c r="E71" s="102"/>
      <c r="F71" s="102"/>
      <c r="G71" s="36" t="s">
        <v>124</v>
      </c>
      <c r="H71" s="33">
        <v>12</v>
      </c>
      <c r="I71" s="51"/>
      <c r="J71" s="43">
        <v>15.28</v>
      </c>
      <c r="K71" s="41" t="str">
        <f t="shared" si="30"/>
        <v>Pass</v>
      </c>
      <c r="L71" s="44"/>
      <c r="M71" s="102"/>
      <c r="N71" s="43">
        <v>18</v>
      </c>
      <c r="O71" s="41" t="str">
        <f t="shared" si="28"/>
        <v>Pass</v>
      </c>
      <c r="P71" s="44"/>
      <c r="Q71" s="48">
        <f t="shared" ref="Q71:Q72" si="31">J71-N71</f>
        <v>-2.7200000000000006</v>
      </c>
      <c r="R71" s="54">
        <f t="shared" si="29"/>
        <v>0.17801047120418853</v>
      </c>
      <c r="T71" s="11" t="s">
        <v>69</v>
      </c>
    </row>
    <row r="72" spans="1:20">
      <c r="A72" s="123"/>
      <c r="B72" s="109"/>
      <c r="C72" s="103"/>
      <c r="D72" s="103"/>
      <c r="E72" s="103"/>
      <c r="F72" s="103"/>
      <c r="G72" s="37" t="s">
        <v>125</v>
      </c>
      <c r="H72" s="34">
        <v>45</v>
      </c>
      <c r="I72" s="52"/>
      <c r="J72" s="45">
        <v>57.1</v>
      </c>
      <c r="K72" s="41" t="str">
        <f t="shared" si="30"/>
        <v>Pass</v>
      </c>
      <c r="L72" s="46"/>
      <c r="M72" s="103"/>
      <c r="N72" s="45">
        <v>63</v>
      </c>
      <c r="O72" s="41" t="str">
        <f t="shared" si="28"/>
        <v>Pass</v>
      </c>
      <c r="P72" s="46"/>
      <c r="Q72" s="49">
        <f t="shared" si="31"/>
        <v>-5.8999999999999986</v>
      </c>
      <c r="R72" s="55">
        <f t="shared" si="29"/>
        <v>0.10332749562171625</v>
      </c>
      <c r="S72" s="17"/>
      <c r="T72" s="28">
        <f>AVERAGE(R69:R72)</f>
        <v>6.5464806473710696E-2</v>
      </c>
    </row>
    <row r="73" spans="1:20">
      <c r="A73" s="122">
        <v>18</v>
      </c>
      <c r="B73" s="107">
        <v>700586</v>
      </c>
      <c r="C73" s="101" t="s">
        <v>8</v>
      </c>
      <c r="D73" s="101" t="s">
        <v>22</v>
      </c>
      <c r="E73" s="101" t="s">
        <v>126</v>
      </c>
      <c r="F73" s="101" t="s">
        <v>85</v>
      </c>
      <c r="G73" s="35" t="s">
        <v>122</v>
      </c>
      <c r="H73" s="32">
        <v>1069</v>
      </c>
      <c r="I73" s="32"/>
      <c r="J73" s="40">
        <v>1149.8</v>
      </c>
      <c r="K73" s="41" t="str">
        <f t="shared" si="30"/>
        <v>Pass</v>
      </c>
      <c r="L73" s="42"/>
      <c r="M73" s="101" t="s">
        <v>134</v>
      </c>
      <c r="N73" s="40">
        <v>1165</v>
      </c>
      <c r="O73" s="41" t="str">
        <f t="shared" si="28"/>
        <v>Pass</v>
      </c>
      <c r="P73" s="42"/>
      <c r="Q73" s="47">
        <f>J73-N73</f>
        <v>-15.200000000000045</v>
      </c>
      <c r="R73" s="53">
        <f>((N73 - J73) / J73)</f>
        <v>1.3219690380935855E-2</v>
      </c>
      <c r="S73" s="39"/>
    </row>
    <row r="74" spans="1:20" ht="28.8">
      <c r="A74" s="122"/>
      <c r="B74" s="108"/>
      <c r="C74" s="102"/>
      <c r="D74" s="102"/>
      <c r="E74" s="102"/>
      <c r="F74" s="102"/>
      <c r="G74" s="36" t="s">
        <v>123</v>
      </c>
      <c r="H74" s="33">
        <v>1000</v>
      </c>
      <c r="I74" s="51"/>
      <c r="J74" s="43">
        <v>1068.0999999999999</v>
      </c>
      <c r="K74" s="41" t="str">
        <f t="shared" si="30"/>
        <v>Pass</v>
      </c>
      <c r="L74" s="44"/>
      <c r="M74" s="102"/>
      <c r="N74" s="43">
        <v>1131</v>
      </c>
      <c r="O74" s="41" t="str">
        <f t="shared" si="28"/>
        <v>Pass</v>
      </c>
      <c r="P74" s="44"/>
      <c r="Q74" s="48">
        <f>J74-N74</f>
        <v>-62.900000000000091</v>
      </c>
      <c r="R74" s="54">
        <f>((N74 - J74) / J74)</f>
        <v>5.88896170770528E-2</v>
      </c>
    </row>
    <row r="75" spans="1:20">
      <c r="A75" s="122"/>
      <c r="B75" s="108"/>
      <c r="C75" s="102"/>
      <c r="D75" s="102"/>
      <c r="E75" s="102"/>
      <c r="F75" s="102"/>
      <c r="G75" s="36" t="s">
        <v>124</v>
      </c>
      <c r="H75" s="33">
        <v>8</v>
      </c>
      <c r="I75" s="51"/>
      <c r="J75" s="43">
        <v>15.5</v>
      </c>
      <c r="K75" s="41" t="str">
        <f t="shared" si="30"/>
        <v>Pass</v>
      </c>
      <c r="L75" s="44"/>
      <c r="M75" s="102"/>
      <c r="N75" s="43">
        <v>15</v>
      </c>
      <c r="O75" s="41" t="str">
        <f t="shared" si="28"/>
        <v>Pass</v>
      </c>
      <c r="P75" s="44"/>
      <c r="Q75" s="48">
        <f t="shared" ref="Q75:Q76" si="32">J75-N75</f>
        <v>0.5</v>
      </c>
      <c r="R75" s="54">
        <f t="shared" ref="R75:R76" si="33">((N75 - J75) / J75)</f>
        <v>-3.2258064516129031E-2</v>
      </c>
      <c r="T75" s="11" t="s">
        <v>69</v>
      </c>
    </row>
    <row r="76" spans="1:20">
      <c r="A76" s="123"/>
      <c r="B76" s="109"/>
      <c r="C76" s="103"/>
      <c r="D76" s="103"/>
      <c r="E76" s="103"/>
      <c r="F76" s="103"/>
      <c r="G76" s="37" t="s">
        <v>125</v>
      </c>
      <c r="H76" s="34">
        <v>32</v>
      </c>
      <c r="I76" s="52"/>
      <c r="J76" s="45">
        <v>54.6</v>
      </c>
      <c r="K76" s="41" t="str">
        <f t="shared" si="30"/>
        <v>Pass</v>
      </c>
      <c r="L76" s="46"/>
      <c r="M76" s="103"/>
      <c r="N76" s="45">
        <v>57</v>
      </c>
      <c r="O76" s="41" t="str">
        <f t="shared" si="28"/>
        <v>Pass</v>
      </c>
      <c r="P76" s="46"/>
      <c r="Q76" s="49">
        <f t="shared" si="32"/>
        <v>-2.3999999999999986</v>
      </c>
      <c r="R76" s="55">
        <f t="shared" si="33"/>
        <v>4.3956043956043932E-2</v>
      </c>
      <c r="S76" s="17"/>
      <c r="T76" s="28">
        <f>AVERAGE(R73:R76)</f>
        <v>2.0951821724475891E-2</v>
      </c>
    </row>
    <row r="77" spans="1:20">
      <c r="A77" s="122">
        <v>19</v>
      </c>
      <c r="B77" s="107">
        <v>700590</v>
      </c>
      <c r="C77" s="101" t="s">
        <v>14</v>
      </c>
      <c r="D77" s="101" t="s">
        <v>25</v>
      </c>
      <c r="E77" s="101" t="s">
        <v>121</v>
      </c>
      <c r="F77" s="101" t="s">
        <v>87</v>
      </c>
      <c r="G77" s="35" t="s">
        <v>122</v>
      </c>
      <c r="H77" s="32">
        <v>1069</v>
      </c>
      <c r="I77" s="32"/>
      <c r="J77" s="40">
        <v>1156.23</v>
      </c>
      <c r="K77" s="41" t="str">
        <f t="shared" si="30"/>
        <v>Pass</v>
      </c>
      <c r="L77" s="42"/>
      <c r="M77" s="101" t="s">
        <v>88</v>
      </c>
      <c r="N77" s="40">
        <v>1193</v>
      </c>
      <c r="O77" s="41" t="str">
        <f t="shared" si="28"/>
        <v>Pass</v>
      </c>
      <c r="P77" s="42"/>
      <c r="Q77" s="47">
        <f>J77-N77</f>
        <v>-36.769999999999982</v>
      </c>
      <c r="R77" s="53">
        <f t="shared" ref="R77:R84" si="34">((N77 - J77) / J77)</f>
        <v>3.1801631163349837E-2</v>
      </c>
      <c r="S77" s="39"/>
    </row>
    <row r="78" spans="1:20" ht="28.8">
      <c r="A78" s="122"/>
      <c r="B78" s="108"/>
      <c r="C78" s="102"/>
      <c r="D78" s="102"/>
      <c r="E78" s="102"/>
      <c r="F78" s="102"/>
      <c r="G78" s="36" t="s">
        <v>123</v>
      </c>
      <c r="H78" s="33">
        <v>1000</v>
      </c>
      <c r="I78" s="51"/>
      <c r="J78" s="43">
        <v>1108.8699999999999</v>
      </c>
      <c r="K78" s="41" t="str">
        <f t="shared" si="30"/>
        <v>Pass</v>
      </c>
      <c r="L78" s="44"/>
      <c r="M78" s="102"/>
      <c r="N78" s="43">
        <v>1076</v>
      </c>
      <c r="O78" s="41" t="str">
        <f t="shared" si="28"/>
        <v>Pass</v>
      </c>
      <c r="P78" s="44"/>
      <c r="Q78" s="48">
        <f>J78-N78</f>
        <v>32.869999999999891</v>
      </c>
      <c r="R78" s="54">
        <f t="shared" si="34"/>
        <v>-2.9642789506434383E-2</v>
      </c>
    </row>
    <row r="79" spans="1:20">
      <c r="A79" s="122"/>
      <c r="B79" s="108"/>
      <c r="C79" s="102"/>
      <c r="D79" s="102"/>
      <c r="E79" s="102"/>
      <c r="F79" s="102"/>
      <c r="G79" s="36" t="s">
        <v>124</v>
      </c>
      <c r="H79" s="33">
        <v>12</v>
      </c>
      <c r="I79" s="51"/>
      <c r="J79" s="43">
        <v>15.78</v>
      </c>
      <c r="K79" s="41" t="str">
        <f t="shared" si="30"/>
        <v>Pass</v>
      </c>
      <c r="L79" s="44"/>
      <c r="M79" s="102"/>
      <c r="N79" s="43">
        <v>16</v>
      </c>
      <c r="O79" s="41" t="str">
        <f t="shared" si="28"/>
        <v>Pass</v>
      </c>
      <c r="P79" s="44"/>
      <c r="Q79" s="48">
        <f t="shared" ref="Q79:Q80" si="35">J79-N79</f>
        <v>-0.22000000000000064</v>
      </c>
      <c r="R79" s="54">
        <f t="shared" si="34"/>
        <v>1.3941698352344781E-2</v>
      </c>
      <c r="T79" s="11" t="s">
        <v>69</v>
      </c>
    </row>
    <row r="80" spans="1:20">
      <c r="A80" s="123"/>
      <c r="B80" s="109"/>
      <c r="C80" s="103"/>
      <c r="D80" s="103"/>
      <c r="E80" s="103"/>
      <c r="F80" s="103"/>
      <c r="G80" s="37" t="s">
        <v>125</v>
      </c>
      <c r="H80" s="34">
        <v>45</v>
      </c>
      <c r="I80" s="52"/>
      <c r="J80" s="45">
        <v>57.2</v>
      </c>
      <c r="K80" s="41" t="str">
        <f t="shared" si="30"/>
        <v>Pass</v>
      </c>
      <c r="L80" s="46"/>
      <c r="M80" s="103"/>
      <c r="N80" s="45">
        <v>62</v>
      </c>
      <c r="O80" s="41" t="str">
        <f t="shared" si="28"/>
        <v>Pass</v>
      </c>
      <c r="P80" s="46"/>
      <c r="Q80" s="49">
        <f t="shared" si="35"/>
        <v>-4.7999999999999972</v>
      </c>
      <c r="R80" s="55">
        <f t="shared" si="34"/>
        <v>8.3916083916083864E-2</v>
      </c>
      <c r="S80" s="17"/>
      <c r="T80" s="28">
        <f>AVERAGE(R77:R80)</f>
        <v>2.5004155981336026E-2</v>
      </c>
    </row>
    <row r="81" spans="1:20">
      <c r="A81" s="122">
        <v>20</v>
      </c>
      <c r="B81" s="107">
        <v>700590</v>
      </c>
      <c r="C81" s="101" t="s">
        <v>14</v>
      </c>
      <c r="D81" s="101" t="s">
        <v>25</v>
      </c>
      <c r="E81" s="101" t="s">
        <v>126</v>
      </c>
      <c r="F81" s="101" t="s">
        <v>87</v>
      </c>
      <c r="G81" s="35" t="s">
        <v>122</v>
      </c>
      <c r="H81" s="32">
        <v>1069</v>
      </c>
      <c r="I81" s="32"/>
      <c r="J81" s="40">
        <v>1150.3</v>
      </c>
      <c r="K81" s="41" t="str">
        <f t="shared" si="30"/>
        <v>Pass</v>
      </c>
      <c r="L81" s="42"/>
      <c r="M81" s="101" t="s">
        <v>135</v>
      </c>
      <c r="N81" s="40">
        <v>1174</v>
      </c>
      <c r="O81" s="41" t="str">
        <f t="shared" si="28"/>
        <v>Pass</v>
      </c>
      <c r="P81" s="42"/>
      <c r="Q81" s="47">
        <f>J81-N81</f>
        <v>-23.700000000000045</v>
      </c>
      <c r="R81" s="53">
        <f t="shared" si="34"/>
        <v>2.0603320872815828E-2</v>
      </c>
      <c r="S81" s="39"/>
    </row>
    <row r="82" spans="1:20" ht="28.8">
      <c r="A82" s="122"/>
      <c r="B82" s="108"/>
      <c r="C82" s="102"/>
      <c r="D82" s="102"/>
      <c r="E82" s="102"/>
      <c r="F82" s="102"/>
      <c r="G82" s="36" t="s">
        <v>123</v>
      </c>
      <c r="H82" s="33">
        <v>1000</v>
      </c>
      <c r="I82" s="51"/>
      <c r="J82" s="43">
        <v>1080.3</v>
      </c>
      <c r="K82" s="41" t="str">
        <f t="shared" si="30"/>
        <v>Pass</v>
      </c>
      <c r="L82" s="44"/>
      <c r="M82" s="102"/>
      <c r="N82" s="43">
        <v>1138</v>
      </c>
      <c r="O82" s="41" t="str">
        <f t="shared" si="28"/>
        <v>Pass</v>
      </c>
      <c r="P82" s="44"/>
      <c r="Q82" s="48">
        <f>J82-N82</f>
        <v>-57.700000000000045</v>
      </c>
      <c r="R82" s="54">
        <f t="shared" si="34"/>
        <v>5.3411089512172591E-2</v>
      </c>
    </row>
    <row r="83" spans="1:20">
      <c r="A83" s="122"/>
      <c r="B83" s="108"/>
      <c r="C83" s="102"/>
      <c r="D83" s="102"/>
      <c r="E83" s="102"/>
      <c r="F83" s="102"/>
      <c r="G83" s="36" t="s">
        <v>124</v>
      </c>
      <c r="H83" s="33">
        <v>8</v>
      </c>
      <c r="I83" s="51"/>
      <c r="J83" s="43">
        <v>17.2</v>
      </c>
      <c r="K83" s="41" t="str">
        <f t="shared" si="30"/>
        <v>Pass</v>
      </c>
      <c r="L83" s="44"/>
      <c r="M83" s="102"/>
      <c r="N83" s="43">
        <v>15</v>
      </c>
      <c r="O83" s="41" t="str">
        <f t="shared" si="28"/>
        <v>Pass</v>
      </c>
      <c r="P83" s="44"/>
      <c r="Q83" s="48">
        <f t="shared" ref="Q83:Q84" si="36">J83-N83</f>
        <v>2.1999999999999993</v>
      </c>
      <c r="R83" s="54">
        <f t="shared" si="34"/>
        <v>-0.12790697674418602</v>
      </c>
      <c r="T83" s="11" t="s">
        <v>69</v>
      </c>
    </row>
    <row r="84" spans="1:20">
      <c r="A84" s="123"/>
      <c r="B84" s="109"/>
      <c r="C84" s="103"/>
      <c r="D84" s="103"/>
      <c r="E84" s="103"/>
      <c r="F84" s="103"/>
      <c r="G84" s="37" t="s">
        <v>125</v>
      </c>
      <c r="H84" s="34">
        <v>32</v>
      </c>
      <c r="I84" s="52"/>
      <c r="J84" s="45">
        <v>54.7</v>
      </c>
      <c r="K84" s="41" t="str">
        <f t="shared" si="30"/>
        <v>Pass</v>
      </c>
      <c r="L84" s="46"/>
      <c r="M84" s="103"/>
      <c r="N84" s="45">
        <v>54</v>
      </c>
      <c r="O84" s="41" t="str">
        <f t="shared" si="28"/>
        <v>Pass</v>
      </c>
      <c r="P84" s="46"/>
      <c r="Q84" s="49">
        <f t="shared" si="36"/>
        <v>0.70000000000000284</v>
      </c>
      <c r="R84" s="55">
        <f t="shared" si="34"/>
        <v>-1.2797074954296212E-2</v>
      </c>
      <c r="S84" s="17"/>
      <c r="T84" s="28">
        <f>AVERAGE(R81:R84)</f>
        <v>-1.6672410328373456E-2</v>
      </c>
    </row>
    <row r="85" spans="1:20">
      <c r="A85" s="122">
        <v>21</v>
      </c>
      <c r="B85" s="107">
        <v>700591</v>
      </c>
      <c r="C85" s="101" t="s">
        <v>15</v>
      </c>
      <c r="D85" s="101" t="s">
        <v>25</v>
      </c>
      <c r="E85" s="101" t="s">
        <v>121</v>
      </c>
      <c r="F85" s="101" t="s">
        <v>89</v>
      </c>
      <c r="G85" s="35" t="s">
        <v>122</v>
      </c>
      <c r="H85" s="32">
        <v>1069</v>
      </c>
      <c r="I85" s="32"/>
      <c r="J85" s="40">
        <v>1160.33</v>
      </c>
      <c r="K85" s="41" t="str">
        <f t="shared" si="30"/>
        <v>Pass</v>
      </c>
      <c r="L85" s="42"/>
      <c r="M85" s="101" t="s">
        <v>90</v>
      </c>
      <c r="N85" s="40">
        <v>1189</v>
      </c>
      <c r="O85" s="41" t="str">
        <f t="shared" si="28"/>
        <v>Pass</v>
      </c>
      <c r="P85" s="42"/>
      <c r="Q85" s="47">
        <f>J85-N85</f>
        <v>-28.670000000000073</v>
      </c>
      <c r="R85" s="53">
        <f t="shared" ref="R85:R92" si="37">((N85 - J85) / J85)</f>
        <v>2.4708488102522623E-2</v>
      </c>
      <c r="S85" s="39"/>
    </row>
    <row r="86" spans="1:20" ht="28.8">
      <c r="A86" s="122"/>
      <c r="B86" s="108"/>
      <c r="C86" s="102"/>
      <c r="D86" s="102"/>
      <c r="E86" s="102"/>
      <c r="F86" s="102"/>
      <c r="G86" s="36" t="s">
        <v>123</v>
      </c>
      <c r="H86" s="33">
        <v>1000</v>
      </c>
      <c r="I86" s="51"/>
      <c r="J86" s="43">
        <v>1108.31</v>
      </c>
      <c r="K86" s="41" t="str">
        <f t="shared" si="30"/>
        <v>Pass</v>
      </c>
      <c r="L86" s="44"/>
      <c r="M86" s="102"/>
      <c r="N86" s="43">
        <v>1142</v>
      </c>
      <c r="O86" s="41" t="str">
        <f t="shared" si="28"/>
        <v>Pass</v>
      </c>
      <c r="P86" s="44"/>
      <c r="Q86" s="48">
        <f>J86-N86</f>
        <v>-33.690000000000055</v>
      </c>
      <c r="R86" s="54">
        <f t="shared" si="37"/>
        <v>3.0397632431359508E-2</v>
      </c>
    </row>
    <row r="87" spans="1:20">
      <c r="A87" s="122"/>
      <c r="B87" s="108"/>
      <c r="C87" s="102"/>
      <c r="D87" s="102"/>
      <c r="E87" s="102"/>
      <c r="F87" s="102"/>
      <c r="G87" s="36" t="s">
        <v>124</v>
      </c>
      <c r="H87" s="33">
        <v>12</v>
      </c>
      <c r="I87" s="51"/>
      <c r="J87" s="43">
        <v>16.440000000000001</v>
      </c>
      <c r="K87" s="41" t="str">
        <f t="shared" si="30"/>
        <v>Pass</v>
      </c>
      <c r="L87" s="44"/>
      <c r="M87" s="102"/>
      <c r="N87" s="43">
        <v>18</v>
      </c>
      <c r="O87" s="41" t="str">
        <f t="shared" si="28"/>
        <v>Pass</v>
      </c>
      <c r="P87" s="44"/>
      <c r="Q87" s="48">
        <f t="shared" ref="Q87:Q88" si="38">J87-N87</f>
        <v>-1.5599999999999987</v>
      </c>
      <c r="R87" s="54">
        <f t="shared" si="37"/>
        <v>9.4890510948905021E-2</v>
      </c>
      <c r="T87" s="11" t="s">
        <v>69</v>
      </c>
    </row>
    <row r="88" spans="1:20">
      <c r="A88" s="123"/>
      <c r="B88" s="109"/>
      <c r="C88" s="103"/>
      <c r="D88" s="103"/>
      <c r="E88" s="103"/>
      <c r="F88" s="103"/>
      <c r="G88" s="37" t="s">
        <v>125</v>
      </c>
      <c r="H88" s="34">
        <v>45</v>
      </c>
      <c r="I88" s="52"/>
      <c r="J88" s="45">
        <v>57.79</v>
      </c>
      <c r="K88" s="41" t="str">
        <f t="shared" si="30"/>
        <v>Pass</v>
      </c>
      <c r="L88" s="46"/>
      <c r="M88" s="103"/>
      <c r="N88" s="45">
        <v>62</v>
      </c>
      <c r="O88" s="41" t="str">
        <f t="shared" si="28"/>
        <v>Pass</v>
      </c>
      <c r="P88" s="46"/>
      <c r="Q88" s="49">
        <f t="shared" si="38"/>
        <v>-4.2100000000000009</v>
      </c>
      <c r="R88" s="55">
        <f t="shared" si="37"/>
        <v>7.2849974043952256E-2</v>
      </c>
      <c r="S88" s="17"/>
      <c r="T88" s="28">
        <f>AVERAGE(R85:R88)</f>
        <v>5.5711651381684851E-2</v>
      </c>
    </row>
    <row r="89" spans="1:20">
      <c r="A89" s="122">
        <v>22</v>
      </c>
      <c r="B89" s="107">
        <v>700591</v>
      </c>
      <c r="C89" s="101" t="s">
        <v>15</v>
      </c>
      <c r="D89" s="101" t="s">
        <v>25</v>
      </c>
      <c r="E89" s="101" t="s">
        <v>126</v>
      </c>
      <c r="F89" s="101" t="s">
        <v>89</v>
      </c>
      <c r="G89" s="35" t="s">
        <v>122</v>
      </c>
      <c r="H89" s="32">
        <v>1069</v>
      </c>
      <c r="I89" s="32"/>
      <c r="J89" s="40">
        <v>1161.7</v>
      </c>
      <c r="K89" s="41" t="str">
        <f t="shared" si="30"/>
        <v>Pass</v>
      </c>
      <c r="L89" s="42"/>
      <c r="M89" s="101" t="s">
        <v>136</v>
      </c>
      <c r="N89" s="40">
        <v>1150</v>
      </c>
      <c r="O89" s="41" t="str">
        <f t="shared" si="28"/>
        <v>Pass</v>
      </c>
      <c r="P89" s="42"/>
      <c r="Q89" s="47">
        <f>J89-N89</f>
        <v>11.700000000000045</v>
      </c>
      <c r="R89" s="53">
        <f t="shared" si="37"/>
        <v>-1.0071447017302268E-2</v>
      </c>
      <c r="S89" s="39"/>
    </row>
    <row r="90" spans="1:20" ht="28.8">
      <c r="A90" s="122"/>
      <c r="B90" s="108"/>
      <c r="C90" s="102"/>
      <c r="D90" s="102"/>
      <c r="E90" s="102"/>
      <c r="F90" s="102"/>
      <c r="G90" s="36" t="s">
        <v>123</v>
      </c>
      <c r="H90" s="33">
        <v>1000</v>
      </c>
      <c r="I90" s="51"/>
      <c r="J90" s="43">
        <v>1149.3</v>
      </c>
      <c r="K90" s="41" t="str">
        <f t="shared" si="30"/>
        <v>Pass</v>
      </c>
      <c r="L90" s="44"/>
      <c r="M90" s="102"/>
      <c r="N90" s="43">
        <v>1114</v>
      </c>
      <c r="O90" s="41" t="str">
        <f t="shared" si="28"/>
        <v>Pass</v>
      </c>
      <c r="P90" s="44"/>
      <c r="Q90" s="48">
        <f>J90-N90</f>
        <v>35.299999999999955</v>
      </c>
      <c r="R90" s="54">
        <f t="shared" si="37"/>
        <v>-3.0714347863917128E-2</v>
      </c>
    </row>
    <row r="91" spans="1:20">
      <c r="A91" s="122"/>
      <c r="B91" s="108"/>
      <c r="C91" s="102"/>
      <c r="D91" s="102"/>
      <c r="E91" s="102"/>
      <c r="F91" s="102"/>
      <c r="G91" s="36" t="s">
        <v>124</v>
      </c>
      <c r="H91" s="33">
        <v>8</v>
      </c>
      <c r="I91" s="51"/>
      <c r="J91" s="43">
        <v>14.9</v>
      </c>
      <c r="K91" s="41" t="str">
        <f t="shared" si="30"/>
        <v>Pass</v>
      </c>
      <c r="L91" s="44"/>
      <c r="M91" s="102"/>
      <c r="N91" s="43">
        <v>18</v>
      </c>
      <c r="O91" s="41" t="str">
        <f t="shared" si="28"/>
        <v>Pass</v>
      </c>
      <c r="P91" s="44"/>
      <c r="Q91" s="48">
        <f t="shared" ref="Q91:Q92" si="39">J91-N91</f>
        <v>-3.0999999999999996</v>
      </c>
      <c r="R91" s="54">
        <f t="shared" si="37"/>
        <v>0.20805369127516776</v>
      </c>
      <c r="T91" s="11" t="s">
        <v>69</v>
      </c>
    </row>
    <row r="92" spans="1:20">
      <c r="A92" s="123"/>
      <c r="B92" s="109"/>
      <c r="C92" s="103"/>
      <c r="D92" s="103"/>
      <c r="E92" s="103"/>
      <c r="F92" s="103"/>
      <c r="G92" s="37" t="s">
        <v>125</v>
      </c>
      <c r="H92" s="34">
        <v>32</v>
      </c>
      <c r="I92" s="52"/>
      <c r="J92" s="45">
        <v>53.7</v>
      </c>
      <c r="K92" s="41" t="str">
        <f t="shared" si="30"/>
        <v>Pass</v>
      </c>
      <c r="L92" s="46"/>
      <c r="M92" s="103"/>
      <c r="N92" s="45">
        <v>58</v>
      </c>
      <c r="O92" s="41" t="str">
        <f t="shared" si="28"/>
        <v>Pass</v>
      </c>
      <c r="P92" s="46"/>
      <c r="Q92" s="49">
        <f t="shared" si="39"/>
        <v>-4.2999999999999972</v>
      </c>
      <c r="R92" s="55">
        <f t="shared" si="37"/>
        <v>8.0074487895716889E-2</v>
      </c>
      <c r="S92" s="17"/>
      <c r="T92" s="28">
        <f>AVERAGE(R89:R92)</f>
        <v>6.1835596072416316E-2</v>
      </c>
    </row>
    <row r="93" spans="1:20">
      <c r="A93" s="122">
        <v>23</v>
      </c>
      <c r="B93" s="107">
        <v>700592</v>
      </c>
      <c r="C93" s="101" t="s">
        <v>15</v>
      </c>
      <c r="D93" s="101" t="s">
        <v>25</v>
      </c>
      <c r="E93" s="101" t="s">
        <v>121</v>
      </c>
      <c r="F93" s="101" t="s">
        <v>91</v>
      </c>
      <c r="G93" s="35" t="s">
        <v>122</v>
      </c>
      <c r="H93" s="32">
        <v>1069</v>
      </c>
      <c r="I93" s="32"/>
      <c r="J93" s="40">
        <v>1170.5899999999999</v>
      </c>
      <c r="K93" s="41" t="str">
        <f t="shared" si="30"/>
        <v>Pass</v>
      </c>
      <c r="L93" s="42"/>
      <c r="M93" s="101" t="s">
        <v>92</v>
      </c>
      <c r="N93" s="40">
        <v>1198</v>
      </c>
      <c r="O93" s="41" t="str">
        <f t="shared" si="28"/>
        <v>Pass</v>
      </c>
      <c r="P93" s="42"/>
      <c r="Q93" s="47">
        <f>J93-N93</f>
        <v>-27.410000000000082</v>
      </c>
      <c r="R93" s="53">
        <f t="shared" ref="R93:R108" si="40">((N93 - J93) / J93)</f>
        <v>2.341554258963436E-2</v>
      </c>
      <c r="S93" s="39"/>
    </row>
    <row r="94" spans="1:20" ht="28.8">
      <c r="A94" s="122"/>
      <c r="B94" s="108"/>
      <c r="C94" s="102"/>
      <c r="D94" s="102"/>
      <c r="E94" s="102"/>
      <c r="F94" s="102"/>
      <c r="G94" s="36" t="s">
        <v>123</v>
      </c>
      <c r="H94" s="33">
        <v>1000</v>
      </c>
      <c r="I94" s="51"/>
      <c r="J94" s="43">
        <v>1132.01</v>
      </c>
      <c r="K94" s="41" t="str">
        <f t="shared" si="30"/>
        <v>Pass</v>
      </c>
      <c r="L94" s="44"/>
      <c r="M94" s="102"/>
      <c r="N94" s="43">
        <v>1123</v>
      </c>
      <c r="O94" s="41" t="str">
        <f t="shared" si="28"/>
        <v>Pass</v>
      </c>
      <c r="P94" s="44"/>
      <c r="Q94" s="48">
        <f>J94-N94</f>
        <v>9.0099999999999909</v>
      </c>
      <c r="R94" s="54">
        <f t="shared" si="40"/>
        <v>-7.959293645815841E-3</v>
      </c>
    </row>
    <row r="95" spans="1:20">
      <c r="A95" s="122"/>
      <c r="B95" s="108"/>
      <c r="C95" s="102"/>
      <c r="D95" s="102"/>
      <c r="E95" s="102"/>
      <c r="F95" s="102"/>
      <c r="G95" s="36" t="s">
        <v>124</v>
      </c>
      <c r="H95" s="33">
        <v>12</v>
      </c>
      <c r="I95" s="51"/>
      <c r="J95" s="43">
        <v>16.420000000000002</v>
      </c>
      <c r="K95" s="41" t="str">
        <f t="shared" si="30"/>
        <v>Pass</v>
      </c>
      <c r="L95" s="44"/>
      <c r="M95" s="102"/>
      <c r="N95" s="43">
        <v>18</v>
      </c>
      <c r="O95" s="41" t="str">
        <f t="shared" si="28"/>
        <v>Pass</v>
      </c>
      <c r="P95" s="44"/>
      <c r="Q95" s="48">
        <f t="shared" ref="Q95:Q96" si="41">J95-N95</f>
        <v>-1.5799999999999983</v>
      </c>
      <c r="R95" s="54">
        <f t="shared" si="40"/>
        <v>9.6224116930572354E-2</v>
      </c>
      <c r="T95" s="11" t="s">
        <v>69</v>
      </c>
    </row>
    <row r="96" spans="1:20">
      <c r="A96" s="123"/>
      <c r="B96" s="109"/>
      <c r="C96" s="103"/>
      <c r="D96" s="103"/>
      <c r="E96" s="103"/>
      <c r="F96" s="103"/>
      <c r="G96" s="37" t="s">
        <v>125</v>
      </c>
      <c r="H96" s="34">
        <v>45</v>
      </c>
      <c r="I96" s="52"/>
      <c r="J96" s="45">
        <v>56.51</v>
      </c>
      <c r="K96" s="41" t="str">
        <f t="shared" si="30"/>
        <v>Pass</v>
      </c>
      <c r="L96" s="46"/>
      <c r="M96" s="103"/>
      <c r="N96" s="45">
        <v>61</v>
      </c>
      <c r="O96" s="41" t="str">
        <f t="shared" si="28"/>
        <v>Pass</v>
      </c>
      <c r="P96" s="46"/>
      <c r="Q96" s="49">
        <f t="shared" si="41"/>
        <v>-4.490000000000002</v>
      </c>
      <c r="R96" s="55">
        <f t="shared" si="40"/>
        <v>7.9454963723234864E-2</v>
      </c>
      <c r="S96" s="17"/>
      <c r="T96" s="28">
        <f>AVERAGE(R93:R96)</f>
        <v>4.7783832399406437E-2</v>
      </c>
    </row>
    <row r="97" spans="1:20">
      <c r="A97" s="122">
        <v>24</v>
      </c>
      <c r="B97" s="107">
        <v>700592</v>
      </c>
      <c r="C97" s="101" t="s">
        <v>15</v>
      </c>
      <c r="D97" s="101" t="s">
        <v>25</v>
      </c>
      <c r="E97" s="101" t="s">
        <v>126</v>
      </c>
      <c r="F97" s="101" t="s">
        <v>91</v>
      </c>
      <c r="G97" s="35" t="s">
        <v>122</v>
      </c>
      <c r="H97" s="32">
        <v>1069</v>
      </c>
      <c r="I97" s="32"/>
      <c r="J97" s="40">
        <v>1183.5999999999999</v>
      </c>
      <c r="K97" s="41" t="str">
        <f t="shared" si="30"/>
        <v>Pass</v>
      </c>
      <c r="L97" s="42"/>
      <c r="M97" s="101" t="s">
        <v>137</v>
      </c>
      <c r="N97" s="40">
        <v>1161</v>
      </c>
      <c r="O97" s="41" t="str">
        <f t="shared" si="28"/>
        <v>Pass</v>
      </c>
      <c r="P97" s="42"/>
      <c r="Q97" s="47">
        <f>J97-N97</f>
        <v>22.599999999999909</v>
      </c>
      <c r="R97" s="53">
        <f t="shared" si="40"/>
        <v>-1.9094288611017161E-2</v>
      </c>
      <c r="S97" s="39"/>
    </row>
    <row r="98" spans="1:20" ht="28.8">
      <c r="A98" s="122"/>
      <c r="B98" s="108"/>
      <c r="C98" s="102"/>
      <c r="D98" s="102"/>
      <c r="E98" s="102"/>
      <c r="F98" s="102"/>
      <c r="G98" s="36" t="s">
        <v>123</v>
      </c>
      <c r="H98" s="33">
        <v>1000</v>
      </c>
      <c r="I98" s="51"/>
      <c r="J98" s="43">
        <v>1142.7</v>
      </c>
      <c r="K98" s="41" t="str">
        <f t="shared" si="30"/>
        <v>Pass</v>
      </c>
      <c r="L98" s="44"/>
      <c r="M98" s="102"/>
      <c r="N98" s="43">
        <v>1119</v>
      </c>
      <c r="O98" s="41" t="str">
        <f t="shared" si="28"/>
        <v>Pass</v>
      </c>
      <c r="P98" s="44"/>
      <c r="Q98" s="48">
        <f>J98-N98</f>
        <v>23.700000000000045</v>
      </c>
      <c r="R98" s="54">
        <f t="shared" si="40"/>
        <v>-2.0740351798372317E-2</v>
      </c>
    </row>
    <row r="99" spans="1:20">
      <c r="A99" s="122"/>
      <c r="B99" s="108"/>
      <c r="C99" s="102"/>
      <c r="D99" s="102"/>
      <c r="E99" s="102"/>
      <c r="F99" s="102"/>
      <c r="G99" s="36" t="s">
        <v>124</v>
      </c>
      <c r="H99" s="33">
        <v>8</v>
      </c>
      <c r="I99" s="51"/>
      <c r="J99" s="43">
        <v>14.6</v>
      </c>
      <c r="K99" s="41" t="str">
        <f t="shared" si="30"/>
        <v>Pass</v>
      </c>
      <c r="L99" s="44"/>
      <c r="M99" s="102"/>
      <c r="N99" s="43">
        <v>21</v>
      </c>
      <c r="O99" s="41" t="str">
        <f t="shared" si="28"/>
        <v>Pass</v>
      </c>
      <c r="P99" s="44"/>
      <c r="Q99" s="48">
        <f t="shared" ref="Q99:Q100" si="42">J99-N99</f>
        <v>-6.4</v>
      </c>
      <c r="R99" s="54">
        <f t="shared" si="40"/>
        <v>0.43835616438356168</v>
      </c>
      <c r="T99" s="11" t="s">
        <v>69</v>
      </c>
    </row>
    <row r="100" spans="1:20">
      <c r="A100" s="123"/>
      <c r="B100" s="109"/>
      <c r="C100" s="103"/>
      <c r="D100" s="103"/>
      <c r="E100" s="103"/>
      <c r="F100" s="103"/>
      <c r="G100" s="37" t="s">
        <v>125</v>
      </c>
      <c r="H100" s="34">
        <v>32</v>
      </c>
      <c r="I100" s="52"/>
      <c r="J100" s="45">
        <v>53</v>
      </c>
      <c r="K100" s="41" t="str">
        <f t="shared" si="30"/>
        <v>Pass</v>
      </c>
      <c r="L100" s="46"/>
      <c r="M100" s="103"/>
      <c r="N100" s="45">
        <v>55</v>
      </c>
      <c r="O100" s="41" t="str">
        <f t="shared" si="28"/>
        <v>Pass</v>
      </c>
      <c r="P100" s="46"/>
      <c r="Q100" s="49">
        <f t="shared" si="42"/>
        <v>-2</v>
      </c>
      <c r="R100" s="55">
        <f t="shared" si="40"/>
        <v>3.7735849056603772E-2</v>
      </c>
      <c r="S100" s="17"/>
      <c r="T100" s="28">
        <f>AVERAGE(R97:R100)</f>
        <v>0.10906434325769399</v>
      </c>
    </row>
    <row r="101" spans="1:20">
      <c r="A101" s="122">
        <v>25</v>
      </c>
      <c r="B101" s="107">
        <v>700698</v>
      </c>
      <c r="C101" s="101" t="s">
        <v>16</v>
      </c>
      <c r="D101" s="101" t="s">
        <v>24</v>
      </c>
      <c r="E101" s="101" t="s">
        <v>121</v>
      </c>
      <c r="F101" s="101" t="s">
        <v>93</v>
      </c>
      <c r="G101" s="35" t="s">
        <v>122</v>
      </c>
      <c r="H101" s="32">
        <v>1069</v>
      </c>
      <c r="I101" s="32"/>
      <c r="J101" s="40">
        <v>1179.77</v>
      </c>
      <c r="K101" s="41" t="str">
        <f t="shared" si="30"/>
        <v>Pass</v>
      </c>
      <c r="L101" s="42"/>
      <c r="M101" s="101" t="s">
        <v>94</v>
      </c>
      <c r="N101" s="40">
        <v>1201</v>
      </c>
      <c r="O101" s="41" t="str">
        <f t="shared" si="28"/>
        <v>Pass</v>
      </c>
      <c r="P101" s="42"/>
      <c r="Q101" s="47">
        <f>J101-N101</f>
        <v>-21.230000000000018</v>
      </c>
      <c r="R101" s="53">
        <f t="shared" si="40"/>
        <v>1.7995032930147419E-2</v>
      </c>
      <c r="S101" s="39"/>
    </row>
    <row r="102" spans="1:20" ht="28.8">
      <c r="A102" s="122"/>
      <c r="B102" s="108"/>
      <c r="C102" s="102"/>
      <c r="D102" s="102"/>
      <c r="E102" s="102"/>
      <c r="F102" s="102"/>
      <c r="G102" s="36" t="s">
        <v>123</v>
      </c>
      <c r="H102" s="33">
        <v>1000</v>
      </c>
      <c r="I102" s="51"/>
      <c r="J102" s="43">
        <v>1132.51</v>
      </c>
      <c r="K102" s="41" t="str">
        <f t="shared" si="30"/>
        <v>Pass</v>
      </c>
      <c r="L102" s="44"/>
      <c r="M102" s="102"/>
      <c r="N102" s="43">
        <v>1156</v>
      </c>
      <c r="O102" s="41" t="str">
        <f t="shared" si="28"/>
        <v>Pass</v>
      </c>
      <c r="P102" s="44"/>
      <c r="Q102" s="48">
        <f>J102-N102</f>
        <v>-23.490000000000009</v>
      </c>
      <c r="R102" s="54">
        <f t="shared" si="40"/>
        <v>2.0741538706059999E-2</v>
      </c>
    </row>
    <row r="103" spans="1:20">
      <c r="A103" s="122"/>
      <c r="B103" s="108"/>
      <c r="C103" s="102"/>
      <c r="D103" s="102"/>
      <c r="E103" s="102"/>
      <c r="F103" s="102"/>
      <c r="G103" s="36" t="s">
        <v>124</v>
      </c>
      <c r="H103" s="33">
        <v>12</v>
      </c>
      <c r="I103" s="51"/>
      <c r="J103" s="43">
        <v>15.36</v>
      </c>
      <c r="K103" s="41" t="str">
        <f t="shared" si="30"/>
        <v>Pass</v>
      </c>
      <c r="L103" s="44"/>
      <c r="M103" s="102"/>
      <c r="N103" s="43">
        <v>17</v>
      </c>
      <c r="O103" s="41" t="str">
        <f t="shared" si="28"/>
        <v>Pass</v>
      </c>
      <c r="P103" s="44"/>
      <c r="Q103" s="48">
        <f t="shared" ref="Q103:Q104" si="43">J103-N103</f>
        <v>-1.6400000000000006</v>
      </c>
      <c r="R103" s="54">
        <f t="shared" si="40"/>
        <v>0.10677083333333337</v>
      </c>
      <c r="T103" s="11" t="s">
        <v>69</v>
      </c>
    </row>
    <row r="104" spans="1:20">
      <c r="A104" s="123"/>
      <c r="B104" s="109"/>
      <c r="C104" s="103"/>
      <c r="D104" s="103"/>
      <c r="E104" s="103"/>
      <c r="F104" s="103"/>
      <c r="G104" s="37" t="s">
        <v>125</v>
      </c>
      <c r="H104" s="34">
        <v>45</v>
      </c>
      <c r="I104" s="52"/>
      <c r="J104" s="45">
        <v>55.48</v>
      </c>
      <c r="K104" s="41" t="str">
        <f t="shared" si="30"/>
        <v>Pass</v>
      </c>
      <c r="L104" s="46"/>
      <c r="M104" s="103"/>
      <c r="N104" s="45">
        <v>58</v>
      </c>
      <c r="O104" s="41" t="str">
        <f t="shared" si="28"/>
        <v>Pass</v>
      </c>
      <c r="P104" s="46"/>
      <c r="Q104" s="49">
        <f t="shared" si="43"/>
        <v>-2.5200000000000031</v>
      </c>
      <c r="R104" s="55">
        <f t="shared" si="40"/>
        <v>4.5421773612112533E-2</v>
      </c>
      <c r="S104" s="17"/>
      <c r="T104" s="28">
        <f>AVERAGE(R101:R104)</f>
        <v>4.7732294645413328E-2</v>
      </c>
    </row>
    <row r="105" spans="1:20">
      <c r="A105" s="122">
        <v>26</v>
      </c>
      <c r="B105" s="107">
        <v>700698</v>
      </c>
      <c r="C105" s="101" t="s">
        <v>16</v>
      </c>
      <c r="D105" s="101" t="s">
        <v>24</v>
      </c>
      <c r="E105" s="101" t="s">
        <v>126</v>
      </c>
      <c r="F105" s="101" t="s">
        <v>93</v>
      </c>
      <c r="G105" s="35" t="s">
        <v>122</v>
      </c>
      <c r="H105" s="32">
        <v>1069</v>
      </c>
      <c r="I105" s="32"/>
      <c r="J105" s="40">
        <v>1191.5999999999999</v>
      </c>
      <c r="K105" s="41" t="str">
        <f t="shared" si="30"/>
        <v>Pass</v>
      </c>
      <c r="L105" s="42"/>
      <c r="M105" s="101" t="s">
        <v>138</v>
      </c>
      <c r="N105" s="40">
        <v>1178</v>
      </c>
      <c r="O105" s="41" t="str">
        <f t="shared" si="28"/>
        <v>Pass</v>
      </c>
      <c r="P105" s="42"/>
      <c r="Q105" s="47">
        <f>J105-N105</f>
        <v>13.599999999999909</v>
      </c>
      <c r="R105" s="53">
        <f t="shared" si="40"/>
        <v>-1.1413225914736414E-2</v>
      </c>
      <c r="S105" s="39"/>
    </row>
    <row r="106" spans="1:20" ht="28.8">
      <c r="A106" s="122"/>
      <c r="B106" s="108"/>
      <c r="C106" s="102"/>
      <c r="D106" s="102"/>
      <c r="E106" s="102"/>
      <c r="F106" s="102"/>
      <c r="G106" s="36" t="s">
        <v>123</v>
      </c>
      <c r="H106" s="33">
        <v>1000</v>
      </c>
      <c r="I106" s="51"/>
      <c r="J106" s="43">
        <v>1146.7</v>
      </c>
      <c r="K106" s="41" t="str">
        <f t="shared" si="30"/>
        <v>Pass</v>
      </c>
      <c r="L106" s="44"/>
      <c r="M106" s="102"/>
      <c r="N106" s="43">
        <v>1091</v>
      </c>
      <c r="O106" s="41" t="str">
        <f t="shared" si="28"/>
        <v>Pass</v>
      </c>
      <c r="P106" s="44"/>
      <c r="Q106" s="48">
        <f>J106-N106</f>
        <v>55.700000000000045</v>
      </c>
      <c r="R106" s="54">
        <f t="shared" si="40"/>
        <v>-4.8574169355542027E-2</v>
      </c>
    </row>
    <row r="107" spans="1:20">
      <c r="A107" s="122"/>
      <c r="B107" s="108"/>
      <c r="C107" s="102"/>
      <c r="D107" s="102"/>
      <c r="E107" s="102"/>
      <c r="F107" s="102"/>
      <c r="G107" s="36" t="s">
        <v>124</v>
      </c>
      <c r="H107" s="33">
        <v>8</v>
      </c>
      <c r="I107" s="51"/>
      <c r="J107" s="43">
        <v>14.4</v>
      </c>
      <c r="K107" s="41" t="str">
        <f t="shared" si="30"/>
        <v>Pass</v>
      </c>
      <c r="L107" s="44"/>
      <c r="M107" s="102"/>
      <c r="N107" s="43">
        <v>17</v>
      </c>
      <c r="O107" s="41" t="str">
        <f t="shared" si="28"/>
        <v>Pass</v>
      </c>
      <c r="P107" s="44"/>
      <c r="Q107" s="48">
        <f t="shared" ref="Q107:Q108" si="44">J107-N107</f>
        <v>-2.5999999999999996</v>
      </c>
      <c r="R107" s="54">
        <f t="shared" si="40"/>
        <v>0.18055555555555552</v>
      </c>
      <c r="T107" s="11" t="s">
        <v>69</v>
      </c>
    </row>
    <row r="108" spans="1:20">
      <c r="A108" s="123"/>
      <c r="B108" s="109"/>
      <c r="C108" s="103"/>
      <c r="D108" s="103"/>
      <c r="E108" s="103"/>
      <c r="F108" s="103"/>
      <c r="G108" s="37" t="s">
        <v>125</v>
      </c>
      <c r="H108" s="34">
        <v>32</v>
      </c>
      <c r="I108" s="52"/>
      <c r="J108" s="45">
        <v>55.1</v>
      </c>
      <c r="K108" s="41" t="str">
        <f t="shared" si="30"/>
        <v>Pass</v>
      </c>
      <c r="L108" s="46"/>
      <c r="M108" s="103"/>
      <c r="N108" s="45">
        <v>55</v>
      </c>
      <c r="O108" s="41" t="str">
        <f t="shared" si="28"/>
        <v>Pass</v>
      </c>
      <c r="P108" s="46"/>
      <c r="Q108" s="49">
        <f t="shared" si="44"/>
        <v>0.10000000000000142</v>
      </c>
      <c r="R108" s="55">
        <f t="shared" si="40"/>
        <v>-1.8148820326679023E-3</v>
      </c>
      <c r="S108" s="17"/>
      <c r="T108" s="28">
        <f>AVERAGE(R105:R108)</f>
        <v>2.9688319563152297E-2</v>
      </c>
    </row>
    <row r="109" spans="1:20">
      <c r="A109" s="122">
        <v>27</v>
      </c>
      <c r="B109" s="107">
        <v>700699</v>
      </c>
      <c r="C109" s="101" t="s">
        <v>17</v>
      </c>
      <c r="D109" s="101" t="s">
        <v>24</v>
      </c>
      <c r="E109" s="101" t="s">
        <v>121</v>
      </c>
      <c r="F109" s="101" t="s">
        <v>95</v>
      </c>
      <c r="G109" s="35" t="s">
        <v>122</v>
      </c>
      <c r="H109" s="32">
        <v>1069</v>
      </c>
      <c r="I109" s="32"/>
      <c r="J109" s="40">
        <v>1182.8499999999999</v>
      </c>
      <c r="K109" s="41" t="str">
        <f t="shared" si="30"/>
        <v>Pass</v>
      </c>
      <c r="L109" s="42"/>
      <c r="M109" s="101" t="s">
        <v>96</v>
      </c>
      <c r="N109" s="40">
        <v>1151</v>
      </c>
      <c r="O109" s="41" t="str">
        <f t="shared" si="28"/>
        <v>Pass</v>
      </c>
      <c r="P109" s="42"/>
      <c r="Q109" s="47">
        <f>J109-N109</f>
        <v>31.849999999999909</v>
      </c>
      <c r="R109" s="53">
        <f t="shared" ref="R109:R112" si="45">((N109 - J109) / J109)</f>
        <v>-2.6926491101999333E-2</v>
      </c>
      <c r="S109" s="39"/>
    </row>
    <row r="110" spans="1:20" ht="28.8">
      <c r="A110" s="122"/>
      <c r="B110" s="108"/>
      <c r="C110" s="102"/>
      <c r="D110" s="102"/>
      <c r="E110" s="102"/>
      <c r="F110" s="102"/>
      <c r="G110" s="36" t="s">
        <v>123</v>
      </c>
      <c r="H110" s="33">
        <v>1000</v>
      </c>
      <c r="I110" s="51"/>
      <c r="J110" s="43">
        <v>1159.7</v>
      </c>
      <c r="K110" s="41" t="str">
        <f t="shared" si="30"/>
        <v>Pass</v>
      </c>
      <c r="L110" s="44"/>
      <c r="M110" s="102"/>
      <c r="N110" s="43">
        <v>1108</v>
      </c>
      <c r="O110" s="41" t="str">
        <f t="shared" si="28"/>
        <v>Pass</v>
      </c>
      <c r="P110" s="44"/>
      <c r="Q110" s="48">
        <f>J110-N110</f>
        <v>51.700000000000045</v>
      </c>
      <c r="R110" s="54">
        <f t="shared" si="45"/>
        <v>-4.4580494955592E-2</v>
      </c>
    </row>
    <row r="111" spans="1:20">
      <c r="A111" s="122"/>
      <c r="B111" s="108"/>
      <c r="C111" s="102"/>
      <c r="D111" s="102"/>
      <c r="E111" s="102"/>
      <c r="F111" s="102"/>
      <c r="G111" s="36" t="s">
        <v>124</v>
      </c>
      <c r="H111" s="33">
        <v>12</v>
      </c>
      <c r="I111" s="51"/>
      <c r="J111" s="43">
        <v>14.74</v>
      </c>
      <c r="K111" s="41" t="str">
        <f t="shared" si="30"/>
        <v>Pass</v>
      </c>
      <c r="L111" s="44"/>
      <c r="M111" s="102"/>
      <c r="N111" s="43">
        <v>19</v>
      </c>
      <c r="O111" s="41" t="str">
        <f t="shared" si="28"/>
        <v>Pass</v>
      </c>
      <c r="P111" s="44"/>
      <c r="Q111" s="48">
        <f t="shared" ref="Q111:Q112" si="46">J111-N111</f>
        <v>-4.26</v>
      </c>
      <c r="R111" s="54">
        <f t="shared" si="45"/>
        <v>0.28900949796472181</v>
      </c>
      <c r="T111" s="11" t="s">
        <v>69</v>
      </c>
    </row>
    <row r="112" spans="1:20">
      <c r="A112" s="123"/>
      <c r="B112" s="109"/>
      <c r="C112" s="103"/>
      <c r="D112" s="103"/>
      <c r="E112" s="103"/>
      <c r="F112" s="103"/>
      <c r="G112" s="37" t="s">
        <v>125</v>
      </c>
      <c r="H112" s="34">
        <v>45</v>
      </c>
      <c r="I112" s="52"/>
      <c r="J112" s="45">
        <v>57.03</v>
      </c>
      <c r="K112" s="41" t="str">
        <f t="shared" si="30"/>
        <v>Pass</v>
      </c>
      <c r="L112" s="46"/>
      <c r="M112" s="103"/>
      <c r="N112" s="45">
        <v>61</v>
      </c>
      <c r="O112" s="41" t="str">
        <f t="shared" si="28"/>
        <v>Pass</v>
      </c>
      <c r="P112" s="46"/>
      <c r="Q112" s="49">
        <f t="shared" si="46"/>
        <v>-3.9699999999999989</v>
      </c>
      <c r="R112" s="55">
        <f t="shared" si="45"/>
        <v>6.9612484657197951E-2</v>
      </c>
      <c r="S112" s="17"/>
      <c r="T112" s="28">
        <f>AVERAGE(R109:R112)</f>
        <v>7.1778749141082107E-2</v>
      </c>
    </row>
    <row r="113" spans="1:20">
      <c r="A113" s="122">
        <v>28</v>
      </c>
      <c r="B113" s="107">
        <v>700699</v>
      </c>
      <c r="C113" s="101" t="s">
        <v>17</v>
      </c>
      <c r="D113" s="101" t="s">
        <v>24</v>
      </c>
      <c r="E113" s="101" t="s">
        <v>126</v>
      </c>
      <c r="F113" s="101" t="s">
        <v>95</v>
      </c>
      <c r="G113" s="35" t="s">
        <v>122</v>
      </c>
      <c r="H113" s="32">
        <v>1069</v>
      </c>
      <c r="I113" s="32"/>
      <c r="J113" s="40">
        <v>1171.19</v>
      </c>
      <c r="K113" s="41" t="str">
        <f t="shared" si="30"/>
        <v>Pass</v>
      </c>
      <c r="L113" s="42"/>
      <c r="M113" s="101" t="s">
        <v>139</v>
      </c>
      <c r="N113" s="40">
        <v>1141</v>
      </c>
      <c r="O113" s="41" t="str">
        <f t="shared" si="28"/>
        <v>Pass</v>
      </c>
      <c r="P113" s="42"/>
      <c r="Q113" s="47">
        <f>J113-N113</f>
        <v>30.190000000000055</v>
      </c>
      <c r="R113" s="53">
        <f>((N113 - J113) / J113)</f>
        <v>-2.5777200966538353E-2</v>
      </c>
      <c r="S113" s="39"/>
    </row>
    <row r="114" spans="1:20" ht="28.8">
      <c r="A114" s="122"/>
      <c r="B114" s="108"/>
      <c r="C114" s="102"/>
      <c r="D114" s="102"/>
      <c r="E114" s="102"/>
      <c r="F114" s="102"/>
      <c r="G114" s="36" t="s">
        <v>123</v>
      </c>
      <c r="H114" s="33">
        <v>1000</v>
      </c>
      <c r="I114" s="51"/>
      <c r="J114" s="43">
        <v>1144.72</v>
      </c>
      <c r="K114" s="41" t="str">
        <f t="shared" si="30"/>
        <v>Pass</v>
      </c>
      <c r="L114" s="44"/>
      <c r="M114" s="102"/>
      <c r="N114" s="43">
        <v>1103</v>
      </c>
      <c r="O114" s="41" t="str">
        <f t="shared" si="28"/>
        <v>Pass</v>
      </c>
      <c r="P114" s="44"/>
      <c r="Q114" s="48">
        <f>J114-N114</f>
        <v>41.720000000000027</v>
      </c>
      <c r="R114" s="54">
        <f>((N114 - J114) / J114)</f>
        <v>-3.6445593682297876E-2</v>
      </c>
    </row>
    <row r="115" spans="1:20">
      <c r="A115" s="122"/>
      <c r="B115" s="108"/>
      <c r="C115" s="102"/>
      <c r="D115" s="102"/>
      <c r="E115" s="102"/>
      <c r="F115" s="102"/>
      <c r="G115" s="36" t="s">
        <v>124</v>
      </c>
      <c r="H115" s="33">
        <v>8</v>
      </c>
      <c r="I115" s="51"/>
      <c r="J115" s="43">
        <v>11.76</v>
      </c>
      <c r="K115" s="41" t="str">
        <f t="shared" si="30"/>
        <v>Pass</v>
      </c>
      <c r="L115" s="44"/>
      <c r="M115" s="102"/>
      <c r="N115" s="43">
        <v>14</v>
      </c>
      <c r="O115" s="41" t="str">
        <f t="shared" si="28"/>
        <v>Pass</v>
      </c>
      <c r="P115" s="44"/>
      <c r="Q115" s="48">
        <f t="shared" ref="Q115:Q116" si="47">J115-N115</f>
        <v>-2.2400000000000002</v>
      </c>
      <c r="R115" s="54">
        <f>((N115 - J115) / J115)</f>
        <v>0.19047619047619049</v>
      </c>
      <c r="T115" s="11" t="s">
        <v>69</v>
      </c>
    </row>
    <row r="116" spans="1:20">
      <c r="A116" s="123"/>
      <c r="B116" s="109"/>
      <c r="C116" s="103"/>
      <c r="D116" s="103"/>
      <c r="E116" s="103"/>
      <c r="F116" s="103"/>
      <c r="G116" s="37" t="s">
        <v>125</v>
      </c>
      <c r="H116" s="34">
        <v>32</v>
      </c>
      <c r="I116" s="52"/>
      <c r="J116" s="45">
        <v>50.54</v>
      </c>
      <c r="K116" s="41" t="str">
        <f t="shared" si="30"/>
        <v>Pass</v>
      </c>
      <c r="L116" s="46"/>
      <c r="M116" s="103"/>
      <c r="N116" s="45">
        <v>50</v>
      </c>
      <c r="O116" s="41" t="str">
        <f t="shared" si="28"/>
        <v>Pass</v>
      </c>
      <c r="P116" s="46"/>
      <c r="Q116" s="49">
        <f t="shared" si="47"/>
        <v>0.53999999999999915</v>
      </c>
      <c r="R116" s="55">
        <f>((N116 - J116) / J116)</f>
        <v>-1.0684606252473272E-2</v>
      </c>
      <c r="S116" s="17"/>
      <c r="T116" s="28">
        <f>AVERAGE(R113:R116)</f>
        <v>2.9392197393720246E-2</v>
      </c>
    </row>
    <row r="117" spans="1:20">
      <c r="A117" s="122">
        <v>29</v>
      </c>
      <c r="B117" s="107">
        <v>604982</v>
      </c>
      <c r="C117" s="101" t="s">
        <v>18</v>
      </c>
      <c r="D117" s="101" t="s">
        <v>22</v>
      </c>
      <c r="E117" s="101" t="s">
        <v>121</v>
      </c>
      <c r="F117" s="101" t="s">
        <v>97</v>
      </c>
      <c r="G117" s="35" t="s">
        <v>122</v>
      </c>
      <c r="H117" s="32">
        <v>1069</v>
      </c>
      <c r="I117" s="32"/>
      <c r="J117" s="40">
        <v>1139.31</v>
      </c>
      <c r="K117" s="41" t="str">
        <f t="shared" si="30"/>
        <v>Pass</v>
      </c>
      <c r="L117" s="42"/>
      <c r="M117" s="101" t="s">
        <v>98</v>
      </c>
      <c r="N117" s="40">
        <v>1134</v>
      </c>
      <c r="O117" s="41" t="str">
        <f t="shared" si="28"/>
        <v>Pass</v>
      </c>
      <c r="P117" s="42"/>
      <c r="Q117" s="47">
        <f>J117-N117</f>
        <v>5.3099999999999454</v>
      </c>
      <c r="R117" s="53">
        <f t="shared" ref="R117:R124" si="48">((N117 - J117) / J117)</f>
        <v>-4.6607156963424752E-3</v>
      </c>
      <c r="S117" s="39"/>
    </row>
    <row r="118" spans="1:20" ht="28.8">
      <c r="A118" s="122"/>
      <c r="B118" s="108"/>
      <c r="C118" s="102"/>
      <c r="D118" s="102"/>
      <c r="E118" s="102"/>
      <c r="F118" s="102"/>
      <c r="G118" s="36" t="s">
        <v>123</v>
      </c>
      <c r="H118" s="33">
        <v>1000</v>
      </c>
      <c r="I118" s="51"/>
      <c r="J118" s="43">
        <v>1077.47</v>
      </c>
      <c r="K118" s="41" t="str">
        <f t="shared" si="30"/>
        <v>Pass</v>
      </c>
      <c r="L118" s="44"/>
      <c r="M118" s="102"/>
      <c r="N118" s="43">
        <v>1083</v>
      </c>
      <c r="O118" s="41" t="str">
        <f t="shared" si="28"/>
        <v>Pass</v>
      </c>
      <c r="P118" s="44"/>
      <c r="Q118" s="48">
        <f>J118-N118</f>
        <v>-5.5299999999999727</v>
      </c>
      <c r="R118" s="54">
        <f t="shared" si="48"/>
        <v>5.1323934773125678E-3</v>
      </c>
    </row>
    <row r="119" spans="1:20">
      <c r="A119" s="122"/>
      <c r="B119" s="108"/>
      <c r="C119" s="102"/>
      <c r="D119" s="102"/>
      <c r="E119" s="102"/>
      <c r="F119" s="102"/>
      <c r="G119" s="36" t="s">
        <v>124</v>
      </c>
      <c r="H119" s="33">
        <v>12</v>
      </c>
      <c r="I119" s="51"/>
      <c r="J119" s="43">
        <v>19.66</v>
      </c>
      <c r="K119" s="41" t="str">
        <f t="shared" si="30"/>
        <v>Pass</v>
      </c>
      <c r="L119" s="44"/>
      <c r="M119" s="102"/>
      <c r="N119" s="43">
        <v>21</v>
      </c>
      <c r="O119" s="41" t="str">
        <f t="shared" si="28"/>
        <v>Pass</v>
      </c>
      <c r="P119" s="44"/>
      <c r="Q119" s="48">
        <f t="shared" ref="Q119:Q120" si="49">J119-N119</f>
        <v>-1.3399999999999999</v>
      </c>
      <c r="R119" s="54">
        <f t="shared" si="48"/>
        <v>6.8158697863682602E-2</v>
      </c>
      <c r="T119" s="11" t="s">
        <v>69</v>
      </c>
    </row>
    <row r="120" spans="1:20">
      <c r="A120" s="123"/>
      <c r="B120" s="109"/>
      <c r="C120" s="103"/>
      <c r="D120" s="103"/>
      <c r="E120" s="103"/>
      <c r="F120" s="103"/>
      <c r="G120" s="37" t="s">
        <v>125</v>
      </c>
      <c r="H120" s="34">
        <v>45</v>
      </c>
      <c r="I120" s="52"/>
      <c r="J120" s="45">
        <v>59.04</v>
      </c>
      <c r="K120" s="41" t="str">
        <f t="shared" si="30"/>
        <v>Pass</v>
      </c>
      <c r="L120" s="46"/>
      <c r="M120" s="103"/>
      <c r="N120" s="45">
        <v>59</v>
      </c>
      <c r="O120" s="41" t="str">
        <f t="shared" si="28"/>
        <v>Pass</v>
      </c>
      <c r="P120" s="46"/>
      <c r="Q120" s="49">
        <f t="shared" si="49"/>
        <v>3.9999999999999147E-2</v>
      </c>
      <c r="R120" s="55">
        <f t="shared" si="48"/>
        <v>-6.7750677506773626E-4</v>
      </c>
      <c r="S120" s="17"/>
      <c r="T120" s="28">
        <f>AVERAGE(R117:R120)</f>
        <v>1.698821721739624E-2</v>
      </c>
    </row>
    <row r="121" spans="1:20">
      <c r="A121" s="122">
        <v>30</v>
      </c>
      <c r="B121" s="107">
        <v>604982</v>
      </c>
      <c r="C121" s="101" t="s">
        <v>18</v>
      </c>
      <c r="D121" s="101" t="s">
        <v>22</v>
      </c>
      <c r="E121" s="101" t="s">
        <v>126</v>
      </c>
      <c r="F121" s="101" t="s">
        <v>97</v>
      </c>
      <c r="G121" s="35" t="s">
        <v>122</v>
      </c>
      <c r="H121" s="32">
        <v>1069</v>
      </c>
      <c r="I121" s="32"/>
      <c r="J121" s="40">
        <v>1124.4000000000001</v>
      </c>
      <c r="K121" s="41" t="str">
        <f t="shared" si="30"/>
        <v>Pass</v>
      </c>
      <c r="L121" s="42"/>
      <c r="M121" s="101" t="s">
        <v>140</v>
      </c>
      <c r="N121" s="40">
        <v>1135</v>
      </c>
      <c r="O121" s="41" t="str">
        <f t="shared" si="28"/>
        <v>Pass</v>
      </c>
      <c r="P121" s="42"/>
      <c r="Q121" s="47">
        <f>J121-N121</f>
        <v>-10.599999999999909</v>
      </c>
      <c r="R121" s="53">
        <f t="shared" si="48"/>
        <v>9.4272500889362402E-3</v>
      </c>
      <c r="S121" s="39"/>
    </row>
    <row r="122" spans="1:20" ht="28.8">
      <c r="A122" s="122"/>
      <c r="B122" s="108"/>
      <c r="C122" s="102"/>
      <c r="D122" s="102"/>
      <c r="E122" s="102"/>
      <c r="F122" s="102"/>
      <c r="G122" s="36" t="s">
        <v>123</v>
      </c>
      <c r="H122" s="33">
        <v>1000</v>
      </c>
      <c r="I122" s="51"/>
      <c r="J122" s="43">
        <v>1054.54</v>
      </c>
      <c r="K122" s="41" t="str">
        <f t="shared" si="30"/>
        <v>Pass</v>
      </c>
      <c r="L122" s="44"/>
      <c r="M122" s="102"/>
      <c r="N122" s="43">
        <v>1055</v>
      </c>
      <c r="O122" s="41" t="str">
        <f t="shared" si="28"/>
        <v>Pass</v>
      </c>
      <c r="P122" s="44"/>
      <c r="Q122" s="48">
        <f>J122-N122</f>
        <v>-0.46000000000003638</v>
      </c>
      <c r="R122" s="54">
        <f t="shared" si="48"/>
        <v>4.362091528059973E-4</v>
      </c>
    </row>
    <row r="123" spans="1:20">
      <c r="A123" s="122"/>
      <c r="B123" s="108"/>
      <c r="C123" s="102"/>
      <c r="D123" s="102"/>
      <c r="E123" s="102"/>
      <c r="F123" s="102"/>
      <c r="G123" s="36" t="s">
        <v>124</v>
      </c>
      <c r="H123" s="33">
        <v>8</v>
      </c>
      <c r="I123" s="51"/>
      <c r="J123" s="43">
        <v>17.04</v>
      </c>
      <c r="K123" s="41" t="str">
        <f t="shared" si="30"/>
        <v>Pass</v>
      </c>
      <c r="L123" s="44"/>
      <c r="M123" s="102"/>
      <c r="N123" s="43">
        <v>12</v>
      </c>
      <c r="O123" s="41" t="str">
        <f t="shared" si="28"/>
        <v>Pass</v>
      </c>
      <c r="P123" s="44"/>
      <c r="Q123" s="48">
        <f t="shared" ref="Q123:Q124" si="50">J123-N123</f>
        <v>5.0399999999999991</v>
      </c>
      <c r="R123" s="54">
        <f t="shared" si="48"/>
        <v>-0.29577464788732388</v>
      </c>
      <c r="T123" s="11" t="s">
        <v>69</v>
      </c>
    </row>
    <row r="124" spans="1:20">
      <c r="A124" s="123"/>
      <c r="B124" s="109"/>
      <c r="C124" s="103"/>
      <c r="D124" s="103"/>
      <c r="E124" s="103"/>
      <c r="F124" s="103"/>
      <c r="G124" s="37" t="s">
        <v>125</v>
      </c>
      <c r="H124" s="34">
        <v>32</v>
      </c>
      <c r="I124" s="52"/>
      <c r="J124" s="45">
        <v>55.77</v>
      </c>
      <c r="K124" s="41" t="str">
        <f t="shared" si="30"/>
        <v>Pass</v>
      </c>
      <c r="L124" s="46"/>
      <c r="M124" s="103"/>
      <c r="N124" s="45">
        <v>34</v>
      </c>
      <c r="O124" s="41" t="str">
        <f t="shared" si="28"/>
        <v>Pass</v>
      </c>
      <c r="P124" s="46"/>
      <c r="Q124" s="49">
        <f t="shared" si="50"/>
        <v>21.770000000000003</v>
      </c>
      <c r="R124" s="55">
        <f t="shared" si="48"/>
        <v>-0.3903532365070827</v>
      </c>
      <c r="S124" s="17"/>
      <c r="T124" s="28">
        <f>AVERAGE(R121:R124)</f>
        <v>-0.1690661062881661</v>
      </c>
    </row>
    <row r="125" spans="1:20">
      <c r="A125" s="122">
        <v>31</v>
      </c>
      <c r="B125" s="107">
        <v>604984</v>
      </c>
      <c r="C125" s="101" t="s">
        <v>19</v>
      </c>
      <c r="D125" s="101" t="s">
        <v>25</v>
      </c>
      <c r="E125" s="101" t="s">
        <v>121</v>
      </c>
      <c r="F125" s="101" t="s">
        <v>99</v>
      </c>
      <c r="G125" s="35" t="s">
        <v>122</v>
      </c>
      <c r="H125" s="32">
        <v>1069</v>
      </c>
      <c r="I125" s="32"/>
      <c r="J125" s="40">
        <v>1123.21</v>
      </c>
      <c r="K125" s="41" t="str">
        <f t="shared" si="30"/>
        <v>Pass</v>
      </c>
      <c r="L125" s="42"/>
      <c r="M125" s="101" t="s">
        <v>100</v>
      </c>
      <c r="N125" s="40">
        <v>1123</v>
      </c>
      <c r="O125" s="41" t="str">
        <f t="shared" si="28"/>
        <v>Pass</v>
      </c>
      <c r="P125" s="42"/>
      <c r="Q125" s="47">
        <f>J125-N125</f>
        <v>0.21000000000003638</v>
      </c>
      <c r="R125" s="53">
        <f t="shared" ref="R125:R140" si="51">((N125 - J125) / J125)</f>
        <v>-1.8696414739900497E-4</v>
      </c>
      <c r="S125" s="39"/>
    </row>
    <row r="126" spans="1:20" ht="28.8">
      <c r="A126" s="122"/>
      <c r="B126" s="108"/>
      <c r="C126" s="102"/>
      <c r="D126" s="102"/>
      <c r="E126" s="102"/>
      <c r="F126" s="102"/>
      <c r="G126" s="36" t="s">
        <v>123</v>
      </c>
      <c r="H126" s="33">
        <v>1000</v>
      </c>
      <c r="I126" s="51"/>
      <c r="J126" s="43">
        <v>1057.24</v>
      </c>
      <c r="K126" s="41" t="str">
        <f t="shared" si="30"/>
        <v>Pass</v>
      </c>
      <c r="L126" s="44"/>
      <c r="M126" s="102"/>
      <c r="N126" s="43">
        <v>1045</v>
      </c>
      <c r="O126" s="41" t="str">
        <f t="shared" si="28"/>
        <v>Pass</v>
      </c>
      <c r="P126" s="44"/>
      <c r="Q126" s="48">
        <f>J126-N126</f>
        <v>12.240000000000009</v>
      </c>
      <c r="R126" s="54">
        <f t="shared" si="51"/>
        <v>-1.1577314517044388E-2</v>
      </c>
    </row>
    <row r="127" spans="1:20">
      <c r="A127" s="122"/>
      <c r="B127" s="108"/>
      <c r="C127" s="102"/>
      <c r="D127" s="102"/>
      <c r="E127" s="102"/>
      <c r="F127" s="102"/>
      <c r="G127" s="36" t="s">
        <v>124</v>
      </c>
      <c r="H127" s="33">
        <v>12</v>
      </c>
      <c r="I127" s="51"/>
      <c r="J127" s="43">
        <v>19.239999999999998</v>
      </c>
      <c r="K127" s="41" t="str">
        <f t="shared" si="30"/>
        <v>Pass</v>
      </c>
      <c r="L127" s="44"/>
      <c r="M127" s="102"/>
      <c r="N127" s="43">
        <v>21</v>
      </c>
      <c r="O127" s="41" t="str">
        <f t="shared" si="28"/>
        <v>Pass</v>
      </c>
      <c r="P127" s="44"/>
      <c r="Q127" s="48">
        <f t="shared" ref="Q127:Q128" si="52">J127-N127</f>
        <v>-1.7600000000000016</v>
      </c>
      <c r="R127" s="54">
        <f t="shared" si="51"/>
        <v>9.1476091476091564E-2</v>
      </c>
      <c r="T127" s="11" t="s">
        <v>69</v>
      </c>
    </row>
    <row r="128" spans="1:20">
      <c r="A128" s="123"/>
      <c r="B128" s="109"/>
      <c r="C128" s="103"/>
      <c r="D128" s="103"/>
      <c r="E128" s="103"/>
      <c r="F128" s="103"/>
      <c r="G128" s="37" t="s">
        <v>125</v>
      </c>
      <c r="H128" s="34">
        <v>45</v>
      </c>
      <c r="I128" s="52"/>
      <c r="J128" s="45">
        <v>58.12</v>
      </c>
      <c r="K128" s="41" t="str">
        <f t="shared" si="30"/>
        <v>Pass</v>
      </c>
      <c r="L128" s="46"/>
      <c r="M128" s="103"/>
      <c r="N128" s="45">
        <v>60</v>
      </c>
      <c r="O128" s="41" t="str">
        <f t="shared" si="28"/>
        <v>Pass</v>
      </c>
      <c r="P128" s="46"/>
      <c r="Q128" s="49">
        <f t="shared" si="52"/>
        <v>-1.8800000000000026</v>
      </c>
      <c r="R128" s="55">
        <f t="shared" si="51"/>
        <v>3.2346868547832114E-2</v>
      </c>
      <c r="S128" s="17"/>
      <c r="T128" s="28">
        <f>AVERAGE(R125:R128)</f>
        <v>2.8014670339870072E-2</v>
      </c>
    </row>
    <row r="129" spans="1:20">
      <c r="A129" s="122">
        <v>32</v>
      </c>
      <c r="B129" s="107">
        <v>604984</v>
      </c>
      <c r="C129" s="101" t="s">
        <v>19</v>
      </c>
      <c r="D129" s="101" t="s">
        <v>25</v>
      </c>
      <c r="E129" s="101" t="s">
        <v>126</v>
      </c>
      <c r="F129" s="101" t="s">
        <v>99</v>
      </c>
      <c r="G129" s="35" t="s">
        <v>122</v>
      </c>
      <c r="H129" s="32">
        <v>1069</v>
      </c>
      <c r="I129" s="32"/>
      <c r="J129" s="40">
        <v>1145.07</v>
      </c>
      <c r="K129" s="41" t="str">
        <f t="shared" si="30"/>
        <v>Pass</v>
      </c>
      <c r="L129" s="42"/>
      <c r="M129" s="101" t="s">
        <v>141</v>
      </c>
      <c r="N129" s="40">
        <v>1120</v>
      </c>
      <c r="O129" s="41" t="str">
        <f t="shared" si="28"/>
        <v>Pass</v>
      </c>
      <c r="P129" s="42"/>
      <c r="Q129" s="47">
        <f>J129-N129</f>
        <v>25.069999999999936</v>
      </c>
      <c r="R129" s="53">
        <f t="shared" si="51"/>
        <v>-2.1893858017413729E-2</v>
      </c>
      <c r="S129" s="39"/>
    </row>
    <row r="130" spans="1:20" ht="28.8">
      <c r="A130" s="122"/>
      <c r="B130" s="108"/>
      <c r="C130" s="102"/>
      <c r="D130" s="102"/>
      <c r="E130" s="102"/>
      <c r="F130" s="102"/>
      <c r="G130" s="36" t="s">
        <v>123</v>
      </c>
      <c r="H130" s="33">
        <v>1000</v>
      </c>
      <c r="I130" s="51"/>
      <c r="J130" s="43">
        <v>1074.48</v>
      </c>
      <c r="K130" s="41" t="str">
        <f t="shared" si="30"/>
        <v>Pass</v>
      </c>
      <c r="L130" s="44"/>
      <c r="M130" s="102"/>
      <c r="N130" s="43">
        <v>1048</v>
      </c>
      <c r="O130" s="41" t="str">
        <f t="shared" si="28"/>
        <v>Pass</v>
      </c>
      <c r="P130" s="44"/>
      <c r="Q130" s="48">
        <f>J130-N130</f>
        <v>26.480000000000018</v>
      </c>
      <c r="R130" s="54">
        <f t="shared" si="51"/>
        <v>-2.4644479189933753E-2</v>
      </c>
    </row>
    <row r="131" spans="1:20">
      <c r="A131" s="122"/>
      <c r="B131" s="108"/>
      <c r="C131" s="102"/>
      <c r="D131" s="102"/>
      <c r="E131" s="102"/>
      <c r="F131" s="102"/>
      <c r="G131" s="36" t="s">
        <v>124</v>
      </c>
      <c r="H131" s="33">
        <v>8</v>
      </c>
      <c r="I131" s="51"/>
      <c r="J131" s="43">
        <v>18.36</v>
      </c>
      <c r="K131" s="41" t="str">
        <f t="shared" si="30"/>
        <v>Pass</v>
      </c>
      <c r="L131" s="44"/>
      <c r="M131" s="102"/>
      <c r="N131" s="43">
        <v>14</v>
      </c>
      <c r="O131" s="41" t="str">
        <f t="shared" si="28"/>
        <v>Pass</v>
      </c>
      <c r="P131" s="44"/>
      <c r="Q131" s="48">
        <f t="shared" ref="Q131:Q132" si="53">J131-N131</f>
        <v>4.3599999999999994</v>
      </c>
      <c r="R131" s="54">
        <f t="shared" si="51"/>
        <v>-0.23747276688453156</v>
      </c>
      <c r="T131" s="11" t="s">
        <v>69</v>
      </c>
    </row>
    <row r="132" spans="1:20">
      <c r="A132" s="123"/>
      <c r="B132" s="109"/>
      <c r="C132" s="103"/>
      <c r="D132" s="103"/>
      <c r="E132" s="103"/>
      <c r="F132" s="103"/>
      <c r="G132" s="37" t="s">
        <v>125</v>
      </c>
      <c r="H132" s="34">
        <v>32</v>
      </c>
      <c r="I132" s="52"/>
      <c r="J132" s="45">
        <v>52.05</v>
      </c>
      <c r="K132" s="41" t="str">
        <f t="shared" si="30"/>
        <v>Pass</v>
      </c>
      <c r="L132" s="46"/>
      <c r="M132" s="103"/>
      <c r="N132" s="45">
        <v>35</v>
      </c>
      <c r="O132" s="41" t="str">
        <f t="shared" si="28"/>
        <v>Pass</v>
      </c>
      <c r="P132" s="46"/>
      <c r="Q132" s="49">
        <f t="shared" si="53"/>
        <v>17.049999999999997</v>
      </c>
      <c r="R132" s="55">
        <f t="shared" si="51"/>
        <v>-0.32756964457252635</v>
      </c>
      <c r="S132" s="17"/>
      <c r="T132" s="28">
        <f>AVERAGE(R129:R132)</f>
        <v>-0.15289518716610134</v>
      </c>
    </row>
    <row r="133" spans="1:20">
      <c r="A133" s="122">
        <v>33</v>
      </c>
      <c r="B133" s="107">
        <v>604979</v>
      </c>
      <c r="C133" s="101" t="s">
        <v>18</v>
      </c>
      <c r="D133" s="101" t="s">
        <v>22</v>
      </c>
      <c r="E133" s="101" t="s">
        <v>121</v>
      </c>
      <c r="F133" s="101" t="s">
        <v>101</v>
      </c>
      <c r="G133" s="35" t="s">
        <v>122</v>
      </c>
      <c r="H133" s="32">
        <v>1069</v>
      </c>
      <c r="I133" s="32"/>
      <c r="J133" s="40">
        <v>1151.56</v>
      </c>
      <c r="K133" s="41" t="str">
        <f t="shared" si="30"/>
        <v>Pass</v>
      </c>
      <c r="L133" s="42"/>
      <c r="M133" s="101" t="s">
        <v>102</v>
      </c>
      <c r="N133" s="40">
        <v>1132</v>
      </c>
      <c r="O133" s="41" t="str">
        <f t="shared" ref="O133:O148" si="54">IF(AND(N133&gt;=L133),"Pass","Fail")</f>
        <v>Pass</v>
      </c>
      <c r="P133" s="42"/>
      <c r="Q133" s="47">
        <f>J133-N133</f>
        <v>19.559999999999945</v>
      </c>
      <c r="R133" s="53">
        <f t="shared" si="51"/>
        <v>-1.6985654242939966E-2</v>
      </c>
      <c r="S133" s="39"/>
    </row>
    <row r="134" spans="1:20" ht="28.8">
      <c r="A134" s="122"/>
      <c r="B134" s="108"/>
      <c r="C134" s="102"/>
      <c r="D134" s="102"/>
      <c r="E134" s="102"/>
      <c r="F134" s="102"/>
      <c r="G134" s="36" t="s">
        <v>123</v>
      </c>
      <c r="H134" s="33">
        <v>1000</v>
      </c>
      <c r="I134" s="51"/>
      <c r="J134" s="43">
        <v>1094.82</v>
      </c>
      <c r="K134" s="41" t="str">
        <f t="shared" ref="K134:K148" si="55">IF(AND(J134&gt;=H134),"Pass","Fail")</f>
        <v>Pass</v>
      </c>
      <c r="L134" s="44"/>
      <c r="M134" s="102"/>
      <c r="N134" s="43">
        <v>1073</v>
      </c>
      <c r="O134" s="41" t="str">
        <f t="shared" si="54"/>
        <v>Pass</v>
      </c>
      <c r="P134" s="44"/>
      <c r="Q134" s="48">
        <f>J134-N134</f>
        <v>21.819999999999936</v>
      </c>
      <c r="R134" s="54">
        <f t="shared" si="51"/>
        <v>-1.9930216839297726E-2</v>
      </c>
    </row>
    <row r="135" spans="1:20">
      <c r="A135" s="122"/>
      <c r="B135" s="108"/>
      <c r="C135" s="102"/>
      <c r="D135" s="102"/>
      <c r="E135" s="102"/>
      <c r="F135" s="102"/>
      <c r="G135" s="36" t="s">
        <v>124</v>
      </c>
      <c r="H135" s="33">
        <v>12</v>
      </c>
      <c r="I135" s="51"/>
      <c r="J135" s="43">
        <v>20.78</v>
      </c>
      <c r="K135" s="41" t="str">
        <f t="shared" si="55"/>
        <v>Pass</v>
      </c>
      <c r="L135" s="44"/>
      <c r="M135" s="102"/>
      <c r="N135" s="43">
        <v>22</v>
      </c>
      <c r="O135" s="41" t="str">
        <f t="shared" si="54"/>
        <v>Pass</v>
      </c>
      <c r="P135" s="44"/>
      <c r="Q135" s="48">
        <f t="shared" ref="Q135:Q136" si="56">J135-N135</f>
        <v>-1.2199999999999989</v>
      </c>
      <c r="R135" s="54">
        <f t="shared" si="51"/>
        <v>5.8710298363811302E-2</v>
      </c>
      <c r="T135" s="11" t="s">
        <v>69</v>
      </c>
    </row>
    <row r="136" spans="1:20">
      <c r="A136" s="123"/>
      <c r="B136" s="109"/>
      <c r="C136" s="103"/>
      <c r="D136" s="103"/>
      <c r="E136" s="103"/>
      <c r="F136" s="103"/>
      <c r="G136" s="37" t="s">
        <v>125</v>
      </c>
      <c r="H136" s="34">
        <v>45</v>
      </c>
      <c r="I136" s="52"/>
      <c r="J136" s="45">
        <v>59.29</v>
      </c>
      <c r="K136" s="41" t="str">
        <f t="shared" si="55"/>
        <v>Pass</v>
      </c>
      <c r="L136" s="46"/>
      <c r="M136" s="103"/>
      <c r="N136" s="45">
        <v>60</v>
      </c>
      <c r="O136" s="41" t="str">
        <f t="shared" si="54"/>
        <v>Pass</v>
      </c>
      <c r="P136" s="46"/>
      <c r="Q136" s="49">
        <f t="shared" si="56"/>
        <v>-0.71000000000000085</v>
      </c>
      <c r="R136" s="55">
        <f t="shared" si="51"/>
        <v>1.1975037949063938E-2</v>
      </c>
      <c r="S136" s="17"/>
      <c r="T136" s="28">
        <f>AVERAGE(R133:R136)</f>
        <v>8.4423663076593873E-3</v>
      </c>
    </row>
    <row r="137" spans="1:20">
      <c r="A137" s="122">
        <v>34</v>
      </c>
      <c r="B137" s="107">
        <v>604979</v>
      </c>
      <c r="C137" s="101" t="s">
        <v>18</v>
      </c>
      <c r="D137" s="101" t="s">
        <v>22</v>
      </c>
      <c r="E137" s="101" t="s">
        <v>126</v>
      </c>
      <c r="F137" s="101" t="s">
        <v>101</v>
      </c>
      <c r="G137" s="35" t="s">
        <v>122</v>
      </c>
      <c r="H137" s="32">
        <v>1069</v>
      </c>
      <c r="I137" s="32"/>
      <c r="J137" s="40">
        <v>1133.1500000000001</v>
      </c>
      <c r="K137" s="41" t="str">
        <f t="shared" si="55"/>
        <v>Pass</v>
      </c>
      <c r="L137" s="42"/>
      <c r="M137" s="101" t="s">
        <v>142</v>
      </c>
      <c r="N137" s="40">
        <v>1129</v>
      </c>
      <c r="O137" s="41" t="str">
        <f t="shared" si="54"/>
        <v>Pass</v>
      </c>
      <c r="P137" s="42"/>
      <c r="Q137" s="47">
        <f>J137-N137</f>
        <v>4.1500000000000909</v>
      </c>
      <c r="R137" s="53">
        <f t="shared" si="51"/>
        <v>-3.6623571460089933E-3</v>
      </c>
      <c r="S137" s="39"/>
    </row>
    <row r="138" spans="1:20" ht="28.8">
      <c r="A138" s="122"/>
      <c r="B138" s="108"/>
      <c r="C138" s="102"/>
      <c r="D138" s="102"/>
      <c r="E138" s="102"/>
      <c r="F138" s="102"/>
      <c r="G138" s="36" t="s">
        <v>123</v>
      </c>
      <c r="H138" s="33">
        <v>1000</v>
      </c>
      <c r="I138" s="51"/>
      <c r="J138" s="43">
        <v>1071.2</v>
      </c>
      <c r="K138" s="41" t="str">
        <f t="shared" si="55"/>
        <v>Pass</v>
      </c>
      <c r="L138" s="44"/>
      <c r="M138" s="102"/>
      <c r="N138" s="43">
        <v>1052</v>
      </c>
      <c r="O138" s="41" t="str">
        <f t="shared" si="54"/>
        <v>Pass</v>
      </c>
      <c r="P138" s="44"/>
      <c r="Q138" s="48">
        <f>J138-N138</f>
        <v>19.200000000000045</v>
      </c>
      <c r="R138" s="54">
        <f t="shared" si="51"/>
        <v>-1.7923823749066509E-2</v>
      </c>
    </row>
    <row r="139" spans="1:20">
      <c r="A139" s="122"/>
      <c r="B139" s="108"/>
      <c r="C139" s="102"/>
      <c r="D139" s="102"/>
      <c r="E139" s="102"/>
      <c r="F139" s="102"/>
      <c r="G139" s="36" t="s">
        <v>124</v>
      </c>
      <c r="H139" s="33">
        <v>8</v>
      </c>
      <c r="I139" s="51"/>
      <c r="J139" s="43">
        <v>17.2</v>
      </c>
      <c r="K139" s="41" t="str">
        <f t="shared" si="55"/>
        <v>Pass</v>
      </c>
      <c r="L139" s="44"/>
      <c r="M139" s="102"/>
      <c r="N139" s="43">
        <v>16</v>
      </c>
      <c r="O139" s="41" t="str">
        <f t="shared" si="54"/>
        <v>Pass</v>
      </c>
      <c r="P139" s="44"/>
      <c r="Q139" s="48">
        <f t="shared" ref="Q139:Q140" si="57">J139-N139</f>
        <v>1.1999999999999993</v>
      </c>
      <c r="R139" s="54">
        <f t="shared" si="51"/>
        <v>-6.9767441860465074E-2</v>
      </c>
      <c r="T139" s="11" t="s">
        <v>69</v>
      </c>
    </row>
    <row r="140" spans="1:20">
      <c r="A140" s="123"/>
      <c r="B140" s="109"/>
      <c r="C140" s="103"/>
      <c r="D140" s="103"/>
      <c r="E140" s="103"/>
      <c r="F140" s="103"/>
      <c r="G140" s="37" t="s">
        <v>125</v>
      </c>
      <c r="H140" s="34">
        <v>32</v>
      </c>
      <c r="I140" s="52"/>
      <c r="J140" s="45">
        <v>55.41</v>
      </c>
      <c r="K140" s="41" t="str">
        <f t="shared" si="55"/>
        <v>Pass</v>
      </c>
      <c r="L140" s="46"/>
      <c r="M140" s="103"/>
      <c r="N140" s="45">
        <v>35</v>
      </c>
      <c r="O140" s="41" t="str">
        <f t="shared" si="54"/>
        <v>Pass</v>
      </c>
      <c r="P140" s="46"/>
      <c r="Q140" s="49">
        <f t="shared" si="57"/>
        <v>20.409999999999997</v>
      </c>
      <c r="R140" s="55">
        <f t="shared" si="51"/>
        <v>-0.36834506406785777</v>
      </c>
      <c r="S140" s="17"/>
      <c r="T140" s="28">
        <f>AVERAGE(R137:R140)</f>
        <v>-0.11492467170584958</v>
      </c>
    </row>
    <row r="141" spans="1:20">
      <c r="A141" s="122">
        <v>35</v>
      </c>
      <c r="B141" s="107">
        <v>604983</v>
      </c>
      <c r="C141" s="101" t="s">
        <v>20</v>
      </c>
      <c r="D141" s="101" t="s">
        <v>22</v>
      </c>
      <c r="E141" s="101" t="s">
        <v>121</v>
      </c>
      <c r="F141" s="101" t="s">
        <v>103</v>
      </c>
      <c r="G141" s="35" t="s">
        <v>143</v>
      </c>
      <c r="H141" s="32">
        <v>1069</v>
      </c>
      <c r="I141" s="32"/>
      <c r="J141" s="40">
        <v>1127.5</v>
      </c>
      <c r="K141" s="41" t="str">
        <f t="shared" si="55"/>
        <v>Pass</v>
      </c>
      <c r="L141" s="42"/>
      <c r="M141" s="101" t="s">
        <v>104</v>
      </c>
      <c r="N141" s="40">
        <v>1146</v>
      </c>
      <c r="O141" s="41" t="str">
        <f t="shared" si="54"/>
        <v>Pass</v>
      </c>
      <c r="P141" s="20"/>
      <c r="Q141" s="47">
        <f>J141-N141</f>
        <v>-18.5</v>
      </c>
      <c r="R141" s="53">
        <f t="shared" ref="R141:R148" si="58">((N141 - J141) / J141)</f>
        <v>1.6407982261640797E-2</v>
      </c>
      <c r="S141" s="104"/>
    </row>
    <row r="142" spans="1:20" ht="28.8">
      <c r="A142" s="122"/>
      <c r="B142" s="108"/>
      <c r="C142" s="102"/>
      <c r="D142" s="102"/>
      <c r="E142" s="102"/>
      <c r="F142" s="102"/>
      <c r="G142" s="36" t="s">
        <v>144</v>
      </c>
      <c r="H142" s="33">
        <v>1000</v>
      </c>
      <c r="I142" s="51"/>
      <c r="J142" s="43">
        <v>1054.72</v>
      </c>
      <c r="K142" s="41" t="str">
        <f t="shared" si="55"/>
        <v>Pass</v>
      </c>
      <c r="L142" s="44"/>
      <c r="M142" s="102"/>
      <c r="N142" s="43">
        <v>1090</v>
      </c>
      <c r="O142" s="41" t="str">
        <f t="shared" si="54"/>
        <v>Pass</v>
      </c>
      <c r="P142" s="7"/>
      <c r="Q142" s="48">
        <f>J142-N142</f>
        <v>-35.279999999999973</v>
      </c>
      <c r="R142" s="54">
        <f t="shared" si="58"/>
        <v>3.3449635922330072E-2</v>
      </c>
      <c r="S142" s="124"/>
    </row>
    <row r="143" spans="1:20">
      <c r="A143" s="122"/>
      <c r="B143" s="108"/>
      <c r="C143" s="102"/>
      <c r="D143" s="102"/>
      <c r="E143" s="102"/>
      <c r="F143" s="102"/>
      <c r="G143" s="36" t="s">
        <v>124</v>
      </c>
      <c r="H143" s="33">
        <v>12</v>
      </c>
      <c r="I143" s="51"/>
      <c r="J143" s="43">
        <v>19.86</v>
      </c>
      <c r="K143" s="41" t="str">
        <f t="shared" si="55"/>
        <v>Pass</v>
      </c>
      <c r="L143" s="44"/>
      <c r="M143" s="102"/>
      <c r="N143" s="43">
        <v>21</v>
      </c>
      <c r="O143" s="41" t="str">
        <f t="shared" si="54"/>
        <v>Pass</v>
      </c>
      <c r="P143" s="7"/>
      <c r="Q143" s="48">
        <f t="shared" ref="Q143" si="59">J143-N143</f>
        <v>-1.1400000000000006</v>
      </c>
      <c r="R143" s="54">
        <f t="shared" si="58"/>
        <v>5.7401812688821781E-2</v>
      </c>
      <c r="S143" s="124"/>
      <c r="T143" s="11" t="s">
        <v>69</v>
      </c>
    </row>
    <row r="144" spans="1:20">
      <c r="A144" s="123"/>
      <c r="B144" s="109"/>
      <c r="C144" s="103"/>
      <c r="D144" s="103"/>
      <c r="E144" s="103"/>
      <c r="F144" s="103"/>
      <c r="G144" s="37" t="s">
        <v>125</v>
      </c>
      <c r="H144" s="34">
        <v>45</v>
      </c>
      <c r="I144" s="52"/>
      <c r="J144" s="45">
        <v>61.41</v>
      </c>
      <c r="K144" s="41" t="str">
        <f t="shared" si="55"/>
        <v>Pass</v>
      </c>
      <c r="L144" s="46"/>
      <c r="M144" s="103"/>
      <c r="N144" s="45">
        <v>60</v>
      </c>
      <c r="O144" s="41" t="str">
        <f t="shared" si="54"/>
        <v>Pass</v>
      </c>
      <c r="P144" s="16"/>
      <c r="Q144" s="49">
        <f t="shared" ref="Q144" si="60">J144-N144</f>
        <v>1.4099999999999966</v>
      </c>
      <c r="R144" s="55">
        <f t="shared" si="58"/>
        <v>-2.2960429897410792E-2</v>
      </c>
      <c r="S144" s="125"/>
      <c r="T144" s="28">
        <f>AVERAGE(R141:R144)</f>
        <v>2.1074750243845468E-2</v>
      </c>
    </row>
    <row r="145" spans="1:20">
      <c r="A145" s="122">
        <v>36</v>
      </c>
      <c r="B145" s="107">
        <v>604983</v>
      </c>
      <c r="C145" s="101" t="s">
        <v>20</v>
      </c>
      <c r="D145" s="101" t="s">
        <v>22</v>
      </c>
      <c r="E145" s="101" t="s">
        <v>126</v>
      </c>
      <c r="F145" s="101" t="s">
        <v>103</v>
      </c>
      <c r="G145" s="35" t="s">
        <v>122</v>
      </c>
      <c r="H145" s="32">
        <v>1069</v>
      </c>
      <c r="I145" s="32"/>
      <c r="J145" s="40">
        <v>1138.68</v>
      </c>
      <c r="K145" s="41" t="str">
        <f t="shared" si="55"/>
        <v>Pass</v>
      </c>
      <c r="L145" s="42"/>
      <c r="M145" s="101" t="s">
        <v>145</v>
      </c>
      <c r="N145" s="40">
        <v>1132</v>
      </c>
      <c r="O145" s="41" t="str">
        <f t="shared" si="54"/>
        <v>Pass</v>
      </c>
      <c r="P145" s="42"/>
      <c r="Q145" s="47">
        <f>J145-N145</f>
        <v>6.6800000000000637</v>
      </c>
      <c r="R145" s="53">
        <f t="shared" si="58"/>
        <v>-5.8664418449433237E-3</v>
      </c>
      <c r="S145" s="39"/>
    </row>
    <row r="146" spans="1:20" ht="28.8">
      <c r="A146" s="122"/>
      <c r="B146" s="108"/>
      <c r="C146" s="102"/>
      <c r="D146" s="102"/>
      <c r="E146" s="102"/>
      <c r="F146" s="102"/>
      <c r="G146" s="36" t="s">
        <v>123</v>
      </c>
      <c r="H146" s="33">
        <v>1000</v>
      </c>
      <c r="I146" s="51"/>
      <c r="J146" s="43">
        <v>1043.52</v>
      </c>
      <c r="K146" s="41" t="str">
        <f t="shared" si="55"/>
        <v>Pass</v>
      </c>
      <c r="L146" s="44"/>
      <c r="M146" s="102"/>
      <c r="N146" s="43">
        <v>1058</v>
      </c>
      <c r="O146" s="41" t="str">
        <f t="shared" si="54"/>
        <v>Pass</v>
      </c>
      <c r="P146" s="44"/>
      <c r="Q146" s="48">
        <f>J146-N146</f>
        <v>-14.480000000000018</v>
      </c>
      <c r="R146" s="54">
        <f t="shared" si="58"/>
        <v>1.3876111622201797E-2</v>
      </c>
    </row>
    <row r="147" spans="1:20">
      <c r="A147" s="122"/>
      <c r="B147" s="108"/>
      <c r="C147" s="102"/>
      <c r="D147" s="102"/>
      <c r="E147" s="102"/>
      <c r="F147" s="102"/>
      <c r="G147" s="36" t="s">
        <v>124</v>
      </c>
      <c r="H147" s="33">
        <v>8</v>
      </c>
      <c r="I147" s="51"/>
      <c r="J147" s="43">
        <v>16.399999999999999</v>
      </c>
      <c r="K147" s="41" t="str">
        <f t="shared" si="55"/>
        <v>Pass</v>
      </c>
      <c r="L147" s="44"/>
      <c r="M147" s="102"/>
      <c r="N147" s="43">
        <v>17</v>
      </c>
      <c r="O147" s="41" t="str">
        <f t="shared" si="54"/>
        <v>Pass</v>
      </c>
      <c r="P147" s="44"/>
      <c r="Q147" s="48">
        <f t="shared" ref="Q147:Q148" si="61">J147-N147</f>
        <v>-0.60000000000000142</v>
      </c>
      <c r="R147" s="54">
        <f t="shared" si="58"/>
        <v>3.6585365853658625E-2</v>
      </c>
      <c r="T147" s="11" t="s">
        <v>69</v>
      </c>
    </row>
    <row r="148" spans="1:20">
      <c r="A148" s="123"/>
      <c r="B148" s="109"/>
      <c r="C148" s="103"/>
      <c r="D148" s="103"/>
      <c r="E148" s="103"/>
      <c r="F148" s="103"/>
      <c r="G148" s="37" t="s">
        <v>125</v>
      </c>
      <c r="H148" s="34">
        <v>32</v>
      </c>
      <c r="I148" s="52"/>
      <c r="J148" s="45">
        <v>41.3</v>
      </c>
      <c r="K148" s="41" t="str">
        <f t="shared" si="55"/>
        <v>Pass</v>
      </c>
      <c r="L148" s="46"/>
      <c r="M148" s="103"/>
      <c r="N148" s="45">
        <v>41</v>
      </c>
      <c r="O148" s="41" t="str">
        <f t="shared" si="54"/>
        <v>Pass</v>
      </c>
      <c r="P148" s="46"/>
      <c r="Q148" s="49">
        <f t="shared" si="61"/>
        <v>0.29999999999999716</v>
      </c>
      <c r="R148" s="55">
        <f t="shared" si="58"/>
        <v>-7.2639225181597381E-3</v>
      </c>
      <c r="S148" s="17"/>
      <c r="T148" s="28">
        <f>AVERAGE(R145:R148)</f>
        <v>9.3327782781893413E-3</v>
      </c>
    </row>
  </sheetData>
  <mergeCells count="264">
    <mergeCell ref="F37:F40"/>
    <mergeCell ref="M37:M40"/>
    <mergeCell ref="A41:A44"/>
    <mergeCell ref="B41:B44"/>
    <mergeCell ref="C41:C44"/>
    <mergeCell ref="D41:D44"/>
    <mergeCell ref="E41:E44"/>
    <mergeCell ref="F41:F44"/>
    <mergeCell ref="M41:M44"/>
    <mergeCell ref="A37:A40"/>
    <mergeCell ref="B37:B40"/>
    <mergeCell ref="C37:C40"/>
    <mergeCell ref="D37:D40"/>
    <mergeCell ref="E37:E40"/>
    <mergeCell ref="F29:F32"/>
    <mergeCell ref="M29:M32"/>
    <mergeCell ref="A33:A36"/>
    <mergeCell ref="B33:B36"/>
    <mergeCell ref="C33:C36"/>
    <mergeCell ref="D33:D36"/>
    <mergeCell ref="E33:E36"/>
    <mergeCell ref="F33:F36"/>
    <mergeCell ref="M33:M36"/>
    <mergeCell ref="A29:A32"/>
    <mergeCell ref="B29:B32"/>
    <mergeCell ref="C29:C32"/>
    <mergeCell ref="D29:D32"/>
    <mergeCell ref="E29:E32"/>
    <mergeCell ref="F21:F24"/>
    <mergeCell ref="M21:M24"/>
    <mergeCell ref="A25:A28"/>
    <mergeCell ref="B25:B28"/>
    <mergeCell ref="C25:C28"/>
    <mergeCell ref="D25:D28"/>
    <mergeCell ref="E25:E28"/>
    <mergeCell ref="F25:F28"/>
    <mergeCell ref="M25:M28"/>
    <mergeCell ref="A21:A24"/>
    <mergeCell ref="B21:B24"/>
    <mergeCell ref="C21:C24"/>
    <mergeCell ref="D21:D24"/>
    <mergeCell ref="E21:E24"/>
    <mergeCell ref="F61:F64"/>
    <mergeCell ref="M61:M64"/>
    <mergeCell ref="A65:A68"/>
    <mergeCell ref="B65:B68"/>
    <mergeCell ref="C65:C68"/>
    <mergeCell ref="D65:D68"/>
    <mergeCell ref="E65:E68"/>
    <mergeCell ref="F65:F68"/>
    <mergeCell ref="M65:M68"/>
    <mergeCell ref="A61:A64"/>
    <mergeCell ref="B61:B64"/>
    <mergeCell ref="C61:C64"/>
    <mergeCell ref="D61:D64"/>
    <mergeCell ref="E61:E64"/>
    <mergeCell ref="F53:F56"/>
    <mergeCell ref="M53:M56"/>
    <mergeCell ref="A57:A60"/>
    <mergeCell ref="B57:B60"/>
    <mergeCell ref="C57:C60"/>
    <mergeCell ref="D57:D60"/>
    <mergeCell ref="E57:E60"/>
    <mergeCell ref="F57:F60"/>
    <mergeCell ref="M57:M60"/>
    <mergeCell ref="A53:A56"/>
    <mergeCell ref="B53:B56"/>
    <mergeCell ref="C53:C56"/>
    <mergeCell ref="D53:D56"/>
    <mergeCell ref="E53:E56"/>
    <mergeCell ref="F45:F48"/>
    <mergeCell ref="M45:M48"/>
    <mergeCell ref="A49:A52"/>
    <mergeCell ref="B49:B52"/>
    <mergeCell ref="C49:C52"/>
    <mergeCell ref="D49:D52"/>
    <mergeCell ref="E49:E52"/>
    <mergeCell ref="F49:F52"/>
    <mergeCell ref="M49:M52"/>
    <mergeCell ref="A45:A48"/>
    <mergeCell ref="B45:B48"/>
    <mergeCell ref="C45:C48"/>
    <mergeCell ref="D45:D48"/>
    <mergeCell ref="E45:E48"/>
    <mergeCell ref="F77:F80"/>
    <mergeCell ref="M77:M80"/>
    <mergeCell ref="A81:A84"/>
    <mergeCell ref="B81:B84"/>
    <mergeCell ref="C81:C84"/>
    <mergeCell ref="D81:D84"/>
    <mergeCell ref="E81:E84"/>
    <mergeCell ref="F81:F84"/>
    <mergeCell ref="M81:M84"/>
    <mergeCell ref="A77:A80"/>
    <mergeCell ref="B77:B80"/>
    <mergeCell ref="C77:C80"/>
    <mergeCell ref="D77:D80"/>
    <mergeCell ref="E77:E80"/>
    <mergeCell ref="M69:M72"/>
    <mergeCell ref="A73:A76"/>
    <mergeCell ref="B73:B76"/>
    <mergeCell ref="C73:C76"/>
    <mergeCell ref="D73:D76"/>
    <mergeCell ref="E73:E76"/>
    <mergeCell ref="F73:F76"/>
    <mergeCell ref="M73:M76"/>
    <mergeCell ref="A69:A72"/>
    <mergeCell ref="E69:E72"/>
    <mergeCell ref="B69:B72"/>
    <mergeCell ref="C69:C72"/>
    <mergeCell ref="D69:D72"/>
    <mergeCell ref="F69:F72"/>
    <mergeCell ref="A109:A112"/>
    <mergeCell ref="A113:A116"/>
    <mergeCell ref="A89:A92"/>
    <mergeCell ref="A93:A96"/>
    <mergeCell ref="A97:A100"/>
    <mergeCell ref="A101:A104"/>
    <mergeCell ref="A105:A108"/>
    <mergeCell ref="A125:A128"/>
    <mergeCell ref="A129:A132"/>
    <mergeCell ref="A117:A120"/>
    <mergeCell ref="A121:A124"/>
    <mergeCell ref="A85:A88"/>
    <mergeCell ref="A141:A144"/>
    <mergeCell ref="A3:A4"/>
    <mergeCell ref="A145:A148"/>
    <mergeCell ref="A133:A136"/>
    <mergeCell ref="A137:A140"/>
    <mergeCell ref="M109:M112"/>
    <mergeCell ref="B113:B116"/>
    <mergeCell ref="C113:C116"/>
    <mergeCell ref="D113:D116"/>
    <mergeCell ref="E113:E116"/>
    <mergeCell ref="F113:F116"/>
    <mergeCell ref="M113:M116"/>
    <mergeCell ref="B109:B112"/>
    <mergeCell ref="C109:C112"/>
    <mergeCell ref="D109:D112"/>
    <mergeCell ref="E109:E112"/>
    <mergeCell ref="F109:F112"/>
    <mergeCell ref="M101:M104"/>
    <mergeCell ref="B105:B108"/>
    <mergeCell ref="C105:C108"/>
    <mergeCell ref="D105:D108"/>
    <mergeCell ref="E105:E108"/>
    <mergeCell ref="F105:F108"/>
    <mergeCell ref="M105:M108"/>
    <mergeCell ref="B101:B104"/>
    <mergeCell ref="C101:C104"/>
    <mergeCell ref="D101:D104"/>
    <mergeCell ref="E101:E104"/>
    <mergeCell ref="F101:F104"/>
    <mergeCell ref="M93:M96"/>
    <mergeCell ref="B97:B100"/>
    <mergeCell ref="C97:C100"/>
    <mergeCell ref="D97:D100"/>
    <mergeCell ref="E97:E100"/>
    <mergeCell ref="F97:F100"/>
    <mergeCell ref="M97:M100"/>
    <mergeCell ref="B93:B96"/>
    <mergeCell ref="C93:C96"/>
    <mergeCell ref="D93:D96"/>
    <mergeCell ref="E93:E96"/>
    <mergeCell ref="F93:F96"/>
    <mergeCell ref="M85:M88"/>
    <mergeCell ref="B89:B92"/>
    <mergeCell ref="C89:C92"/>
    <mergeCell ref="D89:D92"/>
    <mergeCell ref="E89:E92"/>
    <mergeCell ref="F89:F92"/>
    <mergeCell ref="M89:M92"/>
    <mergeCell ref="B85:B88"/>
    <mergeCell ref="C85:C88"/>
    <mergeCell ref="D85:D88"/>
    <mergeCell ref="E85:E88"/>
    <mergeCell ref="F85:F88"/>
    <mergeCell ref="M117:M120"/>
    <mergeCell ref="B121:B124"/>
    <mergeCell ref="C121:C124"/>
    <mergeCell ref="D121:D124"/>
    <mergeCell ref="E121:E124"/>
    <mergeCell ref="F121:F124"/>
    <mergeCell ref="M121:M124"/>
    <mergeCell ref="B117:B120"/>
    <mergeCell ref="C117:C120"/>
    <mergeCell ref="D117:D120"/>
    <mergeCell ref="E117:E120"/>
    <mergeCell ref="F117:F120"/>
    <mergeCell ref="Q2:S3"/>
    <mergeCell ref="B3:B4"/>
    <mergeCell ref="C3:C4"/>
    <mergeCell ref="D3:D4"/>
    <mergeCell ref="J3:K3"/>
    <mergeCell ref="N3:O3"/>
    <mergeCell ref="F3:F4"/>
    <mergeCell ref="M3:M4"/>
    <mergeCell ref="E3:E4"/>
    <mergeCell ref="S141:S144"/>
    <mergeCell ref="B141:B144"/>
    <mergeCell ref="C141:C144"/>
    <mergeCell ref="F141:F144"/>
    <mergeCell ref="F145:F148"/>
    <mergeCell ref="M141:M144"/>
    <mergeCell ref="M145:M148"/>
    <mergeCell ref="E141:E144"/>
    <mergeCell ref="E145:E148"/>
    <mergeCell ref="C133:C136"/>
    <mergeCell ref="D133:D136"/>
    <mergeCell ref="F133:F136"/>
    <mergeCell ref="M133:M136"/>
    <mergeCell ref="E133:E136"/>
    <mergeCell ref="D141:D144"/>
    <mergeCell ref="B145:B148"/>
    <mergeCell ref="C145:C148"/>
    <mergeCell ref="D145:D148"/>
    <mergeCell ref="C9:C12"/>
    <mergeCell ref="D9:D12"/>
    <mergeCell ref="E9:E12"/>
    <mergeCell ref="F9:F12"/>
    <mergeCell ref="M9:M12"/>
    <mergeCell ref="B137:B140"/>
    <mergeCell ref="C137:C140"/>
    <mergeCell ref="D137:D140"/>
    <mergeCell ref="F137:F140"/>
    <mergeCell ref="M137:M140"/>
    <mergeCell ref="E137:E140"/>
    <mergeCell ref="E125:E128"/>
    <mergeCell ref="B125:B128"/>
    <mergeCell ref="C125:C128"/>
    <mergeCell ref="D125:D128"/>
    <mergeCell ref="F125:F128"/>
    <mergeCell ref="M125:M128"/>
    <mergeCell ref="B129:B132"/>
    <mergeCell ref="C129:C132"/>
    <mergeCell ref="D129:D132"/>
    <mergeCell ref="F129:F132"/>
    <mergeCell ref="M129:M132"/>
    <mergeCell ref="E129:E132"/>
    <mergeCell ref="B133:B136"/>
    <mergeCell ref="B1:S1"/>
    <mergeCell ref="A13:A16"/>
    <mergeCell ref="B13:B16"/>
    <mergeCell ref="C13:C16"/>
    <mergeCell ref="D13:D16"/>
    <mergeCell ref="E13:E16"/>
    <mergeCell ref="F13:F16"/>
    <mergeCell ref="M13:M16"/>
    <mergeCell ref="A17:A20"/>
    <mergeCell ref="B17:B20"/>
    <mergeCell ref="C17:C20"/>
    <mergeCell ref="D17:D20"/>
    <mergeCell ref="E17:E20"/>
    <mergeCell ref="F17:F20"/>
    <mergeCell ref="M17:M20"/>
    <mergeCell ref="A5:A8"/>
    <mergeCell ref="B5:B8"/>
    <mergeCell ref="C5:C8"/>
    <mergeCell ref="D5:D8"/>
    <mergeCell ref="E5:E8"/>
    <mergeCell ref="F5:F8"/>
    <mergeCell ref="M5:M8"/>
    <mergeCell ref="A9:A12"/>
    <mergeCell ref="B9:B12"/>
  </mergeCells>
  <conditionalFormatting sqref="K5:K148 O5:O148">
    <cfRule type="containsText" dxfId="5" priority="1" operator="containsText" text="Fail">
      <formula>NOT(ISERROR(SEARCH("Fail",K5)))</formula>
    </cfRule>
    <cfRule type="containsText" dxfId="4" priority="2" operator="containsText" text="Pass">
      <formula>NOT(ISERROR(SEARCH("Pass",K5)))</formula>
    </cfRule>
  </conditionalFormatting>
  <conditionalFormatting sqref="R5:R148">
    <cfRule type="cellIs" dxfId="3" priority="3" operator="between">
      <formula>-10%</formula>
      <formula>-19.9%</formula>
    </cfRule>
    <cfRule type="cellIs" dxfId="2" priority="4" operator="lessThan">
      <formula>-20%</formula>
    </cfRule>
    <cfRule type="cellIs" dxfId="1" priority="5" operator="between">
      <formula>10%</formula>
      <formula>19.9%</formula>
    </cfRule>
    <cfRule type="cellIs" dxfId="0" priority="6" operator="greaterThan">
      <formula>20%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85" workbookViewId="0">
      <selection activeCell="E9" sqref="E9"/>
    </sheetView>
  </sheetViews>
  <sheetFormatPr defaultRowHeight="14.4"/>
  <cols>
    <col min="1" max="1" width="8" customWidth="1"/>
    <col min="2" max="2" width="13.33203125" customWidth="1"/>
    <col min="4" max="4" width="10.44140625" customWidth="1"/>
    <col min="5" max="5" width="11.44140625" customWidth="1"/>
    <col min="6" max="6" width="10.33203125" customWidth="1"/>
    <col min="7" max="7" width="22.44140625" customWidth="1"/>
    <col min="8" max="8" width="18.33203125" customWidth="1"/>
    <col min="9" max="9" width="14.109375" style="71" customWidth="1"/>
  </cols>
  <sheetData>
    <row r="1" spans="1:9">
      <c r="A1" s="131" t="s">
        <v>146</v>
      </c>
      <c r="B1" s="131" t="s">
        <v>147</v>
      </c>
      <c r="C1" s="131" t="s">
        <v>148</v>
      </c>
      <c r="D1" s="131" t="s">
        <v>6</v>
      </c>
      <c r="E1" s="131" t="s">
        <v>149</v>
      </c>
      <c r="F1" s="131" t="s">
        <v>150</v>
      </c>
      <c r="G1" s="131" t="s">
        <v>151</v>
      </c>
      <c r="H1" s="127" t="s">
        <v>152</v>
      </c>
      <c r="I1" s="129" t="s">
        <v>153</v>
      </c>
    </row>
    <row r="2" spans="1:9" ht="15" thickBot="1">
      <c r="A2" s="132"/>
      <c r="B2" s="132"/>
      <c r="C2" s="132"/>
      <c r="D2" s="132"/>
      <c r="E2" s="132"/>
      <c r="F2" s="132"/>
      <c r="G2" s="132"/>
      <c r="H2" s="128"/>
      <c r="I2" s="130"/>
    </row>
    <row r="3" spans="1:9" ht="15" thickBot="1">
      <c r="A3" s="69">
        <v>1</v>
      </c>
      <c r="B3" s="70">
        <v>604769</v>
      </c>
      <c r="C3" s="70" t="s">
        <v>154</v>
      </c>
      <c r="D3" s="70" t="s">
        <v>8</v>
      </c>
      <c r="E3" s="70">
        <v>604769</v>
      </c>
      <c r="F3" s="70">
        <v>300</v>
      </c>
      <c r="G3" s="70" t="s">
        <v>155</v>
      </c>
      <c r="H3" s="70" t="s">
        <v>156</v>
      </c>
      <c r="I3" s="83">
        <v>45606</v>
      </c>
    </row>
    <row r="4" spans="1:9" ht="15" thickBot="1">
      <c r="A4" s="69">
        <v>1</v>
      </c>
      <c r="B4" s="70">
        <v>604769</v>
      </c>
      <c r="C4" s="70" t="s">
        <v>154</v>
      </c>
      <c r="D4" s="70" t="s">
        <v>8</v>
      </c>
      <c r="E4" s="70">
        <v>604769</v>
      </c>
      <c r="F4" s="70">
        <v>300</v>
      </c>
      <c r="G4" s="70" t="s">
        <v>32</v>
      </c>
      <c r="H4" s="70" t="s">
        <v>156</v>
      </c>
      <c r="I4" s="83">
        <v>45606</v>
      </c>
    </row>
    <row r="5" spans="1:9" ht="15" thickBot="1">
      <c r="A5" s="69">
        <v>1</v>
      </c>
      <c r="B5" s="70">
        <v>604769</v>
      </c>
      <c r="C5" s="70" t="s">
        <v>154</v>
      </c>
      <c r="D5" s="70" t="s">
        <v>8</v>
      </c>
      <c r="E5" s="70">
        <v>604769</v>
      </c>
      <c r="F5" s="70">
        <v>300</v>
      </c>
      <c r="G5" s="70" t="s">
        <v>31</v>
      </c>
      <c r="H5" s="70" t="s">
        <v>156</v>
      </c>
      <c r="I5" s="83">
        <v>45606</v>
      </c>
    </row>
    <row r="6" spans="1:9" ht="15" thickBot="1">
      <c r="A6" s="69">
        <v>1</v>
      </c>
      <c r="B6" s="70">
        <v>604769</v>
      </c>
      <c r="C6" s="70" t="s">
        <v>154</v>
      </c>
      <c r="D6" s="70" t="s">
        <v>8</v>
      </c>
      <c r="E6" s="70">
        <v>604769</v>
      </c>
      <c r="F6" s="70">
        <v>300</v>
      </c>
      <c r="G6" s="70" t="s">
        <v>157</v>
      </c>
      <c r="H6" s="70" t="s">
        <v>156</v>
      </c>
      <c r="I6" s="83">
        <v>45606</v>
      </c>
    </row>
    <row r="7" spans="1:9" ht="15" thickBot="1">
      <c r="A7" s="69">
        <v>1</v>
      </c>
      <c r="B7" s="70">
        <v>604769</v>
      </c>
      <c r="C7" s="70" t="s">
        <v>154</v>
      </c>
      <c r="D7" s="70" t="s">
        <v>8</v>
      </c>
      <c r="E7" s="70">
        <v>604769</v>
      </c>
      <c r="F7" s="70">
        <v>300</v>
      </c>
      <c r="G7" s="70" t="s">
        <v>158</v>
      </c>
      <c r="H7" s="70" t="s">
        <v>156</v>
      </c>
      <c r="I7" s="83">
        <v>45606</v>
      </c>
    </row>
    <row r="8" spans="1:9" ht="15" thickBot="1">
      <c r="A8" s="69">
        <v>1</v>
      </c>
      <c r="B8" s="70">
        <v>604769</v>
      </c>
      <c r="C8" s="70" t="s">
        <v>154</v>
      </c>
      <c r="D8" s="70" t="s">
        <v>8</v>
      </c>
      <c r="E8" s="70">
        <v>604769</v>
      </c>
      <c r="F8" s="70">
        <v>300</v>
      </c>
      <c r="G8" s="70" t="s">
        <v>159</v>
      </c>
      <c r="H8" s="70" t="s">
        <v>160</v>
      </c>
      <c r="I8" s="83">
        <v>45606</v>
      </c>
    </row>
    <row r="9" spans="1:9" ht="15" thickBot="1">
      <c r="A9" s="69">
        <v>2</v>
      </c>
      <c r="B9" s="70">
        <v>604775</v>
      </c>
      <c r="C9" s="70" t="s">
        <v>161</v>
      </c>
      <c r="D9" s="70" t="s">
        <v>9</v>
      </c>
      <c r="E9" s="70">
        <v>604775</v>
      </c>
      <c r="F9" s="70">
        <v>301</v>
      </c>
      <c r="G9" s="70" t="s">
        <v>155</v>
      </c>
      <c r="H9" s="70" t="s">
        <v>162</v>
      </c>
      <c r="I9" s="83">
        <v>45606</v>
      </c>
    </row>
    <row r="10" spans="1:9" ht="15" thickBot="1">
      <c r="A10" s="69">
        <v>2</v>
      </c>
      <c r="B10" s="70">
        <v>604775</v>
      </c>
      <c r="C10" s="70" t="s">
        <v>161</v>
      </c>
      <c r="D10" s="70" t="s">
        <v>9</v>
      </c>
      <c r="E10" s="70">
        <v>604775</v>
      </c>
      <c r="F10" s="70">
        <v>301</v>
      </c>
      <c r="G10" s="70" t="s">
        <v>32</v>
      </c>
      <c r="H10" s="70" t="s">
        <v>162</v>
      </c>
      <c r="I10" s="83">
        <v>45606</v>
      </c>
    </row>
    <row r="11" spans="1:9" ht="15" thickBot="1">
      <c r="A11" s="69">
        <v>2</v>
      </c>
      <c r="B11" s="70">
        <v>604775</v>
      </c>
      <c r="C11" s="70" t="s">
        <v>161</v>
      </c>
      <c r="D11" s="70" t="s">
        <v>9</v>
      </c>
      <c r="E11" s="70">
        <v>604775</v>
      </c>
      <c r="F11" s="70">
        <v>301</v>
      </c>
      <c r="G11" s="70" t="s">
        <v>31</v>
      </c>
      <c r="H11" s="70" t="s">
        <v>162</v>
      </c>
      <c r="I11" s="83">
        <v>45606</v>
      </c>
    </row>
    <row r="12" spans="1:9" ht="15" thickBot="1">
      <c r="A12" s="69">
        <v>2</v>
      </c>
      <c r="B12" s="70">
        <v>604775</v>
      </c>
      <c r="C12" s="70" t="s">
        <v>161</v>
      </c>
      <c r="D12" s="70" t="s">
        <v>9</v>
      </c>
      <c r="E12" s="70">
        <v>604775</v>
      </c>
      <c r="F12" s="70">
        <v>301</v>
      </c>
      <c r="G12" s="70" t="s">
        <v>157</v>
      </c>
      <c r="H12" s="70" t="s">
        <v>162</v>
      </c>
      <c r="I12" s="83">
        <v>45606</v>
      </c>
    </row>
    <row r="13" spans="1:9" ht="15" thickBot="1">
      <c r="A13" s="69">
        <v>2</v>
      </c>
      <c r="B13" s="70">
        <v>604775</v>
      </c>
      <c r="C13" s="70" t="s">
        <v>161</v>
      </c>
      <c r="D13" s="70" t="s">
        <v>9</v>
      </c>
      <c r="E13" s="70">
        <v>604775</v>
      </c>
      <c r="F13" s="70">
        <v>301</v>
      </c>
      <c r="G13" s="70" t="s">
        <v>158</v>
      </c>
      <c r="H13" s="70" t="s">
        <v>162</v>
      </c>
      <c r="I13" s="83">
        <v>45606</v>
      </c>
    </row>
    <row r="14" spans="1:9" ht="15" thickBot="1">
      <c r="A14" s="69">
        <v>2</v>
      </c>
      <c r="B14" s="70">
        <v>604775</v>
      </c>
      <c r="C14" s="70" t="s">
        <v>161</v>
      </c>
      <c r="D14" s="70" t="s">
        <v>9</v>
      </c>
      <c r="E14" s="70">
        <v>604775</v>
      </c>
      <c r="F14" s="70">
        <v>301</v>
      </c>
      <c r="G14" s="70" t="s">
        <v>159</v>
      </c>
      <c r="H14" s="70" t="s">
        <v>163</v>
      </c>
      <c r="I14" s="83">
        <v>45606</v>
      </c>
    </row>
    <row r="15" spans="1:9" ht="15" thickBot="1">
      <c r="A15" s="69">
        <v>3</v>
      </c>
      <c r="B15" s="70">
        <v>604980</v>
      </c>
      <c r="C15" s="70" t="s">
        <v>161</v>
      </c>
      <c r="D15" s="70" t="s">
        <v>10</v>
      </c>
      <c r="E15" s="70">
        <v>604980</v>
      </c>
      <c r="F15" s="70">
        <v>291</v>
      </c>
      <c r="G15" s="70" t="s">
        <v>155</v>
      </c>
      <c r="H15" s="70" t="s">
        <v>164</v>
      </c>
      <c r="I15" s="83">
        <v>45606</v>
      </c>
    </row>
    <row r="16" spans="1:9" ht="15" thickBot="1">
      <c r="A16" s="69">
        <v>3</v>
      </c>
      <c r="B16" s="70">
        <v>604980</v>
      </c>
      <c r="C16" s="70" t="s">
        <v>161</v>
      </c>
      <c r="D16" s="70" t="s">
        <v>10</v>
      </c>
      <c r="E16" s="70">
        <v>604980</v>
      </c>
      <c r="F16" s="70">
        <v>291</v>
      </c>
      <c r="G16" s="70" t="s">
        <v>32</v>
      </c>
      <c r="H16" s="70" t="s">
        <v>164</v>
      </c>
      <c r="I16" s="83">
        <v>45606</v>
      </c>
    </row>
    <row r="17" spans="1:9" ht="15" thickBot="1">
      <c r="A17" s="69">
        <v>3</v>
      </c>
      <c r="B17" s="70">
        <v>604980</v>
      </c>
      <c r="C17" s="70" t="s">
        <v>161</v>
      </c>
      <c r="D17" s="70" t="s">
        <v>10</v>
      </c>
      <c r="E17" s="70">
        <v>604980</v>
      </c>
      <c r="F17" s="70">
        <v>291</v>
      </c>
      <c r="G17" s="70" t="s">
        <v>31</v>
      </c>
      <c r="H17" s="70" t="s">
        <v>164</v>
      </c>
      <c r="I17" s="83">
        <v>45606</v>
      </c>
    </row>
    <row r="18" spans="1:9" ht="15" thickBot="1">
      <c r="A18" s="69">
        <v>3</v>
      </c>
      <c r="B18" s="70">
        <v>604980</v>
      </c>
      <c r="C18" s="70" t="s">
        <v>161</v>
      </c>
      <c r="D18" s="70" t="s">
        <v>10</v>
      </c>
      <c r="E18" s="70">
        <v>604980</v>
      </c>
      <c r="F18" s="70">
        <v>291</v>
      </c>
      <c r="G18" s="70" t="s">
        <v>157</v>
      </c>
      <c r="H18" s="70" t="s">
        <v>164</v>
      </c>
      <c r="I18" s="83">
        <v>45606</v>
      </c>
    </row>
    <row r="19" spans="1:9" ht="15" thickBot="1">
      <c r="A19" s="69">
        <v>3</v>
      </c>
      <c r="B19" s="70">
        <v>604980</v>
      </c>
      <c r="C19" s="70" t="s">
        <v>161</v>
      </c>
      <c r="D19" s="70" t="s">
        <v>10</v>
      </c>
      <c r="E19" s="70">
        <v>604980</v>
      </c>
      <c r="F19" s="70">
        <v>291</v>
      </c>
      <c r="G19" s="70" t="s">
        <v>158</v>
      </c>
      <c r="H19" s="70" t="s">
        <v>164</v>
      </c>
      <c r="I19" s="83">
        <v>45606</v>
      </c>
    </row>
    <row r="20" spans="1:9" ht="15" thickBot="1">
      <c r="A20" s="69">
        <v>3</v>
      </c>
      <c r="B20" s="70">
        <v>604980</v>
      </c>
      <c r="C20" s="70" t="s">
        <v>161</v>
      </c>
      <c r="D20" s="70" t="s">
        <v>10</v>
      </c>
      <c r="E20" s="70">
        <v>604980</v>
      </c>
      <c r="F20" s="70">
        <v>291</v>
      </c>
      <c r="G20" s="70" t="s">
        <v>159</v>
      </c>
      <c r="H20" s="70" t="s">
        <v>165</v>
      </c>
      <c r="I20" s="83">
        <v>45606</v>
      </c>
    </row>
    <row r="21" spans="1:9" ht="15" thickBot="1">
      <c r="A21" s="69">
        <v>4</v>
      </c>
      <c r="B21" s="70">
        <v>604981</v>
      </c>
      <c r="C21" s="70" t="s">
        <v>161</v>
      </c>
      <c r="D21" s="70" t="s">
        <v>11</v>
      </c>
      <c r="E21" s="70">
        <v>604981</v>
      </c>
      <c r="F21" s="70">
        <v>291</v>
      </c>
      <c r="G21" s="70" t="s">
        <v>155</v>
      </c>
      <c r="H21" s="70" t="s">
        <v>166</v>
      </c>
      <c r="I21" s="83">
        <v>45606</v>
      </c>
    </row>
    <row r="22" spans="1:9" ht="15" thickBot="1">
      <c r="A22" s="69">
        <v>4</v>
      </c>
      <c r="B22" s="70">
        <v>604981</v>
      </c>
      <c r="C22" s="70" t="s">
        <v>161</v>
      </c>
      <c r="D22" s="70" t="s">
        <v>11</v>
      </c>
      <c r="E22" s="70">
        <v>604981</v>
      </c>
      <c r="F22" s="70">
        <v>291</v>
      </c>
      <c r="G22" s="70" t="s">
        <v>32</v>
      </c>
      <c r="H22" s="70" t="s">
        <v>166</v>
      </c>
      <c r="I22" s="83">
        <v>45606</v>
      </c>
    </row>
    <row r="23" spans="1:9" ht="15" thickBot="1">
      <c r="A23" s="69">
        <v>4</v>
      </c>
      <c r="B23" s="70">
        <v>604981</v>
      </c>
      <c r="C23" s="70" t="s">
        <v>161</v>
      </c>
      <c r="D23" s="70" t="s">
        <v>11</v>
      </c>
      <c r="E23" s="70">
        <v>604981</v>
      </c>
      <c r="F23" s="70">
        <v>291</v>
      </c>
      <c r="G23" s="70" t="s">
        <v>31</v>
      </c>
      <c r="H23" s="70" t="s">
        <v>166</v>
      </c>
      <c r="I23" s="83">
        <v>45606</v>
      </c>
    </row>
    <row r="24" spans="1:9" ht="15" thickBot="1">
      <c r="A24" s="69">
        <v>4</v>
      </c>
      <c r="B24" s="70">
        <v>604981</v>
      </c>
      <c r="C24" s="70" t="s">
        <v>161</v>
      </c>
      <c r="D24" s="70" t="s">
        <v>11</v>
      </c>
      <c r="E24" s="70">
        <v>604981</v>
      </c>
      <c r="F24" s="70">
        <v>291</v>
      </c>
      <c r="G24" s="70" t="s">
        <v>157</v>
      </c>
      <c r="H24" s="70" t="s">
        <v>166</v>
      </c>
      <c r="I24" s="83">
        <v>45606</v>
      </c>
    </row>
    <row r="25" spans="1:9" ht="15" thickBot="1">
      <c r="A25" s="69">
        <v>4</v>
      </c>
      <c r="B25" s="70">
        <v>604981</v>
      </c>
      <c r="C25" s="70" t="s">
        <v>161</v>
      </c>
      <c r="D25" s="70" t="s">
        <v>11</v>
      </c>
      <c r="E25" s="70">
        <v>604981</v>
      </c>
      <c r="F25" s="70">
        <v>291</v>
      </c>
      <c r="G25" s="70" t="s">
        <v>158</v>
      </c>
      <c r="H25" s="70" t="s">
        <v>166</v>
      </c>
      <c r="I25" s="83">
        <v>45606</v>
      </c>
    </row>
    <row r="26" spans="1:9" ht="15" thickBot="1">
      <c r="A26" s="69">
        <v>4</v>
      </c>
      <c r="B26" s="70">
        <v>604981</v>
      </c>
      <c r="C26" s="70" t="s">
        <v>161</v>
      </c>
      <c r="D26" s="70" t="s">
        <v>11</v>
      </c>
      <c r="E26" s="70">
        <v>604981</v>
      </c>
      <c r="F26" s="70">
        <v>291</v>
      </c>
      <c r="G26" s="70" t="s">
        <v>159</v>
      </c>
      <c r="H26" s="70" t="s">
        <v>167</v>
      </c>
      <c r="I26" s="83">
        <v>45606</v>
      </c>
    </row>
    <row r="27" spans="1:9" ht="15" thickBot="1">
      <c r="A27" s="69">
        <v>5</v>
      </c>
      <c r="B27" s="70">
        <v>604985</v>
      </c>
      <c r="C27" s="70" t="s">
        <v>161</v>
      </c>
      <c r="D27" s="70" t="s">
        <v>12</v>
      </c>
      <c r="E27" s="70">
        <v>604985</v>
      </c>
      <c r="F27" s="70">
        <v>291</v>
      </c>
      <c r="G27" s="70" t="s">
        <v>155</v>
      </c>
      <c r="H27" s="70" t="s">
        <v>168</v>
      </c>
      <c r="I27" s="83">
        <v>45606</v>
      </c>
    </row>
    <row r="28" spans="1:9" ht="15" thickBot="1">
      <c r="A28" s="69">
        <v>5</v>
      </c>
      <c r="B28" s="70">
        <v>604985</v>
      </c>
      <c r="C28" s="70" t="s">
        <v>161</v>
      </c>
      <c r="D28" s="70" t="s">
        <v>12</v>
      </c>
      <c r="E28" s="70">
        <v>604985</v>
      </c>
      <c r="F28" s="70">
        <v>291</v>
      </c>
      <c r="G28" s="70" t="s">
        <v>32</v>
      </c>
      <c r="H28" s="70" t="s">
        <v>168</v>
      </c>
      <c r="I28" s="83">
        <v>45606</v>
      </c>
    </row>
    <row r="29" spans="1:9" ht="15" thickBot="1">
      <c r="A29" s="69">
        <v>5</v>
      </c>
      <c r="B29" s="70">
        <v>604985</v>
      </c>
      <c r="C29" s="70" t="s">
        <v>161</v>
      </c>
      <c r="D29" s="70" t="s">
        <v>12</v>
      </c>
      <c r="E29" s="70">
        <v>604985</v>
      </c>
      <c r="F29" s="70">
        <v>291</v>
      </c>
      <c r="G29" s="70" t="s">
        <v>31</v>
      </c>
      <c r="H29" s="70" t="s">
        <v>168</v>
      </c>
      <c r="I29" s="83">
        <v>45606</v>
      </c>
    </row>
    <row r="30" spans="1:9" ht="15" thickBot="1">
      <c r="A30" s="69">
        <v>5</v>
      </c>
      <c r="B30" s="70">
        <v>604985</v>
      </c>
      <c r="C30" s="70" t="s">
        <v>161</v>
      </c>
      <c r="D30" s="70" t="s">
        <v>12</v>
      </c>
      <c r="E30" s="70">
        <v>604985</v>
      </c>
      <c r="F30" s="70">
        <v>291</v>
      </c>
      <c r="G30" s="70" t="s">
        <v>157</v>
      </c>
      <c r="H30" s="70" t="s">
        <v>168</v>
      </c>
      <c r="I30" s="83">
        <v>45606</v>
      </c>
    </row>
    <row r="31" spans="1:9" ht="15" thickBot="1">
      <c r="A31" s="69">
        <v>5</v>
      </c>
      <c r="B31" s="70">
        <v>604985</v>
      </c>
      <c r="C31" s="70" t="s">
        <v>161</v>
      </c>
      <c r="D31" s="70" t="s">
        <v>12</v>
      </c>
      <c r="E31" s="70">
        <v>604985</v>
      </c>
      <c r="F31" s="70">
        <v>291</v>
      </c>
      <c r="G31" s="70" t="s">
        <v>158</v>
      </c>
      <c r="H31" s="70" t="s">
        <v>168</v>
      </c>
      <c r="I31" s="83">
        <v>45606</v>
      </c>
    </row>
    <row r="32" spans="1:9" ht="15" thickBot="1">
      <c r="A32" s="69">
        <v>5</v>
      </c>
      <c r="B32" s="70">
        <v>604985</v>
      </c>
      <c r="C32" s="70" t="s">
        <v>161</v>
      </c>
      <c r="D32" s="70" t="s">
        <v>12</v>
      </c>
      <c r="E32" s="70">
        <v>604985</v>
      </c>
      <c r="F32" s="70">
        <v>291</v>
      </c>
      <c r="G32" s="70" t="s">
        <v>159</v>
      </c>
      <c r="H32" s="70" t="s">
        <v>169</v>
      </c>
      <c r="I32" s="83">
        <v>45606</v>
      </c>
    </row>
    <row r="33" spans="1:9" ht="15" thickBot="1">
      <c r="A33" s="69">
        <v>6</v>
      </c>
      <c r="B33" s="70">
        <v>700585</v>
      </c>
      <c r="C33" s="70" t="s">
        <v>154</v>
      </c>
      <c r="D33" s="70" t="s">
        <v>13</v>
      </c>
      <c r="E33" s="70">
        <v>700585</v>
      </c>
      <c r="F33" s="70">
        <v>300</v>
      </c>
      <c r="G33" s="70" t="s">
        <v>155</v>
      </c>
      <c r="H33" s="70" t="s">
        <v>170</v>
      </c>
      <c r="I33" s="83">
        <v>45606</v>
      </c>
    </row>
    <row r="34" spans="1:9" ht="15" thickBot="1">
      <c r="A34" s="69">
        <v>6</v>
      </c>
      <c r="B34" s="70">
        <v>700585</v>
      </c>
      <c r="C34" s="70" t="s">
        <v>154</v>
      </c>
      <c r="D34" s="70" t="s">
        <v>13</v>
      </c>
      <c r="E34" s="70">
        <v>700585</v>
      </c>
      <c r="F34" s="70">
        <v>300</v>
      </c>
      <c r="G34" s="70" t="s">
        <v>32</v>
      </c>
      <c r="H34" s="70" t="s">
        <v>170</v>
      </c>
      <c r="I34" s="83">
        <v>45606</v>
      </c>
    </row>
    <row r="35" spans="1:9" ht="15" thickBot="1">
      <c r="A35" s="69">
        <v>6</v>
      </c>
      <c r="B35" s="70">
        <v>700585</v>
      </c>
      <c r="C35" s="70" t="s">
        <v>154</v>
      </c>
      <c r="D35" s="70" t="s">
        <v>13</v>
      </c>
      <c r="E35" s="70">
        <v>700585</v>
      </c>
      <c r="F35" s="70">
        <v>300</v>
      </c>
      <c r="G35" s="70" t="s">
        <v>31</v>
      </c>
      <c r="H35" s="70" t="s">
        <v>170</v>
      </c>
      <c r="I35" s="83">
        <v>45606</v>
      </c>
    </row>
    <row r="36" spans="1:9" ht="15" thickBot="1">
      <c r="A36" s="69">
        <v>6</v>
      </c>
      <c r="B36" s="70">
        <v>700585</v>
      </c>
      <c r="C36" s="70" t="s">
        <v>154</v>
      </c>
      <c r="D36" s="70" t="s">
        <v>13</v>
      </c>
      <c r="E36" s="70">
        <v>700585</v>
      </c>
      <c r="F36" s="70">
        <v>300</v>
      </c>
      <c r="G36" s="70" t="s">
        <v>157</v>
      </c>
      <c r="H36" s="70" t="s">
        <v>170</v>
      </c>
      <c r="I36" s="83">
        <v>45606</v>
      </c>
    </row>
    <row r="37" spans="1:9" ht="15" thickBot="1">
      <c r="A37" s="69">
        <v>6</v>
      </c>
      <c r="B37" s="70">
        <v>700585</v>
      </c>
      <c r="C37" s="70" t="s">
        <v>154</v>
      </c>
      <c r="D37" s="70" t="s">
        <v>13</v>
      </c>
      <c r="E37" s="70">
        <v>700585</v>
      </c>
      <c r="F37" s="70">
        <v>300</v>
      </c>
      <c r="G37" s="70" t="s">
        <v>158</v>
      </c>
      <c r="H37" s="70" t="s">
        <v>170</v>
      </c>
      <c r="I37" s="83">
        <v>45606</v>
      </c>
    </row>
    <row r="38" spans="1:9" ht="15" thickBot="1">
      <c r="A38" s="69">
        <v>6</v>
      </c>
      <c r="B38" s="70">
        <v>700585</v>
      </c>
      <c r="C38" s="70" t="s">
        <v>154</v>
      </c>
      <c r="D38" s="70" t="s">
        <v>13</v>
      </c>
      <c r="E38" s="70">
        <v>700585</v>
      </c>
      <c r="F38" s="70">
        <v>300</v>
      </c>
      <c r="G38" s="70" t="s">
        <v>159</v>
      </c>
      <c r="H38" s="70" t="s">
        <v>171</v>
      </c>
      <c r="I38" s="83">
        <v>45606</v>
      </c>
    </row>
    <row r="39" spans="1:9" ht="15" thickBot="1">
      <c r="A39" s="69">
        <v>7</v>
      </c>
      <c r="B39" s="70">
        <v>700586</v>
      </c>
      <c r="C39" s="70" t="s">
        <v>154</v>
      </c>
      <c r="D39" s="70" t="s">
        <v>8</v>
      </c>
      <c r="E39" s="70">
        <v>700586</v>
      </c>
      <c r="F39" s="70">
        <v>301</v>
      </c>
      <c r="G39" s="70" t="s">
        <v>155</v>
      </c>
      <c r="H39" s="70" t="s">
        <v>172</v>
      </c>
      <c r="I39" s="83">
        <v>45606</v>
      </c>
    </row>
    <row r="40" spans="1:9" ht="15" thickBot="1">
      <c r="A40" s="69">
        <v>7</v>
      </c>
      <c r="B40" s="70">
        <v>700586</v>
      </c>
      <c r="C40" s="70" t="s">
        <v>154</v>
      </c>
      <c r="D40" s="70" t="s">
        <v>8</v>
      </c>
      <c r="E40" s="70">
        <v>700586</v>
      </c>
      <c r="F40" s="70">
        <v>301</v>
      </c>
      <c r="G40" s="70" t="s">
        <v>32</v>
      </c>
      <c r="H40" s="70" t="s">
        <v>172</v>
      </c>
      <c r="I40" s="83">
        <v>45606</v>
      </c>
    </row>
    <row r="41" spans="1:9" ht="15" thickBot="1">
      <c r="A41" s="69">
        <v>7</v>
      </c>
      <c r="B41" s="70">
        <v>700586</v>
      </c>
      <c r="C41" s="70" t="s">
        <v>154</v>
      </c>
      <c r="D41" s="70" t="s">
        <v>8</v>
      </c>
      <c r="E41" s="70">
        <v>700586</v>
      </c>
      <c r="F41" s="70">
        <v>301</v>
      </c>
      <c r="G41" s="70" t="s">
        <v>31</v>
      </c>
      <c r="H41" s="70" t="s">
        <v>172</v>
      </c>
      <c r="I41" s="83">
        <v>45606</v>
      </c>
    </row>
    <row r="42" spans="1:9" ht="15" thickBot="1">
      <c r="A42" s="69">
        <v>7</v>
      </c>
      <c r="B42" s="70">
        <v>700586</v>
      </c>
      <c r="C42" s="70" t="s">
        <v>154</v>
      </c>
      <c r="D42" s="70" t="s">
        <v>8</v>
      </c>
      <c r="E42" s="70">
        <v>700586</v>
      </c>
      <c r="F42" s="70">
        <v>301</v>
      </c>
      <c r="G42" s="70" t="s">
        <v>157</v>
      </c>
      <c r="H42" s="70" t="s">
        <v>172</v>
      </c>
      <c r="I42" s="83">
        <v>45606</v>
      </c>
    </row>
    <row r="43" spans="1:9" ht="15" thickBot="1">
      <c r="A43" s="69">
        <v>7</v>
      </c>
      <c r="B43" s="70">
        <v>700586</v>
      </c>
      <c r="C43" s="70" t="s">
        <v>154</v>
      </c>
      <c r="D43" s="70" t="s">
        <v>8</v>
      </c>
      <c r="E43" s="70">
        <v>700586</v>
      </c>
      <c r="F43" s="70">
        <v>301</v>
      </c>
      <c r="G43" s="70" t="s">
        <v>158</v>
      </c>
      <c r="H43" s="70" t="s">
        <v>172</v>
      </c>
      <c r="I43" s="83">
        <v>45606</v>
      </c>
    </row>
    <row r="44" spans="1:9" ht="15" thickBot="1">
      <c r="A44" s="69">
        <v>7</v>
      </c>
      <c r="B44" s="70">
        <v>700586</v>
      </c>
      <c r="C44" s="70" t="s">
        <v>154</v>
      </c>
      <c r="D44" s="70" t="s">
        <v>8</v>
      </c>
      <c r="E44" s="70">
        <v>700586</v>
      </c>
      <c r="F44" s="70">
        <v>301</v>
      </c>
      <c r="G44" s="70" t="s">
        <v>159</v>
      </c>
      <c r="H44" s="70" t="s">
        <v>173</v>
      </c>
      <c r="I44" s="83">
        <v>45606</v>
      </c>
    </row>
    <row r="45" spans="1:9" ht="15" thickBot="1">
      <c r="A45" s="69">
        <v>8</v>
      </c>
      <c r="B45" s="70">
        <v>700590</v>
      </c>
      <c r="C45" s="70" t="s">
        <v>174</v>
      </c>
      <c r="D45" s="70" t="s">
        <v>14</v>
      </c>
      <c r="E45" s="70">
        <v>700590</v>
      </c>
      <c r="F45" s="70">
        <v>300</v>
      </c>
      <c r="G45" s="70" t="s">
        <v>155</v>
      </c>
      <c r="H45" s="70" t="s">
        <v>175</v>
      </c>
      <c r="I45" s="83">
        <v>45606</v>
      </c>
    </row>
    <row r="46" spans="1:9" ht="15" thickBot="1">
      <c r="A46" s="69">
        <v>8</v>
      </c>
      <c r="B46" s="70">
        <v>700590</v>
      </c>
      <c r="C46" s="70" t="s">
        <v>174</v>
      </c>
      <c r="D46" s="70" t="s">
        <v>14</v>
      </c>
      <c r="E46" s="70">
        <v>700590</v>
      </c>
      <c r="F46" s="70">
        <v>300</v>
      </c>
      <c r="G46" s="70" t="s">
        <v>32</v>
      </c>
      <c r="H46" s="70" t="s">
        <v>175</v>
      </c>
      <c r="I46" s="83">
        <v>45606</v>
      </c>
    </row>
    <row r="47" spans="1:9" ht="15" thickBot="1">
      <c r="A47" s="69">
        <v>8</v>
      </c>
      <c r="B47" s="70">
        <v>700590</v>
      </c>
      <c r="C47" s="70" t="s">
        <v>174</v>
      </c>
      <c r="D47" s="70" t="s">
        <v>14</v>
      </c>
      <c r="E47" s="70">
        <v>700590</v>
      </c>
      <c r="F47" s="70">
        <v>300</v>
      </c>
      <c r="G47" s="70" t="s">
        <v>31</v>
      </c>
      <c r="H47" s="70" t="s">
        <v>175</v>
      </c>
      <c r="I47" s="83">
        <v>45606</v>
      </c>
    </row>
    <row r="48" spans="1:9" ht="15" thickBot="1">
      <c r="A48" s="69">
        <v>8</v>
      </c>
      <c r="B48" s="70">
        <v>700590</v>
      </c>
      <c r="C48" s="70" t="s">
        <v>174</v>
      </c>
      <c r="D48" s="70" t="s">
        <v>14</v>
      </c>
      <c r="E48" s="70">
        <v>700590</v>
      </c>
      <c r="F48" s="70">
        <v>300</v>
      </c>
      <c r="G48" s="70" t="s">
        <v>157</v>
      </c>
      <c r="H48" s="70" t="s">
        <v>175</v>
      </c>
      <c r="I48" s="83">
        <v>45606</v>
      </c>
    </row>
    <row r="49" spans="1:9" ht="15" thickBot="1">
      <c r="A49" s="69">
        <v>8</v>
      </c>
      <c r="B49" s="70">
        <v>700590</v>
      </c>
      <c r="C49" s="70" t="s">
        <v>174</v>
      </c>
      <c r="D49" s="70" t="s">
        <v>14</v>
      </c>
      <c r="E49" s="70">
        <v>700590</v>
      </c>
      <c r="F49" s="70">
        <v>300</v>
      </c>
      <c r="G49" s="70" t="s">
        <v>158</v>
      </c>
      <c r="H49" s="70" t="s">
        <v>175</v>
      </c>
      <c r="I49" s="83">
        <v>45606</v>
      </c>
    </row>
    <row r="50" spans="1:9" ht="15" thickBot="1">
      <c r="A50" s="69">
        <v>8</v>
      </c>
      <c r="B50" s="70">
        <v>700590</v>
      </c>
      <c r="C50" s="70" t="s">
        <v>174</v>
      </c>
      <c r="D50" s="70" t="s">
        <v>14</v>
      </c>
      <c r="E50" s="70">
        <v>700590</v>
      </c>
      <c r="F50" s="70">
        <v>300</v>
      </c>
      <c r="G50" s="70" t="s">
        <v>159</v>
      </c>
      <c r="H50" s="70" t="s">
        <v>176</v>
      </c>
      <c r="I50" s="83">
        <v>45606</v>
      </c>
    </row>
    <row r="51" spans="1:9" ht="15" thickBot="1">
      <c r="A51" s="69">
        <v>9</v>
      </c>
      <c r="B51" s="70">
        <v>700591</v>
      </c>
      <c r="C51" s="70" t="s">
        <v>174</v>
      </c>
      <c r="D51" s="70" t="s">
        <v>15</v>
      </c>
      <c r="E51" s="70">
        <v>700591</v>
      </c>
      <c r="F51" s="70">
        <v>300</v>
      </c>
      <c r="G51" s="70" t="s">
        <v>155</v>
      </c>
      <c r="H51" s="70" t="s">
        <v>177</v>
      </c>
      <c r="I51" s="83">
        <v>45606</v>
      </c>
    </row>
    <row r="52" spans="1:9" ht="15" thickBot="1">
      <c r="A52" s="69">
        <v>9</v>
      </c>
      <c r="B52" s="70">
        <v>700591</v>
      </c>
      <c r="C52" s="70" t="s">
        <v>174</v>
      </c>
      <c r="D52" s="70" t="s">
        <v>15</v>
      </c>
      <c r="E52" s="70">
        <v>700591</v>
      </c>
      <c r="F52" s="70">
        <v>300</v>
      </c>
      <c r="G52" s="70" t="s">
        <v>32</v>
      </c>
      <c r="H52" s="70" t="s">
        <v>177</v>
      </c>
      <c r="I52" s="83">
        <v>45606</v>
      </c>
    </row>
    <row r="53" spans="1:9" ht="15" thickBot="1">
      <c r="A53" s="69">
        <v>9</v>
      </c>
      <c r="B53" s="70">
        <v>700591</v>
      </c>
      <c r="C53" s="70" t="s">
        <v>174</v>
      </c>
      <c r="D53" s="70" t="s">
        <v>15</v>
      </c>
      <c r="E53" s="70">
        <v>700591</v>
      </c>
      <c r="F53" s="70">
        <v>300</v>
      </c>
      <c r="G53" s="70" t="s">
        <v>31</v>
      </c>
      <c r="H53" s="70" t="s">
        <v>177</v>
      </c>
      <c r="I53" s="83">
        <v>45606</v>
      </c>
    </row>
    <row r="54" spans="1:9" ht="15" thickBot="1">
      <c r="A54" s="69">
        <v>9</v>
      </c>
      <c r="B54" s="70">
        <v>700591</v>
      </c>
      <c r="C54" s="70" t="s">
        <v>174</v>
      </c>
      <c r="D54" s="70" t="s">
        <v>15</v>
      </c>
      <c r="E54" s="70">
        <v>700591</v>
      </c>
      <c r="F54" s="70">
        <v>300</v>
      </c>
      <c r="G54" s="70" t="s">
        <v>157</v>
      </c>
      <c r="H54" s="70" t="s">
        <v>177</v>
      </c>
      <c r="I54" s="83">
        <v>45606</v>
      </c>
    </row>
    <row r="55" spans="1:9" ht="15" thickBot="1">
      <c r="A55" s="69">
        <v>9</v>
      </c>
      <c r="B55" s="70">
        <v>700591</v>
      </c>
      <c r="C55" s="70" t="s">
        <v>174</v>
      </c>
      <c r="D55" s="70" t="s">
        <v>15</v>
      </c>
      <c r="E55" s="70">
        <v>700591</v>
      </c>
      <c r="F55" s="70">
        <v>300</v>
      </c>
      <c r="G55" s="70" t="s">
        <v>158</v>
      </c>
      <c r="H55" s="70" t="s">
        <v>177</v>
      </c>
      <c r="I55" s="83">
        <v>45606</v>
      </c>
    </row>
    <row r="56" spans="1:9" ht="15" thickBot="1">
      <c r="A56" s="69">
        <v>9</v>
      </c>
      <c r="B56" s="70">
        <v>700591</v>
      </c>
      <c r="C56" s="70" t="s">
        <v>174</v>
      </c>
      <c r="D56" s="70" t="s">
        <v>15</v>
      </c>
      <c r="E56" s="70">
        <v>700591</v>
      </c>
      <c r="F56" s="70">
        <v>300</v>
      </c>
      <c r="G56" s="70" t="s">
        <v>159</v>
      </c>
      <c r="H56" s="70" t="s">
        <v>178</v>
      </c>
      <c r="I56" s="83">
        <v>45606</v>
      </c>
    </row>
    <row r="57" spans="1:9" ht="15" thickBot="1">
      <c r="A57" s="69">
        <v>10</v>
      </c>
      <c r="B57" s="70">
        <v>700592</v>
      </c>
      <c r="C57" s="70" t="s">
        <v>174</v>
      </c>
      <c r="D57" s="70" t="s">
        <v>15</v>
      </c>
      <c r="E57" s="70">
        <v>700592</v>
      </c>
      <c r="F57" s="70">
        <v>300</v>
      </c>
      <c r="G57" s="70" t="s">
        <v>155</v>
      </c>
      <c r="H57" s="70" t="s">
        <v>179</v>
      </c>
      <c r="I57" s="83">
        <v>45606</v>
      </c>
    </row>
    <row r="58" spans="1:9" ht="15" thickBot="1">
      <c r="A58" s="69">
        <v>10</v>
      </c>
      <c r="B58" s="70">
        <v>700592</v>
      </c>
      <c r="C58" s="70" t="s">
        <v>174</v>
      </c>
      <c r="D58" s="70" t="s">
        <v>15</v>
      </c>
      <c r="E58" s="70">
        <v>700592</v>
      </c>
      <c r="F58" s="70">
        <v>300</v>
      </c>
      <c r="G58" s="70" t="s">
        <v>32</v>
      </c>
      <c r="H58" s="70" t="s">
        <v>179</v>
      </c>
      <c r="I58" s="83">
        <v>45606</v>
      </c>
    </row>
    <row r="59" spans="1:9" ht="15" thickBot="1">
      <c r="A59" s="69">
        <v>10</v>
      </c>
      <c r="B59" s="70">
        <v>700592</v>
      </c>
      <c r="C59" s="70" t="s">
        <v>174</v>
      </c>
      <c r="D59" s="70" t="s">
        <v>15</v>
      </c>
      <c r="E59" s="70">
        <v>700592</v>
      </c>
      <c r="F59" s="70">
        <v>300</v>
      </c>
      <c r="G59" s="70" t="s">
        <v>31</v>
      </c>
      <c r="H59" s="70" t="s">
        <v>179</v>
      </c>
      <c r="I59" s="83">
        <v>45606</v>
      </c>
    </row>
    <row r="60" spans="1:9" ht="15" thickBot="1">
      <c r="A60" s="69">
        <v>10</v>
      </c>
      <c r="B60" s="70">
        <v>700592</v>
      </c>
      <c r="C60" s="70" t="s">
        <v>174</v>
      </c>
      <c r="D60" s="70" t="s">
        <v>15</v>
      </c>
      <c r="E60" s="70">
        <v>700592</v>
      </c>
      <c r="F60" s="70">
        <v>300</v>
      </c>
      <c r="G60" s="70" t="s">
        <v>157</v>
      </c>
      <c r="H60" s="70" t="s">
        <v>179</v>
      </c>
      <c r="I60" s="83">
        <v>45606</v>
      </c>
    </row>
    <row r="61" spans="1:9" ht="15" thickBot="1">
      <c r="A61" s="69">
        <v>10</v>
      </c>
      <c r="B61" s="70">
        <v>700592</v>
      </c>
      <c r="C61" s="70" t="s">
        <v>174</v>
      </c>
      <c r="D61" s="70" t="s">
        <v>15</v>
      </c>
      <c r="E61" s="70">
        <v>700592</v>
      </c>
      <c r="F61" s="70">
        <v>300</v>
      </c>
      <c r="G61" s="70" t="s">
        <v>158</v>
      </c>
      <c r="H61" s="70" t="s">
        <v>179</v>
      </c>
      <c r="I61" s="83">
        <v>45606</v>
      </c>
    </row>
    <row r="62" spans="1:9" ht="15" thickBot="1">
      <c r="A62" s="69">
        <v>10</v>
      </c>
      <c r="B62" s="70">
        <v>700592</v>
      </c>
      <c r="C62" s="70" t="s">
        <v>174</v>
      </c>
      <c r="D62" s="70" t="s">
        <v>15</v>
      </c>
      <c r="E62" s="70">
        <v>700592</v>
      </c>
      <c r="F62" s="70">
        <v>300</v>
      </c>
      <c r="G62" s="70" t="s">
        <v>159</v>
      </c>
      <c r="H62" s="70" t="s">
        <v>180</v>
      </c>
      <c r="I62" s="83">
        <v>45606</v>
      </c>
    </row>
    <row r="63" spans="1:9" ht="15" thickBot="1">
      <c r="A63" s="69">
        <v>11</v>
      </c>
      <c r="B63" s="70">
        <v>700698</v>
      </c>
      <c r="C63" s="70" t="s">
        <v>161</v>
      </c>
      <c r="D63" s="70" t="s">
        <v>16</v>
      </c>
      <c r="E63" s="70">
        <v>700698</v>
      </c>
      <c r="F63" s="70">
        <v>340</v>
      </c>
      <c r="G63" s="70" t="s">
        <v>155</v>
      </c>
      <c r="H63" s="70" t="s">
        <v>181</v>
      </c>
      <c r="I63" s="83">
        <v>45606</v>
      </c>
    </row>
    <row r="64" spans="1:9" ht="15" thickBot="1">
      <c r="A64" s="69">
        <v>11</v>
      </c>
      <c r="B64" s="70">
        <v>700698</v>
      </c>
      <c r="C64" s="70" t="s">
        <v>161</v>
      </c>
      <c r="D64" s="70" t="s">
        <v>16</v>
      </c>
      <c r="E64" s="70">
        <v>700698</v>
      </c>
      <c r="F64" s="70">
        <v>340</v>
      </c>
      <c r="G64" s="70" t="s">
        <v>32</v>
      </c>
      <c r="H64" s="70" t="s">
        <v>181</v>
      </c>
      <c r="I64" s="83">
        <v>45606</v>
      </c>
    </row>
    <row r="65" spans="1:9" ht="15" thickBot="1">
      <c r="A65" s="69">
        <v>11</v>
      </c>
      <c r="B65" s="70">
        <v>700698</v>
      </c>
      <c r="C65" s="70" t="s">
        <v>161</v>
      </c>
      <c r="D65" s="70" t="s">
        <v>16</v>
      </c>
      <c r="E65" s="70">
        <v>700698</v>
      </c>
      <c r="F65" s="70">
        <v>340</v>
      </c>
      <c r="G65" s="70" t="s">
        <v>31</v>
      </c>
      <c r="H65" s="70" t="s">
        <v>181</v>
      </c>
      <c r="I65" s="83">
        <v>45606</v>
      </c>
    </row>
    <row r="66" spans="1:9" ht="15" thickBot="1">
      <c r="A66" s="69">
        <v>11</v>
      </c>
      <c r="B66" s="70">
        <v>700698</v>
      </c>
      <c r="C66" s="70" t="s">
        <v>161</v>
      </c>
      <c r="D66" s="70" t="s">
        <v>16</v>
      </c>
      <c r="E66" s="70">
        <v>700698</v>
      </c>
      <c r="F66" s="70">
        <v>340</v>
      </c>
      <c r="G66" s="70" t="s">
        <v>157</v>
      </c>
      <c r="H66" s="70" t="s">
        <v>181</v>
      </c>
      <c r="I66" s="83">
        <v>45606</v>
      </c>
    </row>
    <row r="67" spans="1:9" ht="15" thickBot="1">
      <c r="A67" s="69">
        <v>11</v>
      </c>
      <c r="B67" s="70">
        <v>700698</v>
      </c>
      <c r="C67" s="70" t="s">
        <v>161</v>
      </c>
      <c r="D67" s="70" t="s">
        <v>16</v>
      </c>
      <c r="E67" s="70">
        <v>700698</v>
      </c>
      <c r="F67" s="70">
        <v>340</v>
      </c>
      <c r="G67" s="70" t="s">
        <v>158</v>
      </c>
      <c r="H67" s="70" t="s">
        <v>181</v>
      </c>
      <c r="I67" s="83">
        <v>45606</v>
      </c>
    </row>
    <row r="68" spans="1:9" ht="15" thickBot="1">
      <c r="A68" s="69">
        <v>11</v>
      </c>
      <c r="B68" s="70">
        <v>700698</v>
      </c>
      <c r="C68" s="70" t="s">
        <v>161</v>
      </c>
      <c r="D68" s="70" t="s">
        <v>16</v>
      </c>
      <c r="E68" s="70">
        <v>700698</v>
      </c>
      <c r="F68" s="70">
        <v>340</v>
      </c>
      <c r="G68" s="70" t="s">
        <v>159</v>
      </c>
      <c r="H68" s="70" t="s">
        <v>182</v>
      </c>
      <c r="I68" s="83">
        <v>45606</v>
      </c>
    </row>
    <row r="69" spans="1:9" ht="15" thickBot="1">
      <c r="A69" s="69">
        <v>12</v>
      </c>
      <c r="B69" s="70">
        <v>700699</v>
      </c>
      <c r="C69" s="70" t="s">
        <v>161</v>
      </c>
      <c r="D69" s="70" t="s">
        <v>17</v>
      </c>
      <c r="E69" s="70">
        <v>700699</v>
      </c>
      <c r="F69" s="70">
        <v>300</v>
      </c>
      <c r="G69" s="70" t="s">
        <v>155</v>
      </c>
      <c r="H69" s="70" t="s">
        <v>183</v>
      </c>
      <c r="I69" s="83">
        <v>45606</v>
      </c>
    </row>
    <row r="70" spans="1:9" ht="15" thickBot="1">
      <c r="A70" s="69">
        <v>12</v>
      </c>
      <c r="B70" s="70">
        <v>700699</v>
      </c>
      <c r="C70" s="70" t="s">
        <v>161</v>
      </c>
      <c r="D70" s="70" t="s">
        <v>17</v>
      </c>
      <c r="E70" s="70">
        <v>700699</v>
      </c>
      <c r="F70" s="70">
        <v>300</v>
      </c>
      <c r="G70" s="70" t="s">
        <v>32</v>
      </c>
      <c r="H70" s="70" t="s">
        <v>183</v>
      </c>
      <c r="I70" s="83">
        <v>45606</v>
      </c>
    </row>
    <row r="71" spans="1:9" ht="15" thickBot="1">
      <c r="A71" s="69">
        <v>12</v>
      </c>
      <c r="B71" s="70">
        <v>700699</v>
      </c>
      <c r="C71" s="70" t="s">
        <v>161</v>
      </c>
      <c r="D71" s="70" t="s">
        <v>17</v>
      </c>
      <c r="E71" s="70">
        <v>700699</v>
      </c>
      <c r="F71" s="70">
        <v>300</v>
      </c>
      <c r="G71" s="70" t="s">
        <v>31</v>
      </c>
      <c r="H71" s="70" t="s">
        <v>183</v>
      </c>
      <c r="I71" s="83">
        <v>45606</v>
      </c>
    </row>
    <row r="72" spans="1:9" ht="15" thickBot="1">
      <c r="A72" s="69">
        <v>12</v>
      </c>
      <c r="B72" s="70">
        <v>700699</v>
      </c>
      <c r="C72" s="70" t="s">
        <v>161</v>
      </c>
      <c r="D72" s="70" t="s">
        <v>17</v>
      </c>
      <c r="E72" s="70">
        <v>700699</v>
      </c>
      <c r="F72" s="70">
        <v>300</v>
      </c>
      <c r="G72" s="70" t="s">
        <v>157</v>
      </c>
      <c r="H72" s="70" t="s">
        <v>183</v>
      </c>
      <c r="I72" s="83">
        <v>45606</v>
      </c>
    </row>
    <row r="73" spans="1:9" ht="15" thickBot="1">
      <c r="A73" s="69">
        <v>12</v>
      </c>
      <c r="B73" s="70">
        <v>700699</v>
      </c>
      <c r="C73" s="70" t="s">
        <v>161</v>
      </c>
      <c r="D73" s="70" t="s">
        <v>17</v>
      </c>
      <c r="E73" s="70">
        <v>700699</v>
      </c>
      <c r="F73" s="70">
        <v>300</v>
      </c>
      <c r="G73" s="70" t="s">
        <v>158</v>
      </c>
      <c r="H73" s="70" t="s">
        <v>183</v>
      </c>
      <c r="I73" s="83">
        <v>45606</v>
      </c>
    </row>
    <row r="74" spans="1:9" ht="15" thickBot="1">
      <c r="A74" s="69">
        <v>12</v>
      </c>
      <c r="B74" s="70">
        <v>700699</v>
      </c>
      <c r="C74" s="70" t="s">
        <v>161</v>
      </c>
      <c r="D74" s="70" t="s">
        <v>17</v>
      </c>
      <c r="E74" s="70">
        <v>700699</v>
      </c>
      <c r="F74" s="70">
        <v>300</v>
      </c>
      <c r="G74" s="70" t="s">
        <v>159</v>
      </c>
      <c r="H74" s="70" t="s">
        <v>184</v>
      </c>
      <c r="I74" s="83">
        <v>45606</v>
      </c>
    </row>
    <row r="75" spans="1:9" ht="15" thickBot="1">
      <c r="A75" s="69">
        <v>13</v>
      </c>
      <c r="B75" s="70">
        <v>604982</v>
      </c>
      <c r="C75" s="70" t="s">
        <v>154</v>
      </c>
      <c r="D75" s="70" t="s">
        <v>18</v>
      </c>
      <c r="E75" s="70">
        <v>604982</v>
      </c>
      <c r="F75" s="70">
        <v>300</v>
      </c>
      <c r="G75" s="70" t="s">
        <v>155</v>
      </c>
      <c r="H75" s="70" t="s">
        <v>185</v>
      </c>
      <c r="I75" s="83">
        <v>45606</v>
      </c>
    </row>
    <row r="76" spans="1:9" ht="15" thickBot="1">
      <c r="A76" s="69">
        <v>13</v>
      </c>
      <c r="B76" s="70">
        <v>604982</v>
      </c>
      <c r="C76" s="70" t="s">
        <v>154</v>
      </c>
      <c r="D76" s="70" t="s">
        <v>18</v>
      </c>
      <c r="E76" s="70">
        <v>604982</v>
      </c>
      <c r="F76" s="70">
        <v>300</v>
      </c>
      <c r="G76" s="70" t="s">
        <v>32</v>
      </c>
      <c r="H76" s="70" t="s">
        <v>185</v>
      </c>
      <c r="I76" s="83">
        <v>45606</v>
      </c>
    </row>
    <row r="77" spans="1:9" ht="15" thickBot="1">
      <c r="A77" s="69">
        <v>13</v>
      </c>
      <c r="B77" s="70">
        <v>604982</v>
      </c>
      <c r="C77" s="70" t="s">
        <v>154</v>
      </c>
      <c r="D77" s="70" t="s">
        <v>18</v>
      </c>
      <c r="E77" s="70">
        <v>604982</v>
      </c>
      <c r="F77" s="70">
        <v>300</v>
      </c>
      <c r="G77" s="70" t="s">
        <v>31</v>
      </c>
      <c r="H77" s="70" t="s">
        <v>185</v>
      </c>
      <c r="I77" s="83">
        <v>45606</v>
      </c>
    </row>
    <row r="78" spans="1:9" ht="15" thickBot="1">
      <c r="A78" s="69">
        <v>13</v>
      </c>
      <c r="B78" s="70">
        <v>604982</v>
      </c>
      <c r="C78" s="70" t="s">
        <v>154</v>
      </c>
      <c r="D78" s="70" t="s">
        <v>18</v>
      </c>
      <c r="E78" s="70">
        <v>604982</v>
      </c>
      <c r="F78" s="70">
        <v>300</v>
      </c>
      <c r="G78" s="70" t="s">
        <v>157</v>
      </c>
      <c r="H78" s="70" t="s">
        <v>185</v>
      </c>
      <c r="I78" s="83">
        <v>45606</v>
      </c>
    </row>
    <row r="79" spans="1:9" ht="15" thickBot="1">
      <c r="A79" s="69">
        <v>13</v>
      </c>
      <c r="B79" s="70">
        <v>604982</v>
      </c>
      <c r="C79" s="70" t="s">
        <v>154</v>
      </c>
      <c r="D79" s="70" t="s">
        <v>18</v>
      </c>
      <c r="E79" s="70">
        <v>604982</v>
      </c>
      <c r="F79" s="70">
        <v>300</v>
      </c>
      <c r="G79" s="70" t="s">
        <v>158</v>
      </c>
      <c r="H79" s="70" t="s">
        <v>185</v>
      </c>
      <c r="I79" s="83">
        <v>45606</v>
      </c>
    </row>
    <row r="80" spans="1:9" ht="15" thickBot="1">
      <c r="A80" s="69">
        <v>13</v>
      </c>
      <c r="B80" s="70">
        <v>604982</v>
      </c>
      <c r="C80" s="70" t="s">
        <v>154</v>
      </c>
      <c r="D80" s="70" t="s">
        <v>18</v>
      </c>
      <c r="E80" s="70">
        <v>604982</v>
      </c>
      <c r="F80" s="70">
        <v>300</v>
      </c>
      <c r="G80" s="70" t="s">
        <v>159</v>
      </c>
      <c r="H80" s="70" t="s">
        <v>186</v>
      </c>
      <c r="I80" s="83">
        <v>45606</v>
      </c>
    </row>
    <row r="81" spans="1:9" ht="15" thickBot="1">
      <c r="A81" s="69">
        <v>14</v>
      </c>
      <c r="B81" s="70">
        <v>604984</v>
      </c>
      <c r="C81" s="70" t="s">
        <v>174</v>
      </c>
      <c r="D81" s="70" t="s">
        <v>19</v>
      </c>
      <c r="E81" s="70">
        <v>604984</v>
      </c>
      <c r="F81" s="70">
        <v>300</v>
      </c>
      <c r="G81" s="70" t="s">
        <v>155</v>
      </c>
      <c r="H81" s="70" t="s">
        <v>187</v>
      </c>
      <c r="I81" s="83">
        <v>45606</v>
      </c>
    </row>
    <row r="82" spans="1:9" ht="15" thickBot="1">
      <c r="A82" s="69">
        <v>14</v>
      </c>
      <c r="B82" s="70">
        <v>604984</v>
      </c>
      <c r="C82" s="70" t="s">
        <v>174</v>
      </c>
      <c r="D82" s="70" t="s">
        <v>19</v>
      </c>
      <c r="E82" s="70">
        <v>604984</v>
      </c>
      <c r="F82" s="70">
        <v>300</v>
      </c>
      <c r="G82" s="70" t="s">
        <v>32</v>
      </c>
      <c r="H82" s="70" t="s">
        <v>187</v>
      </c>
      <c r="I82" s="83">
        <v>45606</v>
      </c>
    </row>
    <row r="83" spans="1:9" ht="15" thickBot="1">
      <c r="A83" s="69">
        <v>14</v>
      </c>
      <c r="B83" s="70">
        <v>604984</v>
      </c>
      <c r="C83" s="70" t="s">
        <v>174</v>
      </c>
      <c r="D83" s="70" t="s">
        <v>19</v>
      </c>
      <c r="E83" s="70">
        <v>604984</v>
      </c>
      <c r="F83" s="70">
        <v>300</v>
      </c>
      <c r="G83" s="70" t="s">
        <v>31</v>
      </c>
      <c r="H83" s="70" t="s">
        <v>187</v>
      </c>
      <c r="I83" s="83">
        <v>45606</v>
      </c>
    </row>
    <row r="84" spans="1:9" ht="15" thickBot="1">
      <c r="A84" s="69">
        <v>14</v>
      </c>
      <c r="B84" s="70">
        <v>604984</v>
      </c>
      <c r="C84" s="70" t="s">
        <v>174</v>
      </c>
      <c r="D84" s="70" t="s">
        <v>19</v>
      </c>
      <c r="E84" s="70">
        <v>604984</v>
      </c>
      <c r="F84" s="70">
        <v>300</v>
      </c>
      <c r="G84" s="70" t="s">
        <v>157</v>
      </c>
      <c r="H84" s="70" t="s">
        <v>187</v>
      </c>
      <c r="I84" s="83">
        <v>45606</v>
      </c>
    </row>
    <row r="85" spans="1:9" ht="15" thickBot="1">
      <c r="A85" s="69">
        <v>14</v>
      </c>
      <c r="B85" s="70">
        <v>604984</v>
      </c>
      <c r="C85" s="70" t="s">
        <v>174</v>
      </c>
      <c r="D85" s="70" t="s">
        <v>19</v>
      </c>
      <c r="E85" s="70">
        <v>604984</v>
      </c>
      <c r="F85" s="70">
        <v>300</v>
      </c>
      <c r="G85" s="70" t="s">
        <v>158</v>
      </c>
      <c r="H85" s="70" t="s">
        <v>187</v>
      </c>
      <c r="I85" s="83">
        <v>45606</v>
      </c>
    </row>
    <row r="86" spans="1:9" ht="15" thickBot="1">
      <c r="A86" s="69">
        <v>14</v>
      </c>
      <c r="B86" s="70">
        <v>604984</v>
      </c>
      <c r="C86" s="70" t="s">
        <v>174</v>
      </c>
      <c r="D86" s="70" t="s">
        <v>19</v>
      </c>
      <c r="E86" s="70">
        <v>604984</v>
      </c>
      <c r="F86" s="70">
        <v>300</v>
      </c>
      <c r="G86" s="70" t="s">
        <v>159</v>
      </c>
      <c r="H86" s="70" t="s">
        <v>188</v>
      </c>
      <c r="I86" s="83">
        <v>45606</v>
      </c>
    </row>
    <row r="87" spans="1:9" ht="15" thickBot="1">
      <c r="A87" s="69">
        <v>15</v>
      </c>
      <c r="B87" s="70">
        <v>604979</v>
      </c>
      <c r="C87" s="70" t="s">
        <v>154</v>
      </c>
      <c r="D87" s="70" t="s">
        <v>18</v>
      </c>
      <c r="E87" s="70">
        <v>604979</v>
      </c>
      <c r="F87" s="70">
        <v>300</v>
      </c>
      <c r="G87" s="70" t="s">
        <v>155</v>
      </c>
      <c r="H87" s="70" t="s">
        <v>189</v>
      </c>
      <c r="I87" s="83">
        <v>45606</v>
      </c>
    </row>
    <row r="88" spans="1:9" ht="15" thickBot="1">
      <c r="A88" s="69">
        <v>15</v>
      </c>
      <c r="B88" s="70">
        <v>604979</v>
      </c>
      <c r="C88" s="70" t="s">
        <v>154</v>
      </c>
      <c r="D88" s="70" t="s">
        <v>18</v>
      </c>
      <c r="E88" s="70">
        <v>604979</v>
      </c>
      <c r="F88" s="70">
        <v>300</v>
      </c>
      <c r="G88" s="70" t="s">
        <v>32</v>
      </c>
      <c r="H88" s="70" t="s">
        <v>189</v>
      </c>
      <c r="I88" s="83">
        <v>45606</v>
      </c>
    </row>
    <row r="89" spans="1:9" ht="15" thickBot="1">
      <c r="A89" s="69">
        <v>15</v>
      </c>
      <c r="B89" s="70">
        <v>604979</v>
      </c>
      <c r="C89" s="70" t="s">
        <v>154</v>
      </c>
      <c r="D89" s="70" t="s">
        <v>18</v>
      </c>
      <c r="E89" s="70">
        <v>604979</v>
      </c>
      <c r="F89" s="70">
        <v>300</v>
      </c>
      <c r="G89" s="70" t="s">
        <v>31</v>
      </c>
      <c r="H89" s="70" t="s">
        <v>189</v>
      </c>
      <c r="I89" s="83">
        <v>45606</v>
      </c>
    </row>
    <row r="90" spans="1:9" ht="15" thickBot="1">
      <c r="A90" s="69">
        <v>15</v>
      </c>
      <c r="B90" s="70">
        <v>604979</v>
      </c>
      <c r="C90" s="70" t="s">
        <v>154</v>
      </c>
      <c r="D90" s="70" t="s">
        <v>18</v>
      </c>
      <c r="E90" s="70">
        <v>604979</v>
      </c>
      <c r="F90" s="70">
        <v>300</v>
      </c>
      <c r="G90" s="70" t="s">
        <v>157</v>
      </c>
      <c r="H90" s="70" t="s">
        <v>189</v>
      </c>
      <c r="I90" s="83">
        <v>45606</v>
      </c>
    </row>
    <row r="91" spans="1:9" ht="15" thickBot="1">
      <c r="A91" s="69">
        <v>15</v>
      </c>
      <c r="B91" s="70">
        <v>604979</v>
      </c>
      <c r="C91" s="70" t="s">
        <v>154</v>
      </c>
      <c r="D91" s="70" t="s">
        <v>18</v>
      </c>
      <c r="E91" s="70">
        <v>604979</v>
      </c>
      <c r="F91" s="70">
        <v>300</v>
      </c>
      <c r="G91" s="70" t="s">
        <v>158</v>
      </c>
      <c r="H91" s="70" t="s">
        <v>189</v>
      </c>
      <c r="I91" s="83">
        <v>45606</v>
      </c>
    </row>
    <row r="92" spans="1:9" ht="15" thickBot="1">
      <c r="A92" s="69">
        <v>15</v>
      </c>
      <c r="B92" s="70">
        <v>604979</v>
      </c>
      <c r="C92" s="70" t="s">
        <v>154</v>
      </c>
      <c r="D92" s="70" t="s">
        <v>18</v>
      </c>
      <c r="E92" s="70">
        <v>604979</v>
      </c>
      <c r="F92" s="70">
        <v>300</v>
      </c>
      <c r="G92" s="70" t="s">
        <v>159</v>
      </c>
      <c r="H92" s="70" t="s">
        <v>190</v>
      </c>
      <c r="I92" s="83">
        <v>45606</v>
      </c>
    </row>
    <row r="93" spans="1:9" ht="15" thickBot="1">
      <c r="A93" s="69">
        <v>16</v>
      </c>
      <c r="B93" s="70">
        <v>604983</v>
      </c>
      <c r="C93" s="70" t="s">
        <v>154</v>
      </c>
      <c r="D93" s="70" t="s">
        <v>20</v>
      </c>
      <c r="E93" s="70">
        <v>604983</v>
      </c>
      <c r="F93" s="70">
        <v>300</v>
      </c>
      <c r="G93" s="70" t="s">
        <v>155</v>
      </c>
      <c r="H93" s="70" t="s">
        <v>191</v>
      </c>
      <c r="I93" s="83">
        <v>45606</v>
      </c>
    </row>
    <row r="94" spans="1:9" ht="15" thickBot="1">
      <c r="A94" s="69">
        <v>16</v>
      </c>
      <c r="B94" s="70">
        <v>604983</v>
      </c>
      <c r="C94" s="70" t="s">
        <v>154</v>
      </c>
      <c r="D94" s="70" t="s">
        <v>20</v>
      </c>
      <c r="E94" s="70">
        <v>604983</v>
      </c>
      <c r="F94" s="70">
        <v>300</v>
      </c>
      <c r="G94" s="70" t="s">
        <v>32</v>
      </c>
      <c r="H94" s="70" t="s">
        <v>191</v>
      </c>
      <c r="I94" s="83">
        <v>45606</v>
      </c>
    </row>
    <row r="95" spans="1:9" ht="15" thickBot="1">
      <c r="A95" s="69">
        <v>16</v>
      </c>
      <c r="B95" s="70">
        <v>604983</v>
      </c>
      <c r="C95" s="70" t="s">
        <v>154</v>
      </c>
      <c r="D95" s="70" t="s">
        <v>20</v>
      </c>
      <c r="E95" s="70">
        <v>604983</v>
      </c>
      <c r="F95" s="70">
        <v>300</v>
      </c>
      <c r="G95" s="70" t="s">
        <v>31</v>
      </c>
      <c r="H95" s="70" t="s">
        <v>191</v>
      </c>
      <c r="I95" s="83">
        <v>45606</v>
      </c>
    </row>
    <row r="96" spans="1:9" ht="15" thickBot="1">
      <c r="A96" s="69">
        <v>16</v>
      </c>
      <c r="B96" s="70">
        <v>604983</v>
      </c>
      <c r="C96" s="70" t="s">
        <v>154</v>
      </c>
      <c r="D96" s="70" t="s">
        <v>20</v>
      </c>
      <c r="E96" s="70">
        <v>604983</v>
      </c>
      <c r="F96" s="70">
        <v>300</v>
      </c>
      <c r="G96" s="70" t="s">
        <v>157</v>
      </c>
      <c r="H96" s="70" t="s">
        <v>191</v>
      </c>
      <c r="I96" s="83">
        <v>45606</v>
      </c>
    </row>
    <row r="97" spans="1:9" ht="15" thickBot="1">
      <c r="A97" s="69">
        <v>16</v>
      </c>
      <c r="B97" s="70">
        <v>604983</v>
      </c>
      <c r="C97" s="70" t="s">
        <v>154</v>
      </c>
      <c r="D97" s="70" t="s">
        <v>20</v>
      </c>
      <c r="E97" s="70">
        <v>604983</v>
      </c>
      <c r="F97" s="70">
        <v>300</v>
      </c>
      <c r="G97" s="70" t="s">
        <v>158</v>
      </c>
      <c r="H97" s="70" t="s">
        <v>191</v>
      </c>
      <c r="I97" s="83">
        <v>45606</v>
      </c>
    </row>
    <row r="98" spans="1:9" ht="15" thickBot="1">
      <c r="A98" s="69">
        <v>16</v>
      </c>
      <c r="B98" s="70">
        <v>604983</v>
      </c>
      <c r="C98" s="70" t="s">
        <v>154</v>
      </c>
      <c r="D98" s="70" t="s">
        <v>20</v>
      </c>
      <c r="E98" s="70">
        <v>604983</v>
      </c>
      <c r="F98" s="70">
        <v>300</v>
      </c>
      <c r="G98" s="70" t="s">
        <v>159</v>
      </c>
      <c r="H98" s="70" t="s">
        <v>192</v>
      </c>
      <c r="I98" s="83">
        <v>45606</v>
      </c>
    </row>
  </sheetData>
  <sortState ref="A3:G98">
    <sortCondition ref="A3:A98"/>
    <sortCondition ref="G3:G98"/>
  </sortState>
  <mergeCells count="9">
    <mergeCell ref="H1:H2"/>
    <mergeCell ref="I1:I2"/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F189F3305E3C48BDE663F5A2FA7FF5" ma:contentTypeVersion="17" ma:contentTypeDescription="Create a new document." ma:contentTypeScope="" ma:versionID="e43ed6083184d661259485fa817fd692">
  <xsd:schema xmlns:xsd="http://www.w3.org/2001/XMLSchema" xmlns:xs="http://www.w3.org/2001/XMLSchema" xmlns:p="http://schemas.microsoft.com/office/2006/metadata/properties" xmlns:ns1="http://schemas.microsoft.com/sharepoint/v3" xmlns:ns2="476e79d9-3860-4610-a7af-73a7119a8c78" xmlns:ns3="bb03a4eb-a827-4e58-bebd-606048da2aa2" targetNamespace="http://schemas.microsoft.com/office/2006/metadata/properties" ma:root="true" ma:fieldsID="1b3e746b07497dd8942e37d73fbe115f" ns1:_="" ns2:_="" ns3:_="">
    <xsd:import namespace="http://schemas.microsoft.com/sharepoint/v3"/>
    <xsd:import namespace="476e79d9-3860-4610-a7af-73a7119a8c78"/>
    <xsd:import namespace="bb03a4eb-a827-4e58-bebd-606048da2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VIOLATION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6e79d9-3860-4610-a7af-73a7119a8c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VIOLATION" ma:index="10" nillable="true" ma:displayName="VIOLATION" ma:internalName="VIOLATION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a5da18db-0dbb-493a-8358-0ebfa2dc99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3a4eb-a827-4e58-bebd-606048da2aa2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9a3ababf-343b-408b-b9f7-bd0cf380008e}" ma:internalName="TaxCatchAll" ma:showField="CatchAllData" ma:web="bb03a4eb-a827-4e58-bebd-606048da2a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6e79d9-3860-4610-a7af-73a7119a8c78">
      <Terms xmlns="http://schemas.microsoft.com/office/infopath/2007/PartnerControls"/>
    </lcf76f155ced4ddcb4097134ff3c332f>
    <TaxCatchAll xmlns="bb03a4eb-a827-4e58-bebd-606048da2aa2" xsi:nil="true"/>
    <VIOLATION xmlns="476e79d9-3860-4610-a7af-73a7119a8c78">FALSE</VIOLATION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9805736-FF75-4E2A-B670-117CCA548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76e79d9-3860-4610-a7af-73a7119a8c78"/>
    <ds:schemaRef ds:uri="bb03a4eb-a827-4e58-bebd-606048da2a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E1EB49-D06F-43B1-910F-8AA8F4DE79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18C447-492D-48C7-9D8C-CFC84279A9C1}">
  <ds:schemaRefs>
    <ds:schemaRef ds:uri="http://schemas.microsoft.com/office/2006/metadata/properties"/>
    <ds:schemaRef ds:uri="http://schemas.microsoft.com/office/infopath/2007/PartnerControls"/>
    <ds:schemaRef ds:uri="476e79d9-3860-4610-a7af-73a7119a8c78"/>
    <ds:schemaRef ds:uri="bb03a4eb-a827-4e58-bebd-606048da2aa2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4447dd6a-a4a1-440b-a6a3-9124ef1ee017}" enabled="1" method="Privileged" siteId="{7a18110d-ef9b-4274-acef-e62ab0fe28e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Sheet2</vt:lpstr>
      <vt:lpstr>Tracker</vt:lpstr>
      <vt:lpstr>Chem</vt:lpstr>
      <vt:lpstr>Hardness</vt:lpstr>
      <vt:lpstr>Mechanical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Brayshaw, Dave                            Collins</dc:creator>
  <cp:keywords/>
  <dc:description/>
  <cp:lastModifiedBy>Adarsh Malji</cp:lastModifiedBy>
  <cp:revision/>
  <dcterms:created xsi:type="dcterms:W3CDTF">2024-03-05T12:56:41Z</dcterms:created>
  <dcterms:modified xsi:type="dcterms:W3CDTF">2025-08-06T01:28:45Z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inVersion">
    <vt:lpwstr>8</vt:lpwstr>
  </property>
  <property fmtid="{D5CDD505-2E9C-101B-9397-08002B2CF9AE}" pid="3" name="TitusGUID">
    <vt:lpwstr>a6f14b73-5061-4d8f-8f0a-62318ba0f717</vt:lpwstr>
  </property>
  <property fmtid="{D5CDD505-2E9C-101B-9397-08002B2CF9AE}" pid="4" name="MediaServiceImageTags">
    <vt:lpwstr/>
  </property>
  <property fmtid="{D5CDD505-2E9C-101B-9397-08002B2CF9AE}" pid="5" name="ContentTypeId">
    <vt:lpwstr>0x0101002CF189F3305E3C48BDE663F5A2FA7FF5</vt:lpwstr>
  </property>
</Properties>
</file>