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-NISM\04_trisemster\Kapil Sharma\"/>
    </mc:Choice>
  </mc:AlternateContent>
  <xr:revisionPtr revIDLastSave="0" documentId="8_{A386FC72-5FEC-4D4D-8D21-E0DE64775C82}" xr6:coauthVersionLast="47" xr6:coauthVersionMax="47" xr10:uidLastSave="{00000000-0000-0000-0000-000000000000}"/>
  <bookViews>
    <workbookView xWindow="-108" yWindow="-108" windowWidth="23256" windowHeight="12456" firstSheet="1" activeTab="5" xr2:uid="{8B5112C9-FCF4-4C34-92CA-79BC19256951}"/>
  </bookViews>
  <sheets>
    <sheet name="kalyan " sheetId="1" r:id="rId1"/>
    <sheet name="M&amp;m" sheetId="3" r:id="rId2"/>
    <sheet name="lodha" sheetId="2" r:id="rId3"/>
    <sheet name="NTPC" sheetId="4" r:id="rId4"/>
    <sheet name="portfolio " sheetId="5" r:id="rId5"/>
    <sheet name="index" sheetId="6" r:id="rId6"/>
  </sheets>
  <definedNames>
    <definedName name="solver_adj" localSheetId="4" hidden="1">'portfolio '!$T$15:$T$18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'portfolio '!$T$13</definedName>
    <definedName name="solver_lhs2" localSheetId="4" hidden="1">'portfolio '!$T$15</definedName>
    <definedName name="solver_lhs3" localSheetId="4" hidden="1">'portfolio '!$T$16</definedName>
    <definedName name="solver_lhs4" localSheetId="4" hidden="1">'portfolio '!$T$17</definedName>
    <definedName name="solver_lhs5" localSheetId="4" hidden="1">'portfolio '!$T$18</definedName>
    <definedName name="solver_lhs6" localSheetId="4" hidden="1">'portfolio '!$T$19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5</definedName>
    <definedName name="solver_nwt" localSheetId="4" hidden="1">1</definedName>
    <definedName name="solver_opt" localSheetId="4" hidden="1">'portfolio '!$R$24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3</definedName>
    <definedName name="solver_rel3" localSheetId="4" hidden="1">3</definedName>
    <definedName name="solver_rel4" localSheetId="4" hidden="1">3</definedName>
    <definedName name="solver_rel5" localSheetId="4" hidden="1">3</definedName>
    <definedName name="solver_rel6" localSheetId="4" hidden="1">2</definedName>
    <definedName name="solver_rhs1" localSheetId="4" hidden="1">1</definedName>
    <definedName name="solver_rhs2" localSheetId="4" hidden="1">0</definedName>
    <definedName name="solver_rhs3" localSheetId="4" hidden="1">0</definedName>
    <definedName name="solver_rhs4" localSheetId="4" hidden="1">0</definedName>
    <definedName name="solver_rhs5" localSheetId="4" hidden="1">0</definedName>
    <definedName name="solver_rhs6" localSheetId="4" hidden="1">0.51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5" l="1"/>
  <c r="S33" i="5"/>
  <c r="T33" i="5"/>
  <c r="U33" i="5"/>
  <c r="V33" i="5"/>
  <c r="W33" i="5"/>
  <c r="X33" i="5"/>
  <c r="Y33" i="5"/>
  <c r="Z33" i="5"/>
  <c r="AA33" i="5"/>
  <c r="AB33" i="5"/>
  <c r="AC33" i="5"/>
  <c r="R33" i="5"/>
  <c r="S32" i="5"/>
  <c r="T32" i="5"/>
  <c r="U32" i="5"/>
  <c r="V32" i="5"/>
  <c r="W32" i="5"/>
  <c r="X32" i="5"/>
  <c r="Y32" i="5"/>
  <c r="Z32" i="5"/>
  <c r="AA32" i="5"/>
  <c r="AB32" i="5"/>
  <c r="AC32" i="5"/>
  <c r="R32" i="5"/>
  <c r="S31" i="5"/>
  <c r="T31" i="5"/>
  <c r="U31" i="5"/>
  <c r="V31" i="5"/>
  <c r="W31" i="5"/>
  <c r="X31" i="5"/>
  <c r="Y31" i="5"/>
  <c r="Z31" i="5"/>
  <c r="AA31" i="5"/>
  <c r="AB31" i="5"/>
  <c r="AC31" i="5"/>
  <c r="R31" i="5"/>
  <c r="M3" i="6" l="1"/>
  <c r="P3" i="6"/>
  <c r="O3" i="6"/>
  <c r="N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3" i="6"/>
  <c r="H3" i="6"/>
  <c r="K251" i="6"/>
  <c r="J251" i="6"/>
  <c r="I251" i="6"/>
  <c r="H251" i="6"/>
  <c r="K250" i="6"/>
  <c r="J250" i="6"/>
  <c r="I250" i="6"/>
  <c r="H250" i="6"/>
  <c r="K249" i="6"/>
  <c r="J249" i="6"/>
  <c r="I249" i="6"/>
  <c r="H249" i="6"/>
  <c r="K248" i="6"/>
  <c r="J248" i="6"/>
  <c r="I248" i="6"/>
  <c r="H248" i="6"/>
  <c r="K247" i="6"/>
  <c r="J247" i="6"/>
  <c r="I247" i="6"/>
  <c r="H247" i="6"/>
  <c r="K246" i="6"/>
  <c r="J246" i="6"/>
  <c r="I246" i="6"/>
  <c r="H246" i="6"/>
  <c r="K245" i="6"/>
  <c r="J245" i="6"/>
  <c r="I245" i="6"/>
  <c r="H245" i="6"/>
  <c r="K244" i="6"/>
  <c r="J244" i="6"/>
  <c r="I244" i="6"/>
  <c r="H244" i="6"/>
  <c r="K243" i="6"/>
  <c r="J243" i="6"/>
  <c r="I243" i="6"/>
  <c r="H243" i="6"/>
  <c r="K242" i="6"/>
  <c r="J242" i="6"/>
  <c r="I242" i="6"/>
  <c r="H242" i="6"/>
  <c r="K241" i="6"/>
  <c r="J241" i="6"/>
  <c r="I241" i="6"/>
  <c r="H241" i="6"/>
  <c r="K240" i="6"/>
  <c r="J240" i="6"/>
  <c r="I240" i="6"/>
  <c r="H240" i="6"/>
  <c r="K239" i="6"/>
  <c r="J239" i="6"/>
  <c r="I239" i="6"/>
  <c r="H239" i="6"/>
  <c r="K238" i="6"/>
  <c r="J238" i="6"/>
  <c r="I238" i="6"/>
  <c r="H238" i="6"/>
  <c r="K237" i="6"/>
  <c r="J237" i="6"/>
  <c r="I237" i="6"/>
  <c r="H237" i="6"/>
  <c r="K236" i="6"/>
  <c r="J236" i="6"/>
  <c r="I236" i="6"/>
  <c r="H236" i="6"/>
  <c r="K235" i="6"/>
  <c r="J235" i="6"/>
  <c r="I235" i="6"/>
  <c r="H235" i="6"/>
  <c r="K234" i="6"/>
  <c r="J234" i="6"/>
  <c r="I234" i="6"/>
  <c r="H234" i="6"/>
  <c r="K233" i="6"/>
  <c r="J233" i="6"/>
  <c r="I233" i="6"/>
  <c r="H233" i="6"/>
  <c r="K232" i="6"/>
  <c r="J232" i="6"/>
  <c r="I232" i="6"/>
  <c r="H232" i="6"/>
  <c r="K231" i="6"/>
  <c r="J231" i="6"/>
  <c r="I231" i="6"/>
  <c r="H231" i="6"/>
  <c r="K230" i="6"/>
  <c r="J230" i="6"/>
  <c r="I230" i="6"/>
  <c r="H230" i="6"/>
  <c r="K229" i="6"/>
  <c r="J229" i="6"/>
  <c r="I229" i="6"/>
  <c r="H229" i="6"/>
  <c r="K228" i="6"/>
  <c r="J228" i="6"/>
  <c r="I228" i="6"/>
  <c r="H228" i="6"/>
  <c r="K227" i="6"/>
  <c r="J227" i="6"/>
  <c r="I227" i="6"/>
  <c r="H227" i="6"/>
  <c r="K226" i="6"/>
  <c r="J226" i="6"/>
  <c r="I226" i="6"/>
  <c r="H226" i="6"/>
  <c r="K225" i="6"/>
  <c r="J225" i="6"/>
  <c r="I225" i="6"/>
  <c r="H225" i="6"/>
  <c r="K224" i="6"/>
  <c r="J224" i="6"/>
  <c r="I224" i="6"/>
  <c r="H224" i="6"/>
  <c r="K223" i="6"/>
  <c r="J223" i="6"/>
  <c r="I223" i="6"/>
  <c r="H223" i="6"/>
  <c r="K222" i="6"/>
  <c r="J222" i="6"/>
  <c r="I222" i="6"/>
  <c r="H222" i="6"/>
  <c r="K221" i="6"/>
  <c r="J221" i="6"/>
  <c r="I221" i="6"/>
  <c r="H221" i="6"/>
  <c r="K220" i="6"/>
  <c r="J220" i="6"/>
  <c r="I220" i="6"/>
  <c r="H220" i="6"/>
  <c r="K219" i="6"/>
  <c r="J219" i="6"/>
  <c r="I219" i="6"/>
  <c r="H219" i="6"/>
  <c r="K218" i="6"/>
  <c r="J218" i="6"/>
  <c r="I218" i="6"/>
  <c r="H218" i="6"/>
  <c r="K217" i="6"/>
  <c r="J217" i="6"/>
  <c r="I217" i="6"/>
  <c r="H217" i="6"/>
  <c r="K216" i="6"/>
  <c r="J216" i="6"/>
  <c r="I216" i="6"/>
  <c r="H216" i="6"/>
  <c r="K215" i="6"/>
  <c r="J215" i="6"/>
  <c r="I215" i="6"/>
  <c r="H215" i="6"/>
  <c r="K214" i="6"/>
  <c r="J214" i="6"/>
  <c r="I214" i="6"/>
  <c r="H214" i="6"/>
  <c r="K213" i="6"/>
  <c r="J213" i="6"/>
  <c r="I213" i="6"/>
  <c r="H213" i="6"/>
  <c r="K212" i="6"/>
  <c r="J212" i="6"/>
  <c r="I212" i="6"/>
  <c r="H212" i="6"/>
  <c r="K211" i="6"/>
  <c r="J211" i="6"/>
  <c r="I211" i="6"/>
  <c r="H211" i="6"/>
  <c r="K210" i="6"/>
  <c r="J210" i="6"/>
  <c r="I210" i="6"/>
  <c r="H210" i="6"/>
  <c r="K209" i="6"/>
  <c r="J209" i="6"/>
  <c r="I209" i="6"/>
  <c r="H209" i="6"/>
  <c r="K208" i="6"/>
  <c r="J208" i="6"/>
  <c r="I208" i="6"/>
  <c r="H208" i="6"/>
  <c r="K207" i="6"/>
  <c r="J207" i="6"/>
  <c r="I207" i="6"/>
  <c r="H207" i="6"/>
  <c r="K206" i="6"/>
  <c r="J206" i="6"/>
  <c r="I206" i="6"/>
  <c r="H206" i="6"/>
  <c r="K205" i="6"/>
  <c r="J205" i="6"/>
  <c r="I205" i="6"/>
  <c r="H205" i="6"/>
  <c r="K204" i="6"/>
  <c r="J204" i="6"/>
  <c r="I204" i="6"/>
  <c r="H204" i="6"/>
  <c r="K203" i="6"/>
  <c r="J203" i="6"/>
  <c r="I203" i="6"/>
  <c r="H203" i="6"/>
  <c r="K202" i="6"/>
  <c r="J202" i="6"/>
  <c r="I202" i="6"/>
  <c r="H202" i="6"/>
  <c r="K201" i="6"/>
  <c r="J201" i="6"/>
  <c r="I201" i="6"/>
  <c r="H201" i="6"/>
  <c r="K200" i="6"/>
  <c r="J200" i="6"/>
  <c r="I200" i="6"/>
  <c r="H200" i="6"/>
  <c r="K199" i="6"/>
  <c r="J199" i="6"/>
  <c r="I199" i="6"/>
  <c r="H199" i="6"/>
  <c r="K198" i="6"/>
  <c r="J198" i="6"/>
  <c r="I198" i="6"/>
  <c r="H198" i="6"/>
  <c r="K197" i="6"/>
  <c r="J197" i="6"/>
  <c r="I197" i="6"/>
  <c r="H197" i="6"/>
  <c r="K196" i="6"/>
  <c r="J196" i="6"/>
  <c r="I196" i="6"/>
  <c r="H196" i="6"/>
  <c r="K195" i="6"/>
  <c r="J195" i="6"/>
  <c r="I195" i="6"/>
  <c r="H195" i="6"/>
  <c r="K194" i="6"/>
  <c r="J194" i="6"/>
  <c r="I194" i="6"/>
  <c r="H194" i="6"/>
  <c r="K193" i="6"/>
  <c r="J193" i="6"/>
  <c r="I193" i="6"/>
  <c r="H193" i="6"/>
  <c r="K192" i="6"/>
  <c r="J192" i="6"/>
  <c r="I192" i="6"/>
  <c r="H192" i="6"/>
  <c r="K191" i="6"/>
  <c r="J191" i="6"/>
  <c r="I191" i="6"/>
  <c r="H191" i="6"/>
  <c r="K190" i="6"/>
  <c r="J190" i="6"/>
  <c r="I190" i="6"/>
  <c r="H190" i="6"/>
  <c r="K189" i="6"/>
  <c r="J189" i="6"/>
  <c r="I189" i="6"/>
  <c r="H189" i="6"/>
  <c r="K188" i="6"/>
  <c r="J188" i="6"/>
  <c r="I188" i="6"/>
  <c r="H188" i="6"/>
  <c r="K187" i="6"/>
  <c r="J187" i="6"/>
  <c r="I187" i="6"/>
  <c r="H187" i="6"/>
  <c r="K186" i="6"/>
  <c r="J186" i="6"/>
  <c r="I186" i="6"/>
  <c r="H186" i="6"/>
  <c r="K185" i="6"/>
  <c r="J185" i="6"/>
  <c r="I185" i="6"/>
  <c r="H185" i="6"/>
  <c r="K184" i="6"/>
  <c r="J184" i="6"/>
  <c r="I184" i="6"/>
  <c r="H184" i="6"/>
  <c r="K183" i="6"/>
  <c r="J183" i="6"/>
  <c r="I183" i="6"/>
  <c r="H183" i="6"/>
  <c r="K182" i="6"/>
  <c r="J182" i="6"/>
  <c r="I182" i="6"/>
  <c r="H182" i="6"/>
  <c r="K181" i="6"/>
  <c r="J181" i="6"/>
  <c r="I181" i="6"/>
  <c r="H181" i="6"/>
  <c r="K180" i="6"/>
  <c r="J180" i="6"/>
  <c r="I180" i="6"/>
  <c r="H180" i="6"/>
  <c r="K179" i="6"/>
  <c r="J179" i="6"/>
  <c r="I179" i="6"/>
  <c r="H179" i="6"/>
  <c r="K178" i="6"/>
  <c r="J178" i="6"/>
  <c r="I178" i="6"/>
  <c r="H178" i="6"/>
  <c r="K177" i="6"/>
  <c r="J177" i="6"/>
  <c r="I177" i="6"/>
  <c r="H177" i="6"/>
  <c r="K176" i="6"/>
  <c r="J176" i="6"/>
  <c r="I176" i="6"/>
  <c r="H176" i="6"/>
  <c r="K175" i="6"/>
  <c r="J175" i="6"/>
  <c r="I175" i="6"/>
  <c r="H175" i="6"/>
  <c r="K174" i="6"/>
  <c r="J174" i="6"/>
  <c r="I174" i="6"/>
  <c r="H174" i="6"/>
  <c r="K173" i="6"/>
  <c r="J173" i="6"/>
  <c r="I173" i="6"/>
  <c r="H173" i="6"/>
  <c r="K172" i="6"/>
  <c r="J172" i="6"/>
  <c r="I172" i="6"/>
  <c r="H172" i="6"/>
  <c r="K171" i="6"/>
  <c r="J171" i="6"/>
  <c r="I171" i="6"/>
  <c r="H171" i="6"/>
  <c r="K170" i="6"/>
  <c r="J170" i="6"/>
  <c r="I170" i="6"/>
  <c r="H170" i="6"/>
  <c r="K169" i="6"/>
  <c r="J169" i="6"/>
  <c r="I169" i="6"/>
  <c r="H169" i="6"/>
  <c r="K168" i="6"/>
  <c r="J168" i="6"/>
  <c r="I168" i="6"/>
  <c r="H168" i="6"/>
  <c r="K167" i="6"/>
  <c r="J167" i="6"/>
  <c r="I167" i="6"/>
  <c r="H167" i="6"/>
  <c r="K166" i="6"/>
  <c r="J166" i="6"/>
  <c r="I166" i="6"/>
  <c r="H166" i="6"/>
  <c r="K165" i="6"/>
  <c r="J165" i="6"/>
  <c r="I165" i="6"/>
  <c r="H165" i="6"/>
  <c r="K164" i="6"/>
  <c r="J164" i="6"/>
  <c r="I164" i="6"/>
  <c r="H164" i="6"/>
  <c r="K163" i="6"/>
  <c r="J163" i="6"/>
  <c r="I163" i="6"/>
  <c r="H163" i="6"/>
  <c r="K162" i="6"/>
  <c r="J162" i="6"/>
  <c r="I162" i="6"/>
  <c r="H162" i="6"/>
  <c r="K161" i="6"/>
  <c r="J161" i="6"/>
  <c r="I161" i="6"/>
  <c r="H161" i="6"/>
  <c r="K160" i="6"/>
  <c r="J160" i="6"/>
  <c r="I160" i="6"/>
  <c r="H160" i="6"/>
  <c r="K159" i="6"/>
  <c r="J159" i="6"/>
  <c r="I159" i="6"/>
  <c r="H159" i="6"/>
  <c r="K158" i="6"/>
  <c r="J158" i="6"/>
  <c r="I158" i="6"/>
  <c r="H158" i="6"/>
  <c r="K157" i="6"/>
  <c r="J157" i="6"/>
  <c r="I157" i="6"/>
  <c r="H157" i="6"/>
  <c r="K156" i="6"/>
  <c r="J156" i="6"/>
  <c r="I156" i="6"/>
  <c r="H156" i="6"/>
  <c r="K155" i="6"/>
  <c r="J155" i="6"/>
  <c r="I155" i="6"/>
  <c r="H155" i="6"/>
  <c r="K154" i="6"/>
  <c r="J154" i="6"/>
  <c r="I154" i="6"/>
  <c r="H154" i="6"/>
  <c r="K153" i="6"/>
  <c r="J153" i="6"/>
  <c r="I153" i="6"/>
  <c r="H153" i="6"/>
  <c r="K152" i="6"/>
  <c r="J152" i="6"/>
  <c r="I152" i="6"/>
  <c r="H152" i="6"/>
  <c r="K151" i="6"/>
  <c r="J151" i="6"/>
  <c r="I151" i="6"/>
  <c r="H151" i="6"/>
  <c r="K150" i="6"/>
  <c r="J150" i="6"/>
  <c r="I150" i="6"/>
  <c r="H150" i="6"/>
  <c r="K149" i="6"/>
  <c r="J149" i="6"/>
  <c r="I149" i="6"/>
  <c r="H149" i="6"/>
  <c r="K148" i="6"/>
  <c r="J148" i="6"/>
  <c r="I148" i="6"/>
  <c r="H148" i="6"/>
  <c r="K147" i="6"/>
  <c r="J147" i="6"/>
  <c r="I147" i="6"/>
  <c r="H147" i="6"/>
  <c r="K146" i="6"/>
  <c r="J146" i="6"/>
  <c r="I146" i="6"/>
  <c r="H146" i="6"/>
  <c r="K145" i="6"/>
  <c r="J145" i="6"/>
  <c r="I145" i="6"/>
  <c r="H145" i="6"/>
  <c r="K144" i="6"/>
  <c r="J144" i="6"/>
  <c r="I144" i="6"/>
  <c r="H144" i="6"/>
  <c r="K143" i="6"/>
  <c r="J143" i="6"/>
  <c r="I143" i="6"/>
  <c r="H143" i="6"/>
  <c r="K142" i="6"/>
  <c r="J142" i="6"/>
  <c r="I142" i="6"/>
  <c r="H142" i="6"/>
  <c r="K141" i="6"/>
  <c r="J141" i="6"/>
  <c r="I141" i="6"/>
  <c r="H141" i="6"/>
  <c r="K140" i="6"/>
  <c r="J140" i="6"/>
  <c r="I140" i="6"/>
  <c r="H140" i="6"/>
  <c r="K139" i="6"/>
  <c r="J139" i="6"/>
  <c r="I139" i="6"/>
  <c r="H139" i="6"/>
  <c r="K138" i="6"/>
  <c r="J138" i="6"/>
  <c r="I138" i="6"/>
  <c r="H138" i="6"/>
  <c r="K137" i="6"/>
  <c r="J137" i="6"/>
  <c r="I137" i="6"/>
  <c r="H137" i="6"/>
  <c r="K136" i="6"/>
  <c r="J136" i="6"/>
  <c r="I136" i="6"/>
  <c r="H136" i="6"/>
  <c r="K135" i="6"/>
  <c r="J135" i="6"/>
  <c r="I135" i="6"/>
  <c r="H135" i="6"/>
  <c r="K134" i="6"/>
  <c r="J134" i="6"/>
  <c r="I134" i="6"/>
  <c r="H134" i="6"/>
  <c r="K133" i="6"/>
  <c r="J133" i="6"/>
  <c r="I133" i="6"/>
  <c r="H133" i="6"/>
  <c r="K132" i="6"/>
  <c r="J132" i="6"/>
  <c r="I132" i="6"/>
  <c r="H132" i="6"/>
  <c r="K131" i="6"/>
  <c r="J131" i="6"/>
  <c r="I131" i="6"/>
  <c r="H131" i="6"/>
  <c r="K130" i="6"/>
  <c r="J130" i="6"/>
  <c r="I130" i="6"/>
  <c r="H130" i="6"/>
  <c r="K129" i="6"/>
  <c r="J129" i="6"/>
  <c r="I129" i="6"/>
  <c r="H129" i="6"/>
  <c r="K128" i="6"/>
  <c r="J128" i="6"/>
  <c r="I128" i="6"/>
  <c r="H128" i="6"/>
  <c r="K127" i="6"/>
  <c r="J127" i="6"/>
  <c r="I127" i="6"/>
  <c r="H127" i="6"/>
  <c r="K126" i="6"/>
  <c r="J126" i="6"/>
  <c r="I126" i="6"/>
  <c r="H126" i="6"/>
  <c r="K125" i="6"/>
  <c r="J125" i="6"/>
  <c r="I125" i="6"/>
  <c r="H125" i="6"/>
  <c r="K124" i="6"/>
  <c r="J124" i="6"/>
  <c r="I124" i="6"/>
  <c r="H124" i="6"/>
  <c r="K123" i="6"/>
  <c r="J123" i="6"/>
  <c r="I123" i="6"/>
  <c r="H123" i="6"/>
  <c r="K122" i="6"/>
  <c r="J122" i="6"/>
  <c r="I122" i="6"/>
  <c r="H122" i="6"/>
  <c r="K121" i="6"/>
  <c r="J121" i="6"/>
  <c r="I121" i="6"/>
  <c r="H121" i="6"/>
  <c r="K120" i="6"/>
  <c r="J120" i="6"/>
  <c r="I120" i="6"/>
  <c r="H120" i="6"/>
  <c r="K119" i="6"/>
  <c r="J119" i="6"/>
  <c r="I119" i="6"/>
  <c r="H119" i="6"/>
  <c r="K118" i="6"/>
  <c r="J118" i="6"/>
  <c r="I118" i="6"/>
  <c r="H118" i="6"/>
  <c r="K117" i="6"/>
  <c r="J117" i="6"/>
  <c r="I117" i="6"/>
  <c r="H117" i="6"/>
  <c r="K116" i="6"/>
  <c r="J116" i="6"/>
  <c r="I116" i="6"/>
  <c r="H116" i="6"/>
  <c r="K115" i="6"/>
  <c r="J115" i="6"/>
  <c r="I115" i="6"/>
  <c r="H115" i="6"/>
  <c r="K114" i="6"/>
  <c r="J114" i="6"/>
  <c r="I114" i="6"/>
  <c r="H114" i="6"/>
  <c r="K113" i="6"/>
  <c r="J113" i="6"/>
  <c r="I113" i="6"/>
  <c r="H113" i="6"/>
  <c r="K112" i="6"/>
  <c r="J112" i="6"/>
  <c r="I112" i="6"/>
  <c r="H112" i="6"/>
  <c r="K111" i="6"/>
  <c r="J111" i="6"/>
  <c r="I111" i="6"/>
  <c r="H111" i="6"/>
  <c r="K110" i="6"/>
  <c r="J110" i="6"/>
  <c r="I110" i="6"/>
  <c r="H110" i="6"/>
  <c r="K109" i="6"/>
  <c r="J109" i="6"/>
  <c r="I109" i="6"/>
  <c r="H109" i="6"/>
  <c r="K108" i="6"/>
  <c r="J108" i="6"/>
  <c r="I108" i="6"/>
  <c r="H108" i="6"/>
  <c r="K107" i="6"/>
  <c r="J107" i="6"/>
  <c r="I107" i="6"/>
  <c r="H107" i="6"/>
  <c r="K106" i="6"/>
  <c r="J106" i="6"/>
  <c r="I106" i="6"/>
  <c r="H106" i="6"/>
  <c r="K105" i="6"/>
  <c r="J105" i="6"/>
  <c r="I105" i="6"/>
  <c r="H105" i="6"/>
  <c r="K104" i="6"/>
  <c r="J104" i="6"/>
  <c r="I104" i="6"/>
  <c r="H104" i="6"/>
  <c r="K103" i="6"/>
  <c r="J103" i="6"/>
  <c r="I103" i="6"/>
  <c r="H103" i="6"/>
  <c r="K102" i="6"/>
  <c r="J102" i="6"/>
  <c r="I102" i="6"/>
  <c r="H102" i="6"/>
  <c r="K101" i="6"/>
  <c r="J101" i="6"/>
  <c r="I101" i="6"/>
  <c r="H101" i="6"/>
  <c r="K100" i="6"/>
  <c r="J100" i="6"/>
  <c r="I100" i="6"/>
  <c r="H100" i="6"/>
  <c r="K99" i="6"/>
  <c r="J99" i="6"/>
  <c r="I99" i="6"/>
  <c r="H99" i="6"/>
  <c r="K98" i="6"/>
  <c r="J98" i="6"/>
  <c r="I98" i="6"/>
  <c r="H98" i="6"/>
  <c r="K97" i="6"/>
  <c r="J97" i="6"/>
  <c r="I97" i="6"/>
  <c r="H97" i="6"/>
  <c r="K96" i="6"/>
  <c r="J96" i="6"/>
  <c r="I96" i="6"/>
  <c r="H96" i="6"/>
  <c r="K95" i="6"/>
  <c r="J95" i="6"/>
  <c r="I95" i="6"/>
  <c r="H95" i="6"/>
  <c r="K94" i="6"/>
  <c r="J94" i="6"/>
  <c r="I94" i="6"/>
  <c r="H94" i="6"/>
  <c r="K93" i="6"/>
  <c r="J93" i="6"/>
  <c r="I93" i="6"/>
  <c r="H93" i="6"/>
  <c r="K92" i="6"/>
  <c r="J92" i="6"/>
  <c r="I92" i="6"/>
  <c r="H92" i="6"/>
  <c r="K91" i="6"/>
  <c r="J91" i="6"/>
  <c r="I91" i="6"/>
  <c r="H91" i="6"/>
  <c r="K90" i="6"/>
  <c r="J90" i="6"/>
  <c r="I90" i="6"/>
  <c r="H90" i="6"/>
  <c r="K89" i="6"/>
  <c r="J89" i="6"/>
  <c r="I89" i="6"/>
  <c r="H89" i="6"/>
  <c r="K88" i="6"/>
  <c r="J88" i="6"/>
  <c r="I88" i="6"/>
  <c r="H88" i="6"/>
  <c r="K87" i="6"/>
  <c r="J87" i="6"/>
  <c r="I87" i="6"/>
  <c r="H87" i="6"/>
  <c r="K86" i="6"/>
  <c r="J86" i="6"/>
  <c r="I86" i="6"/>
  <c r="H86" i="6"/>
  <c r="K85" i="6"/>
  <c r="J85" i="6"/>
  <c r="I85" i="6"/>
  <c r="H85" i="6"/>
  <c r="K84" i="6"/>
  <c r="J84" i="6"/>
  <c r="I84" i="6"/>
  <c r="H84" i="6"/>
  <c r="K83" i="6"/>
  <c r="J83" i="6"/>
  <c r="I83" i="6"/>
  <c r="H83" i="6"/>
  <c r="K82" i="6"/>
  <c r="J82" i="6"/>
  <c r="I82" i="6"/>
  <c r="H82" i="6"/>
  <c r="K81" i="6"/>
  <c r="J81" i="6"/>
  <c r="I81" i="6"/>
  <c r="H81" i="6"/>
  <c r="K80" i="6"/>
  <c r="J80" i="6"/>
  <c r="I80" i="6"/>
  <c r="H80" i="6"/>
  <c r="K79" i="6"/>
  <c r="J79" i="6"/>
  <c r="I79" i="6"/>
  <c r="H79" i="6"/>
  <c r="K78" i="6"/>
  <c r="J78" i="6"/>
  <c r="I78" i="6"/>
  <c r="H78" i="6"/>
  <c r="K77" i="6"/>
  <c r="J77" i="6"/>
  <c r="I77" i="6"/>
  <c r="H77" i="6"/>
  <c r="K76" i="6"/>
  <c r="J76" i="6"/>
  <c r="I76" i="6"/>
  <c r="H76" i="6"/>
  <c r="K75" i="6"/>
  <c r="J75" i="6"/>
  <c r="I75" i="6"/>
  <c r="H75" i="6"/>
  <c r="K74" i="6"/>
  <c r="J74" i="6"/>
  <c r="I74" i="6"/>
  <c r="H74" i="6"/>
  <c r="K73" i="6"/>
  <c r="J73" i="6"/>
  <c r="I73" i="6"/>
  <c r="H73" i="6"/>
  <c r="K72" i="6"/>
  <c r="J72" i="6"/>
  <c r="I72" i="6"/>
  <c r="H72" i="6"/>
  <c r="K71" i="6"/>
  <c r="J71" i="6"/>
  <c r="I71" i="6"/>
  <c r="H71" i="6"/>
  <c r="K70" i="6"/>
  <c r="J70" i="6"/>
  <c r="I70" i="6"/>
  <c r="H70" i="6"/>
  <c r="K69" i="6"/>
  <c r="J69" i="6"/>
  <c r="I69" i="6"/>
  <c r="H69" i="6"/>
  <c r="K68" i="6"/>
  <c r="J68" i="6"/>
  <c r="I68" i="6"/>
  <c r="H68" i="6"/>
  <c r="K67" i="6"/>
  <c r="J67" i="6"/>
  <c r="I67" i="6"/>
  <c r="H67" i="6"/>
  <c r="K66" i="6"/>
  <c r="J66" i="6"/>
  <c r="I66" i="6"/>
  <c r="H66" i="6"/>
  <c r="K65" i="6"/>
  <c r="J65" i="6"/>
  <c r="I65" i="6"/>
  <c r="H65" i="6"/>
  <c r="K64" i="6"/>
  <c r="J64" i="6"/>
  <c r="I64" i="6"/>
  <c r="H64" i="6"/>
  <c r="K63" i="6"/>
  <c r="J63" i="6"/>
  <c r="I63" i="6"/>
  <c r="H63" i="6"/>
  <c r="K62" i="6"/>
  <c r="J62" i="6"/>
  <c r="I62" i="6"/>
  <c r="H62" i="6"/>
  <c r="K61" i="6"/>
  <c r="J61" i="6"/>
  <c r="I61" i="6"/>
  <c r="H61" i="6"/>
  <c r="K60" i="6"/>
  <c r="J60" i="6"/>
  <c r="I60" i="6"/>
  <c r="H60" i="6"/>
  <c r="K59" i="6"/>
  <c r="J59" i="6"/>
  <c r="I59" i="6"/>
  <c r="H59" i="6"/>
  <c r="K58" i="6"/>
  <c r="J58" i="6"/>
  <c r="I58" i="6"/>
  <c r="H58" i="6"/>
  <c r="K57" i="6"/>
  <c r="J57" i="6"/>
  <c r="I57" i="6"/>
  <c r="H57" i="6"/>
  <c r="K56" i="6"/>
  <c r="J56" i="6"/>
  <c r="I56" i="6"/>
  <c r="H56" i="6"/>
  <c r="K55" i="6"/>
  <c r="J55" i="6"/>
  <c r="I55" i="6"/>
  <c r="H55" i="6"/>
  <c r="K54" i="6"/>
  <c r="J54" i="6"/>
  <c r="I54" i="6"/>
  <c r="H54" i="6"/>
  <c r="K53" i="6"/>
  <c r="J53" i="6"/>
  <c r="I53" i="6"/>
  <c r="H53" i="6"/>
  <c r="K52" i="6"/>
  <c r="J52" i="6"/>
  <c r="I52" i="6"/>
  <c r="H52" i="6"/>
  <c r="K51" i="6"/>
  <c r="J51" i="6"/>
  <c r="I51" i="6"/>
  <c r="H51" i="6"/>
  <c r="K50" i="6"/>
  <c r="J50" i="6"/>
  <c r="I50" i="6"/>
  <c r="H50" i="6"/>
  <c r="K49" i="6"/>
  <c r="J49" i="6"/>
  <c r="I49" i="6"/>
  <c r="H49" i="6"/>
  <c r="K48" i="6"/>
  <c r="J48" i="6"/>
  <c r="I48" i="6"/>
  <c r="H48" i="6"/>
  <c r="K47" i="6"/>
  <c r="J47" i="6"/>
  <c r="I47" i="6"/>
  <c r="H47" i="6"/>
  <c r="K46" i="6"/>
  <c r="J46" i="6"/>
  <c r="I46" i="6"/>
  <c r="H46" i="6"/>
  <c r="K45" i="6"/>
  <c r="J45" i="6"/>
  <c r="I45" i="6"/>
  <c r="H45" i="6"/>
  <c r="K44" i="6"/>
  <c r="J44" i="6"/>
  <c r="I44" i="6"/>
  <c r="H44" i="6"/>
  <c r="K43" i="6"/>
  <c r="J43" i="6"/>
  <c r="I43" i="6"/>
  <c r="H43" i="6"/>
  <c r="K42" i="6"/>
  <c r="J42" i="6"/>
  <c r="I42" i="6"/>
  <c r="H42" i="6"/>
  <c r="K41" i="6"/>
  <c r="J41" i="6"/>
  <c r="I41" i="6"/>
  <c r="H41" i="6"/>
  <c r="K40" i="6"/>
  <c r="J40" i="6"/>
  <c r="I40" i="6"/>
  <c r="H40" i="6"/>
  <c r="K39" i="6"/>
  <c r="J39" i="6"/>
  <c r="I39" i="6"/>
  <c r="H39" i="6"/>
  <c r="K38" i="6"/>
  <c r="J38" i="6"/>
  <c r="I38" i="6"/>
  <c r="H38" i="6"/>
  <c r="K37" i="6"/>
  <c r="J37" i="6"/>
  <c r="I37" i="6"/>
  <c r="H37" i="6"/>
  <c r="K36" i="6"/>
  <c r="J36" i="6"/>
  <c r="I36" i="6"/>
  <c r="H36" i="6"/>
  <c r="K35" i="6"/>
  <c r="J35" i="6"/>
  <c r="I35" i="6"/>
  <c r="H35" i="6"/>
  <c r="K34" i="6"/>
  <c r="J34" i="6"/>
  <c r="I34" i="6"/>
  <c r="H34" i="6"/>
  <c r="K33" i="6"/>
  <c r="J33" i="6"/>
  <c r="I33" i="6"/>
  <c r="H33" i="6"/>
  <c r="K32" i="6"/>
  <c r="J32" i="6"/>
  <c r="I32" i="6"/>
  <c r="H32" i="6"/>
  <c r="K31" i="6"/>
  <c r="J31" i="6"/>
  <c r="I31" i="6"/>
  <c r="H31" i="6"/>
  <c r="K30" i="6"/>
  <c r="J30" i="6"/>
  <c r="I30" i="6"/>
  <c r="H30" i="6"/>
  <c r="K29" i="6"/>
  <c r="J29" i="6"/>
  <c r="I29" i="6"/>
  <c r="H29" i="6"/>
  <c r="K28" i="6"/>
  <c r="J28" i="6"/>
  <c r="I28" i="6"/>
  <c r="H28" i="6"/>
  <c r="K27" i="6"/>
  <c r="J27" i="6"/>
  <c r="I27" i="6"/>
  <c r="H27" i="6"/>
  <c r="K26" i="6"/>
  <c r="J26" i="6"/>
  <c r="I26" i="6"/>
  <c r="H26" i="6"/>
  <c r="K25" i="6"/>
  <c r="J25" i="6"/>
  <c r="I25" i="6"/>
  <c r="H25" i="6"/>
  <c r="K24" i="6"/>
  <c r="J24" i="6"/>
  <c r="I24" i="6"/>
  <c r="H24" i="6"/>
  <c r="K23" i="6"/>
  <c r="J23" i="6"/>
  <c r="I23" i="6"/>
  <c r="H23" i="6"/>
  <c r="K22" i="6"/>
  <c r="J22" i="6"/>
  <c r="I22" i="6"/>
  <c r="H22" i="6"/>
  <c r="K21" i="6"/>
  <c r="J21" i="6"/>
  <c r="I21" i="6"/>
  <c r="H21" i="6"/>
  <c r="K20" i="6"/>
  <c r="J20" i="6"/>
  <c r="I20" i="6"/>
  <c r="H20" i="6"/>
  <c r="K19" i="6"/>
  <c r="J19" i="6"/>
  <c r="I19" i="6"/>
  <c r="H19" i="6"/>
  <c r="K18" i="6"/>
  <c r="J18" i="6"/>
  <c r="I18" i="6"/>
  <c r="H18" i="6"/>
  <c r="K17" i="6"/>
  <c r="J17" i="6"/>
  <c r="I17" i="6"/>
  <c r="H17" i="6"/>
  <c r="K16" i="6"/>
  <c r="J16" i="6"/>
  <c r="I16" i="6"/>
  <c r="H16" i="6"/>
  <c r="K15" i="6"/>
  <c r="J15" i="6"/>
  <c r="I15" i="6"/>
  <c r="H15" i="6"/>
  <c r="K14" i="6"/>
  <c r="J14" i="6"/>
  <c r="I14" i="6"/>
  <c r="H14" i="6"/>
  <c r="K13" i="6"/>
  <c r="J13" i="6"/>
  <c r="I13" i="6"/>
  <c r="H13" i="6"/>
  <c r="K12" i="6"/>
  <c r="J12" i="6"/>
  <c r="I12" i="6"/>
  <c r="H12" i="6"/>
  <c r="K11" i="6"/>
  <c r="J11" i="6"/>
  <c r="I11" i="6"/>
  <c r="H11" i="6"/>
  <c r="K10" i="6"/>
  <c r="J10" i="6"/>
  <c r="I10" i="6"/>
  <c r="H10" i="6"/>
  <c r="K9" i="6"/>
  <c r="J9" i="6"/>
  <c r="I9" i="6"/>
  <c r="H9" i="6"/>
  <c r="K8" i="6"/>
  <c r="J8" i="6"/>
  <c r="I8" i="6"/>
  <c r="H8" i="6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K3" i="6"/>
  <c r="J3" i="6"/>
  <c r="I3" i="6"/>
  <c r="M9" i="5"/>
  <c r="T19" i="5"/>
  <c r="X19" i="5"/>
  <c r="X13" i="5"/>
  <c r="W19" i="5"/>
  <c r="W13" i="5"/>
  <c r="V13" i="5"/>
  <c r="U19" i="5"/>
  <c r="U13" i="5"/>
  <c r="S19" i="5" a="1"/>
  <c r="S19" i="5" s="1"/>
  <c r="R19" i="5"/>
  <c r="R13" i="5"/>
  <c r="O3" i="5"/>
  <c r="O5" i="5" s="1"/>
  <c r="I3" i="5"/>
  <c r="T13" i="5"/>
  <c r="M20" i="5"/>
  <c r="M21" i="5"/>
  <c r="M22" i="5"/>
  <c r="L22" i="5"/>
  <c r="L21" i="5"/>
  <c r="L20" i="5"/>
  <c r="N22" i="5"/>
  <c r="O21" i="5" s="1"/>
  <c r="N20" i="5"/>
  <c r="O19" i="5" s="1"/>
  <c r="M19" i="5"/>
  <c r="L19" i="5"/>
  <c r="O14" i="5"/>
  <c r="O13" i="5"/>
  <c r="N13" i="5"/>
  <c r="O12" i="5"/>
  <c r="N12" i="5"/>
  <c r="M12" i="5"/>
  <c r="O15" i="5"/>
  <c r="O22" i="5" s="1"/>
  <c r="N14" i="5"/>
  <c r="M13" i="5"/>
  <c r="L12" i="5"/>
  <c r="O20" i="5" l="1"/>
  <c r="N19" i="5"/>
  <c r="X20" i="5" l="1" a="1"/>
  <c r="X20" i="5" s="1"/>
  <c r="W20" i="5" a="1"/>
  <c r="W20" i="5" s="1"/>
  <c r="U20" i="5" a="1"/>
  <c r="U20" i="5" s="1"/>
  <c r="R20" i="5" a="1"/>
  <c r="R20" i="5" s="1"/>
  <c r="R24" i="5" s="1"/>
  <c r="T20" i="5" a="1"/>
  <c r="T20" i="5" s="1"/>
  <c r="T24" i="5" s="1"/>
  <c r="N9" i="5"/>
  <c r="L9" i="5"/>
  <c r="M8" i="5"/>
  <c r="N8" i="5"/>
  <c r="L8" i="5"/>
  <c r="M7" i="5"/>
  <c r="N7" i="5"/>
  <c r="L7" i="5"/>
  <c r="M6" i="5"/>
  <c r="N6" i="5"/>
  <c r="O6" i="5"/>
  <c r="O8" i="5" s="1"/>
  <c r="L6" i="5"/>
  <c r="M4" i="5"/>
  <c r="M5" i="5"/>
  <c r="N5" i="5"/>
  <c r="L5" i="5"/>
  <c r="O4" i="5"/>
  <c r="N4" i="5"/>
  <c r="L4" i="5"/>
  <c r="N3" i="5"/>
  <c r="M3" i="5"/>
  <c r="L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3" i="5"/>
  <c r="O7" i="5" l="1"/>
  <c r="O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<sst xmlns="http://schemas.openxmlformats.org/spreadsheetml/2006/main" count="132" uniqueCount="75">
  <si>
    <t xml:space="preserve">Date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</si>
  <si>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</si>
  <si>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</si>
  <si>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</si>
  <si>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</si>
  <si>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</si>
  <si>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</si>
  <si>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</si>
  <si>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Close</t>
  </si>
  <si>
    <t>Date</t>
  </si>
  <si>
    <t>Close Price</t>
  </si>
  <si>
    <t>Kalyan</t>
  </si>
  <si>
    <t>Lodha</t>
  </si>
  <si>
    <t>M&amp;M</t>
  </si>
  <si>
    <t>NTPC</t>
  </si>
  <si>
    <t xml:space="preserve">Daily return kalyan </t>
  </si>
  <si>
    <t xml:space="preserve">Daily return lodha </t>
  </si>
  <si>
    <t xml:space="preserve">Daily return M&amp;M </t>
  </si>
  <si>
    <t>Daily return NTPC</t>
  </si>
  <si>
    <t xml:space="preserve">Average return </t>
  </si>
  <si>
    <t xml:space="preserve">var </t>
  </si>
  <si>
    <t>Annual var</t>
  </si>
  <si>
    <t xml:space="preserve">sd </t>
  </si>
  <si>
    <t>Annual SD</t>
  </si>
  <si>
    <t xml:space="preserve">Annual return using (ln) </t>
  </si>
  <si>
    <t xml:space="preserve">Annual return Daily </t>
  </si>
  <si>
    <t xml:space="preserve">Weightage </t>
  </si>
  <si>
    <t xml:space="preserve">Average portfolio return </t>
  </si>
  <si>
    <t>SDp</t>
  </si>
  <si>
    <t>Risk free rate</t>
  </si>
  <si>
    <t>sharpe ratio</t>
  </si>
  <si>
    <t>.</t>
  </si>
  <si>
    <t xml:space="preserve">Return </t>
  </si>
  <si>
    <t xml:space="preserve">Risk </t>
  </si>
  <si>
    <t xml:space="preserve">Nifty </t>
  </si>
  <si>
    <t xml:space="preserve">Daily nifty return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</si>
  <si>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</si>
  <si>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</si>
  <si>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</si>
  <si>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</si>
  <si>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</si>
  <si>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</si>
  <si>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</si>
  <si>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</si>
  <si>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</si>
  <si>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</si>
  <si>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</si>
  <si>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</si>
  <si>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</si>
  <si>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</si>
  <si>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</si>
  <si>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</si>
  <si>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</si>
  <si>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</si>
  <si>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</si>
  <si>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</si>
  <si>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</si>
  <si>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</si>
  <si>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</si>
  <si>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</si>
  <si>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PROBABILITY OUTPUT</t>
  </si>
  <si>
    <t>Percentile</t>
  </si>
  <si>
    <t>RESIDUAL OUTPUT</t>
  </si>
  <si>
    <t>Observation</t>
  </si>
  <si>
    <t>Predicted Kalyan</t>
  </si>
  <si>
    <t>Residuals</t>
  </si>
  <si>
    <t>Standard Residuals</t>
  </si>
  <si>
    <t>Cal</t>
  </si>
  <si>
    <t>Sd</t>
  </si>
  <si>
    <t>Weight (Expected return Risky)</t>
  </si>
  <si>
    <t>Weight (Risk free)</t>
  </si>
  <si>
    <t xml:space="preserve">Optimal weight </t>
  </si>
  <si>
    <t xml:space="preserve">Equal weight </t>
  </si>
  <si>
    <t>Max Weightage</t>
  </si>
  <si>
    <t>Min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</si>
</sst>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_ ;_ * \-#,##0.0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Fill="1" applyBorder="1" applyAlignment="1"/>
    <xf numFmtId="10" fontId="2" fillId="0" borderId="1" xfId="1" applyNumberFormat="1" applyFont="1" applyFill="1" applyBorder="1" applyAlignment="1"/>
    <xf numFmtId="10" fontId="1" fillId="0" borderId="1" xfId="1" applyNumberFormat="1" applyFont="1" applyFill="1" applyBorder="1" applyAlignment="1"/>
    <xf numFmtId="10" fontId="2" fillId="0" borderId="0" xfId="1" applyNumberFormat="1" applyFont="1"/>
    <xf numFmtId="9" fontId="0" fillId="0" borderId="0" xfId="0" applyNumberFormat="1"/>
    <xf numFmtId="10" fontId="1" fillId="0" borderId="0" xfId="1" applyNumberFormat="1" applyFont="1"/>
    <xf numFmtId="43" fontId="0" fillId="0" borderId="0" xfId="2" applyFont="1"/>
    <xf numFmtId="164" fontId="0" fillId="0" borderId="0" xfId="2" applyNumberFormat="1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164" fontId="2" fillId="0" borderId="0" xfId="2" applyNumberFormat="1" applyFont="1"/>
    <xf numFmtId="0" fontId="2" fillId="0" borderId="2" xfId="0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27458938766675E-2"/>
          <c:y val="2.0687456440826254E-2"/>
          <c:w val="0.90511641908163543"/>
          <c:h val="0.87119296528611889"/>
        </c:manualLayout>
      </c:layout>
      <c:scatterChart>
        <c:scatterStyle val="smoothMarker"/>
        <c:varyColors val="0"/>
        <c:ser>
          <c:idx val="0"/>
          <c:order val="0"/>
          <c:tx>
            <c:v>EMH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'!$R$29:$AC$29</c:f>
              <c:numCache>
                <c:formatCode>0.00%</c:formatCode>
                <c:ptCount val="12"/>
                <c:pt idx="0">
                  <c:v>0.37197315863892899</c:v>
                </c:pt>
                <c:pt idx="1">
                  <c:v>0.38235822364535338</c:v>
                </c:pt>
                <c:pt idx="2">
                  <c:v>0.36058952673957217</c:v>
                </c:pt>
                <c:pt idx="3">
                  <c:v>0.34852154743419544</c:v>
                </c:pt>
                <c:pt idx="4">
                  <c:v>0.32529858113366261</c:v>
                </c:pt>
                <c:pt idx="5">
                  <c:v>0.3462710848734416</c:v>
                </c:pt>
                <c:pt idx="6">
                  <c:v>0.36838381097904382</c:v>
                </c:pt>
                <c:pt idx="7">
                  <c:v>0.3792106048221196</c:v>
                </c:pt>
                <c:pt idx="8">
                  <c:v>0.28051358769850532</c:v>
                </c:pt>
                <c:pt idx="9">
                  <c:v>0.44602402206246677</c:v>
                </c:pt>
                <c:pt idx="10">
                  <c:v>0.48251230612937501</c:v>
                </c:pt>
                <c:pt idx="11">
                  <c:v>0.5334216619426162</c:v>
                </c:pt>
              </c:numCache>
            </c:numRef>
          </c:xVal>
          <c:yVal>
            <c:numRef>
              <c:f>'portfolio '!$R$28:$AC$28</c:f>
              <c:numCache>
                <c:formatCode>0.00%</c:formatCode>
                <c:ptCount val="12"/>
                <c:pt idx="0">
                  <c:v>2.9519608274383349E-2</c:v>
                </c:pt>
                <c:pt idx="1">
                  <c:v>4.9999999999999684E-2</c:v>
                </c:pt>
                <c:pt idx="2">
                  <c:v>9.9999999999999395E-2</c:v>
                </c:pt>
                <c:pt idx="3">
                  <c:v>0.1500001</c:v>
                </c:pt>
                <c:pt idx="4">
                  <c:v>0.25000015000010001</c:v>
                </c:pt>
                <c:pt idx="5">
                  <c:v>0.29999999440026565</c:v>
                </c:pt>
                <c:pt idx="6">
                  <c:v>0.35000000000000353</c:v>
                </c:pt>
                <c:pt idx="7">
                  <c:v>0.40000000000001101</c:v>
                </c:pt>
                <c:pt idx="8">
                  <c:v>0.4323781299616255</c:v>
                </c:pt>
                <c:pt idx="9">
                  <c:v>0.48000039999999988</c:v>
                </c:pt>
                <c:pt idx="10">
                  <c:v>0.51000048000039988</c:v>
                </c:pt>
                <c:pt idx="11">
                  <c:v>0.53506266536047042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74-4A7E-BB0F-20E97911503A}"/>
            </c:ext>
          </c:extLst>
        </c:ser>
        <c:ser>
          <c:idx val="2"/>
          <c:order val="1"/>
          <c:tx>
            <c:v>lodha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'portfolio '!$M$9</c:f>
              <c:numCache>
                <c:formatCode>0.00%</c:formatCode>
                <c:ptCount val="1"/>
                <c:pt idx="0">
                  <c:v>0.53342166194261609</c:v>
                </c:pt>
              </c:numCache>
            </c:numRef>
          </c:xVal>
          <c:yVal>
            <c:numRef>
              <c:f>'portfolio '!$M$5</c:f>
              <c:numCache>
                <c:formatCode>0.00%</c:formatCode>
                <c:ptCount val="1"/>
                <c:pt idx="0">
                  <c:v>0.53506266536047031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74-4A7E-BB0F-20E97911503A}"/>
            </c:ext>
          </c:extLst>
        </c:ser>
        <c:ser>
          <c:idx val="1"/>
          <c:order val="2"/>
          <c:tx>
            <c:v>Kalyan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 '!$L$9</c:f>
              <c:numCache>
                <c:formatCode>0.00%</c:formatCode>
                <c:ptCount val="1"/>
                <c:pt idx="0">
                  <c:v>0.37197315863892894</c:v>
                </c:pt>
              </c:numCache>
            </c:numRef>
          </c:xVal>
          <c:yVal>
            <c:numRef>
              <c:f>'portfolio '!$L$5</c:f>
              <c:numCache>
                <c:formatCode>0.00%</c:formatCode>
                <c:ptCount val="1"/>
                <c:pt idx="0">
                  <c:v>2.9519608274383342E-2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274-4A7E-BB0F-20E97911503A}"/>
            </c:ext>
          </c:extLst>
        </c:ser>
        <c:ser>
          <c:idx val="3"/>
          <c:order val="3"/>
          <c:tx>
            <c:strRef>
              <c:f>'portfolio '!$N$2</c:f>
              <c:strCache>
                <c:ptCount val="1"/>
                <c:pt idx="0">
                  <c:v>M&amp;M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'portfolio '!$N$9</c:f>
              <c:numCache>
                <c:formatCode>0.00%</c:formatCode>
                <c:ptCount val="1"/>
                <c:pt idx="0">
                  <c:v>0.35252365763953858</c:v>
                </c:pt>
              </c:numCache>
            </c:numRef>
          </c:xVal>
          <c:yVal>
            <c:numRef>
              <c:f>'portfolio '!$N$5</c:f>
              <c:numCache>
                <c:formatCode>0.00%</c:formatCode>
                <c:ptCount val="1"/>
                <c:pt idx="0">
                  <c:v>0.11776879171641814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274-4A7E-BB0F-20E97911503A}"/>
            </c:ext>
          </c:extLst>
        </c:ser>
        <c:ser>
          <c:idx val="4"/>
          <c:order val="4"/>
          <c:tx>
            <c:strRef>
              <c:f>'portfolio '!$O$2</c:f>
              <c:strCache>
                <c:ptCount val="1"/>
                <c:pt idx="0">
                  <c:v>NTPC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'portfolio '!$O$9</c:f>
              <c:numCache>
                <c:formatCode>0.00%</c:formatCode>
                <c:ptCount val="1"/>
                <c:pt idx="0">
                  <c:v>0.27553973040564667</c:v>
                </c:pt>
              </c:numCache>
            </c:numRef>
          </c:xVal>
          <c:yVal>
            <c:numRef>
              <c:f>'portfolio '!$O$5</c:f>
              <c:numCache>
                <c:formatCode>0.00%</c:formatCode>
                <c:ptCount val="1"/>
                <c:pt idx="0">
                  <c:v>0.42159503750029503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274-4A7E-BB0F-20E97911503A}"/>
            </c:ext>
          </c:extLst>
        </c:ser>
        <c:ser>
          <c:idx val="5"/>
          <c:order val="5"/>
          <c:tx>
            <c:v>CAl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'portfolio '!$R$33:$AC$33</c:f>
              <c:numCache>
                <c:formatCode>0.00%</c:formatCode>
                <c:ptCount val="12"/>
                <c:pt idx="0">
                  <c:v>0</c:v>
                </c:pt>
                <c:pt idx="1">
                  <c:v>2.6671083097130812E-2</c:v>
                </c:pt>
                <c:pt idx="2">
                  <c:v>5.3342166194261624E-2</c:v>
                </c:pt>
                <c:pt idx="3">
                  <c:v>0.16002649858278487</c:v>
                </c:pt>
                <c:pt idx="4">
                  <c:v>0.18669758167991565</c:v>
                </c:pt>
                <c:pt idx="5">
                  <c:v>0.24003974787417728</c:v>
                </c:pt>
                <c:pt idx="6">
                  <c:v>0.29338191406843894</c:v>
                </c:pt>
                <c:pt idx="7">
                  <c:v>0.32005299716556973</c:v>
                </c:pt>
                <c:pt idx="8">
                  <c:v>0.37339516335983131</c:v>
                </c:pt>
                <c:pt idx="9">
                  <c:v>0.48007949574835457</c:v>
                </c:pt>
                <c:pt idx="10">
                  <c:v>0.64010599433113946</c:v>
                </c:pt>
                <c:pt idx="11">
                  <c:v>0.8001324929139243</c:v>
                </c:pt>
              </c:numCache>
            </c:numRef>
          </c:xVal>
          <c:yVal>
            <c:numRef>
              <c:f>'portfolio '!$R$32:$AC$32</c:f>
              <c:numCache>
                <c:formatCode>0.00%</c:formatCode>
                <c:ptCount val="12"/>
                <c:pt idx="0">
                  <c:v>0.06</c:v>
                </c:pt>
                <c:pt idx="1">
                  <c:v>8.3753133268023514E-2</c:v>
                </c:pt>
                <c:pt idx="2">
                  <c:v>0.10750626653604704</c:v>
                </c:pt>
                <c:pt idx="3">
                  <c:v>0.20251879960814112</c:v>
                </c:pt>
                <c:pt idx="4">
                  <c:v>0.22627193287616465</c:v>
                </c:pt>
                <c:pt idx="5">
                  <c:v>0.27377819941221171</c:v>
                </c:pt>
                <c:pt idx="6">
                  <c:v>0.32128446594825877</c:v>
                </c:pt>
                <c:pt idx="7">
                  <c:v>0.34503759921628224</c:v>
                </c:pt>
                <c:pt idx="8">
                  <c:v>0.3925438657523293</c:v>
                </c:pt>
                <c:pt idx="9">
                  <c:v>0.48755639882442342</c:v>
                </c:pt>
                <c:pt idx="10">
                  <c:v>0.63007519843256443</c:v>
                </c:pt>
                <c:pt idx="11">
                  <c:v>0.77259399804070561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274-4A7E-BB0F-20E979115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49504"/>
        <c:axId val="90418176"/>
      </c:scatterChart>
      <c:valAx>
        <c:axId val="19354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18176"/>
        <c:crosses val="autoZero"/>
        <c:crossBetween val="midCat"/>
      </c:valAx>
      <c:valAx>
        <c:axId val="904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Nifty 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index!$G$3:$G$251</c:f>
              <c:numCache>
                <c:formatCode>0.00%</c:formatCode>
                <c:ptCount val="249"/>
                <c:pt idx="0">
                  <c:v>-9.4505975322978809E-3</c:v>
                </c:pt>
                <c:pt idx="1">
                  <c:v>8.3361437043846104E-3</c:v>
                </c:pt>
                <c:pt idx="2">
                  <c:v>7.2897624185612698E-3</c:v>
                </c:pt>
                <c:pt idx="3">
                  <c:v>6.6570007870929496E-3</c:v>
                </c:pt>
                <c:pt idx="4">
                  <c:v>8.0093152954948815E-3</c:v>
                </c:pt>
                <c:pt idx="5">
                  <c:v>-6.1490941611665332E-3</c:v>
                </c:pt>
                <c:pt idx="6">
                  <c:v>-1.0440998826452301E-2</c:v>
                </c:pt>
                <c:pt idx="7">
                  <c:v>-1.2732220019680827E-3</c:v>
                </c:pt>
                <c:pt idx="8">
                  <c:v>1.6577550301561973E-2</c:v>
                </c:pt>
                <c:pt idx="9">
                  <c:v>1.2317325341082912E-2</c:v>
                </c:pt>
                <c:pt idx="10">
                  <c:v>-5.1728400830980811E-3</c:v>
                </c:pt>
                <c:pt idx="11">
                  <c:v>-8.2910129471753299E-3</c:v>
                </c:pt>
                <c:pt idx="12">
                  <c:v>1.7901935299818986E-2</c:v>
                </c:pt>
                <c:pt idx="13">
                  <c:v>1.4749945057214828E-3</c:v>
                </c:pt>
                <c:pt idx="14">
                  <c:v>7.0709382463091867E-4</c:v>
                </c:pt>
                <c:pt idx="15">
                  <c:v>6.0964007117105569E-3</c:v>
                </c:pt>
                <c:pt idx="16">
                  <c:v>2.3760345128514245E-3</c:v>
                </c:pt>
                <c:pt idx="17">
                  <c:v>6.3561394878013074E-3</c:v>
                </c:pt>
                <c:pt idx="18">
                  <c:v>9.4879727316188097E-3</c:v>
                </c:pt>
                <c:pt idx="19">
                  <c:v>-5.1030807346014347E-4</c:v>
                </c:pt>
                <c:pt idx="20">
                  <c:v>8.6674446019981654E-5</c:v>
                </c:pt>
                <c:pt idx="21">
                  <c:v>7.3017654436381392E-3</c:v>
                </c:pt>
                <c:pt idx="22">
                  <c:v>-1.2818634051846062E-3</c:v>
                </c:pt>
                <c:pt idx="23">
                  <c:v>5.1811113962645268E-3</c:v>
                </c:pt>
                <c:pt idx="24">
                  <c:v>-7.3352548003090691E-4</c:v>
                </c:pt>
                <c:pt idx="25">
                  <c:v>-6.6772198768095935E-3</c:v>
                </c:pt>
                <c:pt idx="26">
                  <c:v>6.5279085353827145E-3</c:v>
                </c:pt>
                <c:pt idx="27">
                  <c:v>3.9065150783718612E-3</c:v>
                </c:pt>
                <c:pt idx="28">
                  <c:v>7.9085897729400882E-4</c:v>
                </c:pt>
                <c:pt idx="29">
                  <c:v>3.6236155189037843E-3</c:v>
                </c:pt>
                <c:pt idx="30">
                  <c:v>-6.4292438119768949E-3</c:v>
                </c:pt>
                <c:pt idx="31">
                  <c:v>-4.8412390579480827E-3</c:v>
                </c:pt>
                <c:pt idx="32">
                  <c:v>-5.1315151047548523E-4</c:v>
                </c:pt>
                <c:pt idx="33">
                  <c:v>4.0184782924328364E-3</c:v>
                </c:pt>
                <c:pt idx="34">
                  <c:v>1.6656491552922152E-3</c:v>
                </c:pt>
                <c:pt idx="35">
                  <c:v>-5.4546109932566283E-3</c:v>
                </c:pt>
                <c:pt idx="36">
                  <c:v>6.5761703950533955E-3</c:v>
                </c:pt>
                <c:pt idx="37">
                  <c:v>4.4169571475514277E-3</c:v>
                </c:pt>
                <c:pt idx="38">
                  <c:v>-2.8823968142633397E-3</c:v>
                </c:pt>
                <c:pt idx="39">
                  <c:v>-4.197939514398237E-3</c:v>
                </c:pt>
                <c:pt idx="40">
                  <c:v>-1.7127454341774183E-3</c:v>
                </c:pt>
                <c:pt idx="41">
                  <c:v>-2.6431873739428875E-3</c:v>
                </c:pt>
                <c:pt idx="42">
                  <c:v>2.6877113962504966E-3</c:v>
                </c:pt>
                <c:pt idx="43">
                  <c:v>7.1079045188818853E-3</c:v>
                </c:pt>
                <c:pt idx="44">
                  <c:v>-1.0172940856974727E-3</c:v>
                </c:pt>
                <c:pt idx="45">
                  <c:v>3.8740785221350028E-3</c:v>
                </c:pt>
                <c:pt idx="46">
                  <c:v>-9.6022099767209546E-3</c:v>
                </c:pt>
                <c:pt idx="47">
                  <c:v>-2.4253856060068731E-3</c:v>
                </c:pt>
                <c:pt idx="48">
                  <c:v>1.7844396906752612E-4</c:v>
                </c:pt>
                <c:pt idx="49">
                  <c:v>7.6020166165659082E-3</c:v>
                </c:pt>
                <c:pt idx="50">
                  <c:v>2.6274003550276126E-3</c:v>
                </c:pt>
                <c:pt idx="51">
                  <c:v>4.4212840858116617E-3</c:v>
                </c:pt>
                <c:pt idx="52">
                  <c:v>-5.0239264507832973E-5</c:v>
                </c:pt>
                <c:pt idx="53">
                  <c:v>-1.0796990837843464E-2</c:v>
                </c:pt>
                <c:pt idx="54">
                  <c:v>-7.6662422011756432E-3</c:v>
                </c:pt>
                <c:pt idx="55">
                  <c:v>1.2204442218645537E-2</c:v>
                </c:pt>
                <c:pt idx="56">
                  <c:v>2.020196330389148E-3</c:v>
                </c:pt>
                <c:pt idx="57">
                  <c:v>-1.9949186710989724E-3</c:v>
                </c:pt>
                <c:pt idx="58">
                  <c:v>-4.941269251421819E-3</c:v>
                </c:pt>
                <c:pt idx="59">
                  <c:v>-2.3556837366210791E-3</c:v>
                </c:pt>
                <c:pt idx="60">
                  <c:v>4.3858256873079192E-3</c:v>
                </c:pt>
                <c:pt idx="61">
                  <c:v>-9.7649136684721917E-4</c:v>
                </c:pt>
                <c:pt idx="62">
                  <c:v>7.716116923125624E-3</c:v>
                </c:pt>
                <c:pt idx="63">
                  <c:v>1.5342677718794513E-2</c:v>
                </c:pt>
                <c:pt idx="64">
                  <c:v>7.9069123919256155E-3</c:v>
                </c:pt>
                <c:pt idx="65">
                  <c:v>2.1994639228035033E-3</c:v>
                </c:pt>
                <c:pt idx="66">
                  <c:v>-3.4672734288667254E-3</c:v>
                </c:pt>
                <c:pt idx="67">
                  <c:v>1.233981099116492E-3</c:v>
                </c:pt>
                <c:pt idx="68">
                  <c:v>1.343030810369638E-3</c:v>
                </c:pt>
                <c:pt idx="69">
                  <c:v>1.3205435130599847E-4</c:v>
                </c:pt>
                <c:pt idx="70">
                  <c:v>5.0326862566738252E-3</c:v>
                </c:pt>
                <c:pt idx="71">
                  <c:v>1.0014220220038851E-2</c:v>
                </c:pt>
                <c:pt idx="72">
                  <c:v>2.0518468525620097E-3</c:v>
                </c:pt>
                <c:pt idx="73">
                  <c:v>3.107516143149264E-3</c:v>
                </c:pt>
                <c:pt idx="74">
                  <c:v>-2.7574003900989229E-3</c:v>
                </c:pt>
                <c:pt idx="75">
                  <c:v>-7.1685546090666519E-3</c:v>
                </c:pt>
                <c:pt idx="76">
                  <c:v>2.7893343567396453E-3</c:v>
                </c:pt>
                <c:pt idx="77">
                  <c:v>7.7383198591159386E-3</c:v>
                </c:pt>
                <c:pt idx="78">
                  <c:v>6.0434317105073718E-4</c:v>
                </c:pt>
                <c:pt idx="79">
                  <c:v>1.3525068735473022E-4</c:v>
                </c:pt>
                <c:pt idx="80">
                  <c:v>4.0969282398875722E-3</c:v>
                </c:pt>
                <c:pt idx="81">
                  <c:v>1.3429166104186735E-2</c:v>
                </c:pt>
                <c:pt idx="82">
                  <c:v>1.1810519440649946E-2</c:v>
                </c:pt>
                <c:pt idx="83">
                  <c:v>-3.2711245256615783E-3</c:v>
                </c:pt>
                <c:pt idx="84">
                  <c:v>9.2042712853325718E-3</c:v>
                </c:pt>
                <c:pt idx="85">
                  <c:v>5.1768532251176254E-3</c:v>
                </c:pt>
                <c:pt idx="86">
                  <c:v>3.1237958165422752E-3</c:v>
                </c:pt>
                <c:pt idx="87">
                  <c:v>-9.0385988841995806E-4</c:v>
                </c:pt>
                <c:pt idx="88">
                  <c:v>-4.9545450321603589E-4</c:v>
                </c:pt>
                <c:pt idx="89">
                  <c:v>9.0718627298651939E-4</c:v>
                </c:pt>
                <c:pt idx="90">
                  <c:v>-8.0346617885402119E-4</c:v>
                </c:pt>
                <c:pt idx="91">
                  <c:v>1.4221845881971984E-3</c:v>
                </c:pt>
                <c:pt idx="92">
                  <c:v>7.9915724841745379E-3</c:v>
                </c:pt>
                <c:pt idx="93">
                  <c:v>6.2619429374609938E-3</c:v>
                </c:pt>
                <c:pt idx="94">
                  <c:v>-2.5188393721590984E-3</c:v>
                </c:pt>
                <c:pt idx="95">
                  <c:v>-1.0762766458321043E-2</c:v>
                </c:pt>
                <c:pt idx="96">
                  <c:v>9.4454475094025107E-3</c:v>
                </c:pt>
                <c:pt idx="97">
                  <c:v>-8.744284373270665E-4</c:v>
                </c:pt>
                <c:pt idx="98">
                  <c:v>1.5623904173446654E-2</c:v>
                </c:pt>
                <c:pt idx="99">
                  <c:v>1.6958111931557232E-3</c:v>
                </c:pt>
                <c:pt idx="100">
                  <c:v>1.0641783572961581E-4</c:v>
                </c:pt>
                <c:pt idx="101">
                  <c:v>-5.982542131478065E-3</c:v>
                </c:pt>
                <c:pt idx="102">
                  <c:v>-2.1037856145795374E-3</c:v>
                </c:pt>
                <c:pt idx="103">
                  <c:v>-5.2732332856385341E-3</c:v>
                </c:pt>
                <c:pt idx="104">
                  <c:v>-4.8989861907132821E-3</c:v>
                </c:pt>
                <c:pt idx="105">
                  <c:v>9.0395325855123446E-3</c:v>
                </c:pt>
                <c:pt idx="106">
                  <c:v>7.3803151105359625E-3</c:v>
                </c:pt>
                <c:pt idx="107">
                  <c:v>-9.9413533765346368E-3</c:v>
                </c:pt>
                <c:pt idx="108">
                  <c:v>8.1470466584434558E-3</c:v>
                </c:pt>
                <c:pt idx="109">
                  <c:v>5.8763450034090793E-3</c:v>
                </c:pt>
                <c:pt idx="110">
                  <c:v>2.831942274032983E-3</c:v>
                </c:pt>
                <c:pt idx="111">
                  <c:v>2.5599729044600752E-3</c:v>
                </c:pt>
                <c:pt idx="112">
                  <c:v>9.3932985287852669E-3</c:v>
                </c:pt>
                <c:pt idx="113">
                  <c:v>9.6876673744827318E-3</c:v>
                </c:pt>
                <c:pt idx="114">
                  <c:v>7.5240198928300944E-3</c:v>
                </c:pt>
                <c:pt idx="115">
                  <c:v>-3.1602539324889403E-3</c:v>
                </c:pt>
                <c:pt idx="116">
                  <c:v>-8.2949118597041606E-3</c:v>
                </c:pt>
                <c:pt idx="117">
                  <c:v>-4.8566828074737599E-3</c:v>
                </c:pt>
                <c:pt idx="118">
                  <c:v>-3.4827687919410082E-3</c:v>
                </c:pt>
                <c:pt idx="119">
                  <c:v>5.7946541799084499E-4</c:v>
                </c:pt>
                <c:pt idx="120">
                  <c:v>7.858521832249608E-3</c:v>
                </c:pt>
                <c:pt idx="121">
                  <c:v>-3.1497297783985938E-3</c:v>
                </c:pt>
                <c:pt idx="122">
                  <c:v>-1.961347328760292E-2</c:v>
                </c:pt>
                <c:pt idx="123">
                  <c:v>-1.0447927649083697E-2</c:v>
                </c:pt>
                <c:pt idx="124">
                  <c:v>1.4494106489669145E-2</c:v>
                </c:pt>
                <c:pt idx="125">
                  <c:v>-2.2725632780962878E-3</c:v>
                </c:pt>
                <c:pt idx="126">
                  <c:v>-3.3456411226991806E-3</c:v>
                </c:pt>
                <c:pt idx="127">
                  <c:v>4.9012575036592558E-3</c:v>
                </c:pt>
                <c:pt idx="128">
                  <c:v>8.4340377145086798E-3</c:v>
                </c:pt>
                <c:pt idx="129">
                  <c:v>-1.3457834157164536E-3</c:v>
                </c:pt>
                <c:pt idx="130">
                  <c:v>-1.5002172720921161E-3</c:v>
                </c:pt>
                <c:pt idx="131">
                  <c:v>-8.0020933646903214E-3</c:v>
                </c:pt>
                <c:pt idx="132">
                  <c:v>1.2739096598234837E-2</c:v>
                </c:pt>
                <c:pt idx="133">
                  <c:v>3.700410401166087E-4</c:v>
                </c:pt>
                <c:pt idx="134">
                  <c:v>-6.1065890087613648E-3</c:v>
                </c:pt>
                <c:pt idx="135">
                  <c:v>-5.6020214558960254E-3</c:v>
                </c:pt>
                <c:pt idx="136">
                  <c:v>-7.5063196902765391E-3</c:v>
                </c:pt>
                <c:pt idx="137">
                  <c:v>-1.9798067728082253E-2</c:v>
                </c:pt>
                <c:pt idx="138">
                  <c:v>4.9713875910040546E-3</c:v>
                </c:pt>
                <c:pt idx="139">
                  <c:v>-5.0575162788005449E-3</c:v>
                </c:pt>
                <c:pt idx="140">
                  <c:v>6.9353921488597555E-3</c:v>
                </c:pt>
                <c:pt idx="141">
                  <c:v>-2.9502149772621358E-2</c:v>
                </c:pt>
                <c:pt idx="142">
                  <c:v>1.6138311738437181E-3</c:v>
                </c:pt>
                <c:pt idx="143">
                  <c:v>-4.1572283164124264E-3</c:v>
                </c:pt>
                <c:pt idx="144">
                  <c:v>1.0758491006561958E-2</c:v>
                </c:pt>
                <c:pt idx="145">
                  <c:v>1.358191816862196E-2</c:v>
                </c:pt>
                <c:pt idx="146">
                  <c:v>-1.1847524364121427E-2</c:v>
                </c:pt>
                <c:pt idx="147">
                  <c:v>-1.6679293525066932E-2</c:v>
                </c:pt>
                <c:pt idx="148">
                  <c:v>1.5515602865605863E-2</c:v>
                </c:pt>
                <c:pt idx="149">
                  <c:v>1.6916999510179991E-2</c:v>
                </c:pt>
                <c:pt idx="150">
                  <c:v>2.6924610252884998E-3</c:v>
                </c:pt>
                <c:pt idx="151">
                  <c:v>-3.1688799131232727E-4</c:v>
                </c:pt>
                <c:pt idx="152">
                  <c:v>-8.2025600706723129E-3</c:v>
                </c:pt>
                <c:pt idx="153">
                  <c:v>-2.4990537072034653E-3</c:v>
                </c:pt>
                <c:pt idx="154">
                  <c:v>-5.9919765456759484E-3</c:v>
                </c:pt>
                <c:pt idx="155">
                  <c:v>1.5665890444361708E-3</c:v>
                </c:pt>
                <c:pt idx="156">
                  <c:v>-1.5377008913403054E-2</c:v>
                </c:pt>
                <c:pt idx="157">
                  <c:v>-2.208462525426377E-2</c:v>
                </c:pt>
                <c:pt idx="158">
                  <c:v>9.3845089143681712E-3</c:v>
                </c:pt>
                <c:pt idx="159">
                  <c:v>1.0947055769810723E-2</c:v>
                </c:pt>
                <c:pt idx="160">
                  <c:v>6.885523140111989E-3</c:v>
                </c:pt>
                <c:pt idx="161">
                  <c:v>-4.0409312434183352E-3</c:v>
                </c:pt>
                <c:pt idx="162">
                  <c:v>4.8401385192229909E-3</c:v>
                </c:pt>
                <c:pt idx="163">
                  <c:v>8.5666107599145849E-3</c:v>
                </c:pt>
                <c:pt idx="164">
                  <c:v>-1.1408881875360657E-3</c:v>
                </c:pt>
                <c:pt idx="165">
                  <c:v>-5.6076044069777991E-4</c:v>
                </c:pt>
                <c:pt idx="166">
                  <c:v>8.686899930872365E-3</c:v>
                </c:pt>
                <c:pt idx="167">
                  <c:v>1.5532155674438485E-2</c:v>
                </c:pt>
                <c:pt idx="168">
                  <c:v>1.0135293409169081E-2</c:v>
                </c:pt>
                <c:pt idx="169">
                  <c:v>6.7169757589339947E-3</c:v>
                </c:pt>
                <c:pt idx="170">
                  <c:v>-1.0055830065243644E-2</c:v>
                </c:pt>
                <c:pt idx="171">
                  <c:v>3.7571827114337929E-3</c:v>
                </c:pt>
                <c:pt idx="172">
                  <c:v>1.064338838998579E-2</c:v>
                </c:pt>
                <c:pt idx="173">
                  <c:v>2.9091191803581893E-3</c:v>
                </c:pt>
                <c:pt idx="174">
                  <c:v>8.6357417794735106E-3</c:v>
                </c:pt>
                <c:pt idx="175">
                  <c:v>2.4924505947533245E-3</c:v>
                </c:pt>
                <c:pt idx="176">
                  <c:v>-1.1228708258463262E-4</c:v>
                </c:pt>
                <c:pt idx="177">
                  <c:v>2.8634859715560308E-3</c:v>
                </c:pt>
                <c:pt idx="178">
                  <c:v>-1.0710911914286183E-2</c:v>
                </c:pt>
                <c:pt idx="179">
                  <c:v>-9.6890064780822838E-3</c:v>
                </c:pt>
                <c:pt idx="180">
                  <c:v>-1.0163862100486327E-2</c:v>
                </c:pt>
                <c:pt idx="181">
                  <c:v>-7.9069449649056857E-3</c:v>
                </c:pt>
                <c:pt idx="182">
                  <c:v>-2.6927165310979384E-2</c:v>
                </c:pt>
                <c:pt idx="183">
                  <c:v>7.4854279782373646E-3</c:v>
                </c:pt>
                <c:pt idx="184">
                  <c:v>-9.7592674103367961E-3</c:v>
                </c:pt>
                <c:pt idx="185">
                  <c:v>-4.7936257388604811E-4</c:v>
                </c:pt>
                <c:pt idx="186">
                  <c:v>1.3814828701121379E-2</c:v>
                </c:pt>
                <c:pt idx="187">
                  <c:v>1.3575374518897244E-2</c:v>
                </c:pt>
                <c:pt idx="188">
                  <c:v>1.1491534770912802E-2</c:v>
                </c:pt>
                <c:pt idx="189">
                  <c:v>-1.2439252422007897E-2</c:v>
                </c:pt>
                <c:pt idx="190">
                  <c:v>-2.5031016732770949E-3</c:v>
                </c:pt>
                <c:pt idx="191">
                  <c:v>-1.7432106933369305E-2</c:v>
                </c:pt>
                <c:pt idx="192">
                  <c:v>3.0829177834033228E-3</c:v>
                </c:pt>
                <c:pt idx="193">
                  <c:v>1.1347480211462859E-2</c:v>
                </c:pt>
                <c:pt idx="194">
                  <c:v>8.1010661276622389E-3</c:v>
                </c:pt>
                <c:pt idx="195">
                  <c:v>-1.3213230321500876E-2</c:v>
                </c:pt>
                <c:pt idx="196">
                  <c:v>-3.1094737081558063E-2</c:v>
                </c:pt>
                <c:pt idx="197">
                  <c:v>2.9810441021687707E-2</c:v>
                </c:pt>
                <c:pt idx="198">
                  <c:v>-1.7447909452098886E-3</c:v>
                </c:pt>
                <c:pt idx="199">
                  <c:v>-1.0165537396252585E-3</c:v>
                </c:pt>
                <c:pt idx="200">
                  <c:v>-1.6367420349265715E-3</c:v>
                </c:pt>
                <c:pt idx="201">
                  <c:v>-4.0396830734258891E-3</c:v>
                </c:pt>
                <c:pt idx="202">
                  <c:v>-6.6737179109929989E-3</c:v>
                </c:pt>
                <c:pt idx="203">
                  <c:v>-1.6951910709848976E-3</c:v>
                </c:pt>
                <c:pt idx="204">
                  <c:v>-4.8960281051569063E-2</c:v>
                </c:pt>
                <c:pt idx="205">
                  <c:v>2.4947846739819746E-2</c:v>
                </c:pt>
                <c:pt idx="206">
                  <c:v>8.101131524734604E-3</c:v>
                </c:pt>
                <c:pt idx="207">
                  <c:v>-1.1254660360669237E-2</c:v>
                </c:pt>
                <c:pt idx="208">
                  <c:v>-6.5188727710802086E-3</c:v>
                </c:pt>
                <c:pt idx="209">
                  <c:v>-1.5435478124563093E-2</c:v>
                </c:pt>
                <c:pt idx="210">
                  <c:v>-2.3807904631442889E-2</c:v>
                </c:pt>
                <c:pt idx="211">
                  <c:v>9.4301847641446827E-3</c:v>
                </c:pt>
                <c:pt idx="212">
                  <c:v>2.0514459110673795E-2</c:v>
                </c:pt>
                <c:pt idx="213">
                  <c:v>1.5151966019218735E-2</c:v>
                </c:pt>
                <c:pt idx="214">
                  <c:v>2.1399331273389121E-3</c:v>
                </c:pt>
                <c:pt idx="215">
                  <c:v>1.4378601088806696E-2</c:v>
                </c:pt>
                <c:pt idx="216">
                  <c:v>-1.2423260902022252E-2</c:v>
                </c:pt>
                <c:pt idx="217">
                  <c:v>1.8571599232414908E-2</c:v>
                </c:pt>
                <c:pt idx="218">
                  <c:v>1.8195374494415762E-2</c:v>
                </c:pt>
                <c:pt idx="219">
                  <c:v>-9.850492312713139E-3</c:v>
                </c:pt>
                <c:pt idx="220">
                  <c:v>1.1494880163363386E-2</c:v>
                </c:pt>
                <c:pt idx="221">
                  <c:v>-4.0421163708296457E-3</c:v>
                </c:pt>
                <c:pt idx="222">
                  <c:v>-1.3287534883735959E-3</c:v>
                </c:pt>
                <c:pt idx="223">
                  <c:v>-4.0580988470762082E-3</c:v>
                </c:pt>
                <c:pt idx="224">
                  <c:v>4.0145508462854406E-3</c:v>
                </c:pt>
                <c:pt idx="225">
                  <c:v>5.9802246693889541E-3</c:v>
                </c:pt>
                <c:pt idx="226">
                  <c:v>9.9330149857725092E-3</c:v>
                </c:pt>
                <c:pt idx="227">
                  <c:v>-1.916312115762529E-3</c:v>
                </c:pt>
                <c:pt idx="228">
                  <c:v>1.1709189086995933E-2</c:v>
                </c:pt>
                <c:pt idx="229">
                  <c:v>2.144027979090949E-2</c:v>
                </c:pt>
                <c:pt idx="230">
                  <c:v>-5.3317464438475612E-3</c:v>
                </c:pt>
                <c:pt idx="231">
                  <c:v>-8.3741459954355391E-3</c:v>
                </c:pt>
                <c:pt idx="232">
                  <c:v>-9.4846002028219235E-3</c:v>
                </c:pt>
                <c:pt idx="233">
                  <c:v>8.1753170308477494E-3</c:v>
                </c:pt>
                <c:pt idx="234">
                  <c:v>-6.1704741556992595E-3</c:v>
                </c:pt>
                <c:pt idx="235">
                  <c:v>-8.217570617932296E-3</c:v>
                </c:pt>
                <c:pt idx="236">
                  <c:v>-3.1223288839913239E-3</c:v>
                </c:pt>
                <c:pt idx="237">
                  <c:v>-1.7432251023419793E-2</c:v>
                </c:pt>
                <c:pt idx="238">
                  <c:v>-1.2598204259997624E-2</c:v>
                </c:pt>
                <c:pt idx="239">
                  <c:v>1.0435581223143465E-2</c:v>
                </c:pt>
                <c:pt idx="240">
                  <c:v>1.4831219041721086E-2</c:v>
                </c:pt>
                <c:pt idx="241">
                  <c:v>-1.2767589762518079E-2</c:v>
                </c:pt>
                <c:pt idx="242">
                  <c:v>-1.2776393616003143E-2</c:v>
                </c:pt>
                <c:pt idx="243">
                  <c:v>1.4455049340358107E-2</c:v>
                </c:pt>
                <c:pt idx="244">
                  <c:v>-9.4862740866997596E-3</c:v>
                </c:pt>
                <c:pt idx="245">
                  <c:v>1.2055525496746364E-2</c:v>
                </c:pt>
                <c:pt idx="246">
                  <c:v>-8.297570577797668E-3</c:v>
                </c:pt>
                <c:pt idx="247">
                  <c:v>-1.957763858873641E-3</c:v>
                </c:pt>
                <c:pt idx="248">
                  <c:v>-2.3203309652967317E-2</c:v>
                </c:pt>
              </c:numCache>
            </c:numRef>
          </c:xVal>
          <c:yVal>
            <c:numRef>
              <c:f>index!$O$30:$O$278</c:f>
              <c:numCache>
                <c:formatCode>General</c:formatCode>
                <c:ptCount val="249"/>
                <c:pt idx="0">
                  <c:v>2.2672094535246198E-3</c:v>
                </c:pt>
                <c:pt idx="1">
                  <c:v>-9.9229746382022525E-3</c:v>
                </c:pt>
                <c:pt idx="2">
                  <c:v>-3.0767949263946697E-2</c:v>
                </c:pt>
                <c:pt idx="3">
                  <c:v>3.0576541566876593E-2</c:v>
                </c:pt>
                <c:pt idx="4">
                  <c:v>3.7853136119125448E-2</c:v>
                </c:pt>
                <c:pt idx="5">
                  <c:v>3.9632632516011214E-2</c:v>
                </c:pt>
                <c:pt idx="6">
                  <c:v>-9.8228455707853393E-3</c:v>
                </c:pt>
                <c:pt idx="7">
                  <c:v>-2.3628413931793338E-2</c:v>
                </c:pt>
                <c:pt idx="8">
                  <c:v>-1.5791713432503175E-2</c:v>
                </c:pt>
                <c:pt idx="9">
                  <c:v>-2.8309319941590243E-3</c:v>
                </c:pt>
                <c:pt idx="10">
                  <c:v>4.3365046991329058E-3</c:v>
                </c:pt>
                <c:pt idx="11">
                  <c:v>-1.0099434759430462E-2</c:v>
                </c:pt>
                <c:pt idx="12">
                  <c:v>1.3316089010020411E-2</c:v>
                </c:pt>
                <c:pt idx="13">
                  <c:v>1.661752899194769E-2</c:v>
                </c:pt>
                <c:pt idx="14">
                  <c:v>7.387805835044986E-2</c:v>
                </c:pt>
                <c:pt idx="15">
                  <c:v>4.2920963476661356E-2</c:v>
                </c:pt>
                <c:pt idx="16">
                  <c:v>-4.0489679637607773E-2</c:v>
                </c:pt>
                <c:pt idx="17">
                  <c:v>-1.4310474275867244E-2</c:v>
                </c:pt>
                <c:pt idx="18">
                  <c:v>-2.4743103979601028E-2</c:v>
                </c:pt>
                <c:pt idx="19">
                  <c:v>1.7908726554296771E-2</c:v>
                </c:pt>
                <c:pt idx="20">
                  <c:v>3.357554129320426E-2</c:v>
                </c:pt>
                <c:pt idx="21">
                  <c:v>5.6394279685853185E-3</c:v>
                </c:pt>
                <c:pt idx="22">
                  <c:v>0.13006171294983285</c:v>
                </c:pt>
                <c:pt idx="23">
                  <c:v>2.4226064537484267E-2</c:v>
                </c:pt>
                <c:pt idx="24">
                  <c:v>-1.8371911850606718E-2</c:v>
                </c:pt>
                <c:pt idx="25">
                  <c:v>5.2061766398723772E-2</c:v>
                </c:pt>
                <c:pt idx="26">
                  <c:v>4.8118231863839307E-3</c:v>
                </c:pt>
                <c:pt idx="27">
                  <c:v>-1.6074680596724469E-2</c:v>
                </c:pt>
                <c:pt idx="28">
                  <c:v>-1.8126552430324967E-2</c:v>
                </c:pt>
                <c:pt idx="29">
                  <c:v>-8.3756430823005677E-3</c:v>
                </c:pt>
                <c:pt idx="30">
                  <c:v>-1.1255370426664742E-2</c:v>
                </c:pt>
                <c:pt idx="31">
                  <c:v>6.0681342529927676E-3</c:v>
                </c:pt>
                <c:pt idx="32">
                  <c:v>-1.639950935546421E-2</c:v>
                </c:pt>
                <c:pt idx="33">
                  <c:v>-1.145740783182961E-2</c:v>
                </c:pt>
                <c:pt idx="34">
                  <c:v>1.9279745501666848E-2</c:v>
                </c:pt>
                <c:pt idx="35">
                  <c:v>-2.593591882231387E-3</c:v>
                </c:pt>
                <c:pt idx="36">
                  <c:v>-1.9415167477055198E-2</c:v>
                </c:pt>
                <c:pt idx="37">
                  <c:v>-1.0639189918052822E-2</c:v>
                </c:pt>
                <c:pt idx="38">
                  <c:v>-1.3948030842579557E-3</c:v>
                </c:pt>
                <c:pt idx="39">
                  <c:v>-1.3663502130600465E-2</c:v>
                </c:pt>
                <c:pt idx="40">
                  <c:v>1.2228352793255475E-2</c:v>
                </c:pt>
                <c:pt idx="41">
                  <c:v>-2.1767917816522098E-2</c:v>
                </c:pt>
                <c:pt idx="42">
                  <c:v>1.9902663840279489E-2</c:v>
                </c:pt>
                <c:pt idx="43">
                  <c:v>-1.9752477103762635E-2</c:v>
                </c:pt>
                <c:pt idx="44">
                  <c:v>-2.5950135887856142E-3</c:v>
                </c:pt>
                <c:pt idx="45">
                  <c:v>7.1597200216733442E-3</c:v>
                </c:pt>
                <c:pt idx="46">
                  <c:v>1.5040614093955462E-2</c:v>
                </c:pt>
                <c:pt idx="47">
                  <c:v>-3.1782764844431781E-3</c:v>
                </c:pt>
                <c:pt idx="48">
                  <c:v>-1.0825857085349262E-2</c:v>
                </c:pt>
                <c:pt idx="49">
                  <c:v>-8.6242396910191574E-3</c:v>
                </c:pt>
                <c:pt idx="50">
                  <c:v>-7.9628773850883433E-3</c:v>
                </c:pt>
                <c:pt idx="51">
                  <c:v>-1.6293210035363052E-2</c:v>
                </c:pt>
                <c:pt idx="52">
                  <c:v>-9.1840711190247621E-4</c:v>
                </c:pt>
                <c:pt idx="53">
                  <c:v>-1.941586298743218E-2</c:v>
                </c:pt>
                <c:pt idx="54">
                  <c:v>1.950256564268938E-3</c:v>
                </c:pt>
                <c:pt idx="55">
                  <c:v>1.4310430729934914E-3</c:v>
                </c:pt>
                <c:pt idx="56">
                  <c:v>-1.5237885832153984E-2</c:v>
                </c:pt>
                <c:pt idx="57">
                  <c:v>-5.56944693302577E-4</c:v>
                </c:pt>
                <c:pt idx="58">
                  <c:v>4.2452071600540412E-3</c:v>
                </c:pt>
                <c:pt idx="59">
                  <c:v>-1.4248457684718233E-2</c:v>
                </c:pt>
                <c:pt idx="60">
                  <c:v>-2.279508623336703E-3</c:v>
                </c:pt>
                <c:pt idx="61">
                  <c:v>1.270951635994388E-3</c:v>
                </c:pt>
                <c:pt idx="62">
                  <c:v>4.4415169910312037E-3</c:v>
                </c:pt>
                <c:pt idx="63">
                  <c:v>2.1096521282954354E-2</c:v>
                </c:pt>
                <c:pt idx="64">
                  <c:v>-3.2852099027384209E-2</c:v>
                </c:pt>
                <c:pt idx="65">
                  <c:v>-2.3308587104366008E-2</c:v>
                </c:pt>
                <c:pt idx="66">
                  <c:v>-5.4538387103676901E-2</c:v>
                </c:pt>
                <c:pt idx="67">
                  <c:v>-7.740463984357987E-4</c:v>
                </c:pt>
                <c:pt idx="68">
                  <c:v>-1.3671494245669512E-2</c:v>
                </c:pt>
                <c:pt idx="69">
                  <c:v>1.5283268243906788E-2</c:v>
                </c:pt>
                <c:pt idx="70">
                  <c:v>-2.7969585430301612E-3</c:v>
                </c:pt>
                <c:pt idx="71">
                  <c:v>-2.3912300044960658E-2</c:v>
                </c:pt>
                <c:pt idx="72">
                  <c:v>-1.8312164252364867E-2</c:v>
                </c:pt>
                <c:pt idx="73">
                  <c:v>-1.8011516447983558E-2</c:v>
                </c:pt>
                <c:pt idx="74">
                  <c:v>-1.5213605275120428E-2</c:v>
                </c:pt>
                <c:pt idx="75">
                  <c:v>-9.8480892424524687E-3</c:v>
                </c:pt>
                <c:pt idx="76">
                  <c:v>1.8241801941106641E-3</c:v>
                </c:pt>
                <c:pt idx="77">
                  <c:v>-2.7705607394994079E-3</c:v>
                </c:pt>
                <c:pt idx="78">
                  <c:v>1.5732360628938496E-2</c:v>
                </c:pt>
                <c:pt idx="79">
                  <c:v>-5.302134840963018E-3</c:v>
                </c:pt>
                <c:pt idx="80">
                  <c:v>-4.2172720912408953E-3</c:v>
                </c:pt>
                <c:pt idx="81">
                  <c:v>-1.1261711551181362E-2</c:v>
                </c:pt>
                <c:pt idx="82">
                  <c:v>5.3284451052125974E-2</c:v>
                </c:pt>
                <c:pt idx="83">
                  <c:v>-8.6003366334814757E-3</c:v>
                </c:pt>
                <c:pt idx="84">
                  <c:v>-2.8719840279441827E-2</c:v>
                </c:pt>
                <c:pt idx="85">
                  <c:v>1.4640961967207119E-2</c:v>
                </c:pt>
                <c:pt idx="86">
                  <c:v>4.2521927813722847E-3</c:v>
                </c:pt>
                <c:pt idx="87">
                  <c:v>1.0165729156761522E-2</c:v>
                </c:pt>
                <c:pt idx="88">
                  <c:v>-3.6450214873283591E-3</c:v>
                </c:pt>
                <c:pt idx="89">
                  <c:v>-1.5520908179579039E-2</c:v>
                </c:pt>
                <c:pt idx="90">
                  <c:v>-1.1661618388078749E-3</c:v>
                </c:pt>
                <c:pt idx="91">
                  <c:v>1.1887047188236639E-2</c:v>
                </c:pt>
                <c:pt idx="92">
                  <c:v>6.0415511603571087E-2</c:v>
                </c:pt>
                <c:pt idx="93">
                  <c:v>1.3331444085794172E-2</c:v>
                </c:pt>
                <c:pt idx="94">
                  <c:v>-7.6792847470395116E-3</c:v>
                </c:pt>
                <c:pt idx="95">
                  <c:v>-2.1468931521221001E-2</c:v>
                </c:pt>
                <c:pt idx="96">
                  <c:v>-3.381747380505945E-2</c:v>
                </c:pt>
                <c:pt idx="97">
                  <c:v>4.0878603632284738E-2</c:v>
                </c:pt>
                <c:pt idx="98">
                  <c:v>-2.4759209729635807E-2</c:v>
                </c:pt>
                <c:pt idx="99">
                  <c:v>-6.9402008818322068E-3</c:v>
                </c:pt>
                <c:pt idx="100">
                  <c:v>-5.5029135339068058E-3</c:v>
                </c:pt>
                <c:pt idx="101">
                  <c:v>5.1784020035096521E-3</c:v>
                </c:pt>
                <c:pt idx="102">
                  <c:v>1.6692250348030836E-2</c:v>
                </c:pt>
                <c:pt idx="103">
                  <c:v>4.5125408674501835E-2</c:v>
                </c:pt>
                <c:pt idx="104">
                  <c:v>1.3096578429415265E-2</c:v>
                </c:pt>
                <c:pt idx="105">
                  <c:v>-9.3567503272357095E-3</c:v>
                </c:pt>
                <c:pt idx="106">
                  <c:v>-2.1560076575966786E-2</c:v>
                </c:pt>
                <c:pt idx="107">
                  <c:v>-1.4937740555664611E-2</c:v>
                </c:pt>
                <c:pt idx="108">
                  <c:v>0.11791015630347161</c:v>
                </c:pt>
                <c:pt idx="109">
                  <c:v>-2.9761498759746971E-2</c:v>
                </c:pt>
                <c:pt idx="110">
                  <c:v>-1.6115650392475142E-3</c:v>
                </c:pt>
                <c:pt idx="111">
                  <c:v>1.0097430126190767E-2</c:v>
                </c:pt>
                <c:pt idx="112">
                  <c:v>-2.1061588777129766E-2</c:v>
                </c:pt>
                <c:pt idx="113">
                  <c:v>1.6092745759148566E-3</c:v>
                </c:pt>
                <c:pt idx="114">
                  <c:v>-1.7438618622494361E-2</c:v>
                </c:pt>
                <c:pt idx="115">
                  <c:v>-2.8643699994141236E-2</c:v>
                </c:pt>
                <c:pt idx="116">
                  <c:v>2.0634220848284356E-3</c:v>
                </c:pt>
                <c:pt idx="117">
                  <c:v>1.2162399749863096E-2</c:v>
                </c:pt>
                <c:pt idx="118">
                  <c:v>9.4060270445439284E-4</c:v>
                </c:pt>
                <c:pt idx="119">
                  <c:v>-1.6885733735986917E-2</c:v>
                </c:pt>
                <c:pt idx="120">
                  <c:v>1.5105545445075018E-2</c:v>
                </c:pt>
                <c:pt idx="121">
                  <c:v>9.2006257706261745E-3</c:v>
                </c:pt>
                <c:pt idx="122">
                  <c:v>2.2439488667384763E-2</c:v>
                </c:pt>
                <c:pt idx="123">
                  <c:v>6.1066561688617261E-3</c:v>
                </c:pt>
                <c:pt idx="124">
                  <c:v>-7.8093381936764367E-3</c:v>
                </c:pt>
                <c:pt idx="125">
                  <c:v>1.9287990691280177E-2</c:v>
                </c:pt>
                <c:pt idx="126">
                  <c:v>-1.6819573924942337E-3</c:v>
                </c:pt>
                <c:pt idx="127">
                  <c:v>1.619144025309621E-3</c:v>
                </c:pt>
                <c:pt idx="128">
                  <c:v>-3.5963354756985886E-3</c:v>
                </c:pt>
                <c:pt idx="129">
                  <c:v>6.0726252464381892E-3</c:v>
                </c:pt>
                <c:pt idx="130">
                  <c:v>3.7350862526726862E-2</c:v>
                </c:pt>
                <c:pt idx="131">
                  <c:v>-1.2682523631576313E-2</c:v>
                </c:pt>
                <c:pt idx="132">
                  <c:v>-3.4218124652079296E-2</c:v>
                </c:pt>
                <c:pt idx="133">
                  <c:v>-2.9226134604542365E-2</c:v>
                </c:pt>
                <c:pt idx="134">
                  <c:v>6.2646160329104562E-5</c:v>
                </c:pt>
                <c:pt idx="135">
                  <c:v>-4.4532001033969022E-3</c:v>
                </c:pt>
                <c:pt idx="136">
                  <c:v>-1.6426013016213853E-2</c:v>
                </c:pt>
                <c:pt idx="137">
                  <c:v>-4.2885229492780258E-2</c:v>
                </c:pt>
                <c:pt idx="138">
                  <c:v>1.8857375532852518E-2</c:v>
                </c:pt>
                <c:pt idx="139">
                  <c:v>2.4121584196511472E-2</c:v>
                </c:pt>
                <c:pt idx="140">
                  <c:v>-1.5894021634559254E-2</c:v>
                </c:pt>
                <c:pt idx="141">
                  <c:v>-2.0846319513462965E-2</c:v>
                </c:pt>
                <c:pt idx="142">
                  <c:v>-1.6073422596608034E-2</c:v>
                </c:pt>
                <c:pt idx="143">
                  <c:v>1.3955134074851249E-2</c:v>
                </c:pt>
                <c:pt idx="144">
                  <c:v>3.0118667189523544E-3</c:v>
                </c:pt>
                <c:pt idx="145">
                  <c:v>-1.0725954874809214E-2</c:v>
                </c:pt>
                <c:pt idx="146">
                  <c:v>2.8821344110847254E-2</c:v>
                </c:pt>
                <c:pt idx="147">
                  <c:v>-6.1164297602634456E-3</c:v>
                </c:pt>
                <c:pt idx="148">
                  <c:v>-1.1773349528961526E-2</c:v>
                </c:pt>
                <c:pt idx="149">
                  <c:v>-2.8332320105443343E-3</c:v>
                </c:pt>
                <c:pt idx="150">
                  <c:v>2.3740165058287944E-2</c:v>
                </c:pt>
                <c:pt idx="151">
                  <c:v>1.8235870531939723E-2</c:v>
                </c:pt>
                <c:pt idx="152">
                  <c:v>-1.0328534433035535E-2</c:v>
                </c:pt>
                <c:pt idx="153">
                  <c:v>-6.5896925579481047E-3</c:v>
                </c:pt>
                <c:pt idx="154">
                  <c:v>-1.2781224901244016E-3</c:v>
                </c:pt>
                <c:pt idx="155">
                  <c:v>1.3245137076481346E-2</c:v>
                </c:pt>
                <c:pt idx="156">
                  <c:v>-1.5000908297724798E-2</c:v>
                </c:pt>
                <c:pt idx="157">
                  <c:v>-2.1735358432838706E-3</c:v>
                </c:pt>
                <c:pt idx="158">
                  <c:v>-1.0236580933502618E-4</c:v>
                </c:pt>
                <c:pt idx="159">
                  <c:v>-4.5690424872497429E-3</c:v>
                </c:pt>
                <c:pt idx="160">
                  <c:v>-6.7424365753060971E-3</c:v>
                </c:pt>
                <c:pt idx="161">
                  <c:v>7.062385028166307E-3</c:v>
                </c:pt>
                <c:pt idx="162">
                  <c:v>-1.1517690659829672E-2</c:v>
                </c:pt>
                <c:pt idx="163">
                  <c:v>-1.6274243674401934E-3</c:v>
                </c:pt>
                <c:pt idx="164">
                  <c:v>-6.7402688141451964E-3</c:v>
                </c:pt>
                <c:pt idx="165">
                  <c:v>-3.5946213971787002E-3</c:v>
                </c:pt>
                <c:pt idx="166">
                  <c:v>1.6731426282294567E-2</c:v>
                </c:pt>
                <c:pt idx="167">
                  <c:v>-1.6927987238074007E-2</c:v>
                </c:pt>
                <c:pt idx="168">
                  <c:v>2.9083986813655642E-2</c:v>
                </c:pt>
                <c:pt idx="169">
                  <c:v>2.471134532649405E-2</c:v>
                </c:pt>
                <c:pt idx="170">
                  <c:v>-7.5771368770626152E-3</c:v>
                </c:pt>
                <c:pt idx="171">
                  <c:v>-7.2924694153843703E-3</c:v>
                </c:pt>
                <c:pt idx="172">
                  <c:v>-1.0178128305761404E-2</c:v>
                </c:pt>
                <c:pt idx="173">
                  <c:v>-2.2098440467304727E-2</c:v>
                </c:pt>
                <c:pt idx="174">
                  <c:v>-1.1194424759374095E-2</c:v>
                </c:pt>
                <c:pt idx="175">
                  <c:v>-1.9383077428292738E-3</c:v>
                </c:pt>
                <c:pt idx="176">
                  <c:v>1.1870046202365201E-3</c:v>
                </c:pt>
                <c:pt idx="177">
                  <c:v>-5.1468991426467103E-3</c:v>
                </c:pt>
                <c:pt idx="178">
                  <c:v>-3.4469209887627947E-3</c:v>
                </c:pt>
                <c:pt idx="179">
                  <c:v>-2.3733420244248082E-3</c:v>
                </c:pt>
                <c:pt idx="180">
                  <c:v>9.0344561533491023E-3</c:v>
                </c:pt>
                <c:pt idx="181">
                  <c:v>6.2087566791711995E-3</c:v>
                </c:pt>
                <c:pt idx="182">
                  <c:v>-1.5358669555814882E-2</c:v>
                </c:pt>
                <c:pt idx="183">
                  <c:v>1.1707833665551878E-2</c:v>
                </c:pt>
                <c:pt idx="184">
                  <c:v>-4.560412701796572E-4</c:v>
                </c:pt>
                <c:pt idx="185">
                  <c:v>1.0663334001758515E-2</c:v>
                </c:pt>
                <c:pt idx="186">
                  <c:v>-8.6494528489753243E-3</c:v>
                </c:pt>
                <c:pt idx="187">
                  <c:v>-9.1908192503701303E-3</c:v>
                </c:pt>
                <c:pt idx="188">
                  <c:v>3.3699396685160213E-2</c:v>
                </c:pt>
                <c:pt idx="189">
                  <c:v>-1.7217342571345499E-2</c:v>
                </c:pt>
                <c:pt idx="190">
                  <c:v>-1.0689875255295227E-2</c:v>
                </c:pt>
                <c:pt idx="191">
                  <c:v>6.6324604854992031E-4</c:v>
                </c:pt>
                <c:pt idx="192">
                  <c:v>-1.4717141404010529E-2</c:v>
                </c:pt>
                <c:pt idx="193">
                  <c:v>-1.2440815133828281E-2</c:v>
                </c:pt>
                <c:pt idx="194">
                  <c:v>-7.1270662174447354E-3</c:v>
                </c:pt>
                <c:pt idx="195">
                  <c:v>4.0743773036384604E-3</c:v>
                </c:pt>
                <c:pt idx="196">
                  <c:v>4.7335131904934248E-3</c:v>
                </c:pt>
                <c:pt idx="197">
                  <c:v>-1.8484541266406328E-2</c:v>
                </c:pt>
                <c:pt idx="198">
                  <c:v>5.136313590748752E-3</c:v>
                </c:pt>
                <c:pt idx="199">
                  <c:v>-7.3911304408822397E-3</c:v>
                </c:pt>
                <c:pt idx="200">
                  <c:v>-8.4975582987175478E-3</c:v>
                </c:pt>
                <c:pt idx="201">
                  <c:v>-2.604001379089679E-2</c:v>
                </c:pt>
                <c:pt idx="202">
                  <c:v>-1.3509109282391324E-2</c:v>
                </c:pt>
                <c:pt idx="203">
                  <c:v>1.9358499800985471E-3</c:v>
                </c:pt>
                <c:pt idx="204">
                  <c:v>-1.1644637062160734E-2</c:v>
                </c:pt>
                <c:pt idx="205">
                  <c:v>3.7964479829821596E-2</c:v>
                </c:pt>
                <c:pt idx="206">
                  <c:v>-1.5573122872348613E-2</c:v>
                </c:pt>
                <c:pt idx="207">
                  <c:v>1.2474619706861607E-2</c:v>
                </c:pt>
                <c:pt idx="208">
                  <c:v>1.6508040123298109E-2</c:v>
                </c:pt>
                <c:pt idx="209">
                  <c:v>5.248100823172664E-2</c:v>
                </c:pt>
                <c:pt idx="210">
                  <c:v>-7.9245453523278282E-3</c:v>
                </c:pt>
                <c:pt idx="211">
                  <c:v>-1.0021967276194128E-2</c:v>
                </c:pt>
                <c:pt idx="212">
                  <c:v>6.0814113557548094E-3</c:v>
                </c:pt>
                <c:pt idx="213">
                  <c:v>-8.783950995480197E-3</c:v>
                </c:pt>
                <c:pt idx="214">
                  <c:v>-8.1057087984161887E-3</c:v>
                </c:pt>
                <c:pt idx="215">
                  <c:v>-2.8527927369391658E-2</c:v>
                </c:pt>
                <c:pt idx="216">
                  <c:v>8.5468192743611542E-3</c:v>
                </c:pt>
                <c:pt idx="217">
                  <c:v>-9.3726568009981047E-3</c:v>
                </c:pt>
                <c:pt idx="218">
                  <c:v>-9.0795576122002647E-3</c:v>
                </c:pt>
                <c:pt idx="219">
                  <c:v>5.3839636251284363E-3</c:v>
                </c:pt>
                <c:pt idx="220">
                  <c:v>-4.5361469856691943E-3</c:v>
                </c:pt>
                <c:pt idx="221">
                  <c:v>-1.2354190969910684E-2</c:v>
                </c:pt>
                <c:pt idx="222">
                  <c:v>-8.4115801667560674E-3</c:v>
                </c:pt>
                <c:pt idx="223">
                  <c:v>3.2832976507299761E-3</c:v>
                </c:pt>
                <c:pt idx="224">
                  <c:v>-1.261749605600597E-2</c:v>
                </c:pt>
                <c:pt idx="225">
                  <c:v>2.4040256852946945E-2</c:v>
                </c:pt>
                <c:pt idx="226">
                  <c:v>-6.3578097029026483E-3</c:v>
                </c:pt>
                <c:pt idx="227">
                  <c:v>-3.4622284845769936E-2</c:v>
                </c:pt>
                <c:pt idx="228">
                  <c:v>4.1763939064977579E-2</c:v>
                </c:pt>
                <c:pt idx="229">
                  <c:v>2.1677328488586552E-2</c:v>
                </c:pt>
                <c:pt idx="230">
                  <c:v>2.9718855871924631E-3</c:v>
                </c:pt>
                <c:pt idx="231">
                  <c:v>3.7967786133451371E-2</c:v>
                </c:pt>
                <c:pt idx="232">
                  <c:v>6.1209990272785616E-3</c:v>
                </c:pt>
                <c:pt idx="233">
                  <c:v>-5.6840426643332562E-3</c:v>
                </c:pt>
                <c:pt idx="234">
                  <c:v>-3.0286505075017307E-3</c:v>
                </c:pt>
                <c:pt idx="235">
                  <c:v>-8.9405034181796392E-3</c:v>
                </c:pt>
                <c:pt idx="236">
                  <c:v>2.0166625397239901E-2</c:v>
                </c:pt>
                <c:pt idx="237">
                  <c:v>-8.1977680215713465E-3</c:v>
                </c:pt>
                <c:pt idx="238">
                  <c:v>-6.9053387012590877E-3</c:v>
                </c:pt>
                <c:pt idx="239">
                  <c:v>-5.3138321996363475E-3</c:v>
                </c:pt>
                <c:pt idx="240">
                  <c:v>3.9426240858889215E-3</c:v>
                </c:pt>
                <c:pt idx="241">
                  <c:v>-3.5318656592850418E-3</c:v>
                </c:pt>
                <c:pt idx="242">
                  <c:v>-6.9977193123524229E-3</c:v>
                </c:pt>
                <c:pt idx="243">
                  <c:v>6.9712984119575574E-3</c:v>
                </c:pt>
                <c:pt idx="244">
                  <c:v>-6.8056034681283385E-3</c:v>
                </c:pt>
                <c:pt idx="245">
                  <c:v>-1.8856566342071501E-2</c:v>
                </c:pt>
                <c:pt idx="246">
                  <c:v>-5.006776246848298E-3</c:v>
                </c:pt>
                <c:pt idx="247">
                  <c:v>-2.7595148888909229E-3</c:v>
                </c:pt>
                <c:pt idx="248">
                  <c:v>1.8528097628310942E-2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3-40CF-BB1F-01752259C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91488"/>
        <c:axId val="143223536"/>
      </c:scatterChart>
      <c:valAx>
        <c:axId val="15329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Nifty 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43223536"/>
        <c:crosses val="autoZero"/>
        <c:crossBetween val="midCat"/>
      </c:valAx>
      <c:valAx>
        <c:axId val="143223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2914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Nifty 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Kalyan</c:v>
          </c:tx>
          <c:spPr>
            <a:ln w="19050">
              <a:noFill/>
            </a:ln>
          </c:spPr>
          <c:xVal>
            <c:numRef>
              <c:f>index!$G$3:$G$251</c:f>
              <c:numCache>
                <c:formatCode>0.00%</c:formatCode>
                <c:ptCount val="249"/>
                <c:pt idx="0">
                  <c:v>-9.4505975322978809E-3</c:v>
                </c:pt>
                <c:pt idx="1">
                  <c:v>8.3361437043846104E-3</c:v>
                </c:pt>
                <c:pt idx="2">
                  <c:v>7.2897624185612698E-3</c:v>
                </c:pt>
                <c:pt idx="3">
                  <c:v>6.6570007870929496E-3</c:v>
                </c:pt>
                <c:pt idx="4">
                  <c:v>8.0093152954948815E-3</c:v>
                </c:pt>
                <c:pt idx="5">
                  <c:v>-6.1490941611665332E-3</c:v>
                </c:pt>
                <c:pt idx="6">
                  <c:v>-1.0440998826452301E-2</c:v>
                </c:pt>
                <c:pt idx="7">
                  <c:v>-1.2732220019680827E-3</c:v>
                </c:pt>
                <c:pt idx="8">
                  <c:v>1.6577550301561973E-2</c:v>
                </c:pt>
                <c:pt idx="9">
                  <c:v>1.2317325341082912E-2</c:v>
                </c:pt>
                <c:pt idx="10">
                  <c:v>-5.1728400830980811E-3</c:v>
                </c:pt>
                <c:pt idx="11">
                  <c:v>-8.2910129471753299E-3</c:v>
                </c:pt>
                <c:pt idx="12">
                  <c:v>1.7901935299818986E-2</c:v>
                </c:pt>
                <c:pt idx="13">
                  <c:v>1.4749945057214828E-3</c:v>
                </c:pt>
                <c:pt idx="14">
                  <c:v>7.0709382463091867E-4</c:v>
                </c:pt>
                <c:pt idx="15">
                  <c:v>6.0964007117105569E-3</c:v>
                </c:pt>
                <c:pt idx="16">
                  <c:v>2.3760345128514245E-3</c:v>
                </c:pt>
                <c:pt idx="17">
                  <c:v>6.3561394878013074E-3</c:v>
                </c:pt>
                <c:pt idx="18">
                  <c:v>9.4879727316188097E-3</c:v>
                </c:pt>
                <c:pt idx="19">
                  <c:v>-5.1030807346014347E-4</c:v>
                </c:pt>
                <c:pt idx="20">
                  <c:v>8.6674446019981654E-5</c:v>
                </c:pt>
                <c:pt idx="21">
                  <c:v>7.3017654436381392E-3</c:v>
                </c:pt>
                <c:pt idx="22">
                  <c:v>-1.2818634051846062E-3</c:v>
                </c:pt>
                <c:pt idx="23">
                  <c:v>5.1811113962645268E-3</c:v>
                </c:pt>
                <c:pt idx="24">
                  <c:v>-7.3352548003090691E-4</c:v>
                </c:pt>
                <c:pt idx="25">
                  <c:v>-6.6772198768095935E-3</c:v>
                </c:pt>
                <c:pt idx="26">
                  <c:v>6.5279085353827145E-3</c:v>
                </c:pt>
                <c:pt idx="27">
                  <c:v>3.9065150783718612E-3</c:v>
                </c:pt>
                <c:pt idx="28">
                  <c:v>7.9085897729400882E-4</c:v>
                </c:pt>
                <c:pt idx="29">
                  <c:v>3.6236155189037843E-3</c:v>
                </c:pt>
                <c:pt idx="30">
                  <c:v>-6.4292438119768949E-3</c:v>
                </c:pt>
                <c:pt idx="31">
                  <c:v>-4.8412390579480827E-3</c:v>
                </c:pt>
                <c:pt idx="32">
                  <c:v>-5.1315151047548523E-4</c:v>
                </c:pt>
                <c:pt idx="33">
                  <c:v>4.0184782924328364E-3</c:v>
                </c:pt>
                <c:pt idx="34">
                  <c:v>1.6656491552922152E-3</c:v>
                </c:pt>
                <c:pt idx="35">
                  <c:v>-5.4546109932566283E-3</c:v>
                </c:pt>
                <c:pt idx="36">
                  <c:v>6.5761703950533955E-3</c:v>
                </c:pt>
                <c:pt idx="37">
                  <c:v>4.4169571475514277E-3</c:v>
                </c:pt>
                <c:pt idx="38">
                  <c:v>-2.8823968142633397E-3</c:v>
                </c:pt>
                <c:pt idx="39">
                  <c:v>-4.197939514398237E-3</c:v>
                </c:pt>
                <c:pt idx="40">
                  <c:v>-1.7127454341774183E-3</c:v>
                </c:pt>
                <c:pt idx="41">
                  <c:v>-2.6431873739428875E-3</c:v>
                </c:pt>
                <c:pt idx="42">
                  <c:v>2.6877113962504966E-3</c:v>
                </c:pt>
                <c:pt idx="43">
                  <c:v>7.1079045188818853E-3</c:v>
                </c:pt>
                <c:pt idx="44">
                  <c:v>-1.0172940856974727E-3</c:v>
                </c:pt>
                <c:pt idx="45">
                  <c:v>3.8740785221350028E-3</c:v>
                </c:pt>
                <c:pt idx="46">
                  <c:v>-9.6022099767209546E-3</c:v>
                </c:pt>
                <c:pt idx="47">
                  <c:v>-2.4253856060068731E-3</c:v>
                </c:pt>
                <c:pt idx="48">
                  <c:v>1.7844396906752612E-4</c:v>
                </c:pt>
                <c:pt idx="49">
                  <c:v>7.6020166165659082E-3</c:v>
                </c:pt>
                <c:pt idx="50">
                  <c:v>2.6274003550276126E-3</c:v>
                </c:pt>
                <c:pt idx="51">
                  <c:v>4.4212840858116617E-3</c:v>
                </c:pt>
                <c:pt idx="52">
                  <c:v>-5.0239264507832973E-5</c:v>
                </c:pt>
                <c:pt idx="53">
                  <c:v>-1.0796990837843464E-2</c:v>
                </c:pt>
                <c:pt idx="54">
                  <c:v>-7.6662422011756432E-3</c:v>
                </c:pt>
                <c:pt idx="55">
                  <c:v>1.2204442218645537E-2</c:v>
                </c:pt>
                <c:pt idx="56">
                  <c:v>2.020196330389148E-3</c:v>
                </c:pt>
                <c:pt idx="57">
                  <c:v>-1.9949186710989724E-3</c:v>
                </c:pt>
                <c:pt idx="58">
                  <c:v>-4.941269251421819E-3</c:v>
                </c:pt>
                <c:pt idx="59">
                  <c:v>-2.3556837366210791E-3</c:v>
                </c:pt>
                <c:pt idx="60">
                  <c:v>4.3858256873079192E-3</c:v>
                </c:pt>
                <c:pt idx="61">
                  <c:v>-9.7649136684721917E-4</c:v>
                </c:pt>
                <c:pt idx="62">
                  <c:v>7.716116923125624E-3</c:v>
                </c:pt>
                <c:pt idx="63">
                  <c:v>1.5342677718794513E-2</c:v>
                </c:pt>
                <c:pt idx="64">
                  <c:v>7.9069123919256155E-3</c:v>
                </c:pt>
                <c:pt idx="65">
                  <c:v>2.1994639228035033E-3</c:v>
                </c:pt>
                <c:pt idx="66">
                  <c:v>-3.4672734288667254E-3</c:v>
                </c:pt>
                <c:pt idx="67">
                  <c:v>1.233981099116492E-3</c:v>
                </c:pt>
                <c:pt idx="68">
                  <c:v>1.343030810369638E-3</c:v>
                </c:pt>
                <c:pt idx="69">
                  <c:v>1.3205435130599847E-4</c:v>
                </c:pt>
                <c:pt idx="70">
                  <c:v>5.0326862566738252E-3</c:v>
                </c:pt>
                <c:pt idx="71">
                  <c:v>1.0014220220038851E-2</c:v>
                </c:pt>
                <c:pt idx="72">
                  <c:v>2.0518468525620097E-3</c:v>
                </c:pt>
                <c:pt idx="73">
                  <c:v>3.107516143149264E-3</c:v>
                </c:pt>
                <c:pt idx="74">
                  <c:v>-2.7574003900989229E-3</c:v>
                </c:pt>
                <c:pt idx="75">
                  <c:v>-7.1685546090666519E-3</c:v>
                </c:pt>
                <c:pt idx="76">
                  <c:v>2.7893343567396453E-3</c:v>
                </c:pt>
                <c:pt idx="77">
                  <c:v>7.7383198591159386E-3</c:v>
                </c:pt>
                <c:pt idx="78">
                  <c:v>6.0434317105073718E-4</c:v>
                </c:pt>
                <c:pt idx="79">
                  <c:v>1.3525068735473022E-4</c:v>
                </c:pt>
                <c:pt idx="80">
                  <c:v>4.0969282398875722E-3</c:v>
                </c:pt>
                <c:pt idx="81">
                  <c:v>1.3429166104186735E-2</c:v>
                </c:pt>
                <c:pt idx="82">
                  <c:v>1.1810519440649946E-2</c:v>
                </c:pt>
                <c:pt idx="83">
                  <c:v>-3.2711245256615783E-3</c:v>
                </c:pt>
                <c:pt idx="84">
                  <c:v>9.2042712853325718E-3</c:v>
                </c:pt>
                <c:pt idx="85">
                  <c:v>5.1768532251176254E-3</c:v>
                </c:pt>
                <c:pt idx="86">
                  <c:v>3.1237958165422752E-3</c:v>
                </c:pt>
                <c:pt idx="87">
                  <c:v>-9.0385988841995806E-4</c:v>
                </c:pt>
                <c:pt idx="88">
                  <c:v>-4.9545450321603589E-4</c:v>
                </c:pt>
                <c:pt idx="89">
                  <c:v>9.0718627298651939E-4</c:v>
                </c:pt>
                <c:pt idx="90">
                  <c:v>-8.0346617885402119E-4</c:v>
                </c:pt>
                <c:pt idx="91">
                  <c:v>1.4221845881971984E-3</c:v>
                </c:pt>
                <c:pt idx="92">
                  <c:v>7.9915724841745379E-3</c:v>
                </c:pt>
                <c:pt idx="93">
                  <c:v>6.2619429374609938E-3</c:v>
                </c:pt>
                <c:pt idx="94">
                  <c:v>-2.5188393721590984E-3</c:v>
                </c:pt>
                <c:pt idx="95">
                  <c:v>-1.0762766458321043E-2</c:v>
                </c:pt>
                <c:pt idx="96">
                  <c:v>9.4454475094025107E-3</c:v>
                </c:pt>
                <c:pt idx="97">
                  <c:v>-8.744284373270665E-4</c:v>
                </c:pt>
                <c:pt idx="98">
                  <c:v>1.5623904173446654E-2</c:v>
                </c:pt>
                <c:pt idx="99">
                  <c:v>1.6958111931557232E-3</c:v>
                </c:pt>
                <c:pt idx="100">
                  <c:v>1.0641783572961581E-4</c:v>
                </c:pt>
                <c:pt idx="101">
                  <c:v>-5.982542131478065E-3</c:v>
                </c:pt>
                <c:pt idx="102">
                  <c:v>-2.1037856145795374E-3</c:v>
                </c:pt>
                <c:pt idx="103">
                  <c:v>-5.2732332856385341E-3</c:v>
                </c:pt>
                <c:pt idx="104">
                  <c:v>-4.8989861907132821E-3</c:v>
                </c:pt>
                <c:pt idx="105">
                  <c:v>9.0395325855123446E-3</c:v>
                </c:pt>
                <c:pt idx="106">
                  <c:v>7.3803151105359625E-3</c:v>
                </c:pt>
                <c:pt idx="107">
                  <c:v>-9.9413533765346368E-3</c:v>
                </c:pt>
                <c:pt idx="108">
                  <c:v>8.1470466584434558E-3</c:v>
                </c:pt>
                <c:pt idx="109">
                  <c:v>5.8763450034090793E-3</c:v>
                </c:pt>
                <c:pt idx="110">
                  <c:v>2.831942274032983E-3</c:v>
                </c:pt>
                <c:pt idx="111">
                  <c:v>2.5599729044600752E-3</c:v>
                </c:pt>
                <c:pt idx="112">
                  <c:v>9.3932985287852669E-3</c:v>
                </c:pt>
                <c:pt idx="113">
                  <c:v>9.6876673744827318E-3</c:v>
                </c:pt>
                <c:pt idx="114">
                  <c:v>7.5240198928300944E-3</c:v>
                </c:pt>
                <c:pt idx="115">
                  <c:v>-3.1602539324889403E-3</c:v>
                </c:pt>
                <c:pt idx="116">
                  <c:v>-8.2949118597041606E-3</c:v>
                </c:pt>
                <c:pt idx="117">
                  <c:v>-4.8566828074737599E-3</c:v>
                </c:pt>
                <c:pt idx="118">
                  <c:v>-3.4827687919410082E-3</c:v>
                </c:pt>
                <c:pt idx="119">
                  <c:v>5.7946541799084499E-4</c:v>
                </c:pt>
                <c:pt idx="120">
                  <c:v>7.858521832249608E-3</c:v>
                </c:pt>
                <c:pt idx="121">
                  <c:v>-3.1497297783985938E-3</c:v>
                </c:pt>
                <c:pt idx="122">
                  <c:v>-1.961347328760292E-2</c:v>
                </c:pt>
                <c:pt idx="123">
                  <c:v>-1.0447927649083697E-2</c:v>
                </c:pt>
                <c:pt idx="124">
                  <c:v>1.4494106489669145E-2</c:v>
                </c:pt>
                <c:pt idx="125">
                  <c:v>-2.2725632780962878E-3</c:v>
                </c:pt>
                <c:pt idx="126">
                  <c:v>-3.3456411226991806E-3</c:v>
                </c:pt>
                <c:pt idx="127">
                  <c:v>4.9012575036592558E-3</c:v>
                </c:pt>
                <c:pt idx="128">
                  <c:v>8.4340377145086798E-3</c:v>
                </c:pt>
                <c:pt idx="129">
                  <c:v>-1.3457834157164536E-3</c:v>
                </c:pt>
                <c:pt idx="130">
                  <c:v>-1.5002172720921161E-3</c:v>
                </c:pt>
                <c:pt idx="131">
                  <c:v>-8.0020933646903214E-3</c:v>
                </c:pt>
                <c:pt idx="132">
                  <c:v>1.2739096598234837E-2</c:v>
                </c:pt>
                <c:pt idx="133">
                  <c:v>3.700410401166087E-4</c:v>
                </c:pt>
                <c:pt idx="134">
                  <c:v>-6.1065890087613648E-3</c:v>
                </c:pt>
                <c:pt idx="135">
                  <c:v>-5.6020214558960254E-3</c:v>
                </c:pt>
                <c:pt idx="136">
                  <c:v>-7.5063196902765391E-3</c:v>
                </c:pt>
                <c:pt idx="137">
                  <c:v>-1.9798067728082253E-2</c:v>
                </c:pt>
                <c:pt idx="138">
                  <c:v>4.9713875910040546E-3</c:v>
                </c:pt>
                <c:pt idx="139">
                  <c:v>-5.0575162788005449E-3</c:v>
                </c:pt>
                <c:pt idx="140">
                  <c:v>6.9353921488597555E-3</c:v>
                </c:pt>
                <c:pt idx="141">
                  <c:v>-2.9502149772621358E-2</c:v>
                </c:pt>
                <c:pt idx="142">
                  <c:v>1.6138311738437181E-3</c:v>
                </c:pt>
                <c:pt idx="143">
                  <c:v>-4.1572283164124264E-3</c:v>
                </c:pt>
                <c:pt idx="144">
                  <c:v>1.0758491006561958E-2</c:v>
                </c:pt>
                <c:pt idx="145">
                  <c:v>1.358191816862196E-2</c:v>
                </c:pt>
                <c:pt idx="146">
                  <c:v>-1.1847524364121427E-2</c:v>
                </c:pt>
                <c:pt idx="147">
                  <c:v>-1.6679293525066932E-2</c:v>
                </c:pt>
                <c:pt idx="148">
                  <c:v>1.5515602865605863E-2</c:v>
                </c:pt>
                <c:pt idx="149">
                  <c:v>1.6916999510179991E-2</c:v>
                </c:pt>
                <c:pt idx="150">
                  <c:v>2.6924610252884998E-3</c:v>
                </c:pt>
                <c:pt idx="151">
                  <c:v>-3.1688799131232727E-4</c:v>
                </c:pt>
                <c:pt idx="152">
                  <c:v>-8.2025600706723129E-3</c:v>
                </c:pt>
                <c:pt idx="153">
                  <c:v>-2.4990537072034653E-3</c:v>
                </c:pt>
                <c:pt idx="154">
                  <c:v>-5.9919765456759484E-3</c:v>
                </c:pt>
                <c:pt idx="155">
                  <c:v>1.5665890444361708E-3</c:v>
                </c:pt>
                <c:pt idx="156">
                  <c:v>-1.5377008913403054E-2</c:v>
                </c:pt>
                <c:pt idx="157">
                  <c:v>-2.208462525426377E-2</c:v>
                </c:pt>
                <c:pt idx="158">
                  <c:v>9.3845089143681712E-3</c:v>
                </c:pt>
                <c:pt idx="159">
                  <c:v>1.0947055769810723E-2</c:v>
                </c:pt>
                <c:pt idx="160">
                  <c:v>6.885523140111989E-3</c:v>
                </c:pt>
                <c:pt idx="161">
                  <c:v>-4.0409312434183352E-3</c:v>
                </c:pt>
                <c:pt idx="162">
                  <c:v>4.8401385192229909E-3</c:v>
                </c:pt>
                <c:pt idx="163">
                  <c:v>8.5666107599145849E-3</c:v>
                </c:pt>
                <c:pt idx="164">
                  <c:v>-1.1408881875360657E-3</c:v>
                </c:pt>
                <c:pt idx="165">
                  <c:v>-5.6076044069777991E-4</c:v>
                </c:pt>
                <c:pt idx="166">
                  <c:v>8.686899930872365E-3</c:v>
                </c:pt>
                <c:pt idx="167">
                  <c:v>1.5532155674438485E-2</c:v>
                </c:pt>
                <c:pt idx="168">
                  <c:v>1.0135293409169081E-2</c:v>
                </c:pt>
                <c:pt idx="169">
                  <c:v>6.7169757589339947E-3</c:v>
                </c:pt>
                <c:pt idx="170">
                  <c:v>-1.0055830065243644E-2</c:v>
                </c:pt>
                <c:pt idx="171">
                  <c:v>3.7571827114337929E-3</c:v>
                </c:pt>
                <c:pt idx="172">
                  <c:v>1.064338838998579E-2</c:v>
                </c:pt>
                <c:pt idx="173">
                  <c:v>2.9091191803581893E-3</c:v>
                </c:pt>
                <c:pt idx="174">
                  <c:v>8.6357417794735106E-3</c:v>
                </c:pt>
                <c:pt idx="175">
                  <c:v>2.4924505947533245E-3</c:v>
                </c:pt>
                <c:pt idx="176">
                  <c:v>-1.1228708258463262E-4</c:v>
                </c:pt>
                <c:pt idx="177">
                  <c:v>2.8634859715560308E-3</c:v>
                </c:pt>
                <c:pt idx="178">
                  <c:v>-1.0710911914286183E-2</c:v>
                </c:pt>
                <c:pt idx="179">
                  <c:v>-9.6890064780822838E-3</c:v>
                </c:pt>
                <c:pt idx="180">
                  <c:v>-1.0163862100486327E-2</c:v>
                </c:pt>
                <c:pt idx="181">
                  <c:v>-7.9069449649056857E-3</c:v>
                </c:pt>
                <c:pt idx="182">
                  <c:v>-2.6927165310979384E-2</c:v>
                </c:pt>
                <c:pt idx="183">
                  <c:v>7.4854279782373646E-3</c:v>
                </c:pt>
                <c:pt idx="184">
                  <c:v>-9.7592674103367961E-3</c:v>
                </c:pt>
                <c:pt idx="185">
                  <c:v>-4.7936257388604811E-4</c:v>
                </c:pt>
                <c:pt idx="186">
                  <c:v>1.3814828701121379E-2</c:v>
                </c:pt>
                <c:pt idx="187">
                  <c:v>1.3575374518897244E-2</c:v>
                </c:pt>
                <c:pt idx="188">
                  <c:v>1.1491534770912802E-2</c:v>
                </c:pt>
                <c:pt idx="189">
                  <c:v>-1.2439252422007897E-2</c:v>
                </c:pt>
                <c:pt idx="190">
                  <c:v>-2.5031016732770949E-3</c:v>
                </c:pt>
                <c:pt idx="191">
                  <c:v>-1.7432106933369305E-2</c:v>
                </c:pt>
                <c:pt idx="192">
                  <c:v>3.0829177834033228E-3</c:v>
                </c:pt>
                <c:pt idx="193">
                  <c:v>1.1347480211462859E-2</c:v>
                </c:pt>
                <c:pt idx="194">
                  <c:v>8.1010661276622389E-3</c:v>
                </c:pt>
                <c:pt idx="195">
                  <c:v>-1.3213230321500876E-2</c:v>
                </c:pt>
                <c:pt idx="196">
                  <c:v>-3.1094737081558063E-2</c:v>
                </c:pt>
                <c:pt idx="197">
                  <c:v>2.9810441021687707E-2</c:v>
                </c:pt>
                <c:pt idx="198">
                  <c:v>-1.7447909452098886E-3</c:v>
                </c:pt>
                <c:pt idx="199">
                  <c:v>-1.0165537396252585E-3</c:v>
                </c:pt>
                <c:pt idx="200">
                  <c:v>-1.6367420349265715E-3</c:v>
                </c:pt>
                <c:pt idx="201">
                  <c:v>-4.0396830734258891E-3</c:v>
                </c:pt>
                <c:pt idx="202">
                  <c:v>-6.6737179109929989E-3</c:v>
                </c:pt>
                <c:pt idx="203">
                  <c:v>-1.6951910709848976E-3</c:v>
                </c:pt>
                <c:pt idx="204">
                  <c:v>-4.8960281051569063E-2</c:v>
                </c:pt>
                <c:pt idx="205">
                  <c:v>2.4947846739819746E-2</c:v>
                </c:pt>
                <c:pt idx="206">
                  <c:v>8.101131524734604E-3</c:v>
                </c:pt>
                <c:pt idx="207">
                  <c:v>-1.1254660360669237E-2</c:v>
                </c:pt>
                <c:pt idx="208">
                  <c:v>-6.5188727710802086E-3</c:v>
                </c:pt>
                <c:pt idx="209">
                  <c:v>-1.5435478124563093E-2</c:v>
                </c:pt>
                <c:pt idx="210">
                  <c:v>-2.3807904631442889E-2</c:v>
                </c:pt>
                <c:pt idx="211">
                  <c:v>9.4301847641446827E-3</c:v>
                </c:pt>
                <c:pt idx="212">
                  <c:v>2.0514459110673795E-2</c:v>
                </c:pt>
                <c:pt idx="213">
                  <c:v>1.5151966019218735E-2</c:v>
                </c:pt>
                <c:pt idx="214">
                  <c:v>2.1399331273389121E-3</c:v>
                </c:pt>
                <c:pt idx="215">
                  <c:v>1.4378601088806696E-2</c:v>
                </c:pt>
                <c:pt idx="216">
                  <c:v>-1.2423260902022252E-2</c:v>
                </c:pt>
                <c:pt idx="217">
                  <c:v>1.8571599232414908E-2</c:v>
                </c:pt>
                <c:pt idx="218">
                  <c:v>1.8195374494415762E-2</c:v>
                </c:pt>
                <c:pt idx="219">
                  <c:v>-9.850492312713139E-3</c:v>
                </c:pt>
                <c:pt idx="220">
                  <c:v>1.1494880163363386E-2</c:v>
                </c:pt>
                <c:pt idx="221">
                  <c:v>-4.0421163708296457E-3</c:v>
                </c:pt>
                <c:pt idx="222">
                  <c:v>-1.3287534883735959E-3</c:v>
                </c:pt>
                <c:pt idx="223">
                  <c:v>-4.0580988470762082E-3</c:v>
                </c:pt>
                <c:pt idx="224">
                  <c:v>4.0145508462854406E-3</c:v>
                </c:pt>
                <c:pt idx="225">
                  <c:v>5.9802246693889541E-3</c:v>
                </c:pt>
                <c:pt idx="226">
                  <c:v>9.9330149857725092E-3</c:v>
                </c:pt>
                <c:pt idx="227">
                  <c:v>-1.916312115762529E-3</c:v>
                </c:pt>
                <c:pt idx="228">
                  <c:v>1.1709189086995933E-2</c:v>
                </c:pt>
                <c:pt idx="229">
                  <c:v>2.144027979090949E-2</c:v>
                </c:pt>
                <c:pt idx="230">
                  <c:v>-5.3317464438475612E-3</c:v>
                </c:pt>
                <c:pt idx="231">
                  <c:v>-8.3741459954355391E-3</c:v>
                </c:pt>
                <c:pt idx="232">
                  <c:v>-9.4846002028219235E-3</c:v>
                </c:pt>
                <c:pt idx="233">
                  <c:v>8.1753170308477494E-3</c:v>
                </c:pt>
                <c:pt idx="234">
                  <c:v>-6.1704741556992595E-3</c:v>
                </c:pt>
                <c:pt idx="235">
                  <c:v>-8.217570617932296E-3</c:v>
                </c:pt>
                <c:pt idx="236">
                  <c:v>-3.1223288839913239E-3</c:v>
                </c:pt>
                <c:pt idx="237">
                  <c:v>-1.7432251023419793E-2</c:v>
                </c:pt>
                <c:pt idx="238">
                  <c:v>-1.2598204259997624E-2</c:v>
                </c:pt>
                <c:pt idx="239">
                  <c:v>1.0435581223143465E-2</c:v>
                </c:pt>
                <c:pt idx="240">
                  <c:v>1.4831219041721086E-2</c:v>
                </c:pt>
                <c:pt idx="241">
                  <c:v>-1.2767589762518079E-2</c:v>
                </c:pt>
                <c:pt idx="242">
                  <c:v>-1.2776393616003143E-2</c:v>
                </c:pt>
                <c:pt idx="243">
                  <c:v>1.4455049340358107E-2</c:v>
                </c:pt>
                <c:pt idx="244">
                  <c:v>-9.4862740866997596E-3</c:v>
                </c:pt>
                <c:pt idx="245">
                  <c:v>1.2055525496746364E-2</c:v>
                </c:pt>
                <c:pt idx="246">
                  <c:v>-8.297570577797668E-3</c:v>
                </c:pt>
                <c:pt idx="247">
                  <c:v>-1.957763858873641E-3</c:v>
                </c:pt>
                <c:pt idx="248">
                  <c:v>-2.3203309652967317E-2</c:v>
                </c:pt>
              </c:numCache>
            </c:numRef>
          </c:xVal>
          <c:yVal>
            <c:numRef>
              <c:f>index!$H$3:$H$251</c:f>
              <c:numCache>
                <c:formatCode>0.00%</c:formatCode>
                <c:ptCount val="249"/>
                <c:pt idx="0">
                  <c:v>-6.8434826536744545E-3</c:v>
                </c:pt>
                <c:pt idx="1">
                  <c:v>-2.5784285879443649E-3</c:v>
                </c:pt>
                <c:pt idx="2">
                  <c:v>-2.4391453124159124E-2</c:v>
                </c:pt>
                <c:pt idx="3">
                  <c:v>3.6367644170874791E-2</c:v>
                </c:pt>
                <c:pt idx="4">
                  <c:v>4.4895319907890946E-2</c:v>
                </c:pt>
                <c:pt idx="5">
                  <c:v>3.3576295533604306E-2</c:v>
                </c:pt>
                <c:pt idx="6">
                  <c:v>-1.9849798220030971E-2</c:v>
                </c:pt>
                <c:pt idx="7">
                  <c:v>-2.5173883153924149E-2</c:v>
                </c:pt>
                <c:pt idx="8">
                  <c:v>-8.2270675146339724E-4</c:v>
                </c:pt>
                <c:pt idx="9">
                  <c:v>8.1967672041784907E-3</c:v>
                </c:pt>
                <c:pt idx="10">
                  <c:v>-8.1665990655586679E-4</c:v>
                </c:pt>
                <c:pt idx="11">
                  <c:v>-1.8137347977118551E-2</c:v>
                </c:pt>
                <c:pt idx="12">
                  <c:v>2.9510338149388499E-2</c:v>
                </c:pt>
                <c:pt idx="13">
                  <c:v>1.7614546700982305E-2</c:v>
                </c:pt>
                <c:pt idx="14">
                  <c:v>7.4164659889345411E-2</c:v>
                </c:pt>
                <c:pt idx="15">
                  <c:v>4.8193432137052121E-2</c:v>
                </c:pt>
                <c:pt idx="16">
                  <c:v>-3.8659073149750547E-2</c:v>
                </c:pt>
                <c:pt idx="17">
                  <c:v>-8.7977107035290842E-3</c:v>
                </c:pt>
                <c:pt idx="18">
                  <c:v>-1.633295402205057E-2</c:v>
                </c:pt>
                <c:pt idx="19">
                  <c:v>1.7069060054552714E-2</c:v>
                </c:pt>
                <c:pt idx="20">
                  <c:v>3.3288167616702308E-2</c:v>
                </c:pt>
                <c:pt idx="21">
                  <c:v>1.2027028595339986E-2</c:v>
                </c:pt>
                <c:pt idx="22">
                  <c:v>0.12850824921392065</c:v>
                </c:pt>
                <c:pt idx="23">
                  <c:v>2.8651761804047226E-2</c:v>
                </c:pt>
                <c:pt idx="24">
                  <c:v>-1.9418085857101738E-2</c:v>
                </c:pt>
                <c:pt idx="25">
                  <c:v>4.5516838824462905E-2</c:v>
                </c:pt>
                <c:pt idx="26">
                  <c:v>1.0483497294857983E-2</c:v>
                </c:pt>
                <c:pt idx="27">
                  <c:v>-1.2828164254112115E-2</c:v>
                </c:pt>
                <c:pt idx="28">
                  <c:v>-1.7762456339840388E-2</c:v>
                </c:pt>
                <c:pt idx="29">
                  <c:v>-5.3908486348764233E-3</c:v>
                </c:pt>
                <c:pt idx="30">
                  <c:v>-1.7570885251851843E-2</c:v>
                </c:pt>
                <c:pt idx="31">
                  <c:v>1.221747250322513E-3</c:v>
                </c:pt>
                <c:pt idx="32">
                  <c:v>-1.7241806434506103E-2</c:v>
                </c:pt>
                <c:pt idx="33">
                  <c:v>-8.1073097634962957E-3</c:v>
                </c:pt>
                <c:pt idx="34">
                  <c:v>2.0453145585795716E-2</c:v>
                </c:pt>
                <c:pt idx="35">
                  <c:v>-8.0074342237012371E-3</c:v>
                </c:pt>
                <c:pt idx="36">
                  <c:v>-1.3698844358161802E-2</c:v>
                </c:pt>
                <c:pt idx="37">
                  <c:v>-6.9204428445737952E-3</c:v>
                </c:pt>
                <c:pt idx="38">
                  <c:v>-4.4289854113329068E-3</c:v>
                </c:pt>
                <c:pt idx="39">
                  <c:v>-1.7914746546169674E-2</c:v>
                </c:pt>
                <c:pt idx="40">
                  <c:v>1.0276262557384853E-2</c:v>
                </c:pt>
                <c:pt idx="41">
                  <c:v>-2.4580797755621275E-2</c:v>
                </c:pt>
                <c:pt idx="42">
                  <c:v>2.2021615296799579E-2</c:v>
                </c:pt>
                <c:pt idx="43">
                  <c:v>-1.3544225107757149E-2</c:v>
                </c:pt>
                <c:pt idx="44">
                  <c:v>-3.9037134804732923E-3</c:v>
                </c:pt>
                <c:pt idx="45">
                  <c:v>1.0376227986090798E-2</c:v>
                </c:pt>
                <c:pt idx="46">
                  <c:v>5.789659144484263E-3</c:v>
                </c:pt>
                <c:pt idx="47">
                  <c:v>-5.7896591444842396E-3</c:v>
                </c:pt>
                <c:pt idx="48">
                  <c:v>-1.1028331041478084E-2</c:v>
                </c:pt>
                <c:pt idx="49">
                  <c:v>-1.958864485333034E-3</c:v>
                </c:pt>
                <c:pt idx="50">
                  <c:v>-5.8997221271883827E-3</c:v>
                </c:pt>
                <c:pt idx="51">
                  <c:v>-1.2570459935212792E-2</c:v>
                </c:pt>
                <c:pt idx="52">
                  <c:v>-1.3324452337784896E-3</c:v>
                </c:pt>
                <c:pt idx="53">
                  <c:v>-2.9772158333670144E-2</c:v>
                </c:pt>
                <c:pt idx="54">
                  <c:v>-5.5096558109694726E-3</c:v>
                </c:pt>
                <c:pt idx="55">
                  <c:v>1.2354309500934958E-2</c:v>
                </c:pt>
                <c:pt idx="56">
                  <c:v>-1.3736479727886839E-2</c:v>
                </c:pt>
                <c:pt idx="57">
                  <c:v>-2.770084873815601E-3</c:v>
                </c:pt>
                <c:pt idx="58">
                  <c:v>-6.937218453722968E-4</c:v>
                </c:pt>
                <c:pt idx="59">
                  <c:v>-1.67953563088417E-2</c:v>
                </c:pt>
                <c:pt idx="60">
                  <c:v>1.4104374693623334E-3</c:v>
                </c:pt>
                <c:pt idx="61">
                  <c:v>0</c:v>
                </c:pt>
                <c:pt idx="62">
                  <c:v>1.1212451033678805E-2</c:v>
                </c:pt>
                <c:pt idx="63">
                  <c:v>3.492309708398305E-2</c:v>
                </c:pt>
                <c:pt idx="64">
                  <c:v>-2.5904652332042668E-2</c:v>
                </c:pt>
                <c:pt idx="65">
                  <c:v>-2.1641333254981368E-2</c:v>
                </c:pt>
                <c:pt idx="66">
                  <c:v>-5.8113662588737264E-2</c:v>
                </c:pt>
                <c:pt idx="67">
                  <c:v>0</c:v>
                </c:pt>
                <c:pt idx="68">
                  <c:v>-1.279656152152658E-2</c:v>
                </c:pt>
                <c:pt idx="69">
                  <c:v>1.5037877364540502E-2</c:v>
                </c:pt>
                <c:pt idx="70">
                  <c:v>1.4914245866698983E-3</c:v>
                </c:pt>
                <c:pt idx="71">
                  <c:v>-1.5015297119995554E-2</c:v>
                </c:pt>
                <c:pt idx="72">
                  <c:v>-1.6781476962003432E-2</c:v>
                </c:pt>
                <c:pt idx="73">
                  <c:v>-1.5504186535965199E-2</c:v>
                </c:pt>
                <c:pt idx="74">
                  <c:v>-1.8132148323415406E-2</c:v>
                </c:pt>
                <c:pt idx="75">
                  <c:v>-1.6847570572611357E-2</c:v>
                </c:pt>
                <c:pt idx="76">
                  <c:v>4.037147186971163E-3</c:v>
                </c:pt>
                <c:pt idx="77">
                  <c:v>4.0209141427912593E-3</c:v>
                </c:pt>
                <c:pt idx="78">
                  <c:v>1.5923903356723144E-2</c:v>
                </c:pt>
                <c:pt idx="79">
                  <c:v>-5.5445686597742948E-3</c:v>
                </c:pt>
                <c:pt idx="80">
                  <c:v>-7.9459678396145267E-4</c:v>
                </c:pt>
                <c:pt idx="81">
                  <c:v>7.9459678396138957E-4</c:v>
                </c:pt>
                <c:pt idx="82">
                  <c:v>6.3843283487279814E-2</c:v>
                </c:pt>
                <c:pt idx="83">
                  <c:v>-1.1994146785819278E-2</c:v>
                </c:pt>
                <c:pt idx="84">
                  <c:v>-2.0572154075208206E-2</c:v>
                </c:pt>
                <c:pt idx="85">
                  <c:v>1.9062719826353897E-2</c:v>
                </c:pt>
                <c:pt idx="86">
                  <c:v>6.7745836817551209E-3</c:v>
                </c:pt>
                <c:pt idx="87">
                  <c:v>8.9619718572307421E-3</c:v>
                </c:pt>
                <c:pt idx="88">
                  <c:v>-4.470946344766899E-3</c:v>
                </c:pt>
                <c:pt idx="89">
                  <c:v>-1.504919297385791E-2</c:v>
                </c:pt>
                <c:pt idx="90">
                  <c:v>-2.2770408320522254E-3</c:v>
                </c:pt>
                <c:pt idx="91">
                  <c:v>1.2835208293446291E-2</c:v>
                </c:pt>
                <c:pt idx="92">
                  <c:v>6.7441280795532479E-2</c:v>
                </c:pt>
                <c:pt idx="93">
                  <c:v>1.8757062596041697E-2</c:v>
                </c:pt>
                <c:pt idx="94">
                  <c:v>-1.0377125289290872E-2</c:v>
                </c:pt>
                <c:pt idx="95">
                  <c:v>-3.1793564501186318E-2</c:v>
                </c:pt>
                <c:pt idx="96">
                  <c:v>-2.5446665661164262E-2</c:v>
                </c:pt>
                <c:pt idx="97">
                  <c:v>3.9702074565886078E-2</c:v>
                </c:pt>
                <c:pt idx="98">
                  <c:v>-1.0672459890771872E-2</c:v>
                </c:pt>
                <c:pt idx="99">
                  <c:v>-5.7388966690181667E-3</c:v>
                </c:pt>
                <c:pt idx="100">
                  <c:v>-5.7720217971222888E-3</c:v>
                </c:pt>
                <c:pt idx="101">
                  <c:v>-7.2385091832299876E-4</c:v>
                </c:pt>
                <c:pt idx="102">
                  <c:v>1.437839292771491E-2</c:v>
                </c:pt>
                <c:pt idx="103">
                  <c:v>3.987936623159654E-2</c:v>
                </c:pt>
                <c:pt idx="104">
                  <c:v>8.1967672041784907E-3</c:v>
                </c:pt>
                <c:pt idx="105">
                  <c:v>-1.3614705983209633E-3</c:v>
                </c:pt>
                <c:pt idx="106">
                  <c:v>-1.5099806455751062E-2</c:v>
                </c:pt>
                <c:pt idx="107">
                  <c:v>-2.4502450865896017E-2</c:v>
                </c:pt>
                <c:pt idx="108">
                  <c:v>0.12507976098114035</c:v>
                </c:pt>
                <c:pt idx="109">
                  <c:v>-2.4692612590371522E-2</c:v>
                </c:pt>
                <c:pt idx="110">
                  <c:v>6.4082027184933119E-4</c:v>
                </c:pt>
                <c:pt idx="111">
                  <c:v>1.2098205505580396E-2</c:v>
                </c:pt>
                <c:pt idx="112">
                  <c:v>-1.2739025777429714E-2</c:v>
                </c:pt>
                <c:pt idx="113">
                  <c:v>1.0204170174241668E-2</c:v>
                </c:pt>
                <c:pt idx="114">
                  <c:v>-1.084540136004785E-2</c:v>
                </c:pt>
                <c:pt idx="115">
                  <c:v>-3.1934939248806582E-2</c:v>
                </c:pt>
                <c:pt idx="116">
                  <c:v>-5.9780981755080667E-3</c:v>
                </c:pt>
                <c:pt idx="117">
                  <c:v>7.301725106016334E-3</c:v>
                </c:pt>
                <c:pt idx="118">
                  <c:v>-2.6490081715767307E-3</c:v>
                </c:pt>
                <c:pt idx="119">
                  <c:v>-1.6717206429969281E-2</c:v>
                </c:pt>
                <c:pt idx="120">
                  <c:v>2.2008224064384782E-2</c:v>
                </c:pt>
                <c:pt idx="121">
                  <c:v>5.9191228391949763E-3</c:v>
                </c:pt>
                <c:pt idx="122">
                  <c:v>3.9267066161717962E-3</c:v>
                </c:pt>
                <c:pt idx="123">
                  <c:v>-3.9267066161717519E-3</c:v>
                </c:pt>
                <c:pt idx="124">
                  <c:v>5.2321898303021065E-3</c:v>
                </c:pt>
                <c:pt idx="125">
                  <c:v>1.6817990185962285E-2</c:v>
                </c:pt>
                <c:pt idx="126">
                  <c:v>-5.1447058812378182E-3</c:v>
                </c:pt>
                <c:pt idx="127">
                  <c:v>5.7859370670439265E-3</c:v>
                </c:pt>
                <c:pt idx="128">
                  <c:v>3.8387763071656669E-3</c:v>
                </c:pt>
                <c:pt idx="129">
                  <c:v>4.4600265075295242E-3</c:v>
                </c:pt>
                <c:pt idx="130">
                  <c:v>3.5595390742530111E-2</c:v>
                </c:pt>
                <c:pt idx="131">
                  <c:v>-2.0453145585795692E-2</c:v>
                </c:pt>
                <c:pt idx="132">
                  <c:v>-2.2800227699580296E-2</c:v>
                </c:pt>
                <c:pt idx="133">
                  <c:v>-2.9251354313115051E-2</c:v>
                </c:pt>
                <c:pt idx="134">
                  <c:v>-5.9543675758215635E-3</c:v>
                </c:pt>
                <c:pt idx="135">
                  <c:v>-1.0003417862789266E-2</c:v>
                </c:pt>
                <c:pt idx="136">
                  <c:v>-2.3737974568501286E-2</c:v>
                </c:pt>
                <c:pt idx="137">
                  <c:v>-6.1568787373034103E-2</c:v>
                </c:pt>
                <c:pt idx="138">
                  <c:v>2.3089048772364815E-2</c:v>
                </c:pt>
                <c:pt idx="139">
                  <c:v>1.9075110335332223E-2</c:v>
                </c:pt>
                <c:pt idx="140">
                  <c:v>-9.8453678525294141E-3</c:v>
                </c:pt>
                <c:pt idx="141">
                  <c:v>-4.8507518605085564E-2</c:v>
                </c:pt>
                <c:pt idx="142">
                  <c:v>-1.4947961435873139E-2</c:v>
                </c:pt>
                <c:pt idx="143">
                  <c:v>9.7415532452991525E-3</c:v>
                </c:pt>
                <c:pt idx="144">
                  <c:v>1.259742483696303E-2</c:v>
                </c:pt>
                <c:pt idx="145">
                  <c:v>1.4716706114562507E-3</c:v>
                </c:pt>
                <c:pt idx="146">
                  <c:v>1.7493157447517119E-2</c:v>
                </c:pt>
                <c:pt idx="147">
                  <c:v>-2.1914682705394605E-2</c:v>
                </c:pt>
                <c:pt idx="148">
                  <c:v>2.2132063626486612E-3</c:v>
                </c:pt>
                <c:pt idx="149">
                  <c:v>1.244981294742557E-2</c:v>
                </c:pt>
                <c:pt idx="150">
                  <c:v>2.5863510589919373E-2</c:v>
                </c:pt>
                <c:pt idx="151">
                  <c:v>1.7575144821507491E-2</c:v>
                </c:pt>
                <c:pt idx="152">
                  <c:v>-1.8284616295041252E-2</c:v>
                </c:pt>
                <c:pt idx="153">
                  <c:v>-9.2692285763625107E-3</c:v>
                </c:pt>
                <c:pt idx="154">
                  <c:v>-7.1891035724692262E-3</c:v>
                </c:pt>
                <c:pt idx="155">
                  <c:v>1.4326892620761702E-2</c:v>
                </c:pt>
                <c:pt idx="156">
                  <c:v>-2.9594364751550088E-2</c:v>
                </c:pt>
                <c:pt idx="157">
                  <c:v>-2.2972481143490996E-2</c:v>
                </c:pt>
                <c:pt idx="158">
                  <c:v>8.212065560370475E-3</c:v>
                </c:pt>
                <c:pt idx="159">
                  <c:v>5.1909645669698697E-3</c:v>
                </c:pt>
                <c:pt idx="160">
                  <c:v>-7.3991864271046384E-4</c:v>
                </c:pt>
                <c:pt idx="161">
                  <c:v>2.9563953536025232E-3</c:v>
                </c:pt>
                <c:pt idx="162">
                  <c:v>-7.4074412778618046E-3</c:v>
                </c:pt>
                <c:pt idx="163">
                  <c:v>5.930336134848533E-3</c:v>
                </c:pt>
                <c:pt idx="164">
                  <c:v>-8.1633106391610939E-3</c:v>
                </c:pt>
                <c:pt idx="165">
                  <c:v>-4.4809634350359805E-3</c:v>
                </c:pt>
                <c:pt idx="166">
                  <c:v>2.4400471191858029E-2</c:v>
                </c:pt>
                <c:pt idx="167">
                  <c:v>-2.9261176693887907E-3</c:v>
                </c:pt>
                <c:pt idx="168">
                  <c:v>3.8092999473012784E-2</c:v>
                </c:pt>
                <c:pt idx="169">
                  <c:v>3.0557933217650744E-2</c:v>
                </c:pt>
                <c:pt idx="170">
                  <c:v>-1.7247754230698849E-2</c:v>
                </c:pt>
                <c:pt idx="171">
                  <c:v>-4.1841065225739849E-3</c:v>
                </c:pt>
                <c:pt idx="172">
                  <c:v>-6.990563024978823E-4</c:v>
                </c:pt>
                <c:pt idx="173">
                  <c:v>-1.9774655659417658E-2</c:v>
                </c:pt>
                <c:pt idx="174">
                  <c:v>-3.5727083375735988E-3</c:v>
                </c:pt>
                <c:pt idx="175">
                  <c:v>0</c:v>
                </c:pt>
                <c:pt idx="176">
                  <c:v>7.1556353679390913E-4</c:v>
                </c:pt>
                <c:pt idx="177">
                  <c:v>-2.8653314732863936E-3</c:v>
                </c:pt>
                <c:pt idx="178">
                  <c:v>-1.3723581219797564E-2</c:v>
                </c:pt>
                <c:pt idx="179">
                  <c:v>-1.1704595949527875E-2</c:v>
                </c:pt>
                <c:pt idx="180">
                  <c:v>-7.3610603250220464E-4</c:v>
                </c:pt>
                <c:pt idx="181">
                  <c:v>-1.4738396183006637E-3</c:v>
                </c:pt>
                <c:pt idx="182">
                  <c:v>-4.0637645731826391E-2</c:v>
                </c:pt>
                <c:pt idx="183">
                  <c:v>1.8265347977293404E-2</c:v>
                </c:pt>
                <c:pt idx="184">
                  <c:v>-9.8522964430114834E-3</c:v>
                </c:pt>
                <c:pt idx="185">
                  <c:v>9.8522964430114192E-3</c:v>
                </c:pt>
                <c:pt idx="186">
                  <c:v>3.7636476493038019E-3</c:v>
                </c:pt>
                <c:pt idx="187">
                  <c:v>3.0007524392382419E-3</c:v>
                </c:pt>
                <c:pt idx="188">
                  <c:v>4.3963123421116204E-2</c:v>
                </c:pt>
                <c:pt idx="189">
                  <c:v>-2.9092960941664778E-2</c:v>
                </c:pt>
                <c:pt idx="190">
                  <c:v>-1.3373156211858139E-2</c:v>
                </c:pt>
                <c:pt idx="191">
                  <c:v>-1.5831465216680628E-2</c:v>
                </c:pt>
                <c:pt idx="192">
                  <c:v>-1.2232568435634408E-2</c:v>
                </c:pt>
                <c:pt idx="193">
                  <c:v>-2.3103591331842584E-3</c:v>
                </c:pt>
                <c:pt idx="194">
                  <c:v>0</c:v>
                </c:pt>
                <c:pt idx="195">
                  <c:v>-8.5172795188790881E-3</c:v>
                </c:pt>
                <c:pt idx="196">
                  <c:v>-2.4401053231680438E-2</c:v>
                </c:pt>
                <c:pt idx="197">
                  <c:v>8.7267511382371401E-3</c:v>
                </c:pt>
                <c:pt idx="198">
                  <c:v>3.1545767485155669E-3</c:v>
                </c:pt>
                <c:pt idx="199">
                  <c:v>-8.6991454082897979E-3</c:v>
                </c:pt>
                <c:pt idx="200">
                  <c:v>-1.0379334696948834E-2</c:v>
                </c:pt>
                <c:pt idx="201">
                  <c:v>-3.0144848732605724E-2</c:v>
                </c:pt>
                <c:pt idx="202">
                  <c:v>-2.0050797045561192E-2</c:v>
                </c:pt>
                <c:pt idx="203">
                  <c:v>0</c:v>
                </c:pt>
                <c:pt idx="204">
                  <c:v>-5.730734525730629E-2</c:v>
                </c:pt>
                <c:pt idx="205">
                  <c:v>6.0677188378856571E-2</c:v>
                </c:pt>
                <c:pt idx="206">
                  <c:v>-8.4459961534108698E-3</c:v>
                </c:pt>
                <c:pt idx="207">
                  <c:v>1.6949156599912823E-3</c:v>
                </c:pt>
                <c:pt idx="208">
                  <c:v>1.0109605900553893E-2</c:v>
                </c:pt>
                <c:pt idx="209">
                  <c:v>3.7833459531226458E-2</c:v>
                </c:pt>
                <c:pt idx="210">
                  <c:v>-3.0317766533989536E-2</c:v>
                </c:pt>
                <c:pt idx="211">
                  <c:v>-1.6652793190612089E-3</c:v>
                </c:pt>
                <c:pt idx="212">
                  <c:v>2.4692612590371414E-2</c:v>
                </c:pt>
                <c:pt idx="213">
                  <c:v>4.8661896511729063E-3</c:v>
                </c:pt>
                <c:pt idx="214">
                  <c:v>-6.4935293105482308E-3</c:v>
                </c:pt>
                <c:pt idx="215">
                  <c:v>-1.5593258092294993E-2</c:v>
                </c:pt>
                <c:pt idx="216">
                  <c:v>-3.3140046900373347E-3</c:v>
                </c:pt>
                <c:pt idx="217">
                  <c:v>7.4411256946881749E-3</c:v>
                </c:pt>
                <c:pt idx="218">
                  <c:v>7.3861640677287677E-3</c:v>
                </c:pt>
                <c:pt idx="219">
                  <c:v>-4.0966874173300099E-3</c:v>
                </c:pt>
                <c:pt idx="220">
                  <c:v>5.7306747089850745E-3</c:v>
                </c:pt>
                <c:pt idx="221">
                  <c:v>-1.6461277054071962E-2</c:v>
                </c:pt>
                <c:pt idx="222">
                  <c:v>-1.0008423826839334E-2</c:v>
                </c:pt>
                <c:pt idx="223">
                  <c:v>-8.3857447262102741E-4</c:v>
                </c:pt>
                <c:pt idx="224">
                  <c:v>-9.2710314279327924E-3</c:v>
                </c:pt>
                <c:pt idx="225">
                  <c:v>2.9205246328749913E-2</c:v>
                </c:pt>
                <c:pt idx="226">
                  <c:v>2.4640669551592785E-3</c:v>
                </c:pt>
                <c:pt idx="227">
                  <c:v>-3.6762702903012236E-2</c:v>
                </c:pt>
                <c:pt idx="228">
                  <c:v>5.2229026666281958E-2</c:v>
                </c:pt>
                <c:pt idx="229">
                  <c:v>4.114504411117649E-2</c:v>
                </c:pt>
                <c:pt idx="230">
                  <c:v>-2.3282897595911845E-3</c:v>
                </c:pt>
                <c:pt idx="231">
                  <c:v>2.9852963149681128E-2</c:v>
                </c:pt>
                <c:pt idx="232">
                  <c:v>-3.0211503341762112E-3</c:v>
                </c:pt>
                <c:pt idx="233">
                  <c:v>1.5117160853221608E-3</c:v>
                </c:pt>
                <c:pt idx="234">
                  <c:v>-9.1047669929193165E-3</c:v>
                </c:pt>
                <c:pt idx="235">
                  <c:v>-1.6910472148316511E-2</c:v>
                </c:pt>
                <c:pt idx="236">
                  <c:v>1.6910472148316539E-2</c:v>
                </c:pt>
                <c:pt idx="237">
                  <c:v>-2.4692612590371411E-2</c:v>
                </c:pt>
                <c:pt idx="238">
                  <c:v>-1.8928009885518911E-2</c:v>
                </c:pt>
                <c:pt idx="239">
                  <c:v>3.9729889367755991E-3</c:v>
                </c:pt>
                <c:pt idx="240">
                  <c:v>1.7296028650717027E-2</c:v>
                </c:pt>
                <c:pt idx="241">
                  <c:v>-1.5711242265145437E-2</c:v>
                </c:pt>
                <c:pt idx="242">
                  <c:v>-1.9185240721348612E-2</c:v>
                </c:pt>
                <c:pt idx="243">
                  <c:v>1.9976693077660274E-2</c:v>
                </c:pt>
                <c:pt idx="244">
                  <c:v>-1.5949301407677953E-2</c:v>
                </c:pt>
                <c:pt idx="245">
                  <c:v>-8.0710688337916614E-3</c:v>
                </c:pt>
                <c:pt idx="246">
                  <c:v>-1.3050756195490827E-2</c:v>
                </c:pt>
                <c:pt idx="247">
                  <c:v>-4.9382816405825663E-3</c:v>
                </c:pt>
                <c:pt idx="248">
                  <c:v>-3.3057881344995439E-3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1-44DE-8EAE-40CDE2EDFC1D}"/>
            </c:ext>
          </c:extLst>
        </c:ser>
        <c:ser>
          <c:idx val="1"/>
          <c:order val="1"/>
          <c:tx>
            <c:v>Predicted Kalyan</c:v>
          </c:tx>
          <c:spPr>
            <a:ln w="19050">
              <a:noFill/>
            </a:ln>
          </c:spPr>
          <c:xVal>
            <c:numRef>
              <c:f>index!$G$3:$G$251</c:f>
              <c:numCache>
                <c:formatCode>0.00%</c:formatCode>
                <c:ptCount val="249"/>
                <c:pt idx="0">
                  <c:v>-9.4505975322978809E-3</c:v>
                </c:pt>
                <c:pt idx="1">
                  <c:v>8.3361437043846104E-3</c:v>
                </c:pt>
                <c:pt idx="2">
                  <c:v>7.2897624185612698E-3</c:v>
                </c:pt>
                <c:pt idx="3">
                  <c:v>6.6570007870929496E-3</c:v>
                </c:pt>
                <c:pt idx="4">
                  <c:v>8.0093152954948815E-3</c:v>
                </c:pt>
                <c:pt idx="5">
                  <c:v>-6.1490941611665332E-3</c:v>
                </c:pt>
                <c:pt idx="6">
                  <c:v>-1.0440998826452301E-2</c:v>
                </c:pt>
                <c:pt idx="7">
                  <c:v>-1.2732220019680827E-3</c:v>
                </c:pt>
                <c:pt idx="8">
                  <c:v>1.6577550301561973E-2</c:v>
                </c:pt>
                <c:pt idx="9">
                  <c:v>1.2317325341082912E-2</c:v>
                </c:pt>
                <c:pt idx="10">
                  <c:v>-5.1728400830980811E-3</c:v>
                </c:pt>
                <c:pt idx="11">
                  <c:v>-8.2910129471753299E-3</c:v>
                </c:pt>
                <c:pt idx="12">
                  <c:v>1.7901935299818986E-2</c:v>
                </c:pt>
                <c:pt idx="13">
                  <c:v>1.4749945057214828E-3</c:v>
                </c:pt>
                <c:pt idx="14">
                  <c:v>7.0709382463091867E-4</c:v>
                </c:pt>
                <c:pt idx="15">
                  <c:v>6.0964007117105569E-3</c:v>
                </c:pt>
                <c:pt idx="16">
                  <c:v>2.3760345128514245E-3</c:v>
                </c:pt>
                <c:pt idx="17">
                  <c:v>6.3561394878013074E-3</c:v>
                </c:pt>
                <c:pt idx="18">
                  <c:v>9.4879727316188097E-3</c:v>
                </c:pt>
                <c:pt idx="19">
                  <c:v>-5.1030807346014347E-4</c:v>
                </c:pt>
                <c:pt idx="20">
                  <c:v>8.6674446019981654E-5</c:v>
                </c:pt>
                <c:pt idx="21">
                  <c:v>7.3017654436381392E-3</c:v>
                </c:pt>
                <c:pt idx="22">
                  <c:v>-1.2818634051846062E-3</c:v>
                </c:pt>
                <c:pt idx="23">
                  <c:v>5.1811113962645268E-3</c:v>
                </c:pt>
                <c:pt idx="24">
                  <c:v>-7.3352548003090691E-4</c:v>
                </c:pt>
                <c:pt idx="25">
                  <c:v>-6.6772198768095935E-3</c:v>
                </c:pt>
                <c:pt idx="26">
                  <c:v>6.5279085353827145E-3</c:v>
                </c:pt>
                <c:pt idx="27">
                  <c:v>3.9065150783718612E-3</c:v>
                </c:pt>
                <c:pt idx="28">
                  <c:v>7.9085897729400882E-4</c:v>
                </c:pt>
                <c:pt idx="29">
                  <c:v>3.6236155189037843E-3</c:v>
                </c:pt>
                <c:pt idx="30">
                  <c:v>-6.4292438119768949E-3</c:v>
                </c:pt>
                <c:pt idx="31">
                  <c:v>-4.8412390579480827E-3</c:v>
                </c:pt>
                <c:pt idx="32">
                  <c:v>-5.1315151047548523E-4</c:v>
                </c:pt>
                <c:pt idx="33">
                  <c:v>4.0184782924328364E-3</c:v>
                </c:pt>
                <c:pt idx="34">
                  <c:v>1.6656491552922152E-3</c:v>
                </c:pt>
                <c:pt idx="35">
                  <c:v>-5.4546109932566283E-3</c:v>
                </c:pt>
                <c:pt idx="36">
                  <c:v>6.5761703950533955E-3</c:v>
                </c:pt>
                <c:pt idx="37">
                  <c:v>4.4169571475514277E-3</c:v>
                </c:pt>
                <c:pt idx="38">
                  <c:v>-2.8823968142633397E-3</c:v>
                </c:pt>
                <c:pt idx="39">
                  <c:v>-4.197939514398237E-3</c:v>
                </c:pt>
                <c:pt idx="40">
                  <c:v>-1.7127454341774183E-3</c:v>
                </c:pt>
                <c:pt idx="41">
                  <c:v>-2.6431873739428875E-3</c:v>
                </c:pt>
                <c:pt idx="42">
                  <c:v>2.6877113962504966E-3</c:v>
                </c:pt>
                <c:pt idx="43">
                  <c:v>7.1079045188818853E-3</c:v>
                </c:pt>
                <c:pt idx="44">
                  <c:v>-1.0172940856974727E-3</c:v>
                </c:pt>
                <c:pt idx="45">
                  <c:v>3.8740785221350028E-3</c:v>
                </c:pt>
                <c:pt idx="46">
                  <c:v>-9.6022099767209546E-3</c:v>
                </c:pt>
                <c:pt idx="47">
                  <c:v>-2.4253856060068731E-3</c:v>
                </c:pt>
                <c:pt idx="48">
                  <c:v>1.7844396906752612E-4</c:v>
                </c:pt>
                <c:pt idx="49">
                  <c:v>7.6020166165659082E-3</c:v>
                </c:pt>
                <c:pt idx="50">
                  <c:v>2.6274003550276126E-3</c:v>
                </c:pt>
                <c:pt idx="51">
                  <c:v>4.4212840858116617E-3</c:v>
                </c:pt>
                <c:pt idx="52">
                  <c:v>-5.0239264507832973E-5</c:v>
                </c:pt>
                <c:pt idx="53">
                  <c:v>-1.0796990837843464E-2</c:v>
                </c:pt>
                <c:pt idx="54">
                  <c:v>-7.6662422011756432E-3</c:v>
                </c:pt>
                <c:pt idx="55">
                  <c:v>1.2204442218645537E-2</c:v>
                </c:pt>
                <c:pt idx="56">
                  <c:v>2.020196330389148E-3</c:v>
                </c:pt>
                <c:pt idx="57">
                  <c:v>-1.9949186710989724E-3</c:v>
                </c:pt>
                <c:pt idx="58">
                  <c:v>-4.941269251421819E-3</c:v>
                </c:pt>
                <c:pt idx="59">
                  <c:v>-2.3556837366210791E-3</c:v>
                </c:pt>
                <c:pt idx="60">
                  <c:v>4.3858256873079192E-3</c:v>
                </c:pt>
                <c:pt idx="61">
                  <c:v>-9.7649136684721917E-4</c:v>
                </c:pt>
                <c:pt idx="62">
                  <c:v>7.716116923125624E-3</c:v>
                </c:pt>
                <c:pt idx="63">
                  <c:v>1.5342677718794513E-2</c:v>
                </c:pt>
                <c:pt idx="64">
                  <c:v>7.9069123919256155E-3</c:v>
                </c:pt>
                <c:pt idx="65">
                  <c:v>2.1994639228035033E-3</c:v>
                </c:pt>
                <c:pt idx="66">
                  <c:v>-3.4672734288667254E-3</c:v>
                </c:pt>
                <c:pt idx="67">
                  <c:v>1.233981099116492E-3</c:v>
                </c:pt>
                <c:pt idx="68">
                  <c:v>1.343030810369638E-3</c:v>
                </c:pt>
                <c:pt idx="69">
                  <c:v>1.3205435130599847E-4</c:v>
                </c:pt>
                <c:pt idx="70">
                  <c:v>5.0326862566738252E-3</c:v>
                </c:pt>
                <c:pt idx="71">
                  <c:v>1.0014220220038851E-2</c:v>
                </c:pt>
                <c:pt idx="72">
                  <c:v>2.0518468525620097E-3</c:v>
                </c:pt>
                <c:pt idx="73">
                  <c:v>3.107516143149264E-3</c:v>
                </c:pt>
                <c:pt idx="74">
                  <c:v>-2.7574003900989229E-3</c:v>
                </c:pt>
                <c:pt idx="75">
                  <c:v>-7.1685546090666519E-3</c:v>
                </c:pt>
                <c:pt idx="76">
                  <c:v>2.7893343567396453E-3</c:v>
                </c:pt>
                <c:pt idx="77">
                  <c:v>7.7383198591159386E-3</c:v>
                </c:pt>
                <c:pt idx="78">
                  <c:v>6.0434317105073718E-4</c:v>
                </c:pt>
                <c:pt idx="79">
                  <c:v>1.3525068735473022E-4</c:v>
                </c:pt>
                <c:pt idx="80">
                  <c:v>4.0969282398875722E-3</c:v>
                </c:pt>
                <c:pt idx="81">
                  <c:v>1.3429166104186735E-2</c:v>
                </c:pt>
                <c:pt idx="82">
                  <c:v>1.1810519440649946E-2</c:v>
                </c:pt>
                <c:pt idx="83">
                  <c:v>-3.2711245256615783E-3</c:v>
                </c:pt>
                <c:pt idx="84">
                  <c:v>9.2042712853325718E-3</c:v>
                </c:pt>
                <c:pt idx="85">
                  <c:v>5.1768532251176254E-3</c:v>
                </c:pt>
                <c:pt idx="86">
                  <c:v>3.1237958165422752E-3</c:v>
                </c:pt>
                <c:pt idx="87">
                  <c:v>-9.0385988841995806E-4</c:v>
                </c:pt>
                <c:pt idx="88">
                  <c:v>-4.9545450321603589E-4</c:v>
                </c:pt>
                <c:pt idx="89">
                  <c:v>9.0718627298651939E-4</c:v>
                </c:pt>
                <c:pt idx="90">
                  <c:v>-8.0346617885402119E-4</c:v>
                </c:pt>
                <c:pt idx="91">
                  <c:v>1.4221845881971984E-3</c:v>
                </c:pt>
                <c:pt idx="92">
                  <c:v>7.9915724841745379E-3</c:v>
                </c:pt>
                <c:pt idx="93">
                  <c:v>6.2619429374609938E-3</c:v>
                </c:pt>
                <c:pt idx="94">
                  <c:v>-2.5188393721590984E-3</c:v>
                </c:pt>
                <c:pt idx="95">
                  <c:v>-1.0762766458321043E-2</c:v>
                </c:pt>
                <c:pt idx="96">
                  <c:v>9.4454475094025107E-3</c:v>
                </c:pt>
                <c:pt idx="97">
                  <c:v>-8.744284373270665E-4</c:v>
                </c:pt>
                <c:pt idx="98">
                  <c:v>1.5623904173446654E-2</c:v>
                </c:pt>
                <c:pt idx="99">
                  <c:v>1.6958111931557232E-3</c:v>
                </c:pt>
                <c:pt idx="100">
                  <c:v>1.0641783572961581E-4</c:v>
                </c:pt>
                <c:pt idx="101">
                  <c:v>-5.982542131478065E-3</c:v>
                </c:pt>
                <c:pt idx="102">
                  <c:v>-2.1037856145795374E-3</c:v>
                </c:pt>
                <c:pt idx="103">
                  <c:v>-5.2732332856385341E-3</c:v>
                </c:pt>
                <c:pt idx="104">
                  <c:v>-4.8989861907132821E-3</c:v>
                </c:pt>
                <c:pt idx="105">
                  <c:v>9.0395325855123446E-3</c:v>
                </c:pt>
                <c:pt idx="106">
                  <c:v>7.3803151105359625E-3</c:v>
                </c:pt>
                <c:pt idx="107">
                  <c:v>-9.9413533765346368E-3</c:v>
                </c:pt>
                <c:pt idx="108">
                  <c:v>8.1470466584434558E-3</c:v>
                </c:pt>
                <c:pt idx="109">
                  <c:v>5.8763450034090793E-3</c:v>
                </c:pt>
                <c:pt idx="110">
                  <c:v>2.831942274032983E-3</c:v>
                </c:pt>
                <c:pt idx="111">
                  <c:v>2.5599729044600752E-3</c:v>
                </c:pt>
                <c:pt idx="112">
                  <c:v>9.3932985287852669E-3</c:v>
                </c:pt>
                <c:pt idx="113">
                  <c:v>9.6876673744827318E-3</c:v>
                </c:pt>
                <c:pt idx="114">
                  <c:v>7.5240198928300944E-3</c:v>
                </c:pt>
                <c:pt idx="115">
                  <c:v>-3.1602539324889403E-3</c:v>
                </c:pt>
                <c:pt idx="116">
                  <c:v>-8.2949118597041606E-3</c:v>
                </c:pt>
                <c:pt idx="117">
                  <c:v>-4.8566828074737599E-3</c:v>
                </c:pt>
                <c:pt idx="118">
                  <c:v>-3.4827687919410082E-3</c:v>
                </c:pt>
                <c:pt idx="119">
                  <c:v>5.7946541799084499E-4</c:v>
                </c:pt>
                <c:pt idx="120">
                  <c:v>7.858521832249608E-3</c:v>
                </c:pt>
                <c:pt idx="121">
                  <c:v>-3.1497297783985938E-3</c:v>
                </c:pt>
                <c:pt idx="122">
                  <c:v>-1.961347328760292E-2</c:v>
                </c:pt>
                <c:pt idx="123">
                  <c:v>-1.0447927649083697E-2</c:v>
                </c:pt>
                <c:pt idx="124">
                  <c:v>1.4494106489669145E-2</c:v>
                </c:pt>
                <c:pt idx="125">
                  <c:v>-2.2725632780962878E-3</c:v>
                </c:pt>
                <c:pt idx="126">
                  <c:v>-3.3456411226991806E-3</c:v>
                </c:pt>
                <c:pt idx="127">
                  <c:v>4.9012575036592558E-3</c:v>
                </c:pt>
                <c:pt idx="128">
                  <c:v>8.4340377145086798E-3</c:v>
                </c:pt>
                <c:pt idx="129">
                  <c:v>-1.3457834157164536E-3</c:v>
                </c:pt>
                <c:pt idx="130">
                  <c:v>-1.5002172720921161E-3</c:v>
                </c:pt>
                <c:pt idx="131">
                  <c:v>-8.0020933646903214E-3</c:v>
                </c:pt>
                <c:pt idx="132">
                  <c:v>1.2739096598234837E-2</c:v>
                </c:pt>
                <c:pt idx="133">
                  <c:v>3.700410401166087E-4</c:v>
                </c:pt>
                <c:pt idx="134">
                  <c:v>-6.1065890087613648E-3</c:v>
                </c:pt>
                <c:pt idx="135">
                  <c:v>-5.6020214558960254E-3</c:v>
                </c:pt>
                <c:pt idx="136">
                  <c:v>-7.5063196902765391E-3</c:v>
                </c:pt>
                <c:pt idx="137">
                  <c:v>-1.9798067728082253E-2</c:v>
                </c:pt>
                <c:pt idx="138">
                  <c:v>4.9713875910040546E-3</c:v>
                </c:pt>
                <c:pt idx="139">
                  <c:v>-5.0575162788005449E-3</c:v>
                </c:pt>
                <c:pt idx="140">
                  <c:v>6.9353921488597555E-3</c:v>
                </c:pt>
                <c:pt idx="141">
                  <c:v>-2.9502149772621358E-2</c:v>
                </c:pt>
                <c:pt idx="142">
                  <c:v>1.6138311738437181E-3</c:v>
                </c:pt>
                <c:pt idx="143">
                  <c:v>-4.1572283164124264E-3</c:v>
                </c:pt>
                <c:pt idx="144">
                  <c:v>1.0758491006561958E-2</c:v>
                </c:pt>
                <c:pt idx="145">
                  <c:v>1.358191816862196E-2</c:v>
                </c:pt>
                <c:pt idx="146">
                  <c:v>-1.1847524364121427E-2</c:v>
                </c:pt>
                <c:pt idx="147">
                  <c:v>-1.6679293525066932E-2</c:v>
                </c:pt>
                <c:pt idx="148">
                  <c:v>1.5515602865605863E-2</c:v>
                </c:pt>
                <c:pt idx="149">
                  <c:v>1.6916999510179991E-2</c:v>
                </c:pt>
                <c:pt idx="150">
                  <c:v>2.6924610252884998E-3</c:v>
                </c:pt>
                <c:pt idx="151">
                  <c:v>-3.1688799131232727E-4</c:v>
                </c:pt>
                <c:pt idx="152">
                  <c:v>-8.2025600706723129E-3</c:v>
                </c:pt>
                <c:pt idx="153">
                  <c:v>-2.4990537072034653E-3</c:v>
                </c:pt>
                <c:pt idx="154">
                  <c:v>-5.9919765456759484E-3</c:v>
                </c:pt>
                <c:pt idx="155">
                  <c:v>1.5665890444361708E-3</c:v>
                </c:pt>
                <c:pt idx="156">
                  <c:v>-1.5377008913403054E-2</c:v>
                </c:pt>
                <c:pt idx="157">
                  <c:v>-2.208462525426377E-2</c:v>
                </c:pt>
                <c:pt idx="158">
                  <c:v>9.3845089143681712E-3</c:v>
                </c:pt>
                <c:pt idx="159">
                  <c:v>1.0947055769810723E-2</c:v>
                </c:pt>
                <c:pt idx="160">
                  <c:v>6.885523140111989E-3</c:v>
                </c:pt>
                <c:pt idx="161">
                  <c:v>-4.0409312434183352E-3</c:v>
                </c:pt>
                <c:pt idx="162">
                  <c:v>4.8401385192229909E-3</c:v>
                </c:pt>
                <c:pt idx="163">
                  <c:v>8.5666107599145849E-3</c:v>
                </c:pt>
                <c:pt idx="164">
                  <c:v>-1.1408881875360657E-3</c:v>
                </c:pt>
                <c:pt idx="165">
                  <c:v>-5.6076044069777991E-4</c:v>
                </c:pt>
                <c:pt idx="166">
                  <c:v>8.686899930872365E-3</c:v>
                </c:pt>
                <c:pt idx="167">
                  <c:v>1.5532155674438485E-2</c:v>
                </c:pt>
                <c:pt idx="168">
                  <c:v>1.0135293409169081E-2</c:v>
                </c:pt>
                <c:pt idx="169">
                  <c:v>6.7169757589339947E-3</c:v>
                </c:pt>
                <c:pt idx="170">
                  <c:v>-1.0055830065243644E-2</c:v>
                </c:pt>
                <c:pt idx="171">
                  <c:v>3.7571827114337929E-3</c:v>
                </c:pt>
                <c:pt idx="172">
                  <c:v>1.064338838998579E-2</c:v>
                </c:pt>
                <c:pt idx="173">
                  <c:v>2.9091191803581893E-3</c:v>
                </c:pt>
                <c:pt idx="174">
                  <c:v>8.6357417794735106E-3</c:v>
                </c:pt>
                <c:pt idx="175">
                  <c:v>2.4924505947533245E-3</c:v>
                </c:pt>
                <c:pt idx="176">
                  <c:v>-1.1228708258463262E-4</c:v>
                </c:pt>
                <c:pt idx="177">
                  <c:v>2.8634859715560308E-3</c:v>
                </c:pt>
                <c:pt idx="178">
                  <c:v>-1.0710911914286183E-2</c:v>
                </c:pt>
                <c:pt idx="179">
                  <c:v>-9.6890064780822838E-3</c:v>
                </c:pt>
                <c:pt idx="180">
                  <c:v>-1.0163862100486327E-2</c:v>
                </c:pt>
                <c:pt idx="181">
                  <c:v>-7.9069449649056857E-3</c:v>
                </c:pt>
                <c:pt idx="182">
                  <c:v>-2.6927165310979384E-2</c:v>
                </c:pt>
                <c:pt idx="183">
                  <c:v>7.4854279782373646E-3</c:v>
                </c:pt>
                <c:pt idx="184">
                  <c:v>-9.7592674103367961E-3</c:v>
                </c:pt>
                <c:pt idx="185">
                  <c:v>-4.7936257388604811E-4</c:v>
                </c:pt>
                <c:pt idx="186">
                  <c:v>1.3814828701121379E-2</c:v>
                </c:pt>
                <c:pt idx="187">
                  <c:v>1.3575374518897244E-2</c:v>
                </c:pt>
                <c:pt idx="188">
                  <c:v>1.1491534770912802E-2</c:v>
                </c:pt>
                <c:pt idx="189">
                  <c:v>-1.2439252422007897E-2</c:v>
                </c:pt>
                <c:pt idx="190">
                  <c:v>-2.5031016732770949E-3</c:v>
                </c:pt>
                <c:pt idx="191">
                  <c:v>-1.7432106933369305E-2</c:v>
                </c:pt>
                <c:pt idx="192">
                  <c:v>3.0829177834033228E-3</c:v>
                </c:pt>
                <c:pt idx="193">
                  <c:v>1.1347480211462859E-2</c:v>
                </c:pt>
                <c:pt idx="194">
                  <c:v>8.1010661276622389E-3</c:v>
                </c:pt>
                <c:pt idx="195">
                  <c:v>-1.3213230321500876E-2</c:v>
                </c:pt>
                <c:pt idx="196">
                  <c:v>-3.1094737081558063E-2</c:v>
                </c:pt>
                <c:pt idx="197">
                  <c:v>2.9810441021687707E-2</c:v>
                </c:pt>
                <c:pt idx="198">
                  <c:v>-1.7447909452098886E-3</c:v>
                </c:pt>
                <c:pt idx="199">
                  <c:v>-1.0165537396252585E-3</c:v>
                </c:pt>
                <c:pt idx="200">
                  <c:v>-1.6367420349265715E-3</c:v>
                </c:pt>
                <c:pt idx="201">
                  <c:v>-4.0396830734258891E-3</c:v>
                </c:pt>
                <c:pt idx="202">
                  <c:v>-6.6737179109929989E-3</c:v>
                </c:pt>
                <c:pt idx="203">
                  <c:v>-1.6951910709848976E-3</c:v>
                </c:pt>
                <c:pt idx="204">
                  <c:v>-4.8960281051569063E-2</c:v>
                </c:pt>
                <c:pt idx="205">
                  <c:v>2.4947846739819746E-2</c:v>
                </c:pt>
                <c:pt idx="206">
                  <c:v>8.101131524734604E-3</c:v>
                </c:pt>
                <c:pt idx="207">
                  <c:v>-1.1254660360669237E-2</c:v>
                </c:pt>
                <c:pt idx="208">
                  <c:v>-6.5188727710802086E-3</c:v>
                </c:pt>
                <c:pt idx="209">
                  <c:v>-1.5435478124563093E-2</c:v>
                </c:pt>
                <c:pt idx="210">
                  <c:v>-2.3807904631442889E-2</c:v>
                </c:pt>
                <c:pt idx="211">
                  <c:v>9.4301847641446827E-3</c:v>
                </c:pt>
                <c:pt idx="212">
                  <c:v>2.0514459110673795E-2</c:v>
                </c:pt>
                <c:pt idx="213">
                  <c:v>1.5151966019218735E-2</c:v>
                </c:pt>
                <c:pt idx="214">
                  <c:v>2.1399331273389121E-3</c:v>
                </c:pt>
                <c:pt idx="215">
                  <c:v>1.4378601088806696E-2</c:v>
                </c:pt>
                <c:pt idx="216">
                  <c:v>-1.2423260902022252E-2</c:v>
                </c:pt>
                <c:pt idx="217">
                  <c:v>1.8571599232414908E-2</c:v>
                </c:pt>
                <c:pt idx="218">
                  <c:v>1.8195374494415762E-2</c:v>
                </c:pt>
                <c:pt idx="219">
                  <c:v>-9.850492312713139E-3</c:v>
                </c:pt>
                <c:pt idx="220">
                  <c:v>1.1494880163363386E-2</c:v>
                </c:pt>
                <c:pt idx="221">
                  <c:v>-4.0421163708296457E-3</c:v>
                </c:pt>
                <c:pt idx="222">
                  <c:v>-1.3287534883735959E-3</c:v>
                </c:pt>
                <c:pt idx="223">
                  <c:v>-4.0580988470762082E-3</c:v>
                </c:pt>
                <c:pt idx="224">
                  <c:v>4.0145508462854406E-3</c:v>
                </c:pt>
                <c:pt idx="225">
                  <c:v>5.9802246693889541E-3</c:v>
                </c:pt>
                <c:pt idx="226">
                  <c:v>9.9330149857725092E-3</c:v>
                </c:pt>
                <c:pt idx="227">
                  <c:v>-1.916312115762529E-3</c:v>
                </c:pt>
                <c:pt idx="228">
                  <c:v>1.1709189086995933E-2</c:v>
                </c:pt>
                <c:pt idx="229">
                  <c:v>2.144027979090949E-2</c:v>
                </c:pt>
                <c:pt idx="230">
                  <c:v>-5.3317464438475612E-3</c:v>
                </c:pt>
                <c:pt idx="231">
                  <c:v>-8.3741459954355391E-3</c:v>
                </c:pt>
                <c:pt idx="232">
                  <c:v>-9.4846002028219235E-3</c:v>
                </c:pt>
                <c:pt idx="233">
                  <c:v>8.1753170308477494E-3</c:v>
                </c:pt>
                <c:pt idx="234">
                  <c:v>-6.1704741556992595E-3</c:v>
                </c:pt>
                <c:pt idx="235">
                  <c:v>-8.217570617932296E-3</c:v>
                </c:pt>
                <c:pt idx="236">
                  <c:v>-3.1223288839913239E-3</c:v>
                </c:pt>
                <c:pt idx="237">
                  <c:v>-1.7432251023419793E-2</c:v>
                </c:pt>
                <c:pt idx="238">
                  <c:v>-1.2598204259997624E-2</c:v>
                </c:pt>
                <c:pt idx="239">
                  <c:v>1.0435581223143465E-2</c:v>
                </c:pt>
                <c:pt idx="240">
                  <c:v>1.4831219041721086E-2</c:v>
                </c:pt>
                <c:pt idx="241">
                  <c:v>-1.2767589762518079E-2</c:v>
                </c:pt>
                <c:pt idx="242">
                  <c:v>-1.2776393616003143E-2</c:v>
                </c:pt>
                <c:pt idx="243">
                  <c:v>1.4455049340358107E-2</c:v>
                </c:pt>
                <c:pt idx="244">
                  <c:v>-9.4862740866997596E-3</c:v>
                </c:pt>
                <c:pt idx="245">
                  <c:v>1.2055525496746364E-2</c:v>
                </c:pt>
                <c:pt idx="246">
                  <c:v>-8.297570577797668E-3</c:v>
                </c:pt>
                <c:pt idx="247">
                  <c:v>-1.957763858873641E-3</c:v>
                </c:pt>
                <c:pt idx="248">
                  <c:v>-2.3203309652967317E-2</c:v>
                </c:pt>
              </c:numCache>
            </c:numRef>
          </c:xVal>
          <c:yVal>
            <c:numRef>
              <c:f>index!$N$30:$N$278</c:f>
              <c:numCache>
                <c:formatCode>General</c:formatCode>
                <c:ptCount val="249"/>
                <c:pt idx="0">
                  <c:v>-9.1106921071990744E-3</c:v>
                </c:pt>
                <c:pt idx="1">
                  <c:v>7.3445460502578868E-3</c:v>
                </c:pt>
                <c:pt idx="2">
                  <c:v>6.3764961397875736E-3</c:v>
                </c:pt>
                <c:pt idx="3">
                  <c:v>5.7911026039981998E-3</c:v>
                </c:pt>
                <c:pt idx="4">
                  <c:v>7.0421837887654996E-3</c:v>
                </c:pt>
                <c:pt idx="5">
                  <c:v>-6.0563369824069065E-3</c:v>
                </c:pt>
                <c:pt idx="6">
                  <c:v>-1.0026952649245632E-2</c:v>
                </c:pt>
                <c:pt idx="7">
                  <c:v>-1.5454692221308121E-3</c:v>
                </c:pt>
                <c:pt idx="8">
                  <c:v>1.4969006681039778E-2</c:v>
                </c:pt>
                <c:pt idx="9">
                  <c:v>1.1027699198337515E-2</c:v>
                </c:pt>
                <c:pt idx="10">
                  <c:v>-5.1531646056887726E-3</c:v>
                </c:pt>
                <c:pt idx="11">
                  <c:v>-8.0379132176880887E-3</c:v>
                </c:pt>
                <c:pt idx="12">
                  <c:v>1.6194249139368087E-2</c:v>
                </c:pt>
                <c:pt idx="13">
                  <c:v>9.9701770903461661E-4</c:v>
                </c:pt>
                <c:pt idx="14">
                  <c:v>2.8660153889554672E-4</c:v>
                </c:pt>
                <c:pt idx="15">
                  <c:v>5.2724686603907662E-3</c:v>
                </c:pt>
                <c:pt idx="16">
                  <c:v>1.830606487857226E-3</c:v>
                </c:pt>
                <c:pt idx="17">
                  <c:v>5.5127635723381599E-3</c:v>
                </c:pt>
                <c:pt idx="18">
                  <c:v>8.410149957550456E-3</c:v>
                </c:pt>
                <c:pt idx="19">
                  <c:v>-8.3966649974405851E-4</c:v>
                </c:pt>
                <c:pt idx="20">
                  <c:v>-2.8737367650195325E-4</c:v>
                </c:pt>
                <c:pt idx="21">
                  <c:v>6.3876006267546675E-3</c:v>
                </c:pt>
                <c:pt idx="22">
                  <c:v>-1.5534637359121927E-3</c:v>
                </c:pt>
                <c:pt idx="23">
                  <c:v>4.4256972665629585E-3</c:v>
                </c:pt>
                <c:pt idx="24">
                  <c:v>-1.0461740064950198E-3</c:v>
                </c:pt>
                <c:pt idx="25">
                  <c:v>-6.544927574260867E-3</c:v>
                </c:pt>
                <c:pt idx="26">
                  <c:v>5.6716741084740525E-3</c:v>
                </c:pt>
                <c:pt idx="27">
                  <c:v>3.2465163426123565E-3</c:v>
                </c:pt>
                <c:pt idx="28">
                  <c:v>3.6409609048458061E-4</c:v>
                </c:pt>
                <c:pt idx="29">
                  <c:v>2.9847944474241444E-3</c:v>
                </c:pt>
                <c:pt idx="30">
                  <c:v>-6.3155148251871013E-3</c:v>
                </c:pt>
                <c:pt idx="31">
                  <c:v>-4.8463870026702544E-3</c:v>
                </c:pt>
                <c:pt idx="32">
                  <c:v>-8.4229707904189422E-4</c:v>
                </c:pt>
                <c:pt idx="33">
                  <c:v>3.350098068333314E-3</c:v>
                </c:pt>
                <c:pt idx="34">
                  <c:v>1.1734000841288669E-3</c:v>
                </c:pt>
                <c:pt idx="35">
                  <c:v>-5.4138423414698501E-3</c:v>
                </c:pt>
                <c:pt idx="36">
                  <c:v>5.7163231188933974E-3</c:v>
                </c:pt>
                <c:pt idx="37">
                  <c:v>3.7187470734790255E-3</c:v>
                </c:pt>
                <c:pt idx="38">
                  <c:v>-3.0341823270749512E-3</c:v>
                </c:pt>
                <c:pt idx="39">
                  <c:v>-4.2512444155692088E-3</c:v>
                </c:pt>
                <c:pt idx="40">
                  <c:v>-1.9520902358706215E-3</c:v>
                </c:pt>
                <c:pt idx="41">
                  <c:v>-2.8128799390991759E-3</c:v>
                </c:pt>
                <c:pt idx="42">
                  <c:v>2.11895145652009E-3</c:v>
                </c:pt>
                <c:pt idx="43">
                  <c:v>6.2082519960054861E-3</c:v>
                </c:pt>
                <c:pt idx="44">
                  <c:v>-1.3086998916876781E-3</c:v>
                </c:pt>
                <c:pt idx="45">
                  <c:v>3.2165079644174534E-3</c:v>
                </c:pt>
                <c:pt idx="46">
                  <c:v>-9.2509549494711983E-3</c:v>
                </c:pt>
                <c:pt idx="47">
                  <c:v>-2.6113826600410615E-3</c:v>
                </c:pt>
                <c:pt idx="48">
                  <c:v>-2.0247395612882238E-4</c:v>
                </c:pt>
                <c:pt idx="49">
                  <c:v>6.6653752056861229E-3</c:v>
                </c:pt>
                <c:pt idx="50">
                  <c:v>2.0631552578999615E-3</c:v>
                </c:pt>
                <c:pt idx="51">
                  <c:v>3.7227501001502591E-3</c:v>
                </c:pt>
                <c:pt idx="52">
                  <c:v>-4.1403812187601339E-4</c:v>
                </c:pt>
                <c:pt idx="53">
                  <c:v>-1.0356295346237963E-2</c:v>
                </c:pt>
                <c:pt idx="54">
                  <c:v>-7.4599123752384106E-3</c:v>
                </c:pt>
                <c:pt idx="55">
                  <c:v>1.0923266427941466E-2</c:v>
                </c:pt>
                <c:pt idx="56">
                  <c:v>1.5014061042671453E-3</c:v>
                </c:pt>
                <c:pt idx="57">
                  <c:v>-2.213140180513024E-3</c:v>
                </c:pt>
                <c:pt idx="58">
                  <c:v>-4.9389290054263381E-3</c:v>
                </c:pt>
                <c:pt idx="59">
                  <c:v>-2.546898624123467E-3</c:v>
                </c:pt>
                <c:pt idx="60">
                  <c:v>3.6899460926990363E-3</c:v>
                </c:pt>
                <c:pt idx="61">
                  <c:v>-1.270951635994388E-3</c:v>
                </c:pt>
                <c:pt idx="62">
                  <c:v>6.7709340426476009E-3</c:v>
                </c:pt>
                <c:pt idx="63">
                  <c:v>1.3826575801028697E-2</c:v>
                </c:pt>
                <c:pt idx="64">
                  <c:v>6.9474466953415408E-3</c:v>
                </c:pt>
                <c:pt idx="65">
                  <c:v>1.6672538493846393E-3</c:v>
                </c:pt>
                <c:pt idx="66">
                  <c:v>-3.5752754850603636E-3</c:v>
                </c:pt>
                <c:pt idx="67">
                  <c:v>7.740463984357987E-4</c:v>
                </c:pt>
                <c:pt idx="68">
                  <c:v>8.7493272414293109E-4</c:v>
                </c:pt>
                <c:pt idx="69">
                  <c:v>-2.4539087936628612E-4</c:v>
                </c:pt>
                <c:pt idx="70">
                  <c:v>4.2883831297000595E-3</c:v>
                </c:pt>
                <c:pt idx="71">
                  <c:v>8.8970029249651039E-3</c:v>
                </c:pt>
                <c:pt idx="72">
                  <c:v>1.5306872903614369E-3</c:v>
                </c:pt>
                <c:pt idx="73">
                  <c:v>2.507329912018361E-3</c:v>
                </c:pt>
                <c:pt idx="74">
                  <c:v>-2.9185430482949774E-3</c:v>
                </c:pt>
                <c:pt idx="75">
                  <c:v>-6.999481330158889E-3</c:v>
                </c:pt>
                <c:pt idx="76">
                  <c:v>2.2129669928604989E-3</c:v>
                </c:pt>
                <c:pt idx="77">
                  <c:v>6.7914748822906672E-3</c:v>
                </c:pt>
                <c:pt idx="78">
                  <c:v>1.9154272778464738E-4</c:v>
                </c:pt>
                <c:pt idx="79">
                  <c:v>-2.424338188112771E-4</c:v>
                </c:pt>
                <c:pt idx="80">
                  <c:v>3.4226753072794424E-3</c:v>
                </c:pt>
                <c:pt idx="81">
                  <c:v>1.2056308335142752E-2</c:v>
                </c:pt>
                <c:pt idx="82">
                  <c:v>1.0558832435153841E-2</c:v>
                </c:pt>
                <c:pt idx="83">
                  <c:v>-3.3938101523378035E-3</c:v>
                </c:pt>
                <c:pt idx="84">
                  <c:v>8.1476862042336191E-3</c:v>
                </c:pt>
                <c:pt idx="85">
                  <c:v>4.4217578591467781E-3</c:v>
                </c:pt>
                <c:pt idx="86">
                  <c:v>2.5223909003828362E-3</c:v>
                </c:pt>
                <c:pt idx="87">
                  <c:v>-1.2037572995307797E-3</c:v>
                </c:pt>
                <c:pt idx="88">
                  <c:v>-8.2592485743854011E-4</c:v>
                </c:pt>
                <c:pt idx="89">
                  <c:v>4.7171520572112779E-4</c:v>
                </c:pt>
                <c:pt idx="90">
                  <c:v>-1.1108789932443505E-3</c:v>
                </c:pt>
                <c:pt idx="91">
                  <c:v>9.4816110520965185E-4</c:v>
                </c:pt>
                <c:pt idx="92">
                  <c:v>7.025769191961395E-3</c:v>
                </c:pt>
                <c:pt idx="93">
                  <c:v>5.4256185102475249E-3</c:v>
                </c:pt>
                <c:pt idx="94">
                  <c:v>-2.6978405422513601E-3</c:v>
                </c:pt>
                <c:pt idx="95">
                  <c:v>-1.0324632979965316E-2</c:v>
                </c:pt>
                <c:pt idx="96">
                  <c:v>8.3708081438951913E-3</c:v>
                </c:pt>
                <c:pt idx="97">
                  <c:v>-1.17652906639866E-3</c:v>
                </c:pt>
                <c:pt idx="98">
                  <c:v>1.4086749838863937E-2</c:v>
                </c:pt>
                <c:pt idx="99">
                  <c:v>1.2013042128140397E-3</c:v>
                </c:pt>
                <c:pt idx="100">
                  <c:v>-2.6910826321548267E-4</c:v>
                </c:pt>
                <c:pt idx="101">
                  <c:v>-5.9022529218326512E-3</c:v>
                </c:pt>
                <c:pt idx="102">
                  <c:v>-2.3138574203159252E-3</c:v>
                </c:pt>
                <c:pt idx="103">
                  <c:v>-5.2460424429052934E-3</c:v>
                </c:pt>
                <c:pt idx="104">
                  <c:v>-4.899811225236775E-3</c:v>
                </c:pt>
                <c:pt idx="105">
                  <c:v>7.9952797289147455E-3</c:v>
                </c:pt>
                <c:pt idx="106">
                  <c:v>6.4602701202157234E-3</c:v>
                </c:pt>
                <c:pt idx="107">
                  <c:v>-9.5647103102314054E-3</c:v>
                </c:pt>
                <c:pt idx="108">
                  <c:v>7.1696046776687358E-3</c:v>
                </c:pt>
                <c:pt idx="109">
                  <c:v>5.0688861693754484E-3</c:v>
                </c:pt>
                <c:pt idx="110">
                  <c:v>2.2523853110968453E-3</c:v>
                </c:pt>
                <c:pt idx="111">
                  <c:v>2.000775379389628E-3</c:v>
                </c:pt>
                <c:pt idx="112">
                  <c:v>8.3225629997000523E-3</c:v>
                </c:pt>
                <c:pt idx="113">
                  <c:v>8.5948955983268117E-3</c:v>
                </c:pt>
                <c:pt idx="114">
                  <c:v>6.5932172624465117E-3</c:v>
                </c:pt>
                <c:pt idx="115">
                  <c:v>-3.291239254665344E-3</c:v>
                </c:pt>
                <c:pt idx="116">
                  <c:v>-8.0415202603365023E-3</c:v>
                </c:pt>
                <c:pt idx="117">
                  <c:v>-4.860674643846763E-3</c:v>
                </c:pt>
                <c:pt idx="118">
                  <c:v>-3.5896108760311235E-3</c:v>
                </c:pt>
                <c:pt idx="119">
                  <c:v>1.6852730601763671E-4</c:v>
                </c:pt>
                <c:pt idx="120">
                  <c:v>6.9026786193097638E-3</c:v>
                </c:pt>
                <c:pt idx="121">
                  <c:v>-3.281502931431199E-3</c:v>
                </c:pt>
                <c:pt idx="122">
                  <c:v>-1.8512782051212966E-2</c:v>
                </c:pt>
                <c:pt idx="123">
                  <c:v>-1.0033362785033478E-2</c:v>
                </c:pt>
                <c:pt idx="124">
                  <c:v>1.3041528023978543E-2</c:v>
                </c:pt>
                <c:pt idx="125">
                  <c:v>-2.4700005053178899E-3</c:v>
                </c:pt>
                <c:pt idx="126">
                  <c:v>-3.4627484887435845E-3</c:v>
                </c:pt>
                <c:pt idx="127">
                  <c:v>4.1667930417343055E-3</c:v>
                </c:pt>
                <c:pt idx="128">
                  <c:v>7.4351117828642555E-3</c:v>
                </c:pt>
                <c:pt idx="129">
                  <c:v>-1.6125987389086654E-3</c:v>
                </c:pt>
                <c:pt idx="130">
                  <c:v>-1.7554717841967529E-3</c:v>
                </c:pt>
                <c:pt idx="131">
                  <c:v>-7.770621954219379E-3</c:v>
                </c:pt>
                <c:pt idx="132">
                  <c:v>1.1417896952498997E-2</c:v>
                </c:pt>
                <c:pt idx="133">
                  <c:v>-2.5219708572686084E-5</c:v>
                </c:pt>
                <c:pt idx="134">
                  <c:v>-6.0170137361506681E-3</c:v>
                </c:pt>
                <c:pt idx="135">
                  <c:v>-5.5502177593923637E-3</c:v>
                </c:pt>
                <c:pt idx="136">
                  <c:v>-7.3119615522874333E-3</c:v>
                </c:pt>
                <c:pt idx="137">
                  <c:v>-1.8683557880253842E-2</c:v>
                </c:pt>
                <c:pt idx="138">
                  <c:v>4.2316732395122972E-3</c:v>
                </c:pt>
                <c:pt idx="139">
                  <c:v>-5.0464738611792487E-3</c:v>
                </c:pt>
                <c:pt idx="140">
                  <c:v>6.0486537820298412E-3</c:v>
                </c:pt>
                <c:pt idx="141">
                  <c:v>-2.7661199091622599E-2</c:v>
                </c:pt>
                <c:pt idx="142">
                  <c:v>1.125461160734896E-3</c:v>
                </c:pt>
                <c:pt idx="143">
                  <c:v>-4.2135808295520969E-3</c:v>
                </c:pt>
                <c:pt idx="144">
                  <c:v>9.5855581180106751E-3</c:v>
                </c:pt>
                <c:pt idx="145">
                  <c:v>1.2197625486265464E-2</c:v>
                </c:pt>
                <c:pt idx="146">
                  <c:v>-1.1328186663330133E-2</c:v>
                </c:pt>
                <c:pt idx="147">
                  <c:v>-1.579825294513116E-2</c:v>
                </c:pt>
                <c:pt idx="148">
                  <c:v>1.3986555891610188E-2</c:v>
                </c:pt>
                <c:pt idx="149">
                  <c:v>1.5283044957969904E-2</c:v>
                </c:pt>
                <c:pt idx="150">
                  <c:v>2.1233455316314277E-3</c:v>
                </c:pt>
                <c:pt idx="151">
                  <c:v>-6.6072571043223054E-4</c:v>
                </c:pt>
                <c:pt idx="152">
                  <c:v>-7.9560818620057171E-3</c:v>
                </c:pt>
                <c:pt idx="153">
                  <c:v>-2.679536018414406E-3</c:v>
                </c:pt>
                <c:pt idx="154">
                  <c:v>-5.9109810823448246E-3</c:v>
                </c:pt>
                <c:pt idx="155">
                  <c:v>1.0817555442803562E-3</c:v>
                </c:pt>
                <c:pt idx="156">
                  <c:v>-1.4593456453825289E-2</c:v>
                </c:pt>
                <c:pt idx="157">
                  <c:v>-2.0798945300207126E-2</c:v>
                </c:pt>
                <c:pt idx="158">
                  <c:v>8.3144313697055012E-3</c:v>
                </c:pt>
                <c:pt idx="159">
                  <c:v>9.7600070542196125E-3</c:v>
                </c:pt>
                <c:pt idx="160">
                  <c:v>6.0025179325956333E-3</c:v>
                </c:pt>
                <c:pt idx="161">
                  <c:v>-4.1059896745637842E-3</c:v>
                </c:pt>
                <c:pt idx="162">
                  <c:v>4.1102493819678678E-3</c:v>
                </c:pt>
                <c:pt idx="163">
                  <c:v>7.5577605022887264E-3</c:v>
                </c:pt>
                <c:pt idx="164">
                  <c:v>-1.4230418250158975E-3</c:v>
                </c:pt>
                <c:pt idx="165">
                  <c:v>-8.8634203785728028E-4</c:v>
                </c:pt>
                <c:pt idx="166">
                  <c:v>7.6690449095634626E-3</c:v>
                </c:pt>
                <c:pt idx="167">
                  <c:v>1.4001869568685215E-2</c:v>
                </c:pt>
                <c:pt idx="168">
                  <c:v>9.0090126593571438E-3</c:v>
                </c:pt>
                <c:pt idx="169">
                  <c:v>5.8465878911566948E-3</c:v>
                </c:pt>
                <c:pt idx="170">
                  <c:v>-9.6706173536362343E-3</c:v>
                </c:pt>
                <c:pt idx="171">
                  <c:v>3.1083628928103854E-3</c:v>
                </c:pt>
                <c:pt idx="172">
                  <c:v>9.4790720032635212E-3</c:v>
                </c:pt>
                <c:pt idx="173">
                  <c:v>2.3237848078870669E-3</c:v>
                </c:pt>
                <c:pt idx="174">
                  <c:v>7.6217164218004962E-3</c:v>
                </c:pt>
                <c:pt idx="175">
                  <c:v>1.9383077428292738E-3</c:v>
                </c:pt>
                <c:pt idx="176">
                  <c:v>-4.7144108344261096E-4</c:v>
                </c:pt>
                <c:pt idx="177">
                  <c:v>2.2815676693603171E-3</c:v>
                </c:pt>
                <c:pt idx="178">
                  <c:v>-1.0276660231034769E-2</c:v>
                </c:pt>
                <c:pt idx="179">
                  <c:v>-9.3312539251030665E-3</c:v>
                </c:pt>
                <c:pt idx="180">
                  <c:v>-9.7705621858513066E-3</c:v>
                </c:pt>
                <c:pt idx="181">
                  <c:v>-7.682596297471863E-3</c:v>
                </c:pt>
                <c:pt idx="182">
                  <c:v>-2.5278976176011509E-2</c:v>
                </c:pt>
                <c:pt idx="183">
                  <c:v>6.5575143117415262E-3</c:v>
                </c:pt>
                <c:pt idx="184">
                  <c:v>-9.3962551728318262E-3</c:v>
                </c:pt>
                <c:pt idx="185">
                  <c:v>-8.1103755874709603E-4</c:v>
                </c:pt>
                <c:pt idx="186">
                  <c:v>1.2413100498279126E-2</c:v>
                </c:pt>
                <c:pt idx="187">
                  <c:v>1.2191571689608372E-2</c:v>
                </c:pt>
                <c:pt idx="188">
                  <c:v>1.026372673595599E-2</c:v>
                </c:pt>
                <c:pt idx="189">
                  <c:v>-1.187561837031928E-2</c:v>
                </c:pt>
                <c:pt idx="190">
                  <c:v>-2.6832809565629128E-3</c:v>
                </c:pt>
                <c:pt idx="191">
                  <c:v>-1.6494711265230548E-2</c:v>
                </c:pt>
                <c:pt idx="192">
                  <c:v>2.4845729683761223E-3</c:v>
                </c:pt>
                <c:pt idx="193">
                  <c:v>1.0130456000644023E-2</c:v>
                </c:pt>
                <c:pt idx="194">
                  <c:v>7.1270662174447354E-3</c:v>
                </c:pt>
                <c:pt idx="195">
                  <c:v>-1.2591656822517549E-2</c:v>
                </c:pt>
                <c:pt idx="196">
                  <c:v>-2.9134566422173862E-2</c:v>
                </c:pt>
                <c:pt idx="197">
                  <c:v>2.7211292404643466E-2</c:v>
                </c:pt>
                <c:pt idx="198">
                  <c:v>-1.9817368422331855E-3</c:v>
                </c:pt>
                <c:pt idx="199">
                  <c:v>-1.3080149674075578E-3</c:v>
                </c:pt>
                <c:pt idx="200">
                  <c:v>-1.8817763982312858E-3</c:v>
                </c:pt>
                <c:pt idx="201">
                  <c:v>-4.1048349417089356E-3</c:v>
                </c:pt>
                <c:pt idx="202">
                  <c:v>-6.5416877631698676E-3</c:v>
                </c:pt>
                <c:pt idx="203">
                  <c:v>-1.9358499800985471E-3</c:v>
                </c:pt>
                <c:pt idx="204">
                  <c:v>-4.5662708195145556E-2</c:v>
                </c:pt>
                <c:pt idx="205">
                  <c:v>2.2712708549034975E-2</c:v>
                </c:pt>
                <c:pt idx="206">
                  <c:v>7.1271267189377437E-3</c:v>
                </c:pt>
                <c:pt idx="207">
                  <c:v>-1.0779704046870325E-2</c:v>
                </c:pt>
                <c:pt idx="208">
                  <c:v>-6.398434222744216E-3</c:v>
                </c:pt>
                <c:pt idx="209">
                  <c:v>-1.464754870050018E-2</c:v>
                </c:pt>
                <c:pt idx="210">
                  <c:v>-2.2393221181661708E-2</c:v>
                </c:pt>
                <c:pt idx="211">
                  <c:v>8.3566879571329196E-3</c:v>
                </c:pt>
                <c:pt idx="212">
                  <c:v>1.8611201234616605E-2</c:v>
                </c:pt>
                <c:pt idx="213">
                  <c:v>1.3650140646653104E-2</c:v>
                </c:pt>
                <c:pt idx="214">
                  <c:v>1.6121794878679585E-3</c:v>
                </c:pt>
                <c:pt idx="215">
                  <c:v>1.2934669277096664E-2</c:v>
                </c:pt>
                <c:pt idx="216">
                  <c:v>-1.1860823964398489E-2</c:v>
                </c:pt>
                <c:pt idx="217">
                  <c:v>1.681378249568628E-2</c:v>
                </c:pt>
                <c:pt idx="218">
                  <c:v>1.6465721679929032E-2</c:v>
                </c:pt>
                <c:pt idx="219">
                  <c:v>-9.4806510424584461E-3</c:v>
                </c:pt>
                <c:pt idx="220">
                  <c:v>1.0266821694654269E-2</c:v>
                </c:pt>
                <c:pt idx="221">
                  <c:v>-4.107086084161278E-3</c:v>
                </c:pt>
                <c:pt idx="222">
                  <c:v>-1.5968436600832662E-3</c:v>
                </c:pt>
                <c:pt idx="223">
                  <c:v>-4.1218721233510034E-3</c:v>
                </c:pt>
                <c:pt idx="224">
                  <c:v>3.3464646280731772E-3</c:v>
                </c:pt>
                <c:pt idx="225">
                  <c:v>5.16498947580297E-3</c:v>
                </c:pt>
                <c:pt idx="226">
                  <c:v>8.8218766580619272E-3</c:v>
                </c:pt>
                <c:pt idx="227">
                  <c:v>-2.1404180572422997E-3</c:v>
                </c:pt>
                <c:pt idx="228">
                  <c:v>1.0465087601304383E-2</c:v>
                </c:pt>
                <c:pt idx="229">
                  <c:v>1.9467715622589938E-2</c:v>
                </c:pt>
                <c:pt idx="230">
                  <c:v>-5.3001753467836477E-3</c:v>
                </c:pt>
                <c:pt idx="231">
                  <c:v>-8.1148229837702448E-3</c:v>
                </c:pt>
                <c:pt idx="232">
                  <c:v>-9.1421493614547728E-3</c:v>
                </c:pt>
                <c:pt idx="233">
                  <c:v>7.1957587496554168E-3</c:v>
                </c:pt>
                <c:pt idx="234">
                  <c:v>-6.0761164854175858E-3</c:v>
                </c:pt>
                <c:pt idx="235">
                  <c:v>-7.969968730136872E-3</c:v>
                </c:pt>
                <c:pt idx="236">
                  <c:v>-3.2561532489233623E-3</c:v>
                </c:pt>
                <c:pt idx="237">
                  <c:v>-1.6494844568800064E-2</c:v>
                </c:pt>
                <c:pt idx="238">
                  <c:v>-1.2022671184259823E-2</c:v>
                </c:pt>
                <c:pt idx="239">
                  <c:v>9.2868211364119466E-3</c:v>
                </c:pt>
                <c:pt idx="240">
                  <c:v>1.3353404564828105E-2</c:v>
                </c:pt>
                <c:pt idx="241">
                  <c:v>-1.2179376605860395E-2</c:v>
                </c:pt>
                <c:pt idx="242">
                  <c:v>-1.2187521408996189E-2</c:v>
                </c:pt>
                <c:pt idx="243">
                  <c:v>1.3005394665702717E-2</c:v>
                </c:pt>
                <c:pt idx="244">
                  <c:v>-9.1436979395496144E-3</c:v>
                </c:pt>
                <c:pt idx="245">
                  <c:v>1.0785497508279838E-2</c:v>
                </c:pt>
                <c:pt idx="246">
                  <c:v>-8.0439799486425288E-3</c:v>
                </c:pt>
                <c:pt idx="247">
                  <c:v>-2.1787667516916433E-3</c:v>
                </c:pt>
                <c:pt idx="248">
                  <c:v>-2.1833885762810486E-2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61-44DE-8EAE-40CDE2ED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90560"/>
        <c:axId val="379515152"/>
      </c:scatterChart>
      <c:valAx>
        <c:axId val="15329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Nifty 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379515152"/>
        <c:crosses val="autoZero"/>
        <c:crossBetween val="midCat"/>
      </c:valAx>
      <c:valAx>
        <c:axId val="37951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Kalyan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3290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index!$R$30:$R$278</c:f>
              <c:numCache>
                <c:formatCode>General</c:formatCode>
                <c:ptCount val="249"/>
                <c:pt idx="0">
                  <c:v>0.20080321285140562</c:v>
                </c:pt>
                <c:pt idx="1">
                  <c:v>0.60240963855421681</c:v>
                </c:pt>
                <c:pt idx="2">
                  <c:v>1.0040160642570282</c:v>
                </c:pt>
                <c:pt idx="3">
                  <c:v>1.4056224899598393</c:v>
                </c:pt>
                <c:pt idx="4">
                  <c:v>1.8072289156626506</c:v>
                </c:pt>
                <c:pt idx="5">
                  <c:v>2.2088353413654618</c:v>
                </c:pt>
                <c:pt idx="6">
                  <c:v>2.6104417670682727</c:v>
                </c:pt>
                <c:pt idx="7">
                  <c:v>3.012048192771084</c:v>
                </c:pt>
                <c:pt idx="8">
                  <c:v>3.4136546184738954</c:v>
                </c:pt>
                <c:pt idx="9">
                  <c:v>3.8152610441767068</c:v>
                </c:pt>
                <c:pt idx="10">
                  <c:v>4.2168674698795181</c:v>
                </c:pt>
                <c:pt idx="11">
                  <c:v>4.618473895582329</c:v>
                </c:pt>
                <c:pt idx="12">
                  <c:v>5.0200803212851399</c:v>
                </c:pt>
                <c:pt idx="13">
                  <c:v>5.4216867469879517</c:v>
                </c:pt>
                <c:pt idx="14">
                  <c:v>5.8232931726907626</c:v>
                </c:pt>
                <c:pt idx="15">
                  <c:v>6.2248995983935744</c:v>
                </c:pt>
                <c:pt idx="16">
                  <c:v>6.6265060240963853</c:v>
                </c:pt>
                <c:pt idx="17">
                  <c:v>7.0281124497991962</c:v>
                </c:pt>
                <c:pt idx="18">
                  <c:v>7.429718875502008</c:v>
                </c:pt>
                <c:pt idx="19">
                  <c:v>7.831325301204819</c:v>
                </c:pt>
                <c:pt idx="20">
                  <c:v>8.2329317269076316</c:v>
                </c:pt>
                <c:pt idx="21">
                  <c:v>8.6345381526104426</c:v>
                </c:pt>
                <c:pt idx="22">
                  <c:v>9.0361445783132535</c:v>
                </c:pt>
                <c:pt idx="23">
                  <c:v>9.4377510040160644</c:v>
                </c:pt>
                <c:pt idx="24">
                  <c:v>9.8393574297188753</c:v>
                </c:pt>
                <c:pt idx="25">
                  <c:v>10.240963855421688</c:v>
                </c:pt>
                <c:pt idx="26">
                  <c:v>10.642570281124499</c:v>
                </c:pt>
                <c:pt idx="27">
                  <c:v>11.04417670682731</c:v>
                </c:pt>
                <c:pt idx="28">
                  <c:v>11.445783132530121</c:v>
                </c:pt>
                <c:pt idx="29">
                  <c:v>11.847389558232932</c:v>
                </c:pt>
                <c:pt idx="30">
                  <c:v>12.248995983935744</c:v>
                </c:pt>
                <c:pt idx="31">
                  <c:v>12.650602409638555</c:v>
                </c:pt>
                <c:pt idx="32">
                  <c:v>13.052208835341366</c:v>
                </c:pt>
                <c:pt idx="33">
                  <c:v>13.453815261044177</c:v>
                </c:pt>
                <c:pt idx="34">
                  <c:v>13.855421686746988</c:v>
                </c:pt>
                <c:pt idx="35">
                  <c:v>14.257028112449801</c:v>
                </c:pt>
                <c:pt idx="36">
                  <c:v>14.658634538152612</c:v>
                </c:pt>
                <c:pt idx="37">
                  <c:v>15.060240963855422</c:v>
                </c:pt>
                <c:pt idx="38">
                  <c:v>15.461847389558233</c:v>
                </c:pt>
                <c:pt idx="39">
                  <c:v>15.863453815261044</c:v>
                </c:pt>
                <c:pt idx="40">
                  <c:v>16.265060240963855</c:v>
                </c:pt>
                <c:pt idx="41">
                  <c:v>16.666666666666664</c:v>
                </c:pt>
                <c:pt idx="42">
                  <c:v>17.068273092369477</c:v>
                </c:pt>
                <c:pt idx="43">
                  <c:v>17.46987951807229</c:v>
                </c:pt>
                <c:pt idx="44">
                  <c:v>17.871485943775099</c:v>
                </c:pt>
                <c:pt idx="45">
                  <c:v>18.273092369477911</c:v>
                </c:pt>
                <c:pt idx="46">
                  <c:v>18.674698795180721</c:v>
                </c:pt>
                <c:pt idx="47">
                  <c:v>19.076305220883533</c:v>
                </c:pt>
                <c:pt idx="48">
                  <c:v>19.477911646586342</c:v>
                </c:pt>
                <c:pt idx="49">
                  <c:v>19.879518072289155</c:v>
                </c:pt>
                <c:pt idx="50">
                  <c:v>20.281124497991968</c:v>
                </c:pt>
                <c:pt idx="51">
                  <c:v>20.682730923694777</c:v>
                </c:pt>
                <c:pt idx="52">
                  <c:v>21.08433734939759</c:v>
                </c:pt>
                <c:pt idx="53">
                  <c:v>21.485943775100399</c:v>
                </c:pt>
                <c:pt idx="54">
                  <c:v>21.887550200803211</c:v>
                </c:pt>
                <c:pt idx="55">
                  <c:v>22.289156626506024</c:v>
                </c:pt>
                <c:pt idx="56">
                  <c:v>22.690763052208833</c:v>
                </c:pt>
                <c:pt idx="57">
                  <c:v>23.092369477911646</c:v>
                </c:pt>
                <c:pt idx="58">
                  <c:v>23.493975903614455</c:v>
                </c:pt>
                <c:pt idx="59">
                  <c:v>23.895582329317268</c:v>
                </c:pt>
                <c:pt idx="60">
                  <c:v>24.29718875502008</c:v>
                </c:pt>
                <c:pt idx="61">
                  <c:v>24.69879518072289</c:v>
                </c:pt>
                <c:pt idx="62">
                  <c:v>25.100401606425702</c:v>
                </c:pt>
                <c:pt idx="63">
                  <c:v>25.502008032128511</c:v>
                </c:pt>
                <c:pt idx="64">
                  <c:v>25.903614457831324</c:v>
                </c:pt>
                <c:pt idx="65">
                  <c:v>26.305220883534137</c:v>
                </c:pt>
                <c:pt idx="66">
                  <c:v>26.706827309236946</c:v>
                </c:pt>
                <c:pt idx="67">
                  <c:v>27.108433734939759</c:v>
                </c:pt>
                <c:pt idx="68">
                  <c:v>27.510040160642568</c:v>
                </c:pt>
                <c:pt idx="69">
                  <c:v>27.91164658634538</c:v>
                </c:pt>
                <c:pt idx="70">
                  <c:v>28.313253012048193</c:v>
                </c:pt>
                <c:pt idx="71">
                  <c:v>28.714859437751002</c:v>
                </c:pt>
                <c:pt idx="72">
                  <c:v>29.116465863453815</c:v>
                </c:pt>
                <c:pt idx="73">
                  <c:v>29.518072289156624</c:v>
                </c:pt>
                <c:pt idx="74">
                  <c:v>29.919678714859437</c:v>
                </c:pt>
                <c:pt idx="75">
                  <c:v>30.321285140562249</c:v>
                </c:pt>
                <c:pt idx="76">
                  <c:v>30.722891566265059</c:v>
                </c:pt>
                <c:pt idx="77">
                  <c:v>31.124497991967871</c:v>
                </c:pt>
                <c:pt idx="78">
                  <c:v>31.52610441767068</c:v>
                </c:pt>
                <c:pt idx="79">
                  <c:v>31.927710843373493</c:v>
                </c:pt>
                <c:pt idx="80">
                  <c:v>32.329317269076306</c:v>
                </c:pt>
                <c:pt idx="81">
                  <c:v>32.730923694779115</c:v>
                </c:pt>
                <c:pt idx="82">
                  <c:v>33.132530120481924</c:v>
                </c:pt>
                <c:pt idx="83">
                  <c:v>33.53413654618474</c:v>
                </c:pt>
                <c:pt idx="84">
                  <c:v>33.935742971887549</c:v>
                </c:pt>
                <c:pt idx="85">
                  <c:v>34.337349397590359</c:v>
                </c:pt>
                <c:pt idx="86">
                  <c:v>34.738955823293175</c:v>
                </c:pt>
                <c:pt idx="87">
                  <c:v>35.140562248995984</c:v>
                </c:pt>
                <c:pt idx="88">
                  <c:v>35.542168674698793</c:v>
                </c:pt>
                <c:pt idx="89">
                  <c:v>35.943775100401602</c:v>
                </c:pt>
                <c:pt idx="90">
                  <c:v>36.345381526104418</c:v>
                </c:pt>
                <c:pt idx="91">
                  <c:v>36.746987951807228</c:v>
                </c:pt>
                <c:pt idx="92">
                  <c:v>37.148594377510037</c:v>
                </c:pt>
                <c:pt idx="93">
                  <c:v>37.550200803212853</c:v>
                </c:pt>
                <c:pt idx="94">
                  <c:v>37.951807228915662</c:v>
                </c:pt>
                <c:pt idx="95">
                  <c:v>38.353413654618471</c:v>
                </c:pt>
                <c:pt idx="96">
                  <c:v>38.75502008032128</c:v>
                </c:pt>
                <c:pt idx="97">
                  <c:v>39.156626506024097</c:v>
                </c:pt>
                <c:pt idx="98">
                  <c:v>39.558232931726906</c:v>
                </c:pt>
                <c:pt idx="99">
                  <c:v>39.959839357429715</c:v>
                </c:pt>
                <c:pt idx="100">
                  <c:v>40.361445783132531</c:v>
                </c:pt>
                <c:pt idx="101">
                  <c:v>40.76305220883534</c:v>
                </c:pt>
                <c:pt idx="102">
                  <c:v>41.164658634538149</c:v>
                </c:pt>
                <c:pt idx="103">
                  <c:v>41.566265060240966</c:v>
                </c:pt>
                <c:pt idx="104">
                  <c:v>41.967871485943775</c:v>
                </c:pt>
                <c:pt idx="105">
                  <c:v>42.369477911646584</c:v>
                </c:pt>
                <c:pt idx="106">
                  <c:v>42.771084337349393</c:v>
                </c:pt>
                <c:pt idx="107">
                  <c:v>43.172690763052209</c:v>
                </c:pt>
                <c:pt idx="108">
                  <c:v>43.574297188755018</c:v>
                </c:pt>
                <c:pt idx="109">
                  <c:v>43.975903614457827</c:v>
                </c:pt>
                <c:pt idx="110">
                  <c:v>44.377510040160644</c:v>
                </c:pt>
                <c:pt idx="111">
                  <c:v>44.779116465863453</c:v>
                </c:pt>
                <c:pt idx="112">
                  <c:v>45.180722891566262</c:v>
                </c:pt>
                <c:pt idx="113">
                  <c:v>45.582329317269078</c:v>
                </c:pt>
                <c:pt idx="114">
                  <c:v>45.983935742971887</c:v>
                </c:pt>
                <c:pt idx="115">
                  <c:v>46.385542168674696</c:v>
                </c:pt>
                <c:pt idx="116">
                  <c:v>46.787148594377506</c:v>
                </c:pt>
                <c:pt idx="117">
                  <c:v>47.188755020080322</c:v>
                </c:pt>
                <c:pt idx="118">
                  <c:v>47.590361445783131</c:v>
                </c:pt>
                <c:pt idx="119">
                  <c:v>47.99196787148594</c:v>
                </c:pt>
                <c:pt idx="120">
                  <c:v>48.393574297188756</c:v>
                </c:pt>
                <c:pt idx="121">
                  <c:v>48.795180722891565</c:v>
                </c:pt>
                <c:pt idx="122">
                  <c:v>49.196787148594375</c:v>
                </c:pt>
                <c:pt idx="123">
                  <c:v>49.598393574297191</c:v>
                </c:pt>
                <c:pt idx="124">
                  <c:v>50</c:v>
                </c:pt>
                <c:pt idx="125">
                  <c:v>50.401606425702809</c:v>
                </c:pt>
                <c:pt idx="126">
                  <c:v>50.803212851405618</c:v>
                </c:pt>
                <c:pt idx="127">
                  <c:v>51.204819277108435</c:v>
                </c:pt>
                <c:pt idx="128">
                  <c:v>51.606425702811244</c:v>
                </c:pt>
                <c:pt idx="129">
                  <c:v>52.008032128514053</c:v>
                </c:pt>
                <c:pt idx="130">
                  <c:v>52.409638554216869</c:v>
                </c:pt>
                <c:pt idx="131">
                  <c:v>52.811244979919678</c:v>
                </c:pt>
                <c:pt idx="132">
                  <c:v>53.212851405622487</c:v>
                </c:pt>
                <c:pt idx="133">
                  <c:v>53.614457831325296</c:v>
                </c:pt>
                <c:pt idx="134">
                  <c:v>54.016064257028113</c:v>
                </c:pt>
                <c:pt idx="135">
                  <c:v>54.417670682730922</c:v>
                </c:pt>
                <c:pt idx="136">
                  <c:v>54.819277108433731</c:v>
                </c:pt>
                <c:pt idx="137">
                  <c:v>55.220883534136547</c:v>
                </c:pt>
                <c:pt idx="138">
                  <c:v>55.622489959839356</c:v>
                </c:pt>
                <c:pt idx="139">
                  <c:v>56.024096385542165</c:v>
                </c:pt>
                <c:pt idx="140">
                  <c:v>56.425702811244982</c:v>
                </c:pt>
                <c:pt idx="141">
                  <c:v>56.827309236947791</c:v>
                </c:pt>
                <c:pt idx="142">
                  <c:v>57.2289156626506</c:v>
                </c:pt>
                <c:pt idx="143">
                  <c:v>57.630522088353409</c:v>
                </c:pt>
                <c:pt idx="144">
                  <c:v>58.032128514056225</c:v>
                </c:pt>
                <c:pt idx="145">
                  <c:v>58.433734939759034</c:v>
                </c:pt>
                <c:pt idx="146">
                  <c:v>58.835341365461844</c:v>
                </c:pt>
                <c:pt idx="147">
                  <c:v>59.23694779116466</c:v>
                </c:pt>
                <c:pt idx="148">
                  <c:v>59.638554216867469</c:v>
                </c:pt>
                <c:pt idx="149">
                  <c:v>60.040160642570278</c:v>
                </c:pt>
                <c:pt idx="150">
                  <c:v>60.441767068273094</c:v>
                </c:pt>
                <c:pt idx="151">
                  <c:v>60.843373493975903</c:v>
                </c:pt>
                <c:pt idx="152">
                  <c:v>61.244979919678713</c:v>
                </c:pt>
                <c:pt idx="153">
                  <c:v>61.646586345381522</c:v>
                </c:pt>
                <c:pt idx="154">
                  <c:v>62.048192771084338</c:v>
                </c:pt>
                <c:pt idx="155">
                  <c:v>62.449799196787147</c:v>
                </c:pt>
                <c:pt idx="156">
                  <c:v>62.851405622489956</c:v>
                </c:pt>
                <c:pt idx="157">
                  <c:v>63.253012048192772</c:v>
                </c:pt>
                <c:pt idx="158">
                  <c:v>63.654618473895582</c:v>
                </c:pt>
                <c:pt idx="159">
                  <c:v>64.056224899598391</c:v>
                </c:pt>
                <c:pt idx="160">
                  <c:v>64.457831325301214</c:v>
                </c:pt>
                <c:pt idx="161">
                  <c:v>64.859437751004023</c:v>
                </c:pt>
                <c:pt idx="162">
                  <c:v>65.261044176706832</c:v>
                </c:pt>
                <c:pt idx="163">
                  <c:v>65.662650602409641</c:v>
                </c:pt>
                <c:pt idx="164">
                  <c:v>66.064257028112451</c:v>
                </c:pt>
                <c:pt idx="165">
                  <c:v>66.46586345381526</c:v>
                </c:pt>
                <c:pt idx="166">
                  <c:v>66.867469879518083</c:v>
                </c:pt>
                <c:pt idx="167">
                  <c:v>67.269076305220892</c:v>
                </c:pt>
                <c:pt idx="168">
                  <c:v>67.670682730923701</c:v>
                </c:pt>
                <c:pt idx="169">
                  <c:v>68.07228915662651</c:v>
                </c:pt>
                <c:pt idx="170">
                  <c:v>68.47389558232932</c:v>
                </c:pt>
                <c:pt idx="171">
                  <c:v>68.875502008032129</c:v>
                </c:pt>
                <c:pt idx="172">
                  <c:v>69.277108433734952</c:v>
                </c:pt>
                <c:pt idx="173">
                  <c:v>69.678714859437761</c:v>
                </c:pt>
                <c:pt idx="174">
                  <c:v>70.08032128514057</c:v>
                </c:pt>
                <c:pt idx="175">
                  <c:v>70.481927710843379</c:v>
                </c:pt>
                <c:pt idx="176">
                  <c:v>70.883534136546189</c:v>
                </c:pt>
                <c:pt idx="177">
                  <c:v>71.285140562248998</c:v>
                </c:pt>
                <c:pt idx="178">
                  <c:v>71.686746987951807</c:v>
                </c:pt>
                <c:pt idx="179">
                  <c:v>72.08835341365463</c:v>
                </c:pt>
                <c:pt idx="180">
                  <c:v>72.489959839357439</c:v>
                </c:pt>
                <c:pt idx="181">
                  <c:v>72.891566265060248</c:v>
                </c:pt>
                <c:pt idx="182">
                  <c:v>73.293172690763058</c:v>
                </c:pt>
                <c:pt idx="183">
                  <c:v>73.694779116465867</c:v>
                </c:pt>
                <c:pt idx="184">
                  <c:v>74.096385542168676</c:v>
                </c:pt>
                <c:pt idx="185">
                  <c:v>74.497991967871485</c:v>
                </c:pt>
                <c:pt idx="186">
                  <c:v>74.899598393574308</c:v>
                </c:pt>
                <c:pt idx="187">
                  <c:v>75.301204819277118</c:v>
                </c:pt>
                <c:pt idx="188">
                  <c:v>75.702811244979927</c:v>
                </c:pt>
                <c:pt idx="189">
                  <c:v>76.104417670682736</c:v>
                </c:pt>
                <c:pt idx="190">
                  <c:v>76.506024096385545</c:v>
                </c:pt>
                <c:pt idx="191">
                  <c:v>76.907630522088354</c:v>
                </c:pt>
                <c:pt idx="192">
                  <c:v>77.309236947791163</c:v>
                </c:pt>
                <c:pt idx="193">
                  <c:v>77.710843373493987</c:v>
                </c:pt>
                <c:pt idx="194">
                  <c:v>78.112449799196796</c:v>
                </c:pt>
                <c:pt idx="195">
                  <c:v>78.514056224899605</c:v>
                </c:pt>
                <c:pt idx="196">
                  <c:v>78.915662650602414</c:v>
                </c:pt>
                <c:pt idx="197">
                  <c:v>79.317269076305223</c:v>
                </c:pt>
                <c:pt idx="198">
                  <c:v>79.718875502008032</c:v>
                </c:pt>
                <c:pt idx="199">
                  <c:v>80.120481927710856</c:v>
                </c:pt>
                <c:pt idx="200">
                  <c:v>80.522088353413665</c:v>
                </c:pt>
                <c:pt idx="201">
                  <c:v>80.923694779116474</c:v>
                </c:pt>
                <c:pt idx="202">
                  <c:v>81.325301204819283</c:v>
                </c:pt>
                <c:pt idx="203">
                  <c:v>81.726907630522092</c:v>
                </c:pt>
                <c:pt idx="204">
                  <c:v>82.128514056224901</c:v>
                </c:pt>
                <c:pt idx="205">
                  <c:v>82.53012048192771</c:v>
                </c:pt>
                <c:pt idx="206">
                  <c:v>82.931726907630534</c:v>
                </c:pt>
                <c:pt idx="207">
                  <c:v>83.333333333333343</c:v>
                </c:pt>
                <c:pt idx="208">
                  <c:v>83.734939759036152</c:v>
                </c:pt>
                <c:pt idx="209">
                  <c:v>84.136546184738961</c:v>
                </c:pt>
                <c:pt idx="210">
                  <c:v>84.53815261044177</c:v>
                </c:pt>
                <c:pt idx="211">
                  <c:v>84.939759036144579</c:v>
                </c:pt>
                <c:pt idx="212">
                  <c:v>85.341365461847388</c:v>
                </c:pt>
                <c:pt idx="213">
                  <c:v>85.742971887550212</c:v>
                </c:pt>
                <c:pt idx="214">
                  <c:v>86.144578313253021</c:v>
                </c:pt>
                <c:pt idx="215">
                  <c:v>86.54618473895583</c:v>
                </c:pt>
                <c:pt idx="216">
                  <c:v>86.947791164658639</c:v>
                </c:pt>
                <c:pt idx="217">
                  <c:v>87.349397590361448</c:v>
                </c:pt>
                <c:pt idx="218">
                  <c:v>87.751004016064257</c:v>
                </c:pt>
                <c:pt idx="219">
                  <c:v>88.152610441767081</c:v>
                </c:pt>
                <c:pt idx="220">
                  <c:v>88.55421686746989</c:v>
                </c:pt>
                <c:pt idx="221">
                  <c:v>88.955823293172699</c:v>
                </c:pt>
                <c:pt idx="222">
                  <c:v>89.357429718875508</c:v>
                </c:pt>
                <c:pt idx="223">
                  <c:v>89.759036144578317</c:v>
                </c:pt>
                <c:pt idx="224">
                  <c:v>90.160642570281126</c:v>
                </c:pt>
                <c:pt idx="225">
                  <c:v>90.562248995983936</c:v>
                </c:pt>
                <c:pt idx="226">
                  <c:v>90.963855421686759</c:v>
                </c:pt>
                <c:pt idx="227">
                  <c:v>91.365461847389568</c:v>
                </c:pt>
                <c:pt idx="228">
                  <c:v>91.767068273092377</c:v>
                </c:pt>
                <c:pt idx="229">
                  <c:v>92.168674698795186</c:v>
                </c:pt>
                <c:pt idx="230">
                  <c:v>92.570281124497996</c:v>
                </c:pt>
                <c:pt idx="231">
                  <c:v>92.971887550200805</c:v>
                </c:pt>
                <c:pt idx="232">
                  <c:v>93.373493975903614</c:v>
                </c:pt>
                <c:pt idx="233">
                  <c:v>93.775100401606437</c:v>
                </c:pt>
                <c:pt idx="234">
                  <c:v>94.176706827309246</c:v>
                </c:pt>
                <c:pt idx="235">
                  <c:v>94.578313253012055</c:v>
                </c:pt>
                <c:pt idx="236">
                  <c:v>94.979919678714865</c:v>
                </c:pt>
                <c:pt idx="237">
                  <c:v>95.381526104417674</c:v>
                </c:pt>
                <c:pt idx="238">
                  <c:v>95.783132530120483</c:v>
                </c:pt>
                <c:pt idx="239">
                  <c:v>96.184738955823292</c:v>
                </c:pt>
                <c:pt idx="240">
                  <c:v>96.586345381526115</c:v>
                </c:pt>
                <c:pt idx="241">
                  <c:v>96.987951807228924</c:v>
                </c:pt>
                <c:pt idx="242">
                  <c:v>97.389558232931734</c:v>
                </c:pt>
                <c:pt idx="243">
                  <c:v>97.791164658634543</c:v>
                </c:pt>
                <c:pt idx="244">
                  <c:v>98.192771084337352</c:v>
                </c:pt>
                <c:pt idx="245">
                  <c:v>98.594377510040161</c:v>
                </c:pt>
                <c:pt idx="246">
                  <c:v>98.995983935742984</c:v>
                </c:pt>
                <c:pt idx="247">
                  <c:v>99.397590361445793</c:v>
                </c:pt>
                <c:pt idx="248">
                  <c:v>99.799196787148603</c:v>
                </c:pt>
              </c:numCache>
            </c:numRef>
          </c:xVal>
          <c:yVal>
            <c:numRef>
              <c:f>index!$S$30:$S$278</c:f>
              <c:numCache>
                <c:formatCode>General</c:formatCode>
                <c:ptCount val="249"/>
                <c:pt idx="0">
                  <c:v>-6.1568787373034103E-2</c:v>
                </c:pt>
                <c:pt idx="1">
                  <c:v>-5.8113662588737264E-2</c:v>
                </c:pt>
                <c:pt idx="2">
                  <c:v>-5.730734525730629E-2</c:v>
                </c:pt>
                <c:pt idx="3">
                  <c:v>-4.8507518605085564E-2</c:v>
                </c:pt>
                <c:pt idx="4">
                  <c:v>-4.0637645731826391E-2</c:v>
                </c:pt>
                <c:pt idx="5">
                  <c:v>-3.8659073149750547E-2</c:v>
                </c:pt>
                <c:pt idx="6">
                  <c:v>-3.6762702903012236E-2</c:v>
                </c:pt>
                <c:pt idx="7">
                  <c:v>-3.1934939248806582E-2</c:v>
                </c:pt>
                <c:pt idx="8">
                  <c:v>-3.1793564501186318E-2</c:v>
                </c:pt>
                <c:pt idx="9">
                  <c:v>-3.0317766533989536E-2</c:v>
                </c:pt>
                <c:pt idx="10">
                  <c:v>-3.0144848732605724E-2</c:v>
                </c:pt>
                <c:pt idx="11">
                  <c:v>-2.9772158333670144E-2</c:v>
                </c:pt>
                <c:pt idx="12">
                  <c:v>-2.9594364751550088E-2</c:v>
                </c:pt>
                <c:pt idx="13">
                  <c:v>-2.9251354313115051E-2</c:v>
                </c:pt>
                <c:pt idx="14">
                  <c:v>-2.9092960941664778E-2</c:v>
                </c:pt>
                <c:pt idx="15">
                  <c:v>-2.5904652332042668E-2</c:v>
                </c:pt>
                <c:pt idx="16">
                  <c:v>-2.5446665661164262E-2</c:v>
                </c:pt>
                <c:pt idx="17">
                  <c:v>-2.5173883153924149E-2</c:v>
                </c:pt>
                <c:pt idx="18">
                  <c:v>-2.4692612590371522E-2</c:v>
                </c:pt>
                <c:pt idx="19">
                  <c:v>-2.4692612590371411E-2</c:v>
                </c:pt>
                <c:pt idx="20">
                  <c:v>-2.4580797755621275E-2</c:v>
                </c:pt>
                <c:pt idx="21">
                  <c:v>-2.4502450865896017E-2</c:v>
                </c:pt>
                <c:pt idx="22">
                  <c:v>-2.4401053231680438E-2</c:v>
                </c:pt>
                <c:pt idx="23">
                  <c:v>-2.4391453124159124E-2</c:v>
                </c:pt>
                <c:pt idx="24">
                  <c:v>-2.3737974568501286E-2</c:v>
                </c:pt>
                <c:pt idx="25">
                  <c:v>-2.2972481143490996E-2</c:v>
                </c:pt>
                <c:pt idx="26">
                  <c:v>-2.2800227699580296E-2</c:v>
                </c:pt>
                <c:pt idx="27">
                  <c:v>-2.1914682705394605E-2</c:v>
                </c:pt>
                <c:pt idx="28">
                  <c:v>-2.1641333254981368E-2</c:v>
                </c:pt>
                <c:pt idx="29">
                  <c:v>-2.0572154075208206E-2</c:v>
                </c:pt>
                <c:pt idx="30">
                  <c:v>-2.0453145585795692E-2</c:v>
                </c:pt>
                <c:pt idx="31">
                  <c:v>-2.0050797045561192E-2</c:v>
                </c:pt>
                <c:pt idx="32">
                  <c:v>-1.9849798220030971E-2</c:v>
                </c:pt>
                <c:pt idx="33">
                  <c:v>-1.9774655659417658E-2</c:v>
                </c:pt>
                <c:pt idx="34">
                  <c:v>-1.9418085857101738E-2</c:v>
                </c:pt>
                <c:pt idx="35">
                  <c:v>-1.9185240721348612E-2</c:v>
                </c:pt>
                <c:pt idx="36">
                  <c:v>-1.8928009885518911E-2</c:v>
                </c:pt>
                <c:pt idx="37">
                  <c:v>-1.8284616295041252E-2</c:v>
                </c:pt>
                <c:pt idx="38">
                  <c:v>-1.8137347977118551E-2</c:v>
                </c:pt>
                <c:pt idx="39">
                  <c:v>-1.8132148323415406E-2</c:v>
                </c:pt>
                <c:pt idx="40">
                  <c:v>-1.7914746546169674E-2</c:v>
                </c:pt>
                <c:pt idx="41">
                  <c:v>-1.7762456339840388E-2</c:v>
                </c:pt>
                <c:pt idx="42">
                  <c:v>-1.7570885251851843E-2</c:v>
                </c:pt>
                <c:pt idx="43">
                  <c:v>-1.7247754230698849E-2</c:v>
                </c:pt>
                <c:pt idx="44">
                  <c:v>-1.7241806434506103E-2</c:v>
                </c:pt>
                <c:pt idx="45">
                  <c:v>-1.6910472148316511E-2</c:v>
                </c:pt>
                <c:pt idx="46">
                  <c:v>-1.6847570572611357E-2</c:v>
                </c:pt>
                <c:pt idx="47">
                  <c:v>-1.67953563088417E-2</c:v>
                </c:pt>
                <c:pt idx="48">
                  <c:v>-1.6781476962003432E-2</c:v>
                </c:pt>
                <c:pt idx="49">
                  <c:v>-1.6717206429969281E-2</c:v>
                </c:pt>
                <c:pt idx="50">
                  <c:v>-1.6461277054071962E-2</c:v>
                </c:pt>
                <c:pt idx="51">
                  <c:v>-1.633295402205057E-2</c:v>
                </c:pt>
                <c:pt idx="52">
                  <c:v>-1.5949301407677953E-2</c:v>
                </c:pt>
                <c:pt idx="53">
                  <c:v>-1.5831465216680628E-2</c:v>
                </c:pt>
                <c:pt idx="54">
                  <c:v>-1.5711242265145437E-2</c:v>
                </c:pt>
                <c:pt idx="55">
                  <c:v>-1.5593258092294993E-2</c:v>
                </c:pt>
                <c:pt idx="56">
                  <c:v>-1.5504186535965199E-2</c:v>
                </c:pt>
                <c:pt idx="57">
                  <c:v>-1.5099806455751062E-2</c:v>
                </c:pt>
                <c:pt idx="58">
                  <c:v>-1.504919297385791E-2</c:v>
                </c:pt>
                <c:pt idx="59">
                  <c:v>-1.5015297119995554E-2</c:v>
                </c:pt>
                <c:pt idx="60">
                  <c:v>-1.4947961435873139E-2</c:v>
                </c:pt>
                <c:pt idx="61">
                  <c:v>-1.3736479727886839E-2</c:v>
                </c:pt>
                <c:pt idx="62">
                  <c:v>-1.3723581219797564E-2</c:v>
                </c:pt>
                <c:pt idx="63">
                  <c:v>-1.3698844358161802E-2</c:v>
                </c:pt>
                <c:pt idx="64">
                  <c:v>-1.3544225107757149E-2</c:v>
                </c:pt>
                <c:pt idx="65">
                  <c:v>-1.3373156211858139E-2</c:v>
                </c:pt>
                <c:pt idx="66">
                  <c:v>-1.3050756195490827E-2</c:v>
                </c:pt>
                <c:pt idx="67">
                  <c:v>-1.2828164254112115E-2</c:v>
                </c:pt>
                <c:pt idx="68">
                  <c:v>-1.279656152152658E-2</c:v>
                </c:pt>
                <c:pt idx="69">
                  <c:v>-1.2739025777429714E-2</c:v>
                </c:pt>
                <c:pt idx="70">
                  <c:v>-1.2570459935212792E-2</c:v>
                </c:pt>
                <c:pt idx="71">
                  <c:v>-1.2232568435634408E-2</c:v>
                </c:pt>
                <c:pt idx="72">
                  <c:v>-1.1994146785819278E-2</c:v>
                </c:pt>
                <c:pt idx="73">
                  <c:v>-1.1704595949527875E-2</c:v>
                </c:pt>
                <c:pt idx="74">
                  <c:v>-1.1028331041478084E-2</c:v>
                </c:pt>
                <c:pt idx="75">
                  <c:v>-1.084540136004785E-2</c:v>
                </c:pt>
                <c:pt idx="76">
                  <c:v>-1.0672459890771872E-2</c:v>
                </c:pt>
                <c:pt idx="77">
                  <c:v>-1.0379334696948834E-2</c:v>
                </c:pt>
                <c:pt idx="78">
                  <c:v>-1.0377125289290872E-2</c:v>
                </c:pt>
                <c:pt idx="79">
                  <c:v>-1.0008423826839334E-2</c:v>
                </c:pt>
                <c:pt idx="80">
                  <c:v>-1.0003417862789266E-2</c:v>
                </c:pt>
                <c:pt idx="81">
                  <c:v>-9.8522964430114834E-3</c:v>
                </c:pt>
                <c:pt idx="82">
                  <c:v>-9.8453678525294141E-3</c:v>
                </c:pt>
                <c:pt idx="83">
                  <c:v>-9.2710314279327924E-3</c:v>
                </c:pt>
                <c:pt idx="84">
                  <c:v>-9.2692285763625107E-3</c:v>
                </c:pt>
                <c:pt idx="85">
                  <c:v>-9.1047669929193165E-3</c:v>
                </c:pt>
                <c:pt idx="86">
                  <c:v>-8.7977107035290842E-3</c:v>
                </c:pt>
                <c:pt idx="87">
                  <c:v>-8.6991454082897979E-3</c:v>
                </c:pt>
                <c:pt idx="88">
                  <c:v>-8.5172795188790881E-3</c:v>
                </c:pt>
                <c:pt idx="89">
                  <c:v>-8.4459961534108698E-3</c:v>
                </c:pt>
                <c:pt idx="90">
                  <c:v>-8.1633106391610939E-3</c:v>
                </c:pt>
                <c:pt idx="91">
                  <c:v>-8.1073097634962957E-3</c:v>
                </c:pt>
                <c:pt idx="92">
                  <c:v>-8.0710688337916614E-3</c:v>
                </c:pt>
                <c:pt idx="93">
                  <c:v>-8.0074342237012371E-3</c:v>
                </c:pt>
                <c:pt idx="94">
                  <c:v>-7.4074412778618046E-3</c:v>
                </c:pt>
                <c:pt idx="95">
                  <c:v>-7.1891035724692262E-3</c:v>
                </c:pt>
                <c:pt idx="96">
                  <c:v>-6.9204428445737952E-3</c:v>
                </c:pt>
                <c:pt idx="97">
                  <c:v>-6.8434826536744545E-3</c:v>
                </c:pt>
                <c:pt idx="98">
                  <c:v>-6.4935293105482308E-3</c:v>
                </c:pt>
                <c:pt idx="99">
                  <c:v>-5.9780981755080667E-3</c:v>
                </c:pt>
                <c:pt idx="100">
                  <c:v>-5.9543675758215635E-3</c:v>
                </c:pt>
                <c:pt idx="101">
                  <c:v>-5.8997221271883827E-3</c:v>
                </c:pt>
                <c:pt idx="102">
                  <c:v>-5.7896591444842396E-3</c:v>
                </c:pt>
                <c:pt idx="103">
                  <c:v>-5.7720217971222888E-3</c:v>
                </c:pt>
                <c:pt idx="104">
                  <c:v>-5.7388966690181667E-3</c:v>
                </c:pt>
                <c:pt idx="105">
                  <c:v>-5.5445686597742948E-3</c:v>
                </c:pt>
                <c:pt idx="106">
                  <c:v>-5.5096558109694726E-3</c:v>
                </c:pt>
                <c:pt idx="107">
                  <c:v>-5.3908486348764233E-3</c:v>
                </c:pt>
                <c:pt idx="108">
                  <c:v>-5.1447058812378182E-3</c:v>
                </c:pt>
                <c:pt idx="109">
                  <c:v>-4.9382816405825663E-3</c:v>
                </c:pt>
                <c:pt idx="110">
                  <c:v>-4.4809634350359805E-3</c:v>
                </c:pt>
                <c:pt idx="111">
                  <c:v>-4.470946344766899E-3</c:v>
                </c:pt>
                <c:pt idx="112">
                  <c:v>-4.4289854113329068E-3</c:v>
                </c:pt>
                <c:pt idx="113">
                  <c:v>-4.1841065225739849E-3</c:v>
                </c:pt>
                <c:pt idx="114">
                  <c:v>-4.0966874173300099E-3</c:v>
                </c:pt>
                <c:pt idx="115">
                  <c:v>-3.9267066161717519E-3</c:v>
                </c:pt>
                <c:pt idx="116">
                  <c:v>-3.9037134804732923E-3</c:v>
                </c:pt>
                <c:pt idx="117">
                  <c:v>-3.5727083375735988E-3</c:v>
                </c:pt>
                <c:pt idx="118">
                  <c:v>-3.3140046900373347E-3</c:v>
                </c:pt>
                <c:pt idx="119">
                  <c:v>-3.3057881344995439E-3</c:v>
                </c:pt>
                <c:pt idx="120">
                  <c:v>-3.0211503341762112E-3</c:v>
                </c:pt>
                <c:pt idx="121">
                  <c:v>-2.9261176693887907E-3</c:v>
                </c:pt>
                <c:pt idx="122">
                  <c:v>-2.8653314732863936E-3</c:v>
                </c:pt>
                <c:pt idx="123">
                  <c:v>-2.770084873815601E-3</c:v>
                </c:pt>
                <c:pt idx="124">
                  <c:v>-2.6490081715767307E-3</c:v>
                </c:pt>
                <c:pt idx="125">
                  <c:v>-2.5784285879443649E-3</c:v>
                </c:pt>
                <c:pt idx="126">
                  <c:v>-2.3282897595911845E-3</c:v>
                </c:pt>
                <c:pt idx="127">
                  <c:v>-2.3103591331842584E-3</c:v>
                </c:pt>
                <c:pt idx="128">
                  <c:v>-2.2770408320522254E-3</c:v>
                </c:pt>
                <c:pt idx="129">
                  <c:v>-1.958864485333034E-3</c:v>
                </c:pt>
                <c:pt idx="130">
                  <c:v>-1.6652793190612089E-3</c:v>
                </c:pt>
                <c:pt idx="131">
                  <c:v>-1.4738396183006637E-3</c:v>
                </c:pt>
                <c:pt idx="132">
                  <c:v>-1.3614705983209633E-3</c:v>
                </c:pt>
                <c:pt idx="133">
                  <c:v>-1.3324452337784896E-3</c:v>
                </c:pt>
                <c:pt idx="134">
                  <c:v>-8.3857447262102741E-4</c:v>
                </c:pt>
                <c:pt idx="135">
                  <c:v>-8.2270675146339724E-4</c:v>
                </c:pt>
                <c:pt idx="136">
                  <c:v>-8.1665990655586679E-4</c:v>
                </c:pt>
                <c:pt idx="137">
                  <c:v>-7.9459678396145267E-4</c:v>
                </c:pt>
                <c:pt idx="138">
                  <c:v>-7.3991864271046384E-4</c:v>
                </c:pt>
                <c:pt idx="139">
                  <c:v>-7.3610603250220464E-4</c:v>
                </c:pt>
                <c:pt idx="140">
                  <c:v>-7.2385091832299876E-4</c:v>
                </c:pt>
                <c:pt idx="141">
                  <c:v>-6.990563024978823E-4</c:v>
                </c:pt>
                <c:pt idx="142">
                  <c:v>-6.937218453722968E-4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6.4082027184933119E-4</c:v>
                </c:pt>
                <c:pt idx="149">
                  <c:v>7.1556353679390913E-4</c:v>
                </c:pt>
                <c:pt idx="150">
                  <c:v>7.9459678396138957E-4</c:v>
                </c:pt>
                <c:pt idx="151">
                  <c:v>1.221747250322513E-3</c:v>
                </c:pt>
                <c:pt idx="152">
                  <c:v>1.4104374693623334E-3</c:v>
                </c:pt>
                <c:pt idx="153">
                  <c:v>1.4716706114562507E-3</c:v>
                </c:pt>
                <c:pt idx="154">
                  <c:v>1.4914245866698983E-3</c:v>
                </c:pt>
                <c:pt idx="155">
                  <c:v>1.5117160853221608E-3</c:v>
                </c:pt>
                <c:pt idx="156">
                  <c:v>1.6949156599912823E-3</c:v>
                </c:pt>
                <c:pt idx="157">
                  <c:v>2.2132063626486612E-3</c:v>
                </c:pt>
                <c:pt idx="158">
                  <c:v>2.4640669551592785E-3</c:v>
                </c:pt>
                <c:pt idx="159">
                  <c:v>2.9563953536025232E-3</c:v>
                </c:pt>
                <c:pt idx="160">
                  <c:v>3.0007524392382419E-3</c:v>
                </c:pt>
                <c:pt idx="161">
                  <c:v>3.1545767485155669E-3</c:v>
                </c:pt>
                <c:pt idx="162">
                  <c:v>3.7636476493038019E-3</c:v>
                </c:pt>
                <c:pt idx="163">
                  <c:v>3.8387763071656669E-3</c:v>
                </c:pt>
                <c:pt idx="164">
                  <c:v>3.9267066161717962E-3</c:v>
                </c:pt>
                <c:pt idx="165">
                  <c:v>3.9729889367755991E-3</c:v>
                </c:pt>
                <c:pt idx="166">
                  <c:v>4.0209141427912593E-3</c:v>
                </c:pt>
                <c:pt idx="167">
                  <c:v>4.037147186971163E-3</c:v>
                </c:pt>
                <c:pt idx="168">
                  <c:v>4.4600265075295242E-3</c:v>
                </c:pt>
                <c:pt idx="169">
                  <c:v>4.8661896511729063E-3</c:v>
                </c:pt>
                <c:pt idx="170">
                  <c:v>5.1909645669698697E-3</c:v>
                </c:pt>
                <c:pt idx="171">
                  <c:v>5.2321898303021065E-3</c:v>
                </c:pt>
                <c:pt idx="172">
                  <c:v>5.7306747089850745E-3</c:v>
                </c:pt>
                <c:pt idx="173">
                  <c:v>5.7859370670439265E-3</c:v>
                </c:pt>
                <c:pt idx="174">
                  <c:v>5.789659144484263E-3</c:v>
                </c:pt>
                <c:pt idx="175">
                  <c:v>5.9191228391949763E-3</c:v>
                </c:pt>
                <c:pt idx="176">
                  <c:v>5.930336134848533E-3</c:v>
                </c:pt>
                <c:pt idx="177">
                  <c:v>6.7745836817551209E-3</c:v>
                </c:pt>
                <c:pt idx="178">
                  <c:v>7.301725106016334E-3</c:v>
                </c:pt>
                <c:pt idx="179">
                  <c:v>7.3861640677287677E-3</c:v>
                </c:pt>
                <c:pt idx="180">
                  <c:v>7.4411256946881749E-3</c:v>
                </c:pt>
                <c:pt idx="181">
                  <c:v>8.1967672041784907E-3</c:v>
                </c:pt>
                <c:pt idx="182">
                  <c:v>8.1967672041784907E-3</c:v>
                </c:pt>
                <c:pt idx="183">
                  <c:v>8.212065560370475E-3</c:v>
                </c:pt>
                <c:pt idx="184">
                  <c:v>8.7267511382371401E-3</c:v>
                </c:pt>
                <c:pt idx="185">
                  <c:v>8.9619718572307421E-3</c:v>
                </c:pt>
                <c:pt idx="186">
                  <c:v>9.7415532452991525E-3</c:v>
                </c:pt>
                <c:pt idx="187">
                  <c:v>9.8522964430114192E-3</c:v>
                </c:pt>
                <c:pt idx="188">
                  <c:v>1.0109605900553893E-2</c:v>
                </c:pt>
                <c:pt idx="189">
                  <c:v>1.0204170174241668E-2</c:v>
                </c:pt>
                <c:pt idx="190">
                  <c:v>1.0276262557384853E-2</c:v>
                </c:pt>
                <c:pt idx="191">
                  <c:v>1.0376227986090798E-2</c:v>
                </c:pt>
                <c:pt idx="192">
                  <c:v>1.0483497294857983E-2</c:v>
                </c:pt>
                <c:pt idx="193">
                  <c:v>1.1212451033678805E-2</c:v>
                </c:pt>
                <c:pt idx="194">
                  <c:v>1.2027028595339986E-2</c:v>
                </c:pt>
                <c:pt idx="195">
                  <c:v>1.2098205505580396E-2</c:v>
                </c:pt>
                <c:pt idx="196">
                  <c:v>1.2354309500934958E-2</c:v>
                </c:pt>
                <c:pt idx="197">
                  <c:v>1.244981294742557E-2</c:v>
                </c:pt>
                <c:pt idx="198">
                  <c:v>1.259742483696303E-2</c:v>
                </c:pt>
                <c:pt idx="199">
                  <c:v>1.2835208293446291E-2</c:v>
                </c:pt>
                <c:pt idx="200">
                  <c:v>1.4326892620761702E-2</c:v>
                </c:pt>
                <c:pt idx="201">
                  <c:v>1.437839292771491E-2</c:v>
                </c:pt>
                <c:pt idx="202">
                  <c:v>1.5037877364540502E-2</c:v>
                </c:pt>
                <c:pt idx="203">
                  <c:v>1.5923903356723144E-2</c:v>
                </c:pt>
                <c:pt idx="204">
                  <c:v>1.6817990185962285E-2</c:v>
                </c:pt>
                <c:pt idx="205">
                  <c:v>1.6910472148316539E-2</c:v>
                </c:pt>
                <c:pt idx="206">
                  <c:v>1.7069060054552714E-2</c:v>
                </c:pt>
                <c:pt idx="207">
                  <c:v>1.7296028650717027E-2</c:v>
                </c:pt>
                <c:pt idx="208">
                  <c:v>1.7493157447517119E-2</c:v>
                </c:pt>
                <c:pt idx="209">
                  <c:v>1.7575144821507491E-2</c:v>
                </c:pt>
                <c:pt idx="210">
                  <c:v>1.7614546700982305E-2</c:v>
                </c:pt>
                <c:pt idx="211">
                  <c:v>1.8265347977293404E-2</c:v>
                </c:pt>
                <c:pt idx="212">
                  <c:v>1.8757062596041697E-2</c:v>
                </c:pt>
                <c:pt idx="213">
                  <c:v>1.9062719826353897E-2</c:v>
                </c:pt>
                <c:pt idx="214">
                  <c:v>1.9075110335332223E-2</c:v>
                </c:pt>
                <c:pt idx="215">
                  <c:v>1.9976693077660274E-2</c:v>
                </c:pt>
                <c:pt idx="216">
                  <c:v>2.0453145585795716E-2</c:v>
                </c:pt>
                <c:pt idx="217">
                  <c:v>2.2008224064384782E-2</c:v>
                </c:pt>
                <c:pt idx="218">
                  <c:v>2.2021615296799579E-2</c:v>
                </c:pt>
                <c:pt idx="219">
                  <c:v>2.3089048772364815E-2</c:v>
                </c:pt>
                <c:pt idx="220">
                  <c:v>2.4400471191858029E-2</c:v>
                </c:pt>
                <c:pt idx="221">
                  <c:v>2.4692612590371414E-2</c:v>
                </c:pt>
                <c:pt idx="222">
                  <c:v>2.5863510589919373E-2</c:v>
                </c:pt>
                <c:pt idx="223">
                  <c:v>2.8651761804047226E-2</c:v>
                </c:pt>
                <c:pt idx="224">
                  <c:v>2.9205246328749913E-2</c:v>
                </c:pt>
                <c:pt idx="225">
                  <c:v>2.9510338149388499E-2</c:v>
                </c:pt>
                <c:pt idx="226">
                  <c:v>2.9852963149681128E-2</c:v>
                </c:pt>
                <c:pt idx="227">
                  <c:v>3.0557933217650744E-2</c:v>
                </c:pt>
                <c:pt idx="228">
                  <c:v>3.3288167616702308E-2</c:v>
                </c:pt>
                <c:pt idx="229">
                  <c:v>3.3576295533604306E-2</c:v>
                </c:pt>
                <c:pt idx="230">
                  <c:v>3.492309708398305E-2</c:v>
                </c:pt>
                <c:pt idx="231">
                  <c:v>3.5595390742530111E-2</c:v>
                </c:pt>
                <c:pt idx="232">
                  <c:v>3.6367644170874791E-2</c:v>
                </c:pt>
                <c:pt idx="233">
                  <c:v>3.7833459531226458E-2</c:v>
                </c:pt>
                <c:pt idx="234">
                  <c:v>3.8092999473012784E-2</c:v>
                </c:pt>
                <c:pt idx="235">
                  <c:v>3.9702074565886078E-2</c:v>
                </c:pt>
                <c:pt idx="236">
                  <c:v>3.987936623159654E-2</c:v>
                </c:pt>
                <c:pt idx="237">
                  <c:v>4.114504411117649E-2</c:v>
                </c:pt>
                <c:pt idx="238">
                  <c:v>4.3963123421116204E-2</c:v>
                </c:pt>
                <c:pt idx="239">
                  <c:v>4.4895319907890946E-2</c:v>
                </c:pt>
                <c:pt idx="240">
                  <c:v>4.5516838824462905E-2</c:v>
                </c:pt>
                <c:pt idx="241">
                  <c:v>4.8193432137052121E-2</c:v>
                </c:pt>
                <c:pt idx="242">
                  <c:v>5.2229026666281958E-2</c:v>
                </c:pt>
                <c:pt idx="243">
                  <c:v>6.0677188378856571E-2</c:v>
                </c:pt>
                <c:pt idx="244">
                  <c:v>6.3843283487279814E-2</c:v>
                </c:pt>
                <c:pt idx="245">
                  <c:v>6.7441280795532479E-2</c:v>
                </c:pt>
                <c:pt idx="246">
                  <c:v>7.4164659889345411E-2</c:v>
                </c:pt>
                <c:pt idx="247">
                  <c:v>0.12507976098114035</c:v>
                </c:pt>
                <c:pt idx="248">
                  <c:v>0.12850824921392065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9-478A-ACA9-EEDB4DC5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84992"/>
        <c:axId val="379514192"/>
      </c:scatterChart>
      <c:valAx>
        <c:axId val="15328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514192"/>
        <c:crosses val="autoZero"/>
        <c:crossBetween val="midCat"/>
      </c:valAx>
      <c:valAx>
        <c:axId val="379514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Kalyan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284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408708</xdr:colOff>
      <xdr:row>34</xdr:row>
      <xdr:rowOff>117764</xdr:rowOff>
    </xdr:from>
    <xdr:to>
      <xdr:col>18</xdr:col>
      <xdr:colOff>48491</xdr:colOff>
      <xdr:row>51</xdr:row>
      <xdr:rowOff>96981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A12EE3-1B00-A7BE-1D6A-EAEFE2CC6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</xdr:colOff>
      <xdr:row>17</xdr:row>
      <xdr:rowOff>7620</xdr:rowOff>
    </xdr:from>
    <xdr:to>
      <xdr:col>28</xdr:col>
      <xdr:colOff>22860</xdr:colOff>
      <xdr:row>27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F4B7F0-0241-18F8-0EA2-C73BFBDFF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7620</xdr:colOff>
      <xdr:row>5</xdr:row>
      <xdr:rowOff>22860</xdr:rowOff>
    </xdr:from>
    <xdr:to>
      <xdr:col>32</xdr:col>
      <xdr:colOff>7620</xdr:colOff>
      <xdr:row>15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97701-E5E5-6D65-6A0A-B8F67734B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457200</xdr:colOff>
      <xdr:row>5</xdr:row>
      <xdr:rowOff>15240</xdr:rowOff>
    </xdr:from>
    <xdr:to>
      <xdr:col>25</xdr:col>
      <xdr:colOff>457200</xdr:colOff>
      <xdr:row>15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4F17CD-56B9-B9F4-41BF-DFEFEA586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92FE-6AB7-4EDD-A85E-2F22DD321F3A}">
  <dimension ref="A1:J446"/>
  <sheetViews>
    <sheetView topLeftCell="A422" workbookViewId="0">
      <selection activeCell="B2" sqref="B2:B446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44319</v>
      </c>
      <c r="B2">
        <v>58.65</v>
      </c>
    </row>
    <row r="3" spans="1:2" x14ac:dyDescent="0.3">
      <c r="A3" s="1">
        <v>44320</v>
      </c>
      <c r="B3">
        <v>58.25</v>
      </c>
    </row>
    <row r="4" spans="1:2" x14ac:dyDescent="0.3">
      <c r="A4" s="1">
        <v>44321</v>
      </c>
      <c r="B4">
        <v>58.1</v>
      </c>
    </row>
    <row r="5" spans="1:2" x14ac:dyDescent="0.3">
      <c r="A5" s="1">
        <v>44322</v>
      </c>
      <c r="B5">
        <v>56.7</v>
      </c>
    </row>
    <row r="6" spans="1:2" x14ac:dyDescent="0.3">
      <c r="A6" s="1">
        <v>44323</v>
      </c>
      <c r="B6">
        <v>58.8</v>
      </c>
    </row>
    <row r="7" spans="1:2" x14ac:dyDescent="0.3">
      <c r="A7" s="1">
        <v>44326</v>
      </c>
      <c r="B7">
        <v>61.5</v>
      </c>
    </row>
    <row r="8" spans="1:2" x14ac:dyDescent="0.3">
      <c r="A8" s="1">
        <v>44327</v>
      </c>
      <c r="B8">
        <v>63.6</v>
      </c>
    </row>
    <row r="9" spans="1:2" x14ac:dyDescent="0.3">
      <c r="A9" s="1">
        <v>44328</v>
      </c>
      <c r="B9">
        <v>62.35</v>
      </c>
    </row>
    <row r="10" spans="1:2" x14ac:dyDescent="0.3">
      <c r="A10" s="1">
        <v>44330</v>
      </c>
      <c r="B10">
        <v>60.8</v>
      </c>
    </row>
    <row r="11" spans="1:2" x14ac:dyDescent="0.3">
      <c r="A11" s="1">
        <v>44333</v>
      </c>
      <c r="B11">
        <v>60.75</v>
      </c>
    </row>
    <row r="12" spans="1:2" x14ac:dyDescent="0.3">
      <c r="A12" s="1">
        <v>44334</v>
      </c>
      <c r="B12">
        <v>61.25</v>
      </c>
    </row>
    <row r="13" spans="1:2" x14ac:dyDescent="0.3">
      <c r="A13" s="1">
        <v>44335</v>
      </c>
      <c r="B13">
        <v>61.2</v>
      </c>
    </row>
    <row r="14" spans="1:2" x14ac:dyDescent="0.3">
      <c r="A14" s="1">
        <v>44336</v>
      </c>
      <c r="B14">
        <v>60.1</v>
      </c>
    </row>
    <row r="15" spans="1:2" x14ac:dyDescent="0.3">
      <c r="A15" s="1">
        <v>44337</v>
      </c>
      <c r="B15">
        <v>61.9</v>
      </c>
    </row>
    <row r="16" spans="1:2" x14ac:dyDescent="0.3">
      <c r="A16" s="1">
        <v>44340</v>
      </c>
      <c r="B16">
        <v>63</v>
      </c>
    </row>
    <row r="17" spans="1:2" x14ac:dyDescent="0.3">
      <c r="A17" s="1">
        <v>44341</v>
      </c>
      <c r="B17">
        <v>67.849999999999994</v>
      </c>
    </row>
    <row r="18" spans="1:2" x14ac:dyDescent="0.3">
      <c r="A18" s="1">
        <v>44342</v>
      </c>
      <c r="B18">
        <v>71.2</v>
      </c>
    </row>
    <row r="19" spans="1:2" x14ac:dyDescent="0.3">
      <c r="A19" s="1">
        <v>44343</v>
      </c>
      <c r="B19">
        <v>68.5</v>
      </c>
    </row>
    <row r="20" spans="1:2" x14ac:dyDescent="0.3">
      <c r="A20" s="1">
        <v>44344</v>
      </c>
      <c r="B20">
        <v>67.900000000000006</v>
      </c>
    </row>
    <row r="21" spans="1:2" x14ac:dyDescent="0.3">
      <c r="A21" s="1">
        <v>44347</v>
      </c>
      <c r="B21">
        <v>66.8</v>
      </c>
    </row>
    <row r="22" spans="1:2" x14ac:dyDescent="0.3">
      <c r="A22" s="1">
        <v>44348</v>
      </c>
      <c r="B22">
        <v>67.95</v>
      </c>
    </row>
    <row r="23" spans="1:2" x14ac:dyDescent="0.3">
      <c r="A23" s="1">
        <v>44349</v>
      </c>
      <c r="B23">
        <v>70.25</v>
      </c>
    </row>
    <row r="24" spans="1:2" x14ac:dyDescent="0.3">
      <c r="A24" s="1">
        <v>44350</v>
      </c>
      <c r="B24">
        <v>71.099999999999994</v>
      </c>
    </row>
    <row r="25" spans="1:2" x14ac:dyDescent="0.3">
      <c r="A25" s="1">
        <v>44351</v>
      </c>
      <c r="B25">
        <v>80.849999999999994</v>
      </c>
    </row>
    <row r="26" spans="1:2" x14ac:dyDescent="0.3">
      <c r="A26" s="1">
        <v>44354</v>
      </c>
      <c r="B26">
        <v>83.2</v>
      </c>
    </row>
    <row r="27" spans="1:2" x14ac:dyDescent="0.3">
      <c r="A27" s="1">
        <v>44355</v>
      </c>
      <c r="B27">
        <v>81.599999999999994</v>
      </c>
    </row>
    <row r="28" spans="1:2" x14ac:dyDescent="0.3">
      <c r="A28" s="1">
        <v>44356</v>
      </c>
      <c r="B28">
        <v>85.4</v>
      </c>
    </row>
    <row r="29" spans="1:2" x14ac:dyDescent="0.3">
      <c r="A29" s="1">
        <v>44357</v>
      </c>
      <c r="B29">
        <v>86.3</v>
      </c>
    </row>
    <row r="30" spans="1:2" x14ac:dyDescent="0.3">
      <c r="A30" s="1">
        <v>44358</v>
      </c>
      <c r="B30">
        <v>85.2</v>
      </c>
    </row>
    <row r="31" spans="1:2" x14ac:dyDescent="0.3">
      <c r="A31" s="1">
        <v>44361</v>
      </c>
      <c r="B31">
        <v>83.7</v>
      </c>
    </row>
    <row r="32" spans="1:2" x14ac:dyDescent="0.3">
      <c r="A32" s="1">
        <v>44362</v>
      </c>
      <c r="B32">
        <v>83.25</v>
      </c>
    </row>
    <row r="33" spans="1:2" x14ac:dyDescent="0.3">
      <c r="A33" s="1">
        <v>44363</v>
      </c>
      <c r="B33">
        <v>81.8</v>
      </c>
    </row>
    <row r="34" spans="1:2" x14ac:dyDescent="0.3">
      <c r="A34" s="1">
        <v>44364</v>
      </c>
      <c r="B34">
        <v>81.900000000000006</v>
      </c>
    </row>
    <row r="35" spans="1:2" x14ac:dyDescent="0.3">
      <c r="A35" s="1">
        <v>44365</v>
      </c>
      <c r="B35">
        <v>80.5</v>
      </c>
    </row>
    <row r="36" spans="1:2" x14ac:dyDescent="0.3">
      <c r="A36" s="1">
        <v>44368</v>
      </c>
      <c r="B36">
        <v>79.849999999999994</v>
      </c>
    </row>
    <row r="37" spans="1:2" x14ac:dyDescent="0.3">
      <c r="A37" s="1">
        <v>44369</v>
      </c>
      <c r="B37">
        <v>81.5</v>
      </c>
    </row>
    <row r="38" spans="1:2" x14ac:dyDescent="0.3">
      <c r="A38" s="1">
        <v>44370</v>
      </c>
      <c r="B38">
        <v>80.849999999999994</v>
      </c>
    </row>
    <row r="39" spans="1:2" x14ac:dyDescent="0.3">
      <c r="A39" s="1">
        <v>44371</v>
      </c>
      <c r="B39">
        <v>79.75</v>
      </c>
    </row>
    <row r="40" spans="1:2" x14ac:dyDescent="0.3">
      <c r="A40" s="1">
        <v>44372</v>
      </c>
      <c r="B40">
        <v>79.2</v>
      </c>
    </row>
    <row r="41" spans="1:2" x14ac:dyDescent="0.3">
      <c r="A41" s="1">
        <v>44375</v>
      </c>
      <c r="B41">
        <v>78.849999999999994</v>
      </c>
    </row>
    <row r="42" spans="1:2" x14ac:dyDescent="0.3">
      <c r="A42" s="1">
        <v>44376</v>
      </c>
      <c r="B42">
        <v>77.45</v>
      </c>
    </row>
    <row r="43" spans="1:2" x14ac:dyDescent="0.3">
      <c r="A43" s="1">
        <v>44377</v>
      </c>
      <c r="B43">
        <v>78.25</v>
      </c>
    </row>
    <row r="44" spans="1:2" x14ac:dyDescent="0.3">
      <c r="A44" s="1">
        <v>44378</v>
      </c>
      <c r="B44">
        <v>76.349999999999994</v>
      </c>
    </row>
    <row r="45" spans="1:2" x14ac:dyDescent="0.3">
      <c r="A45" s="1">
        <v>44379</v>
      </c>
      <c r="B45">
        <v>78.05</v>
      </c>
    </row>
    <row r="46" spans="1:2" x14ac:dyDescent="0.3">
      <c r="A46" s="1">
        <v>44382</v>
      </c>
      <c r="B46">
        <v>77</v>
      </c>
    </row>
    <row r="47" spans="1:2" x14ac:dyDescent="0.3">
      <c r="A47" s="1">
        <v>44383</v>
      </c>
      <c r="B47">
        <v>76.7</v>
      </c>
    </row>
    <row r="48" spans="1:2" x14ac:dyDescent="0.3">
      <c r="A48" s="1">
        <v>44384</v>
      </c>
      <c r="B48">
        <v>77.5</v>
      </c>
    </row>
    <row r="49" spans="1:2" x14ac:dyDescent="0.3">
      <c r="A49" s="1">
        <v>44385</v>
      </c>
      <c r="B49">
        <v>77.95</v>
      </c>
    </row>
    <row r="50" spans="1:2" x14ac:dyDescent="0.3">
      <c r="A50" s="1">
        <v>44386</v>
      </c>
      <c r="B50">
        <v>77.5</v>
      </c>
    </row>
    <row r="51" spans="1:2" x14ac:dyDescent="0.3">
      <c r="A51" s="1">
        <v>44389</v>
      </c>
      <c r="B51">
        <v>76.650000000000006</v>
      </c>
    </row>
    <row r="52" spans="1:2" x14ac:dyDescent="0.3">
      <c r="A52" s="1">
        <v>44390</v>
      </c>
      <c r="B52">
        <v>76.5</v>
      </c>
    </row>
    <row r="53" spans="1:2" x14ac:dyDescent="0.3">
      <c r="A53" s="1">
        <v>44391</v>
      </c>
      <c r="B53">
        <v>76.05</v>
      </c>
    </row>
    <row r="54" spans="1:2" x14ac:dyDescent="0.3">
      <c r="A54" s="1">
        <v>44392</v>
      </c>
      <c r="B54">
        <v>75.099999999999994</v>
      </c>
    </row>
    <row r="55" spans="1:2" x14ac:dyDescent="0.3">
      <c r="A55" s="1">
        <v>44393</v>
      </c>
      <c r="B55">
        <v>75</v>
      </c>
    </row>
    <row r="56" spans="1:2" x14ac:dyDescent="0.3">
      <c r="A56" s="1">
        <v>44396</v>
      </c>
      <c r="B56">
        <v>72.8</v>
      </c>
    </row>
    <row r="57" spans="1:2" x14ac:dyDescent="0.3">
      <c r="A57" s="1">
        <v>44397</v>
      </c>
      <c r="B57">
        <v>72.400000000000006</v>
      </c>
    </row>
    <row r="58" spans="1:2" x14ac:dyDescent="0.3">
      <c r="A58" s="1">
        <v>44399</v>
      </c>
      <c r="B58">
        <v>73.3</v>
      </c>
    </row>
    <row r="59" spans="1:2" x14ac:dyDescent="0.3">
      <c r="A59" s="1">
        <v>44400</v>
      </c>
      <c r="B59">
        <v>72.3</v>
      </c>
    </row>
    <row r="60" spans="1:2" x14ac:dyDescent="0.3">
      <c r="A60" s="1">
        <v>44403</v>
      </c>
      <c r="B60">
        <v>72.099999999999994</v>
      </c>
    </row>
    <row r="61" spans="1:2" x14ac:dyDescent="0.3">
      <c r="A61" s="1">
        <v>44404</v>
      </c>
      <c r="B61">
        <v>72.05</v>
      </c>
    </row>
    <row r="62" spans="1:2" x14ac:dyDescent="0.3">
      <c r="A62" s="1">
        <v>44405</v>
      </c>
      <c r="B62">
        <v>70.849999999999994</v>
      </c>
    </row>
    <row r="63" spans="1:2" x14ac:dyDescent="0.3">
      <c r="A63" s="1">
        <v>44406</v>
      </c>
      <c r="B63">
        <v>70.95</v>
      </c>
    </row>
    <row r="64" spans="1:2" x14ac:dyDescent="0.3">
      <c r="A64" s="1">
        <v>44407</v>
      </c>
      <c r="B64">
        <v>70.95</v>
      </c>
    </row>
    <row r="65" spans="1:2" x14ac:dyDescent="0.3">
      <c r="A65" s="1">
        <v>44410</v>
      </c>
      <c r="B65">
        <v>71.75</v>
      </c>
    </row>
    <row r="66" spans="1:2" x14ac:dyDescent="0.3">
      <c r="A66" s="1">
        <v>44411</v>
      </c>
      <c r="B66">
        <v>74.3</v>
      </c>
    </row>
    <row r="67" spans="1:2" x14ac:dyDescent="0.3">
      <c r="A67" s="1">
        <v>44412</v>
      </c>
      <c r="B67">
        <v>72.400000000000006</v>
      </c>
    </row>
    <row r="68" spans="1:2" x14ac:dyDescent="0.3">
      <c r="A68" s="1">
        <v>44413</v>
      </c>
      <c r="B68">
        <v>70.849999999999994</v>
      </c>
    </row>
    <row r="69" spans="1:2" x14ac:dyDescent="0.3">
      <c r="A69" s="1">
        <v>44414</v>
      </c>
      <c r="B69">
        <v>66.849999999999994</v>
      </c>
    </row>
    <row r="70" spans="1:2" x14ac:dyDescent="0.3">
      <c r="A70" s="1">
        <v>44417</v>
      </c>
      <c r="B70">
        <v>66.849999999999994</v>
      </c>
    </row>
    <row r="71" spans="1:2" x14ac:dyDescent="0.3">
      <c r="A71" s="1">
        <v>44418</v>
      </c>
      <c r="B71">
        <v>66</v>
      </c>
    </row>
    <row r="72" spans="1:2" x14ac:dyDescent="0.3">
      <c r="A72" s="1">
        <v>44419</v>
      </c>
      <c r="B72">
        <v>67</v>
      </c>
    </row>
    <row r="73" spans="1:2" x14ac:dyDescent="0.3">
      <c r="A73" s="1">
        <v>44420</v>
      </c>
      <c r="B73">
        <v>67.099999999999994</v>
      </c>
    </row>
    <row r="74" spans="1:2" x14ac:dyDescent="0.3">
      <c r="A74" s="1">
        <v>44421</v>
      </c>
      <c r="B74">
        <v>66.099999999999994</v>
      </c>
    </row>
    <row r="75" spans="1:2" x14ac:dyDescent="0.3">
      <c r="A75" s="1">
        <v>44424</v>
      </c>
      <c r="B75">
        <v>65</v>
      </c>
    </row>
    <row r="76" spans="1:2" x14ac:dyDescent="0.3">
      <c r="A76" s="1">
        <v>44425</v>
      </c>
      <c r="B76">
        <v>64</v>
      </c>
    </row>
    <row r="77" spans="1:2" x14ac:dyDescent="0.3">
      <c r="A77" s="1">
        <v>44426</v>
      </c>
      <c r="B77">
        <v>62.85</v>
      </c>
    </row>
    <row r="78" spans="1:2" x14ac:dyDescent="0.3">
      <c r="A78" s="1">
        <v>44428</v>
      </c>
      <c r="B78">
        <v>61.8</v>
      </c>
    </row>
    <row r="79" spans="1:2" x14ac:dyDescent="0.3">
      <c r="A79" s="1">
        <v>44431</v>
      </c>
      <c r="B79">
        <v>62.05</v>
      </c>
    </row>
    <row r="80" spans="1:2" x14ac:dyDescent="0.3">
      <c r="A80" s="1">
        <v>44432</v>
      </c>
      <c r="B80">
        <v>62.3</v>
      </c>
    </row>
    <row r="81" spans="1:2" x14ac:dyDescent="0.3">
      <c r="A81" s="1">
        <v>44433</v>
      </c>
      <c r="B81">
        <v>63.3</v>
      </c>
    </row>
    <row r="82" spans="1:2" x14ac:dyDescent="0.3">
      <c r="A82" s="1">
        <v>44434</v>
      </c>
      <c r="B82">
        <v>62.95</v>
      </c>
    </row>
    <row r="83" spans="1:2" x14ac:dyDescent="0.3">
      <c r="A83" s="1">
        <v>44435</v>
      </c>
      <c r="B83">
        <v>62.9</v>
      </c>
    </row>
    <row r="84" spans="1:2" x14ac:dyDescent="0.3">
      <c r="A84" s="1">
        <v>44438</v>
      </c>
      <c r="B84">
        <v>62.95</v>
      </c>
    </row>
    <row r="85" spans="1:2" x14ac:dyDescent="0.3">
      <c r="A85" s="1">
        <v>44439</v>
      </c>
      <c r="B85">
        <v>67.099999999999994</v>
      </c>
    </row>
    <row r="86" spans="1:2" x14ac:dyDescent="0.3">
      <c r="A86" s="1">
        <v>44440</v>
      </c>
      <c r="B86">
        <v>66.3</v>
      </c>
    </row>
    <row r="87" spans="1:2" x14ac:dyDescent="0.3">
      <c r="A87" s="1">
        <v>44441</v>
      </c>
      <c r="B87">
        <v>64.95</v>
      </c>
    </row>
    <row r="88" spans="1:2" x14ac:dyDescent="0.3">
      <c r="A88" s="1">
        <v>44442</v>
      </c>
      <c r="B88">
        <v>66.2</v>
      </c>
    </row>
    <row r="89" spans="1:2" x14ac:dyDescent="0.3">
      <c r="A89" s="1">
        <v>44445</v>
      </c>
      <c r="B89">
        <v>66.650000000000006</v>
      </c>
    </row>
    <row r="90" spans="1:2" x14ac:dyDescent="0.3">
      <c r="A90" s="1">
        <v>44446</v>
      </c>
      <c r="B90">
        <v>67.25</v>
      </c>
    </row>
    <row r="91" spans="1:2" x14ac:dyDescent="0.3">
      <c r="A91" s="1">
        <v>44447</v>
      </c>
      <c r="B91">
        <v>66.95</v>
      </c>
    </row>
    <row r="92" spans="1:2" x14ac:dyDescent="0.3">
      <c r="A92" s="1">
        <v>44448</v>
      </c>
      <c r="B92">
        <v>65.95</v>
      </c>
    </row>
    <row r="93" spans="1:2" x14ac:dyDescent="0.3">
      <c r="A93" s="1">
        <v>44452</v>
      </c>
      <c r="B93">
        <v>65.8</v>
      </c>
    </row>
    <row r="94" spans="1:2" x14ac:dyDescent="0.3">
      <c r="A94" s="1">
        <v>44453</v>
      </c>
      <c r="B94">
        <v>66.650000000000006</v>
      </c>
    </row>
    <row r="95" spans="1:2" x14ac:dyDescent="0.3">
      <c r="A95" s="1">
        <v>44454</v>
      </c>
      <c r="B95">
        <v>71.3</v>
      </c>
    </row>
    <row r="96" spans="1:2" x14ac:dyDescent="0.3">
      <c r="A96" s="1">
        <v>44455</v>
      </c>
      <c r="B96">
        <v>72.650000000000006</v>
      </c>
    </row>
    <row r="97" spans="1:2" x14ac:dyDescent="0.3">
      <c r="A97" s="1">
        <v>44456</v>
      </c>
      <c r="B97">
        <v>71.900000000000006</v>
      </c>
    </row>
    <row r="98" spans="1:2" x14ac:dyDescent="0.3">
      <c r="A98" s="1">
        <v>44459</v>
      </c>
      <c r="B98">
        <v>69.650000000000006</v>
      </c>
    </row>
    <row r="99" spans="1:2" x14ac:dyDescent="0.3">
      <c r="A99" s="1">
        <v>44460</v>
      </c>
      <c r="B99">
        <v>67.900000000000006</v>
      </c>
    </row>
    <row r="100" spans="1:2" x14ac:dyDescent="0.3">
      <c r="A100" s="1">
        <v>44461</v>
      </c>
      <c r="B100">
        <v>70.650000000000006</v>
      </c>
    </row>
    <row r="101" spans="1:2" x14ac:dyDescent="0.3">
      <c r="A101" s="1">
        <v>44462</v>
      </c>
      <c r="B101">
        <v>69.900000000000006</v>
      </c>
    </row>
    <row r="102" spans="1:2" x14ac:dyDescent="0.3">
      <c r="A102" s="1">
        <v>44463</v>
      </c>
      <c r="B102">
        <v>69.5</v>
      </c>
    </row>
    <row r="103" spans="1:2" x14ac:dyDescent="0.3">
      <c r="A103" s="1">
        <v>44466</v>
      </c>
      <c r="B103">
        <v>69.099999999999994</v>
      </c>
    </row>
    <row r="104" spans="1:2" x14ac:dyDescent="0.3">
      <c r="A104" s="1">
        <v>44467</v>
      </c>
      <c r="B104">
        <v>69.05</v>
      </c>
    </row>
    <row r="105" spans="1:2" x14ac:dyDescent="0.3">
      <c r="A105" s="1">
        <v>44468</v>
      </c>
      <c r="B105">
        <v>70.05</v>
      </c>
    </row>
    <row r="106" spans="1:2" x14ac:dyDescent="0.3">
      <c r="A106" s="1">
        <v>44469</v>
      </c>
      <c r="B106">
        <v>72.900000000000006</v>
      </c>
    </row>
    <row r="107" spans="1:2" x14ac:dyDescent="0.3">
      <c r="A107" s="1">
        <v>44470</v>
      </c>
      <c r="B107">
        <v>73.5</v>
      </c>
    </row>
    <row r="108" spans="1:2" x14ac:dyDescent="0.3">
      <c r="A108" s="1">
        <v>44473</v>
      </c>
      <c r="B108">
        <v>73.400000000000006</v>
      </c>
    </row>
    <row r="109" spans="1:2" x14ac:dyDescent="0.3">
      <c r="A109" s="1">
        <v>44474</v>
      </c>
      <c r="B109">
        <v>72.3</v>
      </c>
    </row>
    <row r="110" spans="1:2" x14ac:dyDescent="0.3">
      <c r="A110" s="1">
        <v>44475</v>
      </c>
      <c r="B110">
        <v>70.55</v>
      </c>
    </row>
    <row r="111" spans="1:2" x14ac:dyDescent="0.3">
      <c r="A111" s="1">
        <v>44476</v>
      </c>
      <c r="B111">
        <v>79.95</v>
      </c>
    </row>
    <row r="112" spans="1:2" x14ac:dyDescent="0.3">
      <c r="A112" s="1">
        <v>44477</v>
      </c>
      <c r="B112">
        <v>78</v>
      </c>
    </row>
    <row r="113" spans="1:2" x14ac:dyDescent="0.3">
      <c r="A113" s="1">
        <v>44480</v>
      </c>
      <c r="B113">
        <v>78.05</v>
      </c>
    </row>
    <row r="114" spans="1:2" x14ac:dyDescent="0.3">
      <c r="A114" s="1">
        <v>44481</v>
      </c>
      <c r="B114">
        <v>79</v>
      </c>
    </row>
    <row r="115" spans="1:2" x14ac:dyDescent="0.3">
      <c r="A115" s="1">
        <v>44482</v>
      </c>
      <c r="B115">
        <v>78</v>
      </c>
    </row>
    <row r="116" spans="1:2" x14ac:dyDescent="0.3">
      <c r="A116" s="1">
        <v>44483</v>
      </c>
      <c r="B116">
        <v>78.8</v>
      </c>
    </row>
    <row r="117" spans="1:2" x14ac:dyDescent="0.3">
      <c r="A117" s="1">
        <v>44487</v>
      </c>
      <c r="B117">
        <v>77.95</v>
      </c>
    </row>
    <row r="118" spans="1:2" x14ac:dyDescent="0.3">
      <c r="A118" s="1">
        <v>44488</v>
      </c>
      <c r="B118">
        <v>75.5</v>
      </c>
    </row>
    <row r="119" spans="1:2" x14ac:dyDescent="0.3">
      <c r="A119" s="1">
        <v>44489</v>
      </c>
      <c r="B119">
        <v>75.05</v>
      </c>
    </row>
    <row r="120" spans="1:2" x14ac:dyDescent="0.3">
      <c r="A120" s="1">
        <v>44490</v>
      </c>
      <c r="B120">
        <v>75.599999999999994</v>
      </c>
    </row>
    <row r="121" spans="1:2" x14ac:dyDescent="0.3">
      <c r="A121" s="1">
        <v>44491</v>
      </c>
      <c r="B121">
        <v>75.400000000000006</v>
      </c>
    </row>
    <row r="122" spans="1:2" x14ac:dyDescent="0.3">
      <c r="A122" s="1">
        <v>44494</v>
      </c>
      <c r="B122">
        <v>74.150000000000006</v>
      </c>
    </row>
    <row r="123" spans="1:2" x14ac:dyDescent="0.3">
      <c r="A123" s="1">
        <v>44495</v>
      </c>
      <c r="B123">
        <v>75.8</v>
      </c>
    </row>
    <row r="124" spans="1:2" x14ac:dyDescent="0.3">
      <c r="A124" s="1">
        <v>44496</v>
      </c>
      <c r="B124">
        <v>76.25</v>
      </c>
    </row>
    <row r="125" spans="1:2" x14ac:dyDescent="0.3">
      <c r="A125" s="1">
        <v>44497</v>
      </c>
      <c r="B125">
        <v>76.55</v>
      </c>
    </row>
    <row r="126" spans="1:2" x14ac:dyDescent="0.3">
      <c r="A126" s="1">
        <v>44498</v>
      </c>
      <c r="B126">
        <v>76.25</v>
      </c>
    </row>
    <row r="127" spans="1:2" x14ac:dyDescent="0.3">
      <c r="A127" s="1">
        <v>44501</v>
      </c>
      <c r="B127">
        <v>76.650000000000006</v>
      </c>
    </row>
    <row r="128" spans="1:2" x14ac:dyDescent="0.3">
      <c r="A128" s="1">
        <v>44502</v>
      </c>
      <c r="B128">
        <v>77.95</v>
      </c>
    </row>
    <row r="129" spans="1:2" x14ac:dyDescent="0.3">
      <c r="A129" s="1">
        <v>44503</v>
      </c>
      <c r="B129">
        <v>77.55</v>
      </c>
    </row>
    <row r="130" spans="1:2" x14ac:dyDescent="0.3">
      <c r="A130" s="1">
        <v>44504</v>
      </c>
      <c r="B130">
        <v>78</v>
      </c>
    </row>
    <row r="131" spans="1:2" x14ac:dyDescent="0.3">
      <c r="A131" s="1">
        <v>44508</v>
      </c>
      <c r="B131">
        <v>78.3</v>
      </c>
    </row>
    <row r="132" spans="1:2" x14ac:dyDescent="0.3">
      <c r="A132" s="1">
        <v>44509</v>
      </c>
      <c r="B132">
        <v>78.650000000000006</v>
      </c>
    </row>
    <row r="133" spans="1:2" x14ac:dyDescent="0.3">
      <c r="A133" s="1">
        <v>44510</v>
      </c>
      <c r="B133">
        <v>81.5</v>
      </c>
    </row>
    <row r="134" spans="1:2" x14ac:dyDescent="0.3">
      <c r="A134" s="1">
        <v>44511</v>
      </c>
      <c r="B134">
        <v>79.849999999999994</v>
      </c>
    </row>
    <row r="135" spans="1:2" x14ac:dyDescent="0.3">
      <c r="A135" s="1">
        <v>44512</v>
      </c>
      <c r="B135">
        <v>78.05</v>
      </c>
    </row>
    <row r="136" spans="1:2" x14ac:dyDescent="0.3">
      <c r="A136" s="1">
        <v>44515</v>
      </c>
      <c r="B136">
        <v>75.8</v>
      </c>
    </row>
    <row r="137" spans="1:2" x14ac:dyDescent="0.3">
      <c r="A137" s="1">
        <v>44516</v>
      </c>
      <c r="B137">
        <v>75.349999999999994</v>
      </c>
    </row>
    <row r="138" spans="1:2" x14ac:dyDescent="0.3">
      <c r="A138" s="1">
        <v>44517</v>
      </c>
      <c r="B138">
        <v>74.599999999999994</v>
      </c>
    </row>
    <row r="139" spans="1:2" x14ac:dyDescent="0.3">
      <c r="A139" s="1">
        <v>44518</v>
      </c>
      <c r="B139">
        <v>72.849999999999994</v>
      </c>
    </row>
    <row r="140" spans="1:2" x14ac:dyDescent="0.3">
      <c r="A140" s="1">
        <v>44522</v>
      </c>
      <c r="B140">
        <v>68.5</v>
      </c>
    </row>
    <row r="141" spans="1:2" x14ac:dyDescent="0.3">
      <c r="A141" s="1">
        <v>44523</v>
      </c>
      <c r="B141">
        <v>70.099999999999994</v>
      </c>
    </row>
    <row r="142" spans="1:2" x14ac:dyDescent="0.3">
      <c r="A142" s="1">
        <v>44524</v>
      </c>
      <c r="B142">
        <v>71.45</v>
      </c>
    </row>
    <row r="143" spans="1:2" x14ac:dyDescent="0.3">
      <c r="A143" s="1">
        <v>44525</v>
      </c>
      <c r="B143">
        <v>70.75</v>
      </c>
    </row>
    <row r="144" spans="1:2" x14ac:dyDescent="0.3">
      <c r="A144" s="1">
        <v>44526</v>
      </c>
      <c r="B144">
        <v>67.400000000000006</v>
      </c>
    </row>
    <row r="145" spans="1:2" x14ac:dyDescent="0.3">
      <c r="A145" s="1">
        <v>44529</v>
      </c>
      <c r="B145">
        <v>66.400000000000006</v>
      </c>
    </row>
    <row r="146" spans="1:2" x14ac:dyDescent="0.3">
      <c r="A146" s="1">
        <v>44530</v>
      </c>
      <c r="B146">
        <v>67.05</v>
      </c>
    </row>
    <row r="147" spans="1:2" x14ac:dyDescent="0.3">
      <c r="A147" s="1">
        <v>44531</v>
      </c>
      <c r="B147">
        <v>67.900000000000006</v>
      </c>
    </row>
    <row r="148" spans="1:2" x14ac:dyDescent="0.3">
      <c r="A148" s="1">
        <v>44532</v>
      </c>
      <c r="B148">
        <v>68</v>
      </c>
    </row>
    <row r="149" spans="1:2" x14ac:dyDescent="0.3">
      <c r="A149" s="1">
        <v>44533</v>
      </c>
      <c r="B149">
        <v>69.2</v>
      </c>
    </row>
    <row r="150" spans="1:2" x14ac:dyDescent="0.3">
      <c r="A150" s="1">
        <v>44536</v>
      </c>
      <c r="B150">
        <v>67.7</v>
      </c>
    </row>
    <row r="151" spans="1:2" x14ac:dyDescent="0.3">
      <c r="A151" s="1">
        <v>44537</v>
      </c>
      <c r="B151">
        <v>67.849999999999994</v>
      </c>
    </row>
    <row r="152" spans="1:2" x14ac:dyDescent="0.3">
      <c r="A152" s="1">
        <v>44538</v>
      </c>
      <c r="B152">
        <v>68.7</v>
      </c>
    </row>
    <row r="153" spans="1:2" x14ac:dyDescent="0.3">
      <c r="A153" s="1">
        <v>44539</v>
      </c>
      <c r="B153">
        <v>70.5</v>
      </c>
    </row>
    <row r="154" spans="1:2" x14ac:dyDescent="0.3">
      <c r="A154" s="1">
        <v>44540</v>
      </c>
      <c r="B154">
        <v>71.75</v>
      </c>
    </row>
    <row r="155" spans="1:2" x14ac:dyDescent="0.3">
      <c r="A155" s="1">
        <v>44543</v>
      </c>
      <c r="B155">
        <v>70.45</v>
      </c>
    </row>
    <row r="156" spans="1:2" x14ac:dyDescent="0.3">
      <c r="A156" s="1">
        <v>44544</v>
      </c>
      <c r="B156">
        <v>69.8</v>
      </c>
    </row>
    <row r="157" spans="1:2" x14ac:dyDescent="0.3">
      <c r="A157" s="1">
        <v>44545</v>
      </c>
      <c r="B157">
        <v>69.3</v>
      </c>
    </row>
    <row r="158" spans="1:2" x14ac:dyDescent="0.3">
      <c r="A158" s="1">
        <v>44546</v>
      </c>
      <c r="B158">
        <v>70.3</v>
      </c>
    </row>
    <row r="159" spans="1:2" x14ac:dyDescent="0.3">
      <c r="A159" s="1">
        <v>44547</v>
      </c>
      <c r="B159">
        <v>68.25</v>
      </c>
    </row>
    <row r="160" spans="1:2" x14ac:dyDescent="0.3">
      <c r="A160" s="1">
        <v>44550</v>
      </c>
      <c r="B160">
        <v>66.7</v>
      </c>
    </row>
    <row r="161" spans="1:2" x14ac:dyDescent="0.3">
      <c r="A161" s="1">
        <v>44551</v>
      </c>
      <c r="B161">
        <v>67.25</v>
      </c>
    </row>
    <row r="162" spans="1:2" x14ac:dyDescent="0.3">
      <c r="A162" s="1">
        <v>44552</v>
      </c>
      <c r="B162">
        <v>67.599999999999994</v>
      </c>
    </row>
    <row r="163" spans="1:2" x14ac:dyDescent="0.3">
      <c r="A163" s="1">
        <v>44553</v>
      </c>
      <c r="B163">
        <v>67.55</v>
      </c>
    </row>
    <row r="164" spans="1:2" x14ac:dyDescent="0.3">
      <c r="A164" s="1">
        <v>44554</v>
      </c>
      <c r="B164">
        <v>67.75</v>
      </c>
    </row>
    <row r="165" spans="1:2" x14ac:dyDescent="0.3">
      <c r="A165" s="1">
        <v>44557</v>
      </c>
      <c r="B165">
        <v>67.25</v>
      </c>
    </row>
    <row r="166" spans="1:2" x14ac:dyDescent="0.3">
      <c r="A166" s="1">
        <v>44558</v>
      </c>
      <c r="B166">
        <v>67.650000000000006</v>
      </c>
    </row>
    <row r="167" spans="1:2" x14ac:dyDescent="0.3">
      <c r="A167" s="1">
        <v>44559</v>
      </c>
      <c r="B167">
        <v>67.099999999999994</v>
      </c>
    </row>
    <row r="168" spans="1:2" x14ac:dyDescent="0.3">
      <c r="A168" s="1">
        <v>44560</v>
      </c>
      <c r="B168">
        <v>66.8</v>
      </c>
    </row>
    <row r="169" spans="1:2" x14ac:dyDescent="0.3">
      <c r="A169" s="1">
        <v>44561</v>
      </c>
      <c r="B169">
        <v>68.45</v>
      </c>
    </row>
    <row r="170" spans="1:2" x14ac:dyDescent="0.3">
      <c r="A170" s="1">
        <v>44564</v>
      </c>
      <c r="B170">
        <v>68.25</v>
      </c>
    </row>
    <row r="171" spans="1:2" x14ac:dyDescent="0.3">
      <c r="A171" s="1">
        <v>44565</v>
      </c>
      <c r="B171">
        <v>70.900000000000006</v>
      </c>
    </row>
    <row r="172" spans="1:2" x14ac:dyDescent="0.3">
      <c r="A172" s="1">
        <v>44566</v>
      </c>
      <c r="B172">
        <v>73.099999999999994</v>
      </c>
    </row>
    <row r="173" spans="1:2" x14ac:dyDescent="0.3">
      <c r="A173" s="1">
        <v>44567</v>
      </c>
      <c r="B173">
        <v>71.849999999999994</v>
      </c>
    </row>
    <row r="174" spans="1:2" x14ac:dyDescent="0.3">
      <c r="A174" s="1">
        <v>44568</v>
      </c>
      <c r="B174">
        <v>71.55</v>
      </c>
    </row>
    <row r="175" spans="1:2" x14ac:dyDescent="0.3">
      <c r="A175" s="1">
        <v>44571</v>
      </c>
      <c r="B175">
        <v>71.5</v>
      </c>
    </row>
    <row r="176" spans="1:2" x14ac:dyDescent="0.3">
      <c r="A176" s="1">
        <v>44572</v>
      </c>
      <c r="B176">
        <v>70.099999999999994</v>
      </c>
    </row>
    <row r="177" spans="1:2" x14ac:dyDescent="0.3">
      <c r="A177" s="1">
        <v>44573</v>
      </c>
      <c r="B177">
        <v>69.849999999999994</v>
      </c>
    </row>
    <row r="178" spans="1:2" x14ac:dyDescent="0.3">
      <c r="A178" s="1">
        <v>44574</v>
      </c>
      <c r="B178">
        <v>69.849999999999994</v>
      </c>
    </row>
    <row r="179" spans="1:2" x14ac:dyDescent="0.3">
      <c r="A179" s="1">
        <v>44575</v>
      </c>
      <c r="B179">
        <v>69.900000000000006</v>
      </c>
    </row>
    <row r="180" spans="1:2" x14ac:dyDescent="0.3">
      <c r="A180" s="1">
        <v>44578</v>
      </c>
      <c r="B180">
        <v>69.7</v>
      </c>
    </row>
    <row r="181" spans="1:2" x14ac:dyDescent="0.3">
      <c r="A181" s="1">
        <v>44579</v>
      </c>
      <c r="B181">
        <v>68.75</v>
      </c>
    </row>
    <row r="182" spans="1:2" x14ac:dyDescent="0.3">
      <c r="A182" s="1">
        <v>44580</v>
      </c>
      <c r="B182">
        <v>67.95</v>
      </c>
    </row>
    <row r="183" spans="1:2" x14ac:dyDescent="0.3">
      <c r="A183" s="1">
        <v>44581</v>
      </c>
      <c r="B183">
        <v>67.900000000000006</v>
      </c>
    </row>
    <row r="184" spans="1:2" x14ac:dyDescent="0.3">
      <c r="A184" s="1">
        <v>44582</v>
      </c>
      <c r="B184">
        <v>67.8</v>
      </c>
    </row>
    <row r="185" spans="1:2" x14ac:dyDescent="0.3">
      <c r="A185" s="1">
        <v>44585</v>
      </c>
      <c r="B185">
        <v>65.099999999999994</v>
      </c>
    </row>
    <row r="186" spans="1:2" x14ac:dyDescent="0.3">
      <c r="A186" s="1">
        <v>44586</v>
      </c>
      <c r="B186">
        <v>66.3</v>
      </c>
    </row>
    <row r="187" spans="1:2" x14ac:dyDescent="0.3">
      <c r="A187" s="1">
        <v>44588</v>
      </c>
      <c r="B187">
        <v>65.650000000000006</v>
      </c>
    </row>
    <row r="188" spans="1:2" x14ac:dyDescent="0.3">
      <c r="A188" s="1">
        <v>44589</v>
      </c>
      <c r="B188">
        <v>66.3</v>
      </c>
    </row>
    <row r="189" spans="1:2" x14ac:dyDescent="0.3">
      <c r="A189" s="1">
        <v>44592</v>
      </c>
      <c r="B189">
        <v>66.55</v>
      </c>
    </row>
    <row r="190" spans="1:2" x14ac:dyDescent="0.3">
      <c r="A190" s="1">
        <v>44593</v>
      </c>
      <c r="B190">
        <v>66.75</v>
      </c>
    </row>
    <row r="191" spans="1:2" x14ac:dyDescent="0.3">
      <c r="A191" s="1">
        <v>44594</v>
      </c>
      <c r="B191">
        <v>69.75</v>
      </c>
    </row>
    <row r="192" spans="1:2" x14ac:dyDescent="0.3">
      <c r="A192" s="1">
        <v>44595</v>
      </c>
      <c r="B192">
        <v>67.75</v>
      </c>
    </row>
    <row r="193" spans="1:2" x14ac:dyDescent="0.3">
      <c r="A193" s="1">
        <v>44596</v>
      </c>
      <c r="B193">
        <v>66.849999999999994</v>
      </c>
    </row>
    <row r="194" spans="1:2" x14ac:dyDescent="0.3">
      <c r="A194" s="1">
        <v>44599</v>
      </c>
      <c r="B194">
        <v>65.8</v>
      </c>
    </row>
    <row r="195" spans="1:2" x14ac:dyDescent="0.3">
      <c r="A195" s="1">
        <v>44600</v>
      </c>
      <c r="B195">
        <v>65</v>
      </c>
    </row>
    <row r="196" spans="1:2" x14ac:dyDescent="0.3">
      <c r="A196" s="1">
        <v>44601</v>
      </c>
      <c r="B196">
        <v>64.849999999999994</v>
      </c>
    </row>
    <row r="197" spans="1:2" x14ac:dyDescent="0.3">
      <c r="A197" s="1">
        <v>44602</v>
      </c>
      <c r="B197">
        <v>64.849999999999994</v>
      </c>
    </row>
    <row r="198" spans="1:2" x14ac:dyDescent="0.3">
      <c r="A198" s="1">
        <v>44603</v>
      </c>
      <c r="B198">
        <v>64.3</v>
      </c>
    </row>
    <row r="199" spans="1:2" x14ac:dyDescent="0.3">
      <c r="A199" s="1">
        <v>44606</v>
      </c>
      <c r="B199">
        <v>62.75</v>
      </c>
    </row>
    <row r="200" spans="1:2" x14ac:dyDescent="0.3">
      <c r="A200" s="1">
        <v>44607</v>
      </c>
      <c r="B200">
        <v>63.3</v>
      </c>
    </row>
    <row r="201" spans="1:2" x14ac:dyDescent="0.3">
      <c r="A201" s="1">
        <v>44608</v>
      </c>
      <c r="B201">
        <v>63.5</v>
      </c>
    </row>
    <row r="202" spans="1:2" x14ac:dyDescent="0.3">
      <c r="A202" s="1">
        <v>44609</v>
      </c>
      <c r="B202">
        <v>62.95</v>
      </c>
    </row>
    <row r="203" spans="1:2" x14ac:dyDescent="0.3">
      <c r="A203" s="1">
        <v>44610</v>
      </c>
      <c r="B203">
        <v>62.3</v>
      </c>
    </row>
    <row r="204" spans="1:2" x14ac:dyDescent="0.3">
      <c r="A204" s="1">
        <v>44613</v>
      </c>
      <c r="B204">
        <v>60.45</v>
      </c>
    </row>
    <row r="205" spans="1:2" x14ac:dyDescent="0.3">
      <c r="A205" s="1">
        <v>44614</v>
      </c>
      <c r="B205">
        <v>59.25</v>
      </c>
    </row>
    <row r="206" spans="1:2" x14ac:dyDescent="0.3">
      <c r="A206" s="1">
        <v>44615</v>
      </c>
      <c r="B206">
        <v>59.25</v>
      </c>
    </row>
    <row r="207" spans="1:2" x14ac:dyDescent="0.3">
      <c r="A207" s="1">
        <v>44616</v>
      </c>
      <c r="B207">
        <v>55.95</v>
      </c>
    </row>
    <row r="208" spans="1:2" x14ac:dyDescent="0.3">
      <c r="A208" s="1">
        <v>44617</v>
      </c>
      <c r="B208">
        <v>59.45</v>
      </c>
    </row>
    <row r="209" spans="1:2" x14ac:dyDescent="0.3">
      <c r="A209" s="1">
        <v>44620</v>
      </c>
      <c r="B209">
        <v>58.95</v>
      </c>
    </row>
    <row r="210" spans="1:2" x14ac:dyDescent="0.3">
      <c r="A210" s="1">
        <v>44622</v>
      </c>
      <c r="B210">
        <v>59.05</v>
      </c>
    </row>
    <row r="211" spans="1:2" x14ac:dyDescent="0.3">
      <c r="A211" s="1">
        <v>44623</v>
      </c>
      <c r="B211">
        <v>59.65</v>
      </c>
    </row>
    <row r="212" spans="1:2" x14ac:dyDescent="0.3">
      <c r="A212" s="1">
        <v>44624</v>
      </c>
      <c r="B212">
        <v>61.95</v>
      </c>
    </row>
    <row r="213" spans="1:2" x14ac:dyDescent="0.3">
      <c r="A213" s="1">
        <v>44627</v>
      </c>
      <c r="B213">
        <v>60.1</v>
      </c>
    </row>
    <row r="214" spans="1:2" x14ac:dyDescent="0.3">
      <c r="A214" s="1">
        <v>44628</v>
      </c>
      <c r="B214">
        <v>60</v>
      </c>
    </row>
    <row r="215" spans="1:2" x14ac:dyDescent="0.3">
      <c r="A215" s="1">
        <v>44629</v>
      </c>
      <c r="B215">
        <v>61.5</v>
      </c>
    </row>
    <row r="216" spans="1:2" x14ac:dyDescent="0.3">
      <c r="A216" s="1">
        <v>44630</v>
      </c>
      <c r="B216">
        <v>61.8</v>
      </c>
    </row>
    <row r="217" spans="1:2" x14ac:dyDescent="0.3">
      <c r="A217" s="1">
        <v>44631</v>
      </c>
      <c r="B217">
        <v>61.4</v>
      </c>
    </row>
    <row r="218" spans="1:2" x14ac:dyDescent="0.3">
      <c r="A218" s="1">
        <v>44634</v>
      </c>
      <c r="B218">
        <v>60.45</v>
      </c>
    </row>
    <row r="219" spans="1:2" x14ac:dyDescent="0.3">
      <c r="A219" s="1">
        <v>44635</v>
      </c>
      <c r="B219">
        <v>60.25</v>
      </c>
    </row>
    <row r="220" spans="1:2" x14ac:dyDescent="0.3">
      <c r="A220" s="1">
        <v>44636</v>
      </c>
      <c r="B220">
        <v>60.7</v>
      </c>
    </row>
    <row r="221" spans="1:2" x14ac:dyDescent="0.3">
      <c r="A221" s="1">
        <v>44637</v>
      </c>
      <c r="B221">
        <v>61.15</v>
      </c>
    </row>
    <row r="222" spans="1:2" x14ac:dyDescent="0.3">
      <c r="A222" s="1">
        <v>44641</v>
      </c>
      <c r="B222">
        <v>60.9</v>
      </c>
    </row>
    <row r="223" spans="1:2" x14ac:dyDescent="0.3">
      <c r="A223" s="1">
        <v>44642</v>
      </c>
      <c r="B223">
        <v>61.25</v>
      </c>
    </row>
    <row r="224" spans="1:2" x14ac:dyDescent="0.3">
      <c r="A224" s="1">
        <v>44643</v>
      </c>
      <c r="B224">
        <v>60.25</v>
      </c>
    </row>
    <row r="225" spans="1:2" x14ac:dyDescent="0.3">
      <c r="A225" s="1">
        <v>44644</v>
      </c>
      <c r="B225">
        <v>59.65</v>
      </c>
    </row>
    <row r="226" spans="1:2" x14ac:dyDescent="0.3">
      <c r="A226" s="1">
        <v>44645</v>
      </c>
      <c r="B226">
        <v>59.6</v>
      </c>
    </row>
    <row r="227" spans="1:2" x14ac:dyDescent="0.3">
      <c r="A227" s="1">
        <v>44648</v>
      </c>
      <c r="B227">
        <v>59.05</v>
      </c>
    </row>
    <row r="228" spans="1:2" x14ac:dyDescent="0.3">
      <c r="A228" s="1">
        <v>44649</v>
      </c>
      <c r="B228">
        <v>60.8</v>
      </c>
    </row>
    <row r="229" spans="1:2" x14ac:dyDescent="0.3">
      <c r="A229" s="1">
        <v>44650</v>
      </c>
      <c r="B229">
        <v>60.95</v>
      </c>
    </row>
    <row r="230" spans="1:2" x14ac:dyDescent="0.3">
      <c r="A230" s="1">
        <v>44651</v>
      </c>
      <c r="B230">
        <v>58.75</v>
      </c>
    </row>
    <row r="231" spans="1:2" x14ac:dyDescent="0.3">
      <c r="A231" s="1">
        <v>44652</v>
      </c>
      <c r="B231">
        <v>61.9</v>
      </c>
    </row>
    <row r="232" spans="1:2" x14ac:dyDescent="0.3">
      <c r="A232" s="1">
        <v>44655</v>
      </c>
      <c r="B232">
        <v>64.5</v>
      </c>
    </row>
    <row r="233" spans="1:2" x14ac:dyDescent="0.3">
      <c r="A233" s="1">
        <v>44656</v>
      </c>
      <c r="B233">
        <v>64.349999999999994</v>
      </c>
    </row>
    <row r="234" spans="1:2" x14ac:dyDescent="0.3">
      <c r="A234" s="1">
        <v>44657</v>
      </c>
      <c r="B234">
        <v>66.3</v>
      </c>
    </row>
    <row r="235" spans="1:2" x14ac:dyDescent="0.3">
      <c r="A235" s="1">
        <v>44658</v>
      </c>
      <c r="B235">
        <v>66.099999999999994</v>
      </c>
    </row>
    <row r="236" spans="1:2" x14ac:dyDescent="0.3">
      <c r="A236" s="1">
        <v>44659</v>
      </c>
      <c r="B236">
        <v>66.2</v>
      </c>
    </row>
    <row r="237" spans="1:2" x14ac:dyDescent="0.3">
      <c r="A237" s="1">
        <v>44662</v>
      </c>
      <c r="B237">
        <v>65.599999999999994</v>
      </c>
    </row>
    <row r="238" spans="1:2" x14ac:dyDescent="0.3">
      <c r="A238" s="1">
        <v>44663</v>
      </c>
      <c r="B238">
        <v>64.5</v>
      </c>
    </row>
    <row r="239" spans="1:2" x14ac:dyDescent="0.3">
      <c r="A239" s="1">
        <v>44664</v>
      </c>
      <c r="B239">
        <v>65.599999999999994</v>
      </c>
    </row>
    <row r="240" spans="1:2" x14ac:dyDescent="0.3">
      <c r="A240" s="1">
        <v>44669</v>
      </c>
      <c r="B240">
        <v>64</v>
      </c>
    </row>
    <row r="241" spans="1:2" x14ac:dyDescent="0.3">
      <c r="A241" s="1">
        <v>44670</v>
      </c>
      <c r="B241">
        <v>62.8</v>
      </c>
    </row>
    <row r="242" spans="1:2" x14ac:dyDescent="0.3">
      <c r="A242" s="1">
        <v>44671</v>
      </c>
      <c r="B242">
        <v>63.05</v>
      </c>
    </row>
    <row r="243" spans="1:2" x14ac:dyDescent="0.3">
      <c r="A243" s="1">
        <v>44672</v>
      </c>
      <c r="B243">
        <v>64.150000000000006</v>
      </c>
    </row>
    <row r="244" spans="1:2" x14ac:dyDescent="0.3">
      <c r="A244" s="1">
        <v>44673</v>
      </c>
      <c r="B244">
        <v>63.15</v>
      </c>
    </row>
    <row r="245" spans="1:2" x14ac:dyDescent="0.3">
      <c r="A245" s="1">
        <v>44676</v>
      </c>
      <c r="B245">
        <v>61.95</v>
      </c>
    </row>
    <row r="246" spans="1:2" x14ac:dyDescent="0.3">
      <c r="A246" s="1">
        <v>44677</v>
      </c>
      <c r="B246">
        <v>63.2</v>
      </c>
    </row>
    <row r="247" spans="1:2" x14ac:dyDescent="0.3">
      <c r="A247" s="1">
        <v>44678</v>
      </c>
      <c r="B247">
        <v>62.2</v>
      </c>
    </row>
    <row r="248" spans="1:2" x14ac:dyDescent="0.3">
      <c r="A248" s="1">
        <v>44679</v>
      </c>
      <c r="B248">
        <v>61.7</v>
      </c>
    </row>
    <row r="249" spans="1:2" x14ac:dyDescent="0.3">
      <c r="A249" s="1">
        <v>44680</v>
      </c>
      <c r="B249">
        <v>60.9</v>
      </c>
    </row>
    <row r="250" spans="1:2" x14ac:dyDescent="0.3">
      <c r="A250" s="1">
        <v>44683</v>
      </c>
      <c r="B250">
        <v>60.6</v>
      </c>
    </row>
    <row r="251" spans="1:2" x14ac:dyDescent="0.3">
      <c r="A251" s="1">
        <v>44685</v>
      </c>
      <c r="B251">
        <v>60.4</v>
      </c>
    </row>
    <row r="252" spans="1:2" x14ac:dyDescent="0.3">
      <c r="A252" s="1">
        <v>44686</v>
      </c>
      <c r="B252">
        <v>60.45</v>
      </c>
    </row>
    <row r="253" spans="1:2" x14ac:dyDescent="0.3">
      <c r="A253" s="1">
        <v>44687</v>
      </c>
      <c r="B253">
        <v>60.2</v>
      </c>
    </row>
    <row r="254" spans="1:2" x14ac:dyDescent="0.3">
      <c r="A254" s="1">
        <v>44690</v>
      </c>
      <c r="B254">
        <v>59.3</v>
      </c>
    </row>
    <row r="255" spans="1:2" x14ac:dyDescent="0.3">
      <c r="A255" s="1">
        <v>44691</v>
      </c>
      <c r="B255">
        <v>58.45</v>
      </c>
    </row>
    <row r="256" spans="1:2" x14ac:dyDescent="0.3">
      <c r="A256" s="1">
        <v>44692</v>
      </c>
      <c r="B256">
        <v>61.45</v>
      </c>
    </row>
    <row r="257" spans="1:2" x14ac:dyDescent="0.3">
      <c r="A257" s="1">
        <v>44693</v>
      </c>
      <c r="B257">
        <v>61.85</v>
      </c>
    </row>
    <row r="258" spans="1:2" x14ac:dyDescent="0.3">
      <c r="A258" s="1">
        <v>44694</v>
      </c>
      <c r="B258">
        <v>61.7</v>
      </c>
    </row>
    <row r="259" spans="1:2" x14ac:dyDescent="0.3">
      <c r="A259" s="1">
        <v>44697</v>
      </c>
      <c r="B259">
        <v>63.45</v>
      </c>
    </row>
    <row r="260" spans="1:2" x14ac:dyDescent="0.3">
      <c r="A260" s="1">
        <v>44698</v>
      </c>
      <c r="B260">
        <v>63.55</v>
      </c>
    </row>
    <row r="261" spans="1:2" x14ac:dyDescent="0.3">
      <c r="A261" s="1">
        <v>44699</v>
      </c>
      <c r="B261">
        <v>62.35</v>
      </c>
    </row>
    <row r="262" spans="1:2" x14ac:dyDescent="0.3">
      <c r="A262" s="1">
        <v>44700</v>
      </c>
      <c r="B262">
        <v>61.05</v>
      </c>
    </row>
    <row r="263" spans="1:2" x14ac:dyDescent="0.3">
      <c r="A263" s="1">
        <v>44701</v>
      </c>
      <c r="B263">
        <v>62</v>
      </c>
    </row>
    <row r="264" spans="1:2" x14ac:dyDescent="0.3">
      <c r="A264" s="1">
        <v>44704</v>
      </c>
      <c r="B264">
        <v>61</v>
      </c>
    </row>
    <row r="265" spans="1:2" x14ac:dyDescent="0.3">
      <c r="A265" s="1">
        <v>44705</v>
      </c>
      <c r="B265">
        <v>59.9</v>
      </c>
    </row>
    <row r="266" spans="1:2" x14ac:dyDescent="0.3">
      <c r="A266" s="1">
        <v>44706</v>
      </c>
      <c r="B266">
        <v>58.8</v>
      </c>
    </row>
    <row r="267" spans="1:2" x14ac:dyDescent="0.3">
      <c r="A267" s="1">
        <v>44707</v>
      </c>
      <c r="B267">
        <v>58.8</v>
      </c>
    </row>
    <row r="268" spans="1:2" x14ac:dyDescent="0.3">
      <c r="A268" s="1">
        <v>44708</v>
      </c>
      <c r="B268">
        <v>58.35</v>
      </c>
    </row>
    <row r="269" spans="1:2" x14ac:dyDescent="0.3">
      <c r="A269" s="1">
        <v>44711</v>
      </c>
      <c r="B269">
        <v>59.4</v>
      </c>
    </row>
    <row r="270" spans="1:2" x14ac:dyDescent="0.3">
      <c r="A270" s="1">
        <v>44712</v>
      </c>
      <c r="B270">
        <v>60.15</v>
      </c>
    </row>
    <row r="271" spans="1:2" x14ac:dyDescent="0.3">
      <c r="A271" s="1">
        <v>44713</v>
      </c>
      <c r="B271">
        <v>60.65</v>
      </c>
    </row>
    <row r="272" spans="1:2" x14ac:dyDescent="0.3">
      <c r="A272" s="1">
        <v>44714</v>
      </c>
      <c r="B272">
        <v>61.2</v>
      </c>
    </row>
    <row r="273" spans="1:2" x14ac:dyDescent="0.3">
      <c r="A273" s="1">
        <v>44715</v>
      </c>
      <c r="B273">
        <v>60.5</v>
      </c>
    </row>
    <row r="274" spans="1:2" x14ac:dyDescent="0.3">
      <c r="A274" s="1">
        <v>44718</v>
      </c>
      <c r="B274">
        <v>60.7</v>
      </c>
    </row>
    <row r="275" spans="1:2" x14ac:dyDescent="0.3">
      <c r="A275" s="1">
        <v>44719</v>
      </c>
      <c r="B275">
        <v>60.3</v>
      </c>
    </row>
    <row r="276" spans="1:2" x14ac:dyDescent="0.3">
      <c r="A276" s="1">
        <v>44720</v>
      </c>
      <c r="B276">
        <v>60.05</v>
      </c>
    </row>
    <row r="277" spans="1:2" x14ac:dyDescent="0.3">
      <c r="A277" s="1">
        <v>44721</v>
      </c>
      <c r="B277">
        <v>60.45</v>
      </c>
    </row>
    <row r="278" spans="1:2" x14ac:dyDescent="0.3">
      <c r="A278" s="1">
        <v>44722</v>
      </c>
      <c r="B278">
        <v>59.95</v>
      </c>
    </row>
    <row r="279" spans="1:2" x14ac:dyDescent="0.3">
      <c r="A279" s="1">
        <v>44725</v>
      </c>
      <c r="B279">
        <v>58.6</v>
      </c>
    </row>
    <row r="280" spans="1:2" x14ac:dyDescent="0.3">
      <c r="A280" s="1">
        <v>44726</v>
      </c>
      <c r="B280">
        <v>58.3</v>
      </c>
    </row>
    <row r="281" spans="1:2" x14ac:dyDescent="0.3">
      <c r="A281" s="1">
        <v>44727</v>
      </c>
      <c r="B281">
        <v>58.55</v>
      </c>
    </row>
    <row r="282" spans="1:2" x14ac:dyDescent="0.3">
      <c r="A282" s="1">
        <v>44728</v>
      </c>
      <c r="B282">
        <v>58</v>
      </c>
    </row>
    <row r="283" spans="1:2" x14ac:dyDescent="0.3">
      <c r="A283" s="1">
        <v>44729</v>
      </c>
      <c r="B283">
        <v>57.4</v>
      </c>
    </row>
    <row r="284" spans="1:2" x14ac:dyDescent="0.3">
      <c r="A284" s="1">
        <v>44732</v>
      </c>
      <c r="B284">
        <v>55.85</v>
      </c>
    </row>
    <row r="285" spans="1:2" x14ac:dyDescent="0.3">
      <c r="A285" s="1">
        <v>44733</v>
      </c>
      <c r="B285">
        <v>57.05</v>
      </c>
    </row>
    <row r="286" spans="1:2" x14ac:dyDescent="0.3">
      <c r="A286" s="1">
        <v>44734</v>
      </c>
      <c r="B286">
        <v>57.85</v>
      </c>
    </row>
    <row r="287" spans="1:2" x14ac:dyDescent="0.3">
      <c r="A287" s="1">
        <v>44735</v>
      </c>
      <c r="B287">
        <v>58.3</v>
      </c>
    </row>
    <row r="288" spans="1:2" x14ac:dyDescent="0.3">
      <c r="A288" s="1">
        <v>44736</v>
      </c>
      <c r="B288">
        <v>58.35</v>
      </c>
    </row>
    <row r="289" spans="1:2" x14ac:dyDescent="0.3">
      <c r="A289" s="1">
        <v>44739</v>
      </c>
      <c r="B289">
        <v>58.45</v>
      </c>
    </row>
    <row r="290" spans="1:2" x14ac:dyDescent="0.3">
      <c r="A290" s="1">
        <v>44740</v>
      </c>
      <c r="B290">
        <v>60.45</v>
      </c>
    </row>
    <row r="291" spans="1:2" x14ac:dyDescent="0.3">
      <c r="A291" s="1">
        <v>44741</v>
      </c>
      <c r="B291">
        <v>60.55</v>
      </c>
    </row>
    <row r="292" spans="1:2" x14ac:dyDescent="0.3">
      <c r="A292" s="1">
        <v>44742</v>
      </c>
      <c r="B292">
        <v>59.9</v>
      </c>
    </row>
    <row r="293" spans="1:2" x14ac:dyDescent="0.3">
      <c r="A293" s="1">
        <v>44743</v>
      </c>
      <c r="B293">
        <v>61.4</v>
      </c>
    </row>
    <row r="294" spans="1:2" x14ac:dyDescent="0.3">
      <c r="A294" s="1">
        <v>44746</v>
      </c>
      <c r="B294">
        <v>61.2</v>
      </c>
    </row>
    <row r="295" spans="1:2" x14ac:dyDescent="0.3">
      <c r="A295" s="1">
        <v>44747</v>
      </c>
      <c r="B295">
        <v>61.2</v>
      </c>
    </row>
    <row r="296" spans="1:2" x14ac:dyDescent="0.3">
      <c r="A296" s="1">
        <v>44748</v>
      </c>
      <c r="B296">
        <v>61.2</v>
      </c>
    </row>
    <row r="297" spans="1:2" x14ac:dyDescent="0.3">
      <c r="A297" s="1">
        <v>44749</v>
      </c>
      <c r="B297">
        <v>63.65</v>
      </c>
    </row>
    <row r="298" spans="1:2" x14ac:dyDescent="0.3">
      <c r="A298" s="1">
        <v>44750</v>
      </c>
      <c r="B298">
        <v>62.95</v>
      </c>
    </row>
    <row r="299" spans="1:2" x14ac:dyDescent="0.3">
      <c r="A299" s="1">
        <v>44753</v>
      </c>
      <c r="B299">
        <v>63.75</v>
      </c>
    </row>
    <row r="300" spans="1:2" x14ac:dyDescent="0.3">
      <c r="A300" s="1">
        <v>44754</v>
      </c>
      <c r="B300">
        <v>63.6</v>
      </c>
    </row>
    <row r="301" spans="1:2" x14ac:dyDescent="0.3">
      <c r="A301" s="1">
        <v>44755</v>
      </c>
      <c r="B301">
        <v>63.9</v>
      </c>
    </row>
    <row r="302" spans="1:2" x14ac:dyDescent="0.3">
      <c r="A302" s="1">
        <v>44756</v>
      </c>
      <c r="B302">
        <v>65.650000000000006</v>
      </c>
    </row>
    <row r="303" spans="1:2" x14ac:dyDescent="0.3">
      <c r="A303" s="1">
        <v>44757</v>
      </c>
      <c r="B303">
        <v>66.25</v>
      </c>
    </row>
    <row r="304" spans="1:2" x14ac:dyDescent="0.3">
      <c r="A304" s="1">
        <v>44760</v>
      </c>
      <c r="B304">
        <v>65.349999999999994</v>
      </c>
    </row>
    <row r="305" spans="1:2" x14ac:dyDescent="0.3">
      <c r="A305" s="1">
        <v>44761</v>
      </c>
      <c r="B305">
        <v>65.55</v>
      </c>
    </row>
    <row r="306" spans="1:2" x14ac:dyDescent="0.3">
      <c r="A306" s="1">
        <v>44762</v>
      </c>
      <c r="B306">
        <v>65.400000000000006</v>
      </c>
    </row>
    <row r="307" spans="1:2" x14ac:dyDescent="0.3">
      <c r="A307" s="1">
        <v>44763</v>
      </c>
      <c r="B307">
        <v>64.900000000000006</v>
      </c>
    </row>
    <row r="308" spans="1:2" x14ac:dyDescent="0.3">
      <c r="A308" s="1">
        <v>44764</v>
      </c>
      <c r="B308">
        <v>64.849999999999994</v>
      </c>
    </row>
    <row r="309" spans="1:2" x14ac:dyDescent="0.3">
      <c r="A309" s="1">
        <v>44767</v>
      </c>
      <c r="B309">
        <v>65.05</v>
      </c>
    </row>
    <row r="310" spans="1:2" x14ac:dyDescent="0.3">
      <c r="A310" s="1">
        <v>44768</v>
      </c>
      <c r="B310">
        <v>64.400000000000006</v>
      </c>
    </row>
    <row r="311" spans="1:2" x14ac:dyDescent="0.3">
      <c r="A311" s="1">
        <v>44769</v>
      </c>
      <c r="B311">
        <v>65.7</v>
      </c>
    </row>
    <row r="312" spans="1:2" x14ac:dyDescent="0.3">
      <c r="A312" s="1">
        <v>44770</v>
      </c>
      <c r="B312">
        <v>65.45</v>
      </c>
    </row>
    <row r="313" spans="1:2" x14ac:dyDescent="0.3">
      <c r="A313" s="1">
        <v>44771</v>
      </c>
      <c r="B313">
        <v>65.05</v>
      </c>
    </row>
    <row r="314" spans="1:2" x14ac:dyDescent="0.3">
      <c r="A314" s="1">
        <v>44774</v>
      </c>
      <c r="B314">
        <v>65.599999999999994</v>
      </c>
    </row>
    <row r="315" spans="1:2" x14ac:dyDescent="0.3">
      <c r="A315" s="1">
        <v>44775</v>
      </c>
      <c r="B315">
        <v>65.95</v>
      </c>
    </row>
    <row r="316" spans="1:2" x14ac:dyDescent="0.3">
      <c r="A316" s="1">
        <v>44776</v>
      </c>
      <c r="B316">
        <v>66.5</v>
      </c>
    </row>
    <row r="317" spans="1:2" x14ac:dyDescent="0.3">
      <c r="A317" s="1">
        <v>44777</v>
      </c>
      <c r="B317">
        <v>70.3</v>
      </c>
    </row>
    <row r="318" spans="1:2" x14ac:dyDescent="0.3">
      <c r="A318" s="1">
        <v>44778</v>
      </c>
      <c r="B318">
        <v>71.2</v>
      </c>
    </row>
    <row r="319" spans="1:2" x14ac:dyDescent="0.3">
      <c r="A319" s="1">
        <v>44781</v>
      </c>
      <c r="B319">
        <v>71.400000000000006</v>
      </c>
    </row>
    <row r="320" spans="1:2" x14ac:dyDescent="0.3">
      <c r="A320" s="1">
        <v>44783</v>
      </c>
      <c r="B320">
        <v>69.25</v>
      </c>
    </row>
    <row r="321" spans="1:2" x14ac:dyDescent="0.3">
      <c r="A321" s="1">
        <v>44784</v>
      </c>
      <c r="B321">
        <v>70.05</v>
      </c>
    </row>
    <row r="322" spans="1:2" x14ac:dyDescent="0.3">
      <c r="A322" s="1">
        <v>44785</v>
      </c>
      <c r="B322">
        <v>69.95</v>
      </c>
    </row>
    <row r="323" spans="1:2" x14ac:dyDescent="0.3">
      <c r="A323" s="1">
        <v>44789</v>
      </c>
      <c r="B323">
        <v>70.25</v>
      </c>
    </row>
    <row r="324" spans="1:2" x14ac:dyDescent="0.3">
      <c r="A324" s="1">
        <v>44790</v>
      </c>
      <c r="B324">
        <v>70.5</v>
      </c>
    </row>
    <row r="325" spans="1:2" x14ac:dyDescent="0.3">
      <c r="A325" s="1">
        <v>44791</v>
      </c>
      <c r="B325">
        <v>70.8</v>
      </c>
    </row>
    <row r="326" spans="1:2" x14ac:dyDescent="0.3">
      <c r="A326" s="1">
        <v>44792</v>
      </c>
      <c r="B326">
        <v>70</v>
      </c>
    </row>
    <row r="327" spans="1:2" x14ac:dyDescent="0.3">
      <c r="A327" s="1">
        <v>44795</v>
      </c>
      <c r="B327">
        <v>70.25</v>
      </c>
    </row>
    <row r="328" spans="1:2" x14ac:dyDescent="0.3">
      <c r="A328" s="1">
        <v>44796</v>
      </c>
      <c r="B328">
        <v>77.349999999999994</v>
      </c>
    </row>
    <row r="329" spans="1:2" x14ac:dyDescent="0.3">
      <c r="A329" s="1">
        <v>44797</v>
      </c>
      <c r="B329">
        <v>80.05</v>
      </c>
    </row>
    <row r="330" spans="1:2" x14ac:dyDescent="0.3">
      <c r="A330" s="1">
        <v>44798</v>
      </c>
      <c r="B330">
        <v>81.5</v>
      </c>
    </row>
    <row r="331" spans="1:2" x14ac:dyDescent="0.3">
      <c r="A331" s="1">
        <v>44799</v>
      </c>
      <c r="B331">
        <v>79.5</v>
      </c>
    </row>
    <row r="332" spans="1:2" x14ac:dyDescent="0.3">
      <c r="A332" s="1">
        <v>44802</v>
      </c>
      <c r="B332">
        <v>77.3</v>
      </c>
    </row>
    <row r="333" spans="1:2" x14ac:dyDescent="0.3">
      <c r="A333" s="1">
        <v>44803</v>
      </c>
      <c r="B333">
        <v>81.650000000000006</v>
      </c>
    </row>
    <row r="334" spans="1:2" x14ac:dyDescent="0.3">
      <c r="A334" s="1">
        <v>44805</v>
      </c>
      <c r="B334">
        <v>83.8</v>
      </c>
    </row>
    <row r="335" spans="1:2" x14ac:dyDescent="0.3">
      <c r="A335" s="1">
        <v>44806</v>
      </c>
      <c r="B335">
        <v>84.8</v>
      </c>
    </row>
    <row r="336" spans="1:2" x14ac:dyDescent="0.3">
      <c r="A336" s="1">
        <v>44809</v>
      </c>
      <c r="B336">
        <v>82.6</v>
      </c>
    </row>
    <row r="337" spans="1:2" x14ac:dyDescent="0.3">
      <c r="A337" s="1">
        <v>44810</v>
      </c>
      <c r="B337">
        <v>81</v>
      </c>
    </row>
    <row r="338" spans="1:2" x14ac:dyDescent="0.3">
      <c r="A338" s="1">
        <v>44811</v>
      </c>
      <c r="B338">
        <v>82.2</v>
      </c>
    </row>
    <row r="339" spans="1:2" x14ac:dyDescent="0.3">
      <c r="A339" s="1">
        <v>44812</v>
      </c>
      <c r="B339">
        <v>83</v>
      </c>
    </row>
    <row r="340" spans="1:2" x14ac:dyDescent="0.3">
      <c r="A340" s="1">
        <v>44813</v>
      </c>
      <c r="B340">
        <v>82.45</v>
      </c>
    </row>
    <row r="341" spans="1:2" x14ac:dyDescent="0.3">
      <c r="A341" s="1">
        <v>44816</v>
      </c>
      <c r="B341">
        <v>81.599999999999994</v>
      </c>
    </row>
    <row r="342" spans="1:2" x14ac:dyDescent="0.3">
      <c r="A342" s="1">
        <v>44817</v>
      </c>
      <c r="B342">
        <v>83.55</v>
      </c>
    </row>
    <row r="343" spans="1:2" x14ac:dyDescent="0.3">
      <c r="A343" s="1">
        <v>44818</v>
      </c>
      <c r="B343">
        <v>91.85</v>
      </c>
    </row>
    <row r="344" spans="1:2" x14ac:dyDescent="0.3">
      <c r="A344" s="1">
        <v>44819</v>
      </c>
      <c r="B344">
        <v>97.4</v>
      </c>
    </row>
    <row r="345" spans="1:2" x14ac:dyDescent="0.3">
      <c r="A345" s="1">
        <v>44820</v>
      </c>
      <c r="B345">
        <v>94.3</v>
      </c>
    </row>
    <row r="346" spans="1:2" x14ac:dyDescent="0.3">
      <c r="A346" s="1">
        <v>44823</v>
      </c>
      <c r="B346">
        <v>97.7</v>
      </c>
    </row>
    <row r="347" spans="1:2" x14ac:dyDescent="0.3">
      <c r="A347" s="1">
        <v>44824</v>
      </c>
      <c r="B347">
        <v>96.8</v>
      </c>
    </row>
    <row r="348" spans="1:2" x14ac:dyDescent="0.3">
      <c r="A348" s="1">
        <v>44825</v>
      </c>
      <c r="B348">
        <v>93.65</v>
      </c>
    </row>
    <row r="349" spans="1:2" x14ac:dyDescent="0.3">
      <c r="A349" s="1">
        <v>44826</v>
      </c>
      <c r="B349">
        <v>93.75</v>
      </c>
    </row>
    <row r="350" spans="1:2" x14ac:dyDescent="0.3">
      <c r="A350" s="1">
        <v>44827</v>
      </c>
      <c r="B350">
        <v>93.15</v>
      </c>
    </row>
    <row r="351" spans="1:2" x14ac:dyDescent="0.3">
      <c r="A351" s="1">
        <v>44830</v>
      </c>
      <c r="B351">
        <v>89.25</v>
      </c>
    </row>
    <row r="352" spans="1:2" x14ac:dyDescent="0.3">
      <c r="A352" s="1">
        <v>44831</v>
      </c>
      <c r="B352">
        <v>96.7</v>
      </c>
    </row>
    <row r="353" spans="1:2" x14ac:dyDescent="0.3">
      <c r="A353" s="1">
        <v>44832</v>
      </c>
      <c r="B353">
        <v>94.8</v>
      </c>
    </row>
    <row r="354" spans="1:2" x14ac:dyDescent="0.3">
      <c r="A354" s="1">
        <v>44833</v>
      </c>
      <c r="B354">
        <v>94.9</v>
      </c>
    </row>
    <row r="355" spans="1:2" x14ac:dyDescent="0.3">
      <c r="A355" s="1">
        <v>44834</v>
      </c>
      <c r="B355">
        <v>96.3</v>
      </c>
    </row>
    <row r="356" spans="1:2" x14ac:dyDescent="0.3">
      <c r="A356" s="1">
        <v>44837</v>
      </c>
      <c r="B356">
        <v>94.25</v>
      </c>
    </row>
    <row r="357" spans="1:2" x14ac:dyDescent="0.3">
      <c r="A357" s="1">
        <v>44838</v>
      </c>
      <c r="B357">
        <v>100.2</v>
      </c>
    </row>
    <row r="358" spans="1:2" x14ac:dyDescent="0.3">
      <c r="A358" s="1">
        <v>44840</v>
      </c>
      <c r="B358">
        <v>99.5</v>
      </c>
    </row>
    <row r="359" spans="1:2" x14ac:dyDescent="0.3">
      <c r="A359" s="1">
        <v>44841</v>
      </c>
      <c r="B359">
        <v>101.75</v>
      </c>
    </row>
    <row r="360" spans="1:2" x14ac:dyDescent="0.3">
      <c r="A360" s="1">
        <v>44844</v>
      </c>
      <c r="B360">
        <v>101.75</v>
      </c>
    </row>
    <row r="361" spans="1:2" x14ac:dyDescent="0.3">
      <c r="A361" s="1">
        <v>44845</v>
      </c>
      <c r="B361">
        <v>97.6</v>
      </c>
    </row>
    <row r="362" spans="1:2" x14ac:dyDescent="0.3">
      <c r="A362" s="1">
        <v>44846</v>
      </c>
      <c r="B362">
        <v>96.35</v>
      </c>
    </row>
    <row r="363" spans="1:2" x14ac:dyDescent="0.3">
      <c r="A363" s="1">
        <v>44847</v>
      </c>
      <c r="B363">
        <v>101</v>
      </c>
    </row>
    <row r="364" spans="1:2" x14ac:dyDescent="0.3">
      <c r="A364" s="1">
        <v>44848</v>
      </c>
      <c r="B364">
        <v>103.15</v>
      </c>
    </row>
    <row r="365" spans="1:2" x14ac:dyDescent="0.3">
      <c r="A365" s="1">
        <v>44851</v>
      </c>
      <c r="B365">
        <v>103.85</v>
      </c>
    </row>
    <row r="366" spans="1:2" x14ac:dyDescent="0.3">
      <c r="A366" s="1">
        <v>44852</v>
      </c>
      <c r="B366">
        <v>107.7</v>
      </c>
    </row>
    <row r="367" spans="1:2" x14ac:dyDescent="0.3">
      <c r="A367" s="1">
        <v>44853</v>
      </c>
      <c r="B367">
        <v>105.35</v>
      </c>
    </row>
    <row r="368" spans="1:2" x14ac:dyDescent="0.3">
      <c r="A368" s="1">
        <v>44854</v>
      </c>
      <c r="B368">
        <v>104.5</v>
      </c>
    </row>
    <row r="369" spans="1:2" x14ac:dyDescent="0.3">
      <c r="A369" s="1">
        <v>44855</v>
      </c>
      <c r="B369">
        <v>100.05</v>
      </c>
    </row>
    <row r="370" spans="1:2" x14ac:dyDescent="0.3">
      <c r="A370" s="1">
        <v>44858</v>
      </c>
      <c r="B370">
        <v>103.05</v>
      </c>
    </row>
    <row r="371" spans="1:2" x14ac:dyDescent="0.3">
      <c r="A371" s="1">
        <v>44859</v>
      </c>
      <c r="B371">
        <v>100.1</v>
      </c>
    </row>
    <row r="372" spans="1:2" x14ac:dyDescent="0.3">
      <c r="A372" s="1">
        <v>44861</v>
      </c>
      <c r="B372">
        <v>102.8</v>
      </c>
    </row>
    <row r="373" spans="1:2" x14ac:dyDescent="0.3">
      <c r="A373" s="1">
        <v>44862</v>
      </c>
      <c r="B373">
        <v>104.65</v>
      </c>
    </row>
    <row r="374" spans="1:2" x14ac:dyDescent="0.3">
      <c r="A374" s="1">
        <v>44865</v>
      </c>
      <c r="B374">
        <v>102.5</v>
      </c>
    </row>
    <row r="375" spans="1:2" x14ac:dyDescent="0.3">
      <c r="A375" s="1">
        <v>44866</v>
      </c>
      <c r="B375">
        <v>102</v>
      </c>
    </row>
    <row r="376" spans="1:2" x14ac:dyDescent="0.3">
      <c r="A376" s="1">
        <v>44867</v>
      </c>
      <c r="B376">
        <v>101.8</v>
      </c>
    </row>
    <row r="377" spans="1:2" x14ac:dyDescent="0.3">
      <c r="A377" s="1">
        <v>44868</v>
      </c>
      <c r="B377">
        <v>101.4</v>
      </c>
    </row>
    <row r="378" spans="1:2" x14ac:dyDescent="0.3">
      <c r="A378" s="1">
        <v>44869</v>
      </c>
      <c r="B378">
        <v>104.45</v>
      </c>
    </row>
    <row r="379" spans="1:2" x14ac:dyDescent="0.3">
      <c r="A379" s="1">
        <v>44872</v>
      </c>
      <c r="B379">
        <v>105.3</v>
      </c>
    </row>
    <row r="380" spans="1:2" x14ac:dyDescent="0.3">
      <c r="A380" s="1">
        <v>44874</v>
      </c>
      <c r="B380">
        <v>107.3</v>
      </c>
    </row>
    <row r="381" spans="1:2" x14ac:dyDescent="0.3">
      <c r="A381" s="1">
        <v>44875</v>
      </c>
      <c r="B381">
        <v>102.8</v>
      </c>
    </row>
    <row r="382" spans="1:2" x14ac:dyDescent="0.3">
      <c r="A382" s="1">
        <v>44876</v>
      </c>
      <c r="B382">
        <v>103.45</v>
      </c>
    </row>
    <row r="383" spans="1:2" x14ac:dyDescent="0.3">
      <c r="A383" s="1">
        <v>44879</v>
      </c>
      <c r="B383">
        <v>102.8</v>
      </c>
    </row>
    <row r="384" spans="1:2" x14ac:dyDescent="0.3">
      <c r="A384" s="1">
        <v>44880</v>
      </c>
      <c r="B384">
        <v>103.35</v>
      </c>
    </row>
    <row r="385" spans="1:2" x14ac:dyDescent="0.3">
      <c r="A385" s="1">
        <v>44881</v>
      </c>
      <c r="B385">
        <v>101.35</v>
      </c>
    </row>
    <row r="386" spans="1:2" x14ac:dyDescent="0.3">
      <c r="A386" s="1">
        <v>44882</v>
      </c>
      <c r="B386">
        <v>100.6</v>
      </c>
    </row>
    <row r="387" spans="1:2" x14ac:dyDescent="0.3">
      <c r="A387" s="1">
        <v>44883</v>
      </c>
      <c r="B387">
        <v>98.5</v>
      </c>
    </row>
    <row r="388" spans="1:2" x14ac:dyDescent="0.3">
      <c r="A388" s="1">
        <v>44886</v>
      </c>
      <c r="B388">
        <v>96</v>
      </c>
    </row>
    <row r="389" spans="1:2" x14ac:dyDescent="0.3">
      <c r="A389" s="1">
        <v>44887</v>
      </c>
      <c r="B389">
        <v>91.2</v>
      </c>
    </row>
    <row r="390" spans="1:2" x14ac:dyDescent="0.3">
      <c r="A390" s="1">
        <v>44888</v>
      </c>
      <c r="B390">
        <v>98.7</v>
      </c>
    </row>
    <row r="391" spans="1:2" x14ac:dyDescent="0.3">
      <c r="A391" s="1">
        <v>44889</v>
      </c>
      <c r="B391">
        <v>98.95</v>
      </c>
    </row>
    <row r="392" spans="1:2" x14ac:dyDescent="0.3">
      <c r="A392" s="1">
        <v>44890</v>
      </c>
      <c r="B392">
        <v>100.15</v>
      </c>
    </row>
    <row r="393" spans="1:2" x14ac:dyDescent="0.3">
      <c r="A393" s="1">
        <v>44893</v>
      </c>
      <c r="B393">
        <v>99.85</v>
      </c>
    </row>
    <row r="394" spans="1:2" x14ac:dyDescent="0.3">
      <c r="A394" s="1">
        <v>44894</v>
      </c>
      <c r="B394">
        <v>98.95</v>
      </c>
    </row>
    <row r="395" spans="1:2" x14ac:dyDescent="0.3">
      <c r="A395" s="1">
        <v>44895</v>
      </c>
      <c r="B395">
        <v>105.9</v>
      </c>
    </row>
    <row r="396" spans="1:2" x14ac:dyDescent="0.3">
      <c r="A396" s="1">
        <v>44896</v>
      </c>
      <c r="B396">
        <v>106.05</v>
      </c>
    </row>
    <row r="397" spans="1:2" x14ac:dyDescent="0.3">
      <c r="A397" s="1">
        <v>44897</v>
      </c>
      <c r="B397">
        <v>109.75</v>
      </c>
    </row>
    <row r="398" spans="1:2" x14ac:dyDescent="0.3">
      <c r="A398" s="1">
        <v>44900</v>
      </c>
      <c r="B398">
        <v>115.5</v>
      </c>
    </row>
    <row r="399" spans="1:2" x14ac:dyDescent="0.3">
      <c r="A399" s="1">
        <v>44901</v>
      </c>
      <c r="B399">
        <v>113.55</v>
      </c>
    </row>
    <row r="400" spans="1:2" x14ac:dyDescent="0.3">
      <c r="A400" s="1">
        <v>44902</v>
      </c>
      <c r="B400">
        <v>109.85</v>
      </c>
    </row>
    <row r="401" spans="1:2" x14ac:dyDescent="0.3">
      <c r="A401" s="1">
        <v>44903</v>
      </c>
      <c r="B401">
        <v>107.8</v>
      </c>
    </row>
    <row r="402" spans="1:2" x14ac:dyDescent="0.3">
      <c r="A402" s="1">
        <v>44904</v>
      </c>
      <c r="B402">
        <v>110.65</v>
      </c>
    </row>
    <row r="403" spans="1:2" x14ac:dyDescent="0.3">
      <c r="A403" s="1">
        <v>44907</v>
      </c>
      <c r="B403">
        <v>119</v>
      </c>
    </row>
    <row r="404" spans="1:2" x14ac:dyDescent="0.3">
      <c r="A404" s="1">
        <v>44908</v>
      </c>
      <c r="B404">
        <v>119.2</v>
      </c>
    </row>
    <row r="405" spans="1:2" x14ac:dyDescent="0.3">
      <c r="A405" s="1">
        <v>44909</v>
      </c>
      <c r="B405">
        <v>118.7</v>
      </c>
    </row>
    <row r="406" spans="1:2" x14ac:dyDescent="0.3">
      <c r="A406" s="1">
        <v>44910</v>
      </c>
      <c r="B406">
        <v>118.95</v>
      </c>
    </row>
    <row r="407" spans="1:2" x14ac:dyDescent="0.3">
      <c r="A407" s="1">
        <v>44911</v>
      </c>
      <c r="B407">
        <v>125.45</v>
      </c>
    </row>
    <row r="408" spans="1:2" x14ac:dyDescent="0.3">
      <c r="A408" s="1">
        <v>44914</v>
      </c>
      <c r="B408">
        <v>129.19999999999999</v>
      </c>
    </row>
    <row r="409" spans="1:2" x14ac:dyDescent="0.3">
      <c r="A409" s="1">
        <v>44915</v>
      </c>
      <c r="B409">
        <v>131.05000000000001</v>
      </c>
    </row>
    <row r="410" spans="1:2" x14ac:dyDescent="0.3">
      <c r="A410" s="1">
        <v>44916</v>
      </c>
      <c r="B410">
        <v>123.65</v>
      </c>
    </row>
    <row r="411" spans="1:2" x14ac:dyDescent="0.3">
      <c r="A411" s="1">
        <v>44917</v>
      </c>
      <c r="B411">
        <v>122.65</v>
      </c>
    </row>
    <row r="412" spans="1:2" x14ac:dyDescent="0.3">
      <c r="A412" s="1">
        <v>44918</v>
      </c>
      <c r="B412">
        <v>107.7</v>
      </c>
    </row>
    <row r="413" spans="1:2" x14ac:dyDescent="0.3">
      <c r="A413" s="1">
        <v>44921</v>
      </c>
      <c r="B413">
        <v>121.75</v>
      </c>
    </row>
    <row r="414" spans="1:2" x14ac:dyDescent="0.3">
      <c r="A414" s="1">
        <v>44922</v>
      </c>
      <c r="B414">
        <v>124</v>
      </c>
    </row>
    <row r="415" spans="1:2" x14ac:dyDescent="0.3">
      <c r="A415" s="1">
        <v>44923</v>
      </c>
      <c r="B415">
        <v>131.15</v>
      </c>
    </row>
    <row r="416" spans="1:2" x14ac:dyDescent="0.3">
      <c r="A416" s="1">
        <v>44924</v>
      </c>
      <c r="B416">
        <v>126.5</v>
      </c>
    </row>
    <row r="417" spans="1:2" x14ac:dyDescent="0.3">
      <c r="A417" s="1">
        <v>44925</v>
      </c>
      <c r="B417">
        <v>126.55</v>
      </c>
    </row>
    <row r="418" spans="1:2" x14ac:dyDescent="0.3">
      <c r="A418" s="1">
        <v>44928</v>
      </c>
      <c r="B418">
        <v>125.1</v>
      </c>
    </row>
    <row r="419" spans="1:2" x14ac:dyDescent="0.3">
      <c r="A419" s="1">
        <v>44929</v>
      </c>
      <c r="B419">
        <v>124.7</v>
      </c>
    </row>
    <row r="420" spans="1:2" x14ac:dyDescent="0.3">
      <c r="A420" s="1">
        <v>44930</v>
      </c>
      <c r="B420">
        <v>120.8</v>
      </c>
    </row>
    <row r="421" spans="1:2" x14ac:dyDescent="0.3">
      <c r="A421" s="1">
        <v>44931</v>
      </c>
      <c r="B421">
        <v>123.1</v>
      </c>
    </row>
    <row r="422" spans="1:2" x14ac:dyDescent="0.3">
      <c r="A422" s="1">
        <v>44932</v>
      </c>
      <c r="B422">
        <v>120.4</v>
      </c>
    </row>
    <row r="423" spans="1:2" x14ac:dyDescent="0.3">
      <c r="A423" s="1">
        <v>44935</v>
      </c>
      <c r="B423">
        <v>125.2</v>
      </c>
    </row>
    <row r="424" spans="1:2" x14ac:dyDescent="0.3">
      <c r="A424" s="1">
        <v>44936</v>
      </c>
      <c r="B424">
        <v>120.85</v>
      </c>
    </row>
    <row r="425" spans="1:2" x14ac:dyDescent="0.3">
      <c r="A425" s="1">
        <v>44937</v>
      </c>
      <c r="B425">
        <v>119.3</v>
      </c>
    </row>
    <row r="426" spans="1:2" x14ac:dyDescent="0.3">
      <c r="A426" s="1">
        <v>44938</v>
      </c>
      <c r="B426">
        <v>118.8</v>
      </c>
    </row>
    <row r="427" spans="1:2" x14ac:dyDescent="0.3">
      <c r="A427" s="1">
        <v>44939</v>
      </c>
      <c r="B427">
        <v>123.05</v>
      </c>
    </row>
    <row r="428" spans="1:2" x14ac:dyDescent="0.3">
      <c r="A428" s="1">
        <v>44942</v>
      </c>
      <c r="B428">
        <v>121.2</v>
      </c>
    </row>
    <row r="429" spans="1:2" x14ac:dyDescent="0.3">
      <c r="A429" s="1">
        <v>44943</v>
      </c>
      <c r="B429">
        <v>120.6</v>
      </c>
    </row>
    <row r="430" spans="1:2" x14ac:dyDescent="0.3">
      <c r="A430" s="1">
        <v>44944</v>
      </c>
      <c r="B430">
        <v>119</v>
      </c>
    </row>
    <row r="431" spans="1:2" x14ac:dyDescent="0.3">
      <c r="A431" s="1">
        <v>44945</v>
      </c>
      <c r="B431">
        <v>119.6</v>
      </c>
    </row>
    <row r="432" spans="1:2" x14ac:dyDescent="0.3">
      <c r="A432" s="1">
        <v>44946</v>
      </c>
      <c r="B432">
        <v>119.3</v>
      </c>
    </row>
    <row r="433" spans="1:10" x14ac:dyDescent="0.3">
      <c r="A433" s="1">
        <v>44949</v>
      </c>
      <c r="B433">
        <v>119.6</v>
      </c>
    </row>
    <row r="434" spans="1:10" x14ac:dyDescent="0.3">
      <c r="A434" s="1">
        <v>44950</v>
      </c>
      <c r="B434">
        <v>118.9</v>
      </c>
    </row>
    <row r="435" spans="1:10" x14ac:dyDescent="0.3">
      <c r="A435" s="1">
        <v>44951</v>
      </c>
      <c r="B435">
        <v>116.35</v>
      </c>
    </row>
    <row r="436" spans="1:10" x14ac:dyDescent="0.3">
      <c r="A436" s="1">
        <v>44953</v>
      </c>
      <c r="B436">
        <v>111</v>
      </c>
    </row>
    <row r="437" spans="1:10" x14ac:dyDescent="0.3">
      <c r="A437" s="1">
        <v>44956</v>
      </c>
      <c r="B437">
        <v>105</v>
      </c>
    </row>
    <row r="438" spans="1:10" x14ac:dyDescent="0.3">
      <c r="A438" s="1">
        <v>44957</v>
      </c>
      <c r="B438">
        <v>117.95</v>
      </c>
    </row>
    <row r="439" spans="1:10" x14ac:dyDescent="0.3">
      <c r="A439" s="1">
        <v>44958</v>
      </c>
      <c r="B439">
        <v>112.4</v>
      </c>
    </row>
    <row r="440" spans="1:10" x14ac:dyDescent="0.3">
      <c r="A440" s="1">
        <v>44959</v>
      </c>
      <c r="B440">
        <v>110.65</v>
      </c>
    </row>
    <row r="441" spans="1:10" x14ac:dyDescent="0.3">
      <c r="A441" s="1">
        <v>44960</v>
      </c>
      <c r="B441">
        <v>113.95</v>
      </c>
    </row>
    <row r="442" spans="1:10" x14ac:dyDescent="0.3">
      <c r="A442" s="1">
        <v>44963</v>
      </c>
      <c r="B442">
        <v>119.9</v>
      </c>
    </row>
    <row r="443" spans="1:10" x14ac:dyDescent="0.3">
      <c r="A443" s="1">
        <v>44964</v>
      </c>
      <c r="B443">
        <v>117.7</v>
      </c>
    </row>
    <row r="444" spans="1:10" x14ac:dyDescent="0.3">
      <c r="A444" s="1">
        <v>44965</v>
      </c>
      <c r="B444">
        <v>117.15</v>
      </c>
    </row>
    <row r="445" spans="1:10" x14ac:dyDescent="0.3">
      <c r="A445" s="1">
        <v>44966</v>
      </c>
      <c r="B445">
        <v>113.75</v>
      </c>
      <c r="D445">
        <v>114.66</v>
      </c>
      <c r="E445">
        <v>134.19999999999999</v>
      </c>
      <c r="F445">
        <v>55.05</v>
      </c>
      <c r="G445">
        <v>1651480</v>
      </c>
      <c r="H445" s="2">
        <v>189356727.44999999</v>
      </c>
      <c r="I445">
        <v>15658</v>
      </c>
      <c r="J445" s="3">
        <v>2.2000000000000001E-3</v>
      </c>
    </row>
    <row r="446" spans="1:10" x14ac:dyDescent="0.3">
      <c r="A446" t="s">
        <v>0</v>
      </c>
      <c r="B446" t="s">
        <v>1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s="3">
        <v>8.2000000000000007E-3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C2B6-9EE8-4675-99E5-9019739D04B8}">
  <dimension ref="A1:B445"/>
  <sheetViews>
    <sheetView topLeftCell="A421" workbookViewId="0">
      <selection activeCell="B2" sqref="B2:B445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44319</v>
      </c>
      <c r="B2">
        <v>160.30000000000001</v>
      </c>
    </row>
    <row r="3" spans="1:2" x14ac:dyDescent="0.3">
      <c r="A3" s="1">
        <v>44320</v>
      </c>
      <c r="B3">
        <v>155.44999999999999</v>
      </c>
    </row>
    <row r="4" spans="1:2" x14ac:dyDescent="0.3">
      <c r="A4" s="1">
        <v>44321</v>
      </c>
      <c r="B4">
        <v>153.75</v>
      </c>
    </row>
    <row r="5" spans="1:2" x14ac:dyDescent="0.3">
      <c r="A5" s="1">
        <v>44322</v>
      </c>
      <c r="B5">
        <v>155.65</v>
      </c>
    </row>
    <row r="6" spans="1:2" x14ac:dyDescent="0.3">
      <c r="A6" s="1">
        <v>44323</v>
      </c>
      <c r="B6">
        <v>154.5</v>
      </c>
    </row>
    <row r="7" spans="1:2" x14ac:dyDescent="0.3">
      <c r="A7" s="1">
        <v>44326</v>
      </c>
      <c r="B7">
        <v>156.15</v>
      </c>
    </row>
    <row r="8" spans="1:2" x14ac:dyDescent="0.3">
      <c r="A8" s="1">
        <v>44327</v>
      </c>
      <c r="B8">
        <v>155</v>
      </c>
    </row>
    <row r="9" spans="1:2" x14ac:dyDescent="0.3">
      <c r="A9" s="1">
        <v>44328</v>
      </c>
      <c r="B9">
        <v>152.19999999999999</v>
      </c>
    </row>
    <row r="10" spans="1:2" x14ac:dyDescent="0.3">
      <c r="A10" s="1">
        <v>44330</v>
      </c>
      <c r="B10">
        <v>151.05000000000001</v>
      </c>
    </row>
    <row r="11" spans="1:2" x14ac:dyDescent="0.3">
      <c r="A11" s="1">
        <v>44333</v>
      </c>
      <c r="B11">
        <v>155.5</v>
      </c>
    </row>
    <row r="12" spans="1:2" x14ac:dyDescent="0.3">
      <c r="A12" s="1">
        <v>44334</v>
      </c>
      <c r="B12">
        <v>156.4</v>
      </c>
    </row>
    <row r="13" spans="1:2" x14ac:dyDescent="0.3">
      <c r="A13" s="1">
        <v>44335</v>
      </c>
      <c r="B13">
        <v>154.19999999999999</v>
      </c>
    </row>
    <row r="14" spans="1:2" x14ac:dyDescent="0.3">
      <c r="A14" s="1">
        <v>44336</v>
      </c>
      <c r="B14">
        <v>160.25</v>
      </c>
    </row>
    <row r="15" spans="1:2" x14ac:dyDescent="0.3">
      <c r="A15" s="1">
        <v>44337</v>
      </c>
      <c r="B15">
        <v>160.30000000000001</v>
      </c>
    </row>
    <row r="16" spans="1:2" x14ac:dyDescent="0.3">
      <c r="A16" s="1">
        <v>44340</v>
      </c>
      <c r="B16">
        <v>163.05000000000001</v>
      </c>
    </row>
    <row r="17" spans="1:2" x14ac:dyDescent="0.3">
      <c r="A17" s="1">
        <v>44341</v>
      </c>
      <c r="B17">
        <v>157.30000000000001</v>
      </c>
    </row>
    <row r="18" spans="1:2" x14ac:dyDescent="0.3">
      <c r="A18" s="1">
        <v>44342</v>
      </c>
      <c r="B18">
        <v>155.35</v>
      </c>
    </row>
    <row r="19" spans="1:2" x14ac:dyDescent="0.3">
      <c r="A19" s="1">
        <v>44343</v>
      </c>
      <c r="B19">
        <v>154.5</v>
      </c>
    </row>
    <row r="20" spans="1:2" x14ac:dyDescent="0.3">
      <c r="A20" s="1">
        <v>44344</v>
      </c>
      <c r="B20">
        <v>159.75</v>
      </c>
    </row>
    <row r="21" spans="1:2" x14ac:dyDescent="0.3">
      <c r="A21" s="1">
        <v>44347</v>
      </c>
      <c r="B21">
        <v>163</v>
      </c>
    </row>
    <row r="22" spans="1:2" x14ac:dyDescent="0.3">
      <c r="A22" s="1">
        <v>44348</v>
      </c>
      <c r="B22">
        <v>160</v>
      </c>
    </row>
    <row r="23" spans="1:2" x14ac:dyDescent="0.3">
      <c r="A23" s="1">
        <v>44349</v>
      </c>
      <c r="B23">
        <v>162.85</v>
      </c>
    </row>
    <row r="24" spans="1:2" x14ac:dyDescent="0.3">
      <c r="A24" s="1">
        <v>44350</v>
      </c>
      <c r="B24">
        <v>162.85</v>
      </c>
    </row>
    <row r="25" spans="1:2" x14ac:dyDescent="0.3">
      <c r="A25" s="1">
        <v>44351</v>
      </c>
      <c r="B25">
        <v>168.15</v>
      </c>
    </row>
    <row r="26" spans="1:2" x14ac:dyDescent="0.3">
      <c r="A26" s="1">
        <v>44354</v>
      </c>
      <c r="B26">
        <v>170.7</v>
      </c>
    </row>
    <row r="27" spans="1:2" x14ac:dyDescent="0.3">
      <c r="A27" s="1">
        <v>44355</v>
      </c>
      <c r="B27">
        <v>168.25</v>
      </c>
    </row>
    <row r="28" spans="1:2" x14ac:dyDescent="0.3">
      <c r="A28" s="1">
        <v>44356</v>
      </c>
      <c r="B28">
        <v>164.8</v>
      </c>
    </row>
    <row r="29" spans="1:2" x14ac:dyDescent="0.3">
      <c r="A29" s="1">
        <v>44357</v>
      </c>
      <c r="B29">
        <v>170.65</v>
      </c>
    </row>
    <row r="30" spans="1:2" x14ac:dyDescent="0.3">
      <c r="A30" s="1">
        <v>44358</v>
      </c>
      <c r="B30">
        <v>169.15</v>
      </c>
    </row>
    <row r="31" spans="1:2" x14ac:dyDescent="0.3">
      <c r="A31" s="1">
        <v>44361</v>
      </c>
      <c r="B31">
        <v>170.3</v>
      </c>
    </row>
    <row r="32" spans="1:2" x14ac:dyDescent="0.3">
      <c r="A32" s="1">
        <v>44362</v>
      </c>
      <c r="B32">
        <v>171.55</v>
      </c>
    </row>
    <row r="33" spans="1:2" x14ac:dyDescent="0.3">
      <c r="A33" s="1">
        <v>44363</v>
      </c>
      <c r="B33">
        <v>169.65</v>
      </c>
    </row>
    <row r="34" spans="1:2" x14ac:dyDescent="0.3">
      <c r="A34" s="1">
        <v>44364</v>
      </c>
      <c r="B34">
        <v>162.75</v>
      </c>
    </row>
    <row r="35" spans="1:2" x14ac:dyDescent="0.3">
      <c r="A35" s="1">
        <v>44365</v>
      </c>
      <c r="B35">
        <v>158.65</v>
      </c>
    </row>
    <row r="36" spans="1:2" x14ac:dyDescent="0.3">
      <c r="A36" s="1">
        <v>44368</v>
      </c>
      <c r="B36">
        <v>159.65</v>
      </c>
    </row>
    <row r="37" spans="1:2" x14ac:dyDescent="0.3">
      <c r="A37" s="1">
        <v>44369</v>
      </c>
      <c r="B37">
        <v>157.30000000000001</v>
      </c>
    </row>
    <row r="38" spans="1:2" x14ac:dyDescent="0.3">
      <c r="A38" s="1">
        <v>44370</v>
      </c>
      <c r="B38">
        <v>156.6</v>
      </c>
    </row>
    <row r="39" spans="1:2" x14ac:dyDescent="0.3">
      <c r="A39" s="1">
        <v>44371</v>
      </c>
      <c r="B39">
        <v>155.9</v>
      </c>
    </row>
    <row r="40" spans="1:2" x14ac:dyDescent="0.3">
      <c r="A40" s="1">
        <v>44372</v>
      </c>
      <c r="B40">
        <v>159.05000000000001</v>
      </c>
    </row>
    <row r="41" spans="1:2" x14ac:dyDescent="0.3">
      <c r="A41" s="1">
        <v>44375</v>
      </c>
      <c r="B41">
        <v>158.65</v>
      </c>
    </row>
    <row r="42" spans="1:2" x14ac:dyDescent="0.3">
      <c r="A42" s="1">
        <v>44376</v>
      </c>
      <c r="B42">
        <v>157.65</v>
      </c>
    </row>
    <row r="43" spans="1:2" x14ac:dyDescent="0.3">
      <c r="A43" s="1">
        <v>44377</v>
      </c>
      <c r="B43">
        <v>157.1</v>
      </c>
    </row>
    <row r="44" spans="1:2" x14ac:dyDescent="0.3">
      <c r="A44" s="1">
        <v>44378</v>
      </c>
      <c r="B44">
        <v>155.9</v>
      </c>
    </row>
    <row r="45" spans="1:2" x14ac:dyDescent="0.3">
      <c r="A45" s="1">
        <v>44379</v>
      </c>
      <c r="B45">
        <v>157.35</v>
      </c>
    </row>
    <row r="46" spans="1:2" x14ac:dyDescent="0.3">
      <c r="A46" s="1">
        <v>44382</v>
      </c>
      <c r="B46">
        <v>160.35</v>
      </c>
    </row>
    <row r="47" spans="1:2" x14ac:dyDescent="0.3">
      <c r="A47" s="1">
        <v>44383</v>
      </c>
      <c r="B47">
        <v>161.15</v>
      </c>
    </row>
    <row r="48" spans="1:2" x14ac:dyDescent="0.3">
      <c r="A48" s="1">
        <v>44384</v>
      </c>
      <c r="B48">
        <v>161.44999999999999</v>
      </c>
    </row>
    <row r="49" spans="1:2" x14ac:dyDescent="0.3">
      <c r="A49" s="1">
        <v>44385</v>
      </c>
      <c r="B49">
        <v>160.65</v>
      </c>
    </row>
    <row r="50" spans="1:2" x14ac:dyDescent="0.3">
      <c r="A50" s="1">
        <v>44386</v>
      </c>
      <c r="B50">
        <v>161.69999999999999</v>
      </c>
    </row>
    <row r="51" spans="1:2" x14ac:dyDescent="0.3">
      <c r="A51" s="1">
        <v>44389</v>
      </c>
      <c r="B51">
        <v>161.44999999999999</v>
      </c>
    </row>
    <row r="52" spans="1:2" x14ac:dyDescent="0.3">
      <c r="A52" s="1">
        <v>44390</v>
      </c>
      <c r="B52">
        <v>163.25</v>
      </c>
    </row>
    <row r="53" spans="1:2" x14ac:dyDescent="0.3">
      <c r="A53" s="1">
        <v>44391</v>
      </c>
      <c r="B53">
        <v>163.35</v>
      </c>
    </row>
    <row r="54" spans="1:2" x14ac:dyDescent="0.3">
      <c r="A54" s="1">
        <v>44392</v>
      </c>
      <c r="B54">
        <v>161.5</v>
      </c>
    </row>
    <row r="55" spans="1:2" x14ac:dyDescent="0.3">
      <c r="A55" s="1">
        <v>44393</v>
      </c>
      <c r="B55">
        <v>162</v>
      </c>
    </row>
    <row r="56" spans="1:2" x14ac:dyDescent="0.3">
      <c r="A56" s="1">
        <v>44396</v>
      </c>
      <c r="B56">
        <v>156.85</v>
      </c>
    </row>
    <row r="57" spans="1:2" x14ac:dyDescent="0.3">
      <c r="A57" s="1">
        <v>44397</v>
      </c>
      <c r="B57">
        <v>153.65</v>
      </c>
    </row>
    <row r="58" spans="1:2" x14ac:dyDescent="0.3">
      <c r="A58" s="1">
        <v>44399</v>
      </c>
      <c r="B58">
        <v>154.4</v>
      </c>
    </row>
    <row r="59" spans="1:2" x14ac:dyDescent="0.3">
      <c r="A59" s="1">
        <v>44400</v>
      </c>
      <c r="B59">
        <v>154.15</v>
      </c>
    </row>
    <row r="60" spans="1:2" x14ac:dyDescent="0.3">
      <c r="A60" s="1">
        <v>44403</v>
      </c>
      <c r="B60">
        <v>146.30000000000001</v>
      </c>
    </row>
    <row r="61" spans="1:2" x14ac:dyDescent="0.3">
      <c r="A61" s="1">
        <v>44404</v>
      </c>
      <c r="B61">
        <v>148.1</v>
      </c>
    </row>
    <row r="62" spans="1:2" x14ac:dyDescent="0.3">
      <c r="A62" s="1">
        <v>44405</v>
      </c>
      <c r="B62">
        <v>142.5</v>
      </c>
    </row>
    <row r="63" spans="1:2" x14ac:dyDescent="0.3">
      <c r="A63" s="1">
        <v>44406</v>
      </c>
      <c r="B63">
        <v>148.69999999999999</v>
      </c>
    </row>
    <row r="64" spans="1:2" x14ac:dyDescent="0.3">
      <c r="A64" s="1">
        <v>44407</v>
      </c>
      <c r="B64">
        <v>151.4</v>
      </c>
    </row>
    <row r="65" spans="1:2" x14ac:dyDescent="0.3">
      <c r="A65" s="1">
        <v>44410</v>
      </c>
      <c r="B65">
        <v>151.85</v>
      </c>
    </row>
    <row r="66" spans="1:2" x14ac:dyDescent="0.3">
      <c r="A66" s="1">
        <v>44411</v>
      </c>
      <c r="B66">
        <v>149.5</v>
      </c>
    </row>
    <row r="67" spans="1:2" x14ac:dyDescent="0.3">
      <c r="A67" s="1">
        <v>44412</v>
      </c>
      <c r="B67">
        <v>154.35</v>
      </c>
    </row>
    <row r="68" spans="1:2" x14ac:dyDescent="0.3">
      <c r="A68" s="1">
        <v>44413</v>
      </c>
      <c r="B68">
        <v>156.35</v>
      </c>
    </row>
    <row r="69" spans="1:2" x14ac:dyDescent="0.3">
      <c r="A69" s="1">
        <v>44414</v>
      </c>
      <c r="B69">
        <v>155.69999999999999</v>
      </c>
    </row>
    <row r="70" spans="1:2" x14ac:dyDescent="0.3">
      <c r="A70" s="1">
        <v>44417</v>
      </c>
      <c r="B70">
        <v>153.65</v>
      </c>
    </row>
    <row r="71" spans="1:2" x14ac:dyDescent="0.3">
      <c r="A71" s="1">
        <v>44418</v>
      </c>
      <c r="B71">
        <v>152.9</v>
      </c>
    </row>
    <row r="72" spans="1:2" x14ac:dyDescent="0.3">
      <c r="A72" s="1">
        <v>44419</v>
      </c>
      <c r="B72">
        <v>154</v>
      </c>
    </row>
    <row r="73" spans="1:2" x14ac:dyDescent="0.3">
      <c r="A73" s="1">
        <v>44420</v>
      </c>
      <c r="B73">
        <v>155.25</v>
      </c>
    </row>
    <row r="74" spans="1:2" x14ac:dyDescent="0.3">
      <c r="A74" s="1">
        <v>44421</v>
      </c>
      <c r="B74">
        <v>151.35</v>
      </c>
    </row>
    <row r="75" spans="1:2" x14ac:dyDescent="0.3">
      <c r="A75" s="1">
        <v>44424</v>
      </c>
      <c r="B75">
        <v>150.85</v>
      </c>
    </row>
    <row r="76" spans="1:2" x14ac:dyDescent="0.3">
      <c r="A76" s="1">
        <v>44425</v>
      </c>
      <c r="B76">
        <v>148.5</v>
      </c>
    </row>
    <row r="77" spans="1:2" x14ac:dyDescent="0.3">
      <c r="A77" s="1">
        <v>44426</v>
      </c>
      <c r="B77">
        <v>148.05000000000001</v>
      </c>
    </row>
    <row r="78" spans="1:2" x14ac:dyDescent="0.3">
      <c r="A78" s="1">
        <v>44428</v>
      </c>
      <c r="B78">
        <v>142.94999999999999</v>
      </c>
    </row>
    <row r="79" spans="1:2" x14ac:dyDescent="0.3">
      <c r="A79" s="1">
        <v>44431</v>
      </c>
      <c r="B79">
        <v>139.4</v>
      </c>
    </row>
    <row r="80" spans="1:2" x14ac:dyDescent="0.3">
      <c r="A80" s="1">
        <v>44432</v>
      </c>
      <c r="B80">
        <v>146.30000000000001</v>
      </c>
    </row>
    <row r="81" spans="1:2" x14ac:dyDescent="0.3">
      <c r="A81" s="1">
        <v>44433</v>
      </c>
      <c r="B81">
        <v>146.9</v>
      </c>
    </row>
    <row r="82" spans="1:2" x14ac:dyDescent="0.3">
      <c r="A82" s="1">
        <v>44434</v>
      </c>
      <c r="B82">
        <v>155.1</v>
      </c>
    </row>
    <row r="83" spans="1:2" x14ac:dyDescent="0.3">
      <c r="A83" s="1">
        <v>44435</v>
      </c>
      <c r="B83">
        <v>155.55000000000001</v>
      </c>
    </row>
    <row r="84" spans="1:2" x14ac:dyDescent="0.3">
      <c r="A84" s="1">
        <v>44438</v>
      </c>
      <c r="B84">
        <v>159.69999999999999</v>
      </c>
    </row>
    <row r="85" spans="1:2" x14ac:dyDescent="0.3">
      <c r="A85" s="1">
        <v>44439</v>
      </c>
      <c r="B85">
        <v>160.15</v>
      </c>
    </row>
    <row r="86" spans="1:2" x14ac:dyDescent="0.3">
      <c r="A86" s="1">
        <v>44440</v>
      </c>
      <c r="B86">
        <v>162.05000000000001</v>
      </c>
    </row>
    <row r="87" spans="1:2" x14ac:dyDescent="0.3">
      <c r="A87" s="1">
        <v>44441</v>
      </c>
      <c r="B87">
        <v>166.35</v>
      </c>
    </row>
    <row r="88" spans="1:2" x14ac:dyDescent="0.3">
      <c r="A88" s="1">
        <v>44442</v>
      </c>
      <c r="B88">
        <v>165.15</v>
      </c>
    </row>
    <row r="89" spans="1:2" x14ac:dyDescent="0.3">
      <c r="A89" s="1">
        <v>44445</v>
      </c>
      <c r="B89">
        <v>168.25</v>
      </c>
    </row>
    <row r="90" spans="1:2" x14ac:dyDescent="0.3">
      <c r="A90" s="1">
        <v>44446</v>
      </c>
      <c r="B90">
        <v>170.2</v>
      </c>
    </row>
    <row r="91" spans="1:2" x14ac:dyDescent="0.3">
      <c r="A91" s="1">
        <v>44447</v>
      </c>
      <c r="B91">
        <v>168.1</v>
      </c>
    </row>
    <row r="92" spans="1:2" x14ac:dyDescent="0.3">
      <c r="A92" s="1">
        <v>44448</v>
      </c>
      <c r="B92">
        <v>167.6</v>
      </c>
    </row>
    <row r="93" spans="1:2" x14ac:dyDescent="0.3">
      <c r="A93" s="1">
        <v>44452</v>
      </c>
      <c r="B93">
        <v>168.55</v>
      </c>
    </row>
    <row r="94" spans="1:2" x14ac:dyDescent="0.3">
      <c r="A94" s="1">
        <v>44453</v>
      </c>
      <c r="B94">
        <v>168.95</v>
      </c>
    </row>
    <row r="95" spans="1:2" x14ac:dyDescent="0.3">
      <c r="A95" s="1">
        <v>44454</v>
      </c>
      <c r="B95">
        <v>172.65</v>
      </c>
    </row>
    <row r="96" spans="1:2" x14ac:dyDescent="0.3">
      <c r="A96" s="1">
        <v>44455</v>
      </c>
      <c r="B96">
        <v>173.6</v>
      </c>
    </row>
    <row r="97" spans="1:2" x14ac:dyDescent="0.3">
      <c r="A97" s="1">
        <v>44456</v>
      </c>
      <c r="B97">
        <v>179.35</v>
      </c>
    </row>
    <row r="98" spans="1:2" x14ac:dyDescent="0.3">
      <c r="A98" s="1">
        <v>44459</v>
      </c>
      <c r="B98">
        <v>176.2</v>
      </c>
    </row>
    <row r="99" spans="1:2" x14ac:dyDescent="0.3">
      <c r="A99" s="1">
        <v>44460</v>
      </c>
      <c r="B99">
        <v>180.85</v>
      </c>
    </row>
    <row r="100" spans="1:2" x14ac:dyDescent="0.3">
      <c r="A100" s="1">
        <v>44461</v>
      </c>
      <c r="B100">
        <v>180.85</v>
      </c>
    </row>
    <row r="101" spans="1:2" x14ac:dyDescent="0.3">
      <c r="A101" s="1">
        <v>44462</v>
      </c>
      <c r="B101">
        <v>185</v>
      </c>
    </row>
    <row r="102" spans="1:2" x14ac:dyDescent="0.3">
      <c r="A102" s="1">
        <v>44463</v>
      </c>
      <c r="B102">
        <v>181.95</v>
      </c>
    </row>
    <row r="103" spans="1:2" x14ac:dyDescent="0.3">
      <c r="A103" s="1">
        <v>44466</v>
      </c>
      <c r="B103">
        <v>181.2</v>
      </c>
    </row>
    <row r="104" spans="1:2" x14ac:dyDescent="0.3">
      <c r="A104" s="1">
        <v>44467</v>
      </c>
      <c r="B104">
        <v>179.75</v>
      </c>
    </row>
    <row r="105" spans="1:2" x14ac:dyDescent="0.3">
      <c r="A105" s="1">
        <v>44468</v>
      </c>
      <c r="B105">
        <v>183.5</v>
      </c>
    </row>
    <row r="106" spans="1:2" x14ac:dyDescent="0.3">
      <c r="A106" s="1">
        <v>44469</v>
      </c>
      <c r="B106">
        <v>185.2</v>
      </c>
    </row>
    <row r="107" spans="1:2" x14ac:dyDescent="0.3">
      <c r="A107" s="1">
        <v>44470</v>
      </c>
      <c r="B107">
        <v>186.3</v>
      </c>
    </row>
    <row r="108" spans="1:2" x14ac:dyDescent="0.3">
      <c r="A108" s="1">
        <v>44473</v>
      </c>
      <c r="B108">
        <v>188.65</v>
      </c>
    </row>
    <row r="109" spans="1:2" x14ac:dyDescent="0.3">
      <c r="A109" s="1">
        <v>44474</v>
      </c>
      <c r="B109">
        <v>186</v>
      </c>
    </row>
    <row r="110" spans="1:2" x14ac:dyDescent="0.3">
      <c r="A110" s="1">
        <v>44475</v>
      </c>
      <c r="B110">
        <v>181.4</v>
      </c>
    </row>
    <row r="111" spans="1:2" x14ac:dyDescent="0.3">
      <c r="A111" s="1">
        <v>44476</v>
      </c>
      <c r="B111">
        <v>182.5</v>
      </c>
    </row>
    <row r="112" spans="1:2" x14ac:dyDescent="0.3">
      <c r="A112" s="1">
        <v>44477</v>
      </c>
      <c r="B112">
        <v>184.55</v>
      </c>
    </row>
    <row r="113" spans="1:2" x14ac:dyDescent="0.3">
      <c r="A113" s="1">
        <v>44480</v>
      </c>
      <c r="B113">
        <v>185</v>
      </c>
    </row>
    <row r="114" spans="1:2" x14ac:dyDescent="0.3">
      <c r="A114" s="1">
        <v>44481</v>
      </c>
      <c r="B114">
        <v>186.5</v>
      </c>
    </row>
    <row r="115" spans="1:2" x14ac:dyDescent="0.3">
      <c r="A115" s="1">
        <v>44482</v>
      </c>
      <c r="B115">
        <v>186.05</v>
      </c>
    </row>
    <row r="116" spans="1:2" x14ac:dyDescent="0.3">
      <c r="A116" s="1">
        <v>44483</v>
      </c>
      <c r="B116">
        <v>185.2</v>
      </c>
    </row>
    <row r="117" spans="1:2" x14ac:dyDescent="0.3">
      <c r="A117" s="1">
        <v>44487</v>
      </c>
      <c r="B117">
        <v>187.45</v>
      </c>
    </row>
    <row r="118" spans="1:2" x14ac:dyDescent="0.3">
      <c r="A118" s="1">
        <v>44488</v>
      </c>
      <c r="B118">
        <v>190.15</v>
      </c>
    </row>
    <row r="119" spans="1:2" x14ac:dyDescent="0.3">
      <c r="A119" s="1">
        <v>44489</v>
      </c>
      <c r="B119">
        <v>184.5</v>
      </c>
    </row>
    <row r="120" spans="1:2" x14ac:dyDescent="0.3">
      <c r="A120" s="1">
        <v>44490</v>
      </c>
      <c r="B120">
        <v>191.75</v>
      </c>
    </row>
    <row r="121" spans="1:2" x14ac:dyDescent="0.3">
      <c r="A121" s="1">
        <v>44491</v>
      </c>
      <c r="B121">
        <v>187.05</v>
      </c>
    </row>
    <row r="122" spans="1:2" x14ac:dyDescent="0.3">
      <c r="A122" s="1">
        <v>44494</v>
      </c>
      <c r="B122">
        <v>180.9</v>
      </c>
    </row>
    <row r="123" spans="1:2" x14ac:dyDescent="0.3">
      <c r="A123" s="1">
        <v>44495</v>
      </c>
      <c r="B123">
        <v>188.2</v>
      </c>
    </row>
    <row r="124" spans="1:2" x14ac:dyDescent="0.3">
      <c r="A124" s="1">
        <v>44496</v>
      </c>
      <c r="B124">
        <v>192</v>
      </c>
    </row>
    <row r="125" spans="1:2" x14ac:dyDescent="0.3">
      <c r="A125" s="1">
        <v>44497</v>
      </c>
      <c r="B125">
        <v>185.6</v>
      </c>
    </row>
    <row r="126" spans="1:2" x14ac:dyDescent="0.3">
      <c r="A126" s="1">
        <v>44498</v>
      </c>
      <c r="B126">
        <v>179.5</v>
      </c>
    </row>
    <row r="127" spans="1:2" x14ac:dyDescent="0.3">
      <c r="A127" s="1">
        <v>44501</v>
      </c>
      <c r="B127">
        <v>190.7</v>
      </c>
    </row>
    <row r="128" spans="1:2" x14ac:dyDescent="0.3">
      <c r="A128" s="1">
        <v>44502</v>
      </c>
      <c r="B128">
        <v>197.1</v>
      </c>
    </row>
    <row r="129" spans="1:2" x14ac:dyDescent="0.3">
      <c r="A129" s="1">
        <v>44503</v>
      </c>
      <c r="B129">
        <v>195.6</v>
      </c>
    </row>
    <row r="130" spans="1:2" x14ac:dyDescent="0.3">
      <c r="A130" s="1">
        <v>44504</v>
      </c>
      <c r="B130">
        <v>195.45</v>
      </c>
    </row>
    <row r="131" spans="1:2" x14ac:dyDescent="0.3">
      <c r="A131" s="1">
        <v>44508</v>
      </c>
      <c r="B131">
        <v>199.65</v>
      </c>
    </row>
    <row r="132" spans="1:2" x14ac:dyDescent="0.3">
      <c r="A132" s="1">
        <v>44509</v>
      </c>
      <c r="B132">
        <v>202.5</v>
      </c>
    </row>
    <row r="133" spans="1:2" x14ac:dyDescent="0.3">
      <c r="A133" s="1">
        <v>44510</v>
      </c>
      <c r="B133">
        <v>200.55</v>
      </c>
    </row>
    <row r="134" spans="1:2" x14ac:dyDescent="0.3">
      <c r="A134" s="1">
        <v>44511</v>
      </c>
      <c r="B134">
        <v>196.45</v>
      </c>
    </row>
    <row r="135" spans="1:2" x14ac:dyDescent="0.3">
      <c r="A135" s="1">
        <v>44512</v>
      </c>
      <c r="B135">
        <v>198.5</v>
      </c>
    </row>
    <row r="136" spans="1:2" x14ac:dyDescent="0.3">
      <c r="A136" s="1">
        <v>44515</v>
      </c>
      <c r="B136">
        <v>186.65</v>
      </c>
    </row>
    <row r="137" spans="1:2" x14ac:dyDescent="0.3">
      <c r="A137" s="1">
        <v>44516</v>
      </c>
      <c r="B137">
        <v>183</v>
      </c>
    </row>
    <row r="138" spans="1:2" x14ac:dyDescent="0.3">
      <c r="A138" s="1">
        <v>44517</v>
      </c>
      <c r="B138">
        <v>179.1</v>
      </c>
    </row>
    <row r="139" spans="1:2" x14ac:dyDescent="0.3">
      <c r="A139" s="1">
        <v>44518</v>
      </c>
      <c r="B139">
        <v>175.7</v>
      </c>
    </row>
    <row r="140" spans="1:2" x14ac:dyDescent="0.3">
      <c r="A140" s="1">
        <v>44522</v>
      </c>
      <c r="B140">
        <v>170.05</v>
      </c>
    </row>
    <row r="141" spans="1:2" x14ac:dyDescent="0.3">
      <c r="A141" s="1">
        <v>44523</v>
      </c>
      <c r="B141">
        <v>169.85</v>
      </c>
    </row>
    <row r="142" spans="1:2" x14ac:dyDescent="0.3">
      <c r="A142" s="1">
        <v>44524</v>
      </c>
      <c r="B142">
        <v>167.95</v>
      </c>
    </row>
    <row r="143" spans="1:2" x14ac:dyDescent="0.3">
      <c r="A143" s="1">
        <v>44525</v>
      </c>
      <c r="B143">
        <v>167.55</v>
      </c>
    </row>
    <row r="144" spans="1:2" x14ac:dyDescent="0.3">
      <c r="A144" s="1">
        <v>44526</v>
      </c>
      <c r="B144">
        <v>158.80000000000001</v>
      </c>
    </row>
    <row r="145" spans="1:2" x14ac:dyDescent="0.3">
      <c r="A145" s="1">
        <v>44529</v>
      </c>
      <c r="B145">
        <v>154.9</v>
      </c>
    </row>
    <row r="146" spans="1:2" x14ac:dyDescent="0.3">
      <c r="A146" s="1">
        <v>44530</v>
      </c>
      <c r="B146">
        <v>155.19999999999999</v>
      </c>
    </row>
    <row r="147" spans="1:2" x14ac:dyDescent="0.3">
      <c r="A147" s="1">
        <v>44531</v>
      </c>
      <c r="B147">
        <v>157.44999999999999</v>
      </c>
    </row>
    <row r="148" spans="1:2" x14ac:dyDescent="0.3">
      <c r="A148" s="1">
        <v>44532</v>
      </c>
      <c r="B148">
        <v>162.5</v>
      </c>
    </row>
    <row r="149" spans="1:2" x14ac:dyDescent="0.3">
      <c r="A149" s="1">
        <v>44533</v>
      </c>
      <c r="B149">
        <v>161.55000000000001</v>
      </c>
    </row>
    <row r="150" spans="1:2" x14ac:dyDescent="0.3">
      <c r="A150" s="1">
        <v>44536</v>
      </c>
      <c r="B150">
        <v>160.19999999999999</v>
      </c>
    </row>
    <row r="151" spans="1:2" x14ac:dyDescent="0.3">
      <c r="A151" s="1">
        <v>44537</v>
      </c>
      <c r="B151">
        <v>161.15</v>
      </c>
    </row>
    <row r="152" spans="1:2" x14ac:dyDescent="0.3">
      <c r="A152" s="1">
        <v>44538</v>
      </c>
      <c r="B152">
        <v>165</v>
      </c>
    </row>
    <row r="153" spans="1:2" x14ac:dyDescent="0.3">
      <c r="A153" s="1">
        <v>44539</v>
      </c>
      <c r="B153">
        <v>165.05</v>
      </c>
    </row>
    <row r="154" spans="1:2" x14ac:dyDescent="0.3">
      <c r="A154" s="1">
        <v>44540</v>
      </c>
      <c r="B154">
        <v>167.45</v>
      </c>
    </row>
    <row r="155" spans="1:2" x14ac:dyDescent="0.3">
      <c r="A155" s="1">
        <v>44543</v>
      </c>
      <c r="B155">
        <v>165.95</v>
      </c>
    </row>
    <row r="156" spans="1:2" x14ac:dyDescent="0.3">
      <c r="A156" s="1">
        <v>44544</v>
      </c>
      <c r="B156">
        <v>162.30000000000001</v>
      </c>
    </row>
    <row r="157" spans="1:2" x14ac:dyDescent="0.3">
      <c r="A157" s="1">
        <v>44545</v>
      </c>
      <c r="B157">
        <v>157.30000000000001</v>
      </c>
    </row>
    <row r="158" spans="1:2" x14ac:dyDescent="0.3">
      <c r="A158" s="1">
        <v>44546</v>
      </c>
      <c r="B158">
        <v>156.85</v>
      </c>
    </row>
    <row r="159" spans="1:2" x14ac:dyDescent="0.3">
      <c r="A159" s="1">
        <v>44547</v>
      </c>
      <c r="B159">
        <v>150.1</v>
      </c>
    </row>
    <row r="160" spans="1:2" x14ac:dyDescent="0.3">
      <c r="A160" s="1">
        <v>44550</v>
      </c>
      <c r="B160">
        <v>144.55000000000001</v>
      </c>
    </row>
    <row r="161" spans="1:2" x14ac:dyDescent="0.3">
      <c r="A161" s="1">
        <v>44551</v>
      </c>
      <c r="B161">
        <v>143.69999999999999</v>
      </c>
    </row>
    <row r="162" spans="1:2" x14ac:dyDescent="0.3">
      <c r="A162" s="1">
        <v>44552</v>
      </c>
      <c r="B162">
        <v>145</v>
      </c>
    </row>
    <row r="163" spans="1:2" x14ac:dyDescent="0.3">
      <c r="A163" s="1">
        <v>44553</v>
      </c>
      <c r="B163">
        <v>150.55000000000001</v>
      </c>
    </row>
    <row r="164" spans="1:2" x14ac:dyDescent="0.3">
      <c r="A164" s="1">
        <v>44554</v>
      </c>
      <c r="B164">
        <v>145.05000000000001</v>
      </c>
    </row>
    <row r="165" spans="1:2" x14ac:dyDescent="0.3">
      <c r="A165" s="1">
        <v>44557</v>
      </c>
      <c r="B165">
        <v>146</v>
      </c>
    </row>
    <row r="166" spans="1:2" x14ac:dyDescent="0.3">
      <c r="A166" s="1">
        <v>44558</v>
      </c>
      <c r="B166">
        <v>147</v>
      </c>
    </row>
    <row r="167" spans="1:2" x14ac:dyDescent="0.3">
      <c r="A167" s="1">
        <v>44559</v>
      </c>
      <c r="B167">
        <v>147.05000000000001</v>
      </c>
    </row>
    <row r="168" spans="1:2" x14ac:dyDescent="0.3">
      <c r="A168" s="1">
        <v>44560</v>
      </c>
      <c r="B168">
        <v>147.25</v>
      </c>
    </row>
    <row r="169" spans="1:2" x14ac:dyDescent="0.3">
      <c r="A169" s="1">
        <v>44561</v>
      </c>
      <c r="B169">
        <v>148.94999999999999</v>
      </c>
    </row>
    <row r="170" spans="1:2" x14ac:dyDescent="0.3">
      <c r="A170" s="1">
        <v>44564</v>
      </c>
      <c r="B170">
        <v>152.25</v>
      </c>
    </row>
    <row r="171" spans="1:2" x14ac:dyDescent="0.3">
      <c r="A171" s="1">
        <v>44565</v>
      </c>
      <c r="B171">
        <v>153</v>
      </c>
    </row>
    <row r="172" spans="1:2" x14ac:dyDescent="0.3">
      <c r="A172" s="1">
        <v>44566</v>
      </c>
      <c r="B172">
        <v>154.35</v>
      </c>
    </row>
    <row r="173" spans="1:2" x14ac:dyDescent="0.3">
      <c r="A173" s="1">
        <v>44567</v>
      </c>
      <c r="B173">
        <v>155.30000000000001</v>
      </c>
    </row>
    <row r="174" spans="1:2" x14ac:dyDescent="0.3">
      <c r="A174" s="1">
        <v>44568</v>
      </c>
      <c r="B174">
        <v>153.69999999999999</v>
      </c>
    </row>
    <row r="175" spans="1:2" x14ac:dyDescent="0.3">
      <c r="A175" s="1">
        <v>44571</v>
      </c>
      <c r="B175">
        <v>154.85</v>
      </c>
    </row>
    <row r="176" spans="1:2" x14ac:dyDescent="0.3">
      <c r="A176" s="1">
        <v>44572</v>
      </c>
      <c r="B176">
        <v>156.30000000000001</v>
      </c>
    </row>
    <row r="177" spans="1:2" x14ac:dyDescent="0.3">
      <c r="A177" s="1">
        <v>44573</v>
      </c>
      <c r="B177">
        <v>165.1</v>
      </c>
    </row>
    <row r="178" spans="1:2" x14ac:dyDescent="0.3">
      <c r="A178" s="1">
        <v>44574</v>
      </c>
      <c r="B178">
        <v>166.95</v>
      </c>
    </row>
    <row r="179" spans="1:2" x14ac:dyDescent="0.3">
      <c r="A179" s="1">
        <v>44575</v>
      </c>
      <c r="B179">
        <v>164.9</v>
      </c>
    </row>
    <row r="180" spans="1:2" x14ac:dyDescent="0.3">
      <c r="A180" s="1">
        <v>44578</v>
      </c>
      <c r="B180">
        <v>167.4</v>
      </c>
    </row>
    <row r="181" spans="1:2" x14ac:dyDescent="0.3">
      <c r="A181" s="1">
        <v>44579</v>
      </c>
      <c r="B181">
        <v>163.65</v>
      </c>
    </row>
    <row r="182" spans="1:2" x14ac:dyDescent="0.3">
      <c r="A182" s="1">
        <v>44580</v>
      </c>
      <c r="B182">
        <v>160.1</v>
      </c>
    </row>
    <row r="183" spans="1:2" x14ac:dyDescent="0.3">
      <c r="A183" s="1">
        <v>44581</v>
      </c>
      <c r="B183">
        <v>159.69999999999999</v>
      </c>
    </row>
    <row r="184" spans="1:2" x14ac:dyDescent="0.3">
      <c r="A184" s="1">
        <v>44582</v>
      </c>
      <c r="B184">
        <v>155.25</v>
      </c>
    </row>
    <row r="185" spans="1:2" x14ac:dyDescent="0.3">
      <c r="A185" s="1">
        <v>44585</v>
      </c>
      <c r="B185">
        <v>150.30000000000001</v>
      </c>
    </row>
    <row r="186" spans="1:2" x14ac:dyDescent="0.3">
      <c r="A186" s="1">
        <v>44586</v>
      </c>
      <c r="B186">
        <v>155</v>
      </c>
    </row>
    <row r="187" spans="1:2" x14ac:dyDescent="0.3">
      <c r="A187" s="1">
        <v>44588</v>
      </c>
      <c r="B187">
        <v>156.6</v>
      </c>
    </row>
    <row r="188" spans="1:2" x14ac:dyDescent="0.3">
      <c r="A188" s="1">
        <v>44589</v>
      </c>
      <c r="B188">
        <v>161.80000000000001</v>
      </c>
    </row>
    <row r="189" spans="1:2" x14ac:dyDescent="0.3">
      <c r="A189" s="1">
        <v>44592</v>
      </c>
      <c r="B189">
        <v>161.55000000000001</v>
      </c>
    </row>
    <row r="190" spans="1:2" x14ac:dyDescent="0.3">
      <c r="A190" s="1">
        <v>44593</v>
      </c>
      <c r="B190">
        <v>167</v>
      </c>
    </row>
    <row r="191" spans="1:2" x14ac:dyDescent="0.3">
      <c r="A191" s="1">
        <v>44594</v>
      </c>
      <c r="B191">
        <v>169</v>
      </c>
    </row>
    <row r="192" spans="1:2" x14ac:dyDescent="0.3">
      <c r="A192" s="1">
        <v>44595</v>
      </c>
      <c r="B192">
        <v>160.1</v>
      </c>
    </row>
    <row r="193" spans="1:2" x14ac:dyDescent="0.3">
      <c r="A193" s="1">
        <v>44596</v>
      </c>
      <c r="B193">
        <v>153.75</v>
      </c>
    </row>
    <row r="194" spans="1:2" x14ac:dyDescent="0.3">
      <c r="A194" s="1">
        <v>44599</v>
      </c>
      <c r="B194">
        <v>154.80000000000001</v>
      </c>
    </row>
    <row r="195" spans="1:2" x14ac:dyDescent="0.3">
      <c r="A195" s="1">
        <v>44600</v>
      </c>
      <c r="B195">
        <v>154</v>
      </c>
    </row>
    <row r="196" spans="1:2" x14ac:dyDescent="0.3">
      <c r="A196" s="1">
        <v>44601</v>
      </c>
      <c r="B196">
        <v>155.65</v>
      </c>
    </row>
    <row r="197" spans="1:2" x14ac:dyDescent="0.3">
      <c r="A197" s="1">
        <v>44602</v>
      </c>
      <c r="B197">
        <v>157.4</v>
      </c>
    </row>
    <row r="198" spans="1:2" x14ac:dyDescent="0.3">
      <c r="A198" s="1">
        <v>44603</v>
      </c>
      <c r="B198">
        <v>154.6</v>
      </c>
    </row>
    <row r="199" spans="1:2" x14ac:dyDescent="0.3">
      <c r="A199" s="1">
        <v>44606</v>
      </c>
      <c r="B199">
        <v>149.65</v>
      </c>
    </row>
    <row r="200" spans="1:2" x14ac:dyDescent="0.3">
      <c r="A200" s="1">
        <v>44607</v>
      </c>
      <c r="B200">
        <v>153.65</v>
      </c>
    </row>
    <row r="201" spans="1:2" x14ac:dyDescent="0.3">
      <c r="A201" s="1">
        <v>44608</v>
      </c>
      <c r="B201">
        <v>162.1</v>
      </c>
    </row>
    <row r="202" spans="1:2" x14ac:dyDescent="0.3">
      <c r="A202" s="1">
        <v>44609</v>
      </c>
      <c r="B202">
        <v>158.30000000000001</v>
      </c>
    </row>
    <row r="203" spans="1:2" x14ac:dyDescent="0.3">
      <c r="A203" s="1">
        <v>44610</v>
      </c>
      <c r="B203">
        <v>155.44999999999999</v>
      </c>
    </row>
    <row r="204" spans="1:2" x14ac:dyDescent="0.3">
      <c r="A204" s="1">
        <v>44613</v>
      </c>
      <c r="B204">
        <v>153.4</v>
      </c>
    </row>
    <row r="205" spans="1:2" x14ac:dyDescent="0.3">
      <c r="A205" s="1">
        <v>44614</v>
      </c>
      <c r="B205">
        <v>151.75</v>
      </c>
    </row>
    <row r="206" spans="1:2" x14ac:dyDescent="0.3">
      <c r="A206" s="1">
        <v>44615</v>
      </c>
      <c r="B206">
        <v>152.75</v>
      </c>
    </row>
    <row r="207" spans="1:2" x14ac:dyDescent="0.3">
      <c r="A207" s="1">
        <v>44616</v>
      </c>
      <c r="B207">
        <v>140.75</v>
      </c>
    </row>
    <row r="208" spans="1:2" x14ac:dyDescent="0.3">
      <c r="A208" s="1">
        <v>44617</v>
      </c>
      <c r="B208">
        <v>145.6</v>
      </c>
    </row>
    <row r="209" spans="1:2" x14ac:dyDescent="0.3">
      <c r="A209" s="1">
        <v>44620</v>
      </c>
      <c r="B209">
        <v>145.25</v>
      </c>
    </row>
    <row r="210" spans="1:2" x14ac:dyDescent="0.3">
      <c r="A210" s="1">
        <v>44622</v>
      </c>
      <c r="B210">
        <v>143.5</v>
      </c>
    </row>
    <row r="211" spans="1:2" x14ac:dyDescent="0.3">
      <c r="A211" s="1">
        <v>44623</v>
      </c>
      <c r="B211">
        <v>142.1</v>
      </c>
    </row>
    <row r="212" spans="1:2" x14ac:dyDescent="0.3">
      <c r="A212" s="1">
        <v>44624</v>
      </c>
      <c r="B212">
        <v>138.5</v>
      </c>
    </row>
    <row r="213" spans="1:2" x14ac:dyDescent="0.3">
      <c r="A213" s="1">
        <v>44627</v>
      </c>
      <c r="B213">
        <v>130.6</v>
      </c>
    </row>
    <row r="214" spans="1:2" x14ac:dyDescent="0.3">
      <c r="A214" s="1">
        <v>44628</v>
      </c>
      <c r="B214">
        <v>134.05000000000001</v>
      </c>
    </row>
    <row r="215" spans="1:2" x14ac:dyDescent="0.3">
      <c r="A215" s="1">
        <v>44629</v>
      </c>
      <c r="B215">
        <v>141.05000000000001</v>
      </c>
    </row>
    <row r="216" spans="1:2" x14ac:dyDescent="0.3">
      <c r="A216" s="1">
        <v>44630</v>
      </c>
      <c r="B216">
        <v>144.15</v>
      </c>
    </row>
    <row r="217" spans="1:2" x14ac:dyDescent="0.3">
      <c r="A217" s="1">
        <v>44631</v>
      </c>
      <c r="B217">
        <v>145.15</v>
      </c>
    </row>
    <row r="218" spans="1:2" x14ac:dyDescent="0.3">
      <c r="A218" s="1">
        <v>44634</v>
      </c>
      <c r="B218">
        <v>147.1</v>
      </c>
    </row>
    <row r="219" spans="1:2" x14ac:dyDescent="0.3">
      <c r="A219" s="1">
        <v>44635</v>
      </c>
      <c r="B219">
        <v>148.6</v>
      </c>
    </row>
    <row r="220" spans="1:2" x14ac:dyDescent="0.3">
      <c r="A220" s="1">
        <v>44636</v>
      </c>
      <c r="B220">
        <v>152.80000000000001</v>
      </c>
    </row>
    <row r="221" spans="1:2" x14ac:dyDescent="0.3">
      <c r="A221" s="1">
        <v>44637</v>
      </c>
      <c r="B221">
        <v>158</v>
      </c>
    </row>
    <row r="222" spans="1:2" x14ac:dyDescent="0.3">
      <c r="A222" s="1">
        <v>44641</v>
      </c>
      <c r="B222">
        <v>157.30000000000001</v>
      </c>
    </row>
    <row r="223" spans="1:2" x14ac:dyDescent="0.3">
      <c r="A223" s="1">
        <v>44642</v>
      </c>
      <c r="B223">
        <v>160.4</v>
      </c>
    </row>
    <row r="224" spans="1:2" x14ac:dyDescent="0.3">
      <c r="A224" s="1">
        <v>44643</v>
      </c>
      <c r="B224">
        <v>158.9</v>
      </c>
    </row>
    <row r="225" spans="1:2" x14ac:dyDescent="0.3">
      <c r="A225" s="1">
        <v>44644</v>
      </c>
      <c r="B225">
        <v>157.25</v>
      </c>
    </row>
    <row r="226" spans="1:2" x14ac:dyDescent="0.3">
      <c r="A226" s="1">
        <v>44645</v>
      </c>
      <c r="B226">
        <v>158.19999999999999</v>
      </c>
    </row>
    <row r="227" spans="1:2" x14ac:dyDescent="0.3">
      <c r="A227" s="1">
        <v>44648</v>
      </c>
      <c r="B227">
        <v>158.05000000000001</v>
      </c>
    </row>
    <row r="228" spans="1:2" x14ac:dyDescent="0.3">
      <c r="A228" s="1">
        <v>44649</v>
      </c>
      <c r="B228">
        <v>158.19999999999999</v>
      </c>
    </row>
    <row r="229" spans="1:2" x14ac:dyDescent="0.3">
      <c r="A229" s="1">
        <v>44650</v>
      </c>
      <c r="B229">
        <v>158.19999999999999</v>
      </c>
    </row>
    <row r="230" spans="1:2" x14ac:dyDescent="0.3">
      <c r="A230" s="1">
        <v>44651</v>
      </c>
      <c r="B230">
        <v>159.15</v>
      </c>
    </row>
    <row r="231" spans="1:2" x14ac:dyDescent="0.3">
      <c r="A231" s="1">
        <v>44652</v>
      </c>
      <c r="B231">
        <v>165.45</v>
      </c>
    </row>
    <row r="232" spans="1:2" x14ac:dyDescent="0.3">
      <c r="A232" s="1">
        <v>44655</v>
      </c>
      <c r="B232">
        <v>168.1</v>
      </c>
    </row>
    <row r="233" spans="1:2" x14ac:dyDescent="0.3">
      <c r="A233" s="1">
        <v>44656</v>
      </c>
      <c r="B233">
        <v>170.45</v>
      </c>
    </row>
    <row r="234" spans="1:2" x14ac:dyDescent="0.3">
      <c r="A234" s="1">
        <v>44657</v>
      </c>
      <c r="B234">
        <v>168.7</v>
      </c>
    </row>
    <row r="235" spans="1:2" x14ac:dyDescent="0.3">
      <c r="A235" s="1">
        <v>44658</v>
      </c>
      <c r="B235">
        <v>169.8</v>
      </c>
    </row>
    <row r="236" spans="1:2" x14ac:dyDescent="0.3">
      <c r="A236" s="1">
        <v>44659</v>
      </c>
      <c r="B236">
        <v>175.05</v>
      </c>
    </row>
    <row r="237" spans="1:2" x14ac:dyDescent="0.3">
      <c r="A237" s="1">
        <v>44662</v>
      </c>
      <c r="B237">
        <v>175.7</v>
      </c>
    </row>
    <row r="238" spans="1:2" x14ac:dyDescent="0.3">
      <c r="A238" s="1">
        <v>44663</v>
      </c>
      <c r="B238">
        <v>180.05</v>
      </c>
    </row>
    <row r="239" spans="1:2" x14ac:dyDescent="0.3">
      <c r="A239" s="1">
        <v>44664</v>
      </c>
      <c r="B239">
        <v>181.95</v>
      </c>
    </row>
    <row r="240" spans="1:2" x14ac:dyDescent="0.3">
      <c r="A240" s="1">
        <v>44669</v>
      </c>
      <c r="B240">
        <v>177.6</v>
      </c>
    </row>
    <row r="241" spans="1:2" x14ac:dyDescent="0.3">
      <c r="A241" s="1">
        <v>44670</v>
      </c>
      <c r="B241">
        <v>179.25</v>
      </c>
    </row>
    <row r="242" spans="1:2" x14ac:dyDescent="0.3">
      <c r="A242" s="1">
        <v>44671</v>
      </c>
      <c r="B242">
        <v>176.15</v>
      </c>
    </row>
    <row r="243" spans="1:2" x14ac:dyDescent="0.3">
      <c r="A243" s="1">
        <v>44672</v>
      </c>
      <c r="B243">
        <v>179.7</v>
      </c>
    </row>
    <row r="244" spans="1:2" x14ac:dyDescent="0.3">
      <c r="A244" s="1">
        <v>44673</v>
      </c>
      <c r="B244">
        <v>176.6</v>
      </c>
    </row>
    <row r="245" spans="1:2" x14ac:dyDescent="0.3">
      <c r="A245" s="1">
        <v>44676</v>
      </c>
      <c r="B245">
        <v>176.1</v>
      </c>
    </row>
    <row r="246" spans="1:2" x14ac:dyDescent="0.3">
      <c r="A246" s="1">
        <v>44677</v>
      </c>
      <c r="B246">
        <v>183.05</v>
      </c>
    </row>
    <row r="247" spans="1:2" x14ac:dyDescent="0.3">
      <c r="A247" s="1">
        <v>44678</v>
      </c>
      <c r="B247">
        <v>185.5</v>
      </c>
    </row>
    <row r="248" spans="1:2" x14ac:dyDescent="0.3">
      <c r="A248" s="1">
        <v>44679</v>
      </c>
      <c r="B248">
        <v>182.1</v>
      </c>
    </row>
    <row r="249" spans="1:2" x14ac:dyDescent="0.3">
      <c r="A249" s="1">
        <v>44680</v>
      </c>
      <c r="B249">
        <v>183.15</v>
      </c>
    </row>
    <row r="250" spans="1:2" x14ac:dyDescent="0.3">
      <c r="A250" s="1">
        <v>44683</v>
      </c>
      <c r="B250">
        <v>182</v>
      </c>
    </row>
    <row r="251" spans="1:2" x14ac:dyDescent="0.3">
      <c r="A251" s="1">
        <v>44685</v>
      </c>
      <c r="B251">
        <v>180.25</v>
      </c>
    </row>
    <row r="252" spans="1:2" x14ac:dyDescent="0.3">
      <c r="A252" s="1">
        <v>44686</v>
      </c>
      <c r="B252">
        <v>178.55</v>
      </c>
    </row>
    <row r="253" spans="1:2" x14ac:dyDescent="0.3">
      <c r="A253" s="1">
        <v>44687</v>
      </c>
      <c r="B253">
        <v>175.65</v>
      </c>
    </row>
    <row r="254" spans="1:2" x14ac:dyDescent="0.3">
      <c r="A254" s="1">
        <v>44690</v>
      </c>
      <c r="B254">
        <v>174.65</v>
      </c>
    </row>
    <row r="255" spans="1:2" x14ac:dyDescent="0.3">
      <c r="A255" s="1">
        <v>44691</v>
      </c>
      <c r="B255">
        <v>171.35</v>
      </c>
    </row>
    <row r="256" spans="1:2" x14ac:dyDescent="0.3">
      <c r="A256" s="1">
        <v>44692</v>
      </c>
      <c r="B256">
        <v>170.45</v>
      </c>
    </row>
    <row r="257" spans="1:2" x14ac:dyDescent="0.3">
      <c r="A257" s="1">
        <v>44693</v>
      </c>
      <c r="B257">
        <v>163.65</v>
      </c>
    </row>
    <row r="258" spans="1:2" x14ac:dyDescent="0.3">
      <c r="A258" s="1">
        <v>44694</v>
      </c>
      <c r="B258">
        <v>166.1</v>
      </c>
    </row>
    <row r="259" spans="1:2" x14ac:dyDescent="0.3">
      <c r="A259" s="1">
        <v>44697</v>
      </c>
      <c r="B259">
        <v>169.8</v>
      </c>
    </row>
    <row r="260" spans="1:2" x14ac:dyDescent="0.3">
      <c r="A260" s="1">
        <v>44698</v>
      </c>
      <c r="B260">
        <v>175.15</v>
      </c>
    </row>
    <row r="261" spans="1:2" x14ac:dyDescent="0.3">
      <c r="A261" s="1">
        <v>44699</v>
      </c>
      <c r="B261">
        <v>173.75</v>
      </c>
    </row>
    <row r="262" spans="1:2" x14ac:dyDescent="0.3">
      <c r="A262" s="1">
        <v>44700</v>
      </c>
      <c r="B262">
        <v>170.15</v>
      </c>
    </row>
    <row r="263" spans="1:2" x14ac:dyDescent="0.3">
      <c r="A263" s="1">
        <v>44701</v>
      </c>
      <c r="B263">
        <v>170.35</v>
      </c>
    </row>
    <row r="264" spans="1:2" x14ac:dyDescent="0.3">
      <c r="A264" s="1">
        <v>44704</v>
      </c>
      <c r="B264">
        <v>171.85</v>
      </c>
    </row>
    <row r="265" spans="1:2" x14ac:dyDescent="0.3">
      <c r="A265" s="1">
        <v>44705</v>
      </c>
      <c r="B265">
        <v>166.1</v>
      </c>
    </row>
    <row r="266" spans="1:2" x14ac:dyDescent="0.3">
      <c r="A266" s="1">
        <v>44706</v>
      </c>
      <c r="B266">
        <v>162.94999999999999</v>
      </c>
    </row>
    <row r="267" spans="1:2" x14ac:dyDescent="0.3">
      <c r="A267" s="1">
        <v>44707</v>
      </c>
      <c r="B267">
        <v>173.35</v>
      </c>
    </row>
    <row r="268" spans="1:2" x14ac:dyDescent="0.3">
      <c r="A268" s="1">
        <v>44708</v>
      </c>
      <c r="B268">
        <v>171.55</v>
      </c>
    </row>
    <row r="269" spans="1:2" x14ac:dyDescent="0.3">
      <c r="A269" s="1">
        <v>44711</v>
      </c>
      <c r="B269">
        <v>179.1</v>
      </c>
    </row>
    <row r="270" spans="1:2" x14ac:dyDescent="0.3">
      <c r="A270" s="1">
        <v>44712</v>
      </c>
      <c r="B270">
        <v>178.3</v>
      </c>
    </row>
    <row r="271" spans="1:2" x14ac:dyDescent="0.3">
      <c r="A271" s="1">
        <v>44713</v>
      </c>
      <c r="B271">
        <v>180.6</v>
      </c>
    </row>
    <row r="272" spans="1:2" x14ac:dyDescent="0.3">
      <c r="A272" s="1">
        <v>44714</v>
      </c>
      <c r="B272">
        <v>185.35</v>
      </c>
    </row>
    <row r="273" spans="1:2" x14ac:dyDescent="0.3">
      <c r="A273" s="1">
        <v>44715</v>
      </c>
      <c r="B273">
        <v>186.45</v>
      </c>
    </row>
    <row r="274" spans="1:2" x14ac:dyDescent="0.3">
      <c r="A274" s="1">
        <v>44718</v>
      </c>
      <c r="B274">
        <v>186.55</v>
      </c>
    </row>
    <row r="275" spans="1:2" x14ac:dyDescent="0.3">
      <c r="A275" s="1">
        <v>44719</v>
      </c>
      <c r="B275">
        <v>183.8</v>
      </c>
    </row>
    <row r="276" spans="1:2" x14ac:dyDescent="0.3">
      <c r="A276" s="1">
        <v>44720</v>
      </c>
      <c r="B276">
        <v>186.35</v>
      </c>
    </row>
    <row r="277" spans="1:2" x14ac:dyDescent="0.3">
      <c r="A277" s="1">
        <v>44721</v>
      </c>
      <c r="B277">
        <v>187.05</v>
      </c>
    </row>
    <row r="278" spans="1:2" x14ac:dyDescent="0.3">
      <c r="A278" s="1">
        <v>44722</v>
      </c>
      <c r="B278">
        <v>184.2</v>
      </c>
    </row>
    <row r="279" spans="1:2" x14ac:dyDescent="0.3">
      <c r="A279" s="1">
        <v>44725</v>
      </c>
      <c r="B279">
        <v>172.85</v>
      </c>
    </row>
    <row r="280" spans="1:2" x14ac:dyDescent="0.3">
      <c r="A280" s="1">
        <v>44726</v>
      </c>
      <c r="B280">
        <v>173.05</v>
      </c>
    </row>
    <row r="281" spans="1:2" x14ac:dyDescent="0.3">
      <c r="A281" s="1">
        <v>44727</v>
      </c>
      <c r="B281">
        <v>177.55</v>
      </c>
    </row>
    <row r="282" spans="1:2" x14ac:dyDescent="0.3">
      <c r="A282" s="1">
        <v>44728</v>
      </c>
      <c r="B282">
        <v>171.3</v>
      </c>
    </row>
    <row r="283" spans="1:2" x14ac:dyDescent="0.3">
      <c r="A283" s="1">
        <v>44729</v>
      </c>
      <c r="B283">
        <v>171.3</v>
      </c>
    </row>
    <row r="284" spans="1:2" x14ac:dyDescent="0.3">
      <c r="A284" s="1">
        <v>44732</v>
      </c>
      <c r="B284">
        <v>165.95</v>
      </c>
    </row>
    <row r="285" spans="1:2" x14ac:dyDescent="0.3">
      <c r="A285" s="1">
        <v>44733</v>
      </c>
      <c r="B285">
        <v>171.8</v>
      </c>
    </row>
    <row r="286" spans="1:2" x14ac:dyDescent="0.3">
      <c r="A286" s="1">
        <v>44734</v>
      </c>
      <c r="B286">
        <v>169.25</v>
      </c>
    </row>
    <row r="287" spans="1:2" x14ac:dyDescent="0.3">
      <c r="A287" s="1">
        <v>44735</v>
      </c>
      <c r="B287">
        <v>174.1</v>
      </c>
    </row>
    <row r="288" spans="1:2" x14ac:dyDescent="0.3">
      <c r="A288" s="1">
        <v>44736</v>
      </c>
      <c r="B288">
        <v>177.4</v>
      </c>
    </row>
    <row r="289" spans="1:2" x14ac:dyDescent="0.3">
      <c r="A289" s="1">
        <v>44739</v>
      </c>
      <c r="B289">
        <v>177.9</v>
      </c>
    </row>
    <row r="290" spans="1:2" x14ac:dyDescent="0.3">
      <c r="A290" s="1">
        <v>44740</v>
      </c>
      <c r="B290">
        <v>180.25</v>
      </c>
    </row>
    <row r="291" spans="1:2" x14ac:dyDescent="0.3">
      <c r="A291" s="1">
        <v>44741</v>
      </c>
      <c r="B291">
        <v>178.35</v>
      </c>
    </row>
    <row r="292" spans="1:2" x14ac:dyDescent="0.3">
      <c r="A292" s="1">
        <v>44742</v>
      </c>
      <c r="B292">
        <v>175.4</v>
      </c>
    </row>
    <row r="293" spans="1:2" x14ac:dyDescent="0.3">
      <c r="A293" s="1">
        <v>44743</v>
      </c>
      <c r="B293">
        <v>178.65</v>
      </c>
    </row>
    <row r="294" spans="1:2" x14ac:dyDescent="0.3">
      <c r="A294" s="1">
        <v>44746</v>
      </c>
      <c r="B294">
        <v>178.85</v>
      </c>
    </row>
    <row r="295" spans="1:2" x14ac:dyDescent="0.3">
      <c r="A295" s="1">
        <v>44747</v>
      </c>
      <c r="B295">
        <v>182.6</v>
      </c>
    </row>
    <row r="296" spans="1:2" x14ac:dyDescent="0.3">
      <c r="A296" s="1">
        <v>44748</v>
      </c>
      <c r="B296">
        <v>190.35</v>
      </c>
    </row>
    <row r="297" spans="1:2" x14ac:dyDescent="0.3">
      <c r="A297" s="1">
        <v>44749</v>
      </c>
      <c r="B297">
        <v>189.55</v>
      </c>
    </row>
    <row r="298" spans="1:2" x14ac:dyDescent="0.3">
      <c r="A298" s="1">
        <v>44750</v>
      </c>
      <c r="B298">
        <v>197.85</v>
      </c>
    </row>
    <row r="299" spans="1:2" x14ac:dyDescent="0.3">
      <c r="A299" s="1">
        <v>44753</v>
      </c>
      <c r="B299">
        <v>201.1</v>
      </c>
    </row>
    <row r="300" spans="1:2" x14ac:dyDescent="0.3">
      <c r="A300" s="1">
        <v>44754</v>
      </c>
      <c r="B300">
        <v>204.05</v>
      </c>
    </row>
    <row r="301" spans="1:2" x14ac:dyDescent="0.3">
      <c r="A301" s="1">
        <v>44755</v>
      </c>
      <c r="B301">
        <v>202.7</v>
      </c>
    </row>
    <row r="302" spans="1:2" x14ac:dyDescent="0.3">
      <c r="A302" s="1">
        <v>44756</v>
      </c>
      <c r="B302">
        <v>196.3</v>
      </c>
    </row>
    <row r="303" spans="1:2" x14ac:dyDescent="0.3">
      <c r="A303" s="1">
        <v>44757</v>
      </c>
      <c r="B303">
        <v>198.8</v>
      </c>
    </row>
    <row r="304" spans="1:2" x14ac:dyDescent="0.3">
      <c r="A304" s="1">
        <v>44760</v>
      </c>
      <c r="B304">
        <v>204</v>
      </c>
    </row>
    <row r="305" spans="1:2" x14ac:dyDescent="0.3">
      <c r="A305" s="1">
        <v>44761</v>
      </c>
      <c r="B305">
        <v>207.4</v>
      </c>
    </row>
    <row r="306" spans="1:2" x14ac:dyDescent="0.3">
      <c r="A306" s="1">
        <v>44762</v>
      </c>
      <c r="B306">
        <v>204.2</v>
      </c>
    </row>
    <row r="307" spans="1:2" x14ac:dyDescent="0.3">
      <c r="A307" s="1">
        <v>44763</v>
      </c>
      <c r="B307">
        <v>209.1</v>
      </c>
    </row>
    <row r="308" spans="1:2" x14ac:dyDescent="0.3">
      <c r="A308" s="1">
        <v>44764</v>
      </c>
      <c r="B308">
        <v>211.05</v>
      </c>
    </row>
    <row r="309" spans="1:2" x14ac:dyDescent="0.3">
      <c r="A309" s="1">
        <v>44767</v>
      </c>
      <c r="B309">
        <v>208.15</v>
      </c>
    </row>
    <row r="310" spans="1:2" x14ac:dyDescent="0.3">
      <c r="A310" s="1">
        <v>44768</v>
      </c>
      <c r="B310">
        <v>206.4</v>
      </c>
    </row>
    <row r="311" spans="1:2" x14ac:dyDescent="0.3">
      <c r="A311" s="1">
        <v>44769</v>
      </c>
      <c r="B311">
        <v>198.8</v>
      </c>
    </row>
    <row r="312" spans="1:2" x14ac:dyDescent="0.3">
      <c r="A312" s="1">
        <v>44770</v>
      </c>
      <c r="B312">
        <v>197.2</v>
      </c>
    </row>
    <row r="313" spans="1:2" x14ac:dyDescent="0.3">
      <c r="A313" s="1">
        <v>44771</v>
      </c>
      <c r="B313">
        <v>186.7</v>
      </c>
    </row>
    <row r="314" spans="1:2" x14ac:dyDescent="0.3">
      <c r="A314" s="1">
        <v>44774</v>
      </c>
      <c r="B314">
        <v>189.75</v>
      </c>
    </row>
    <row r="315" spans="1:2" x14ac:dyDescent="0.3">
      <c r="A315" s="1">
        <v>44775</v>
      </c>
      <c r="B315">
        <v>190.7</v>
      </c>
    </row>
    <row r="316" spans="1:2" x14ac:dyDescent="0.3">
      <c r="A316" s="1">
        <v>44776</v>
      </c>
      <c r="B316">
        <v>190</v>
      </c>
    </row>
    <row r="317" spans="1:2" x14ac:dyDescent="0.3">
      <c r="A317" s="1">
        <v>44777</v>
      </c>
      <c r="B317">
        <v>194.85</v>
      </c>
    </row>
    <row r="318" spans="1:2" x14ac:dyDescent="0.3">
      <c r="A318" s="1">
        <v>44778</v>
      </c>
      <c r="B318">
        <v>195.5</v>
      </c>
    </row>
    <row r="319" spans="1:2" x14ac:dyDescent="0.3">
      <c r="A319" s="1">
        <v>44781</v>
      </c>
      <c r="B319">
        <v>196.1</v>
      </c>
    </row>
    <row r="320" spans="1:2" x14ac:dyDescent="0.3">
      <c r="A320" s="1">
        <v>44783</v>
      </c>
      <c r="B320">
        <v>196.9</v>
      </c>
    </row>
    <row r="321" spans="1:2" x14ac:dyDescent="0.3">
      <c r="A321" s="1">
        <v>44784</v>
      </c>
      <c r="B321">
        <v>197.6</v>
      </c>
    </row>
    <row r="322" spans="1:2" x14ac:dyDescent="0.3">
      <c r="A322" s="1">
        <v>44785</v>
      </c>
      <c r="B322">
        <v>196.95</v>
      </c>
    </row>
    <row r="323" spans="1:2" x14ac:dyDescent="0.3">
      <c r="A323" s="1">
        <v>44789</v>
      </c>
      <c r="B323">
        <v>197.75</v>
      </c>
    </row>
    <row r="324" spans="1:2" x14ac:dyDescent="0.3">
      <c r="A324" s="1">
        <v>44790</v>
      </c>
      <c r="B324">
        <v>199.3</v>
      </c>
    </row>
    <row r="325" spans="1:2" x14ac:dyDescent="0.3">
      <c r="A325" s="1">
        <v>44791</v>
      </c>
      <c r="B325">
        <v>202.25</v>
      </c>
    </row>
    <row r="326" spans="1:2" x14ac:dyDescent="0.3">
      <c r="A326" s="1">
        <v>44792</v>
      </c>
      <c r="B326">
        <v>194.4</v>
      </c>
    </row>
    <row r="327" spans="1:2" x14ac:dyDescent="0.3">
      <c r="A327" s="1">
        <v>44795</v>
      </c>
      <c r="B327">
        <v>190.7</v>
      </c>
    </row>
    <row r="328" spans="1:2" x14ac:dyDescent="0.3">
      <c r="A328" s="1">
        <v>44796</v>
      </c>
      <c r="B328">
        <v>195.25</v>
      </c>
    </row>
    <row r="329" spans="1:2" x14ac:dyDescent="0.3">
      <c r="A329" s="1">
        <v>44797</v>
      </c>
      <c r="B329">
        <v>196.65</v>
      </c>
    </row>
    <row r="330" spans="1:2" x14ac:dyDescent="0.3">
      <c r="A330" s="1">
        <v>44798</v>
      </c>
      <c r="B330">
        <v>198.6</v>
      </c>
    </row>
    <row r="331" spans="1:2" x14ac:dyDescent="0.3">
      <c r="A331" s="1">
        <v>44799</v>
      </c>
      <c r="B331">
        <v>206.45</v>
      </c>
    </row>
    <row r="332" spans="1:2" x14ac:dyDescent="0.3">
      <c r="A332" s="1">
        <v>44802</v>
      </c>
      <c r="B332">
        <v>199.6</v>
      </c>
    </row>
    <row r="333" spans="1:2" x14ac:dyDescent="0.3">
      <c r="A333" s="1">
        <v>44803</v>
      </c>
      <c r="B333">
        <v>205.6</v>
      </c>
    </row>
    <row r="334" spans="1:2" x14ac:dyDescent="0.3">
      <c r="A334" s="1">
        <v>44805</v>
      </c>
      <c r="B334">
        <v>206.85</v>
      </c>
    </row>
    <row r="335" spans="1:2" x14ac:dyDescent="0.3">
      <c r="A335" s="1">
        <v>44806</v>
      </c>
      <c r="B335">
        <v>209.1</v>
      </c>
    </row>
    <row r="336" spans="1:2" x14ac:dyDescent="0.3">
      <c r="A336" s="1">
        <v>44809</v>
      </c>
      <c r="B336">
        <v>214.9</v>
      </c>
    </row>
    <row r="337" spans="1:2" x14ac:dyDescent="0.3">
      <c r="A337" s="1">
        <v>44810</v>
      </c>
      <c r="B337">
        <v>219.8</v>
      </c>
    </row>
    <row r="338" spans="1:2" x14ac:dyDescent="0.3">
      <c r="A338" s="1">
        <v>44811</v>
      </c>
      <c r="B338">
        <v>222.3</v>
      </c>
    </row>
    <row r="339" spans="1:2" x14ac:dyDescent="0.3">
      <c r="A339" s="1">
        <v>44812</v>
      </c>
      <c r="B339">
        <v>220.9</v>
      </c>
    </row>
    <row r="340" spans="1:2" x14ac:dyDescent="0.3">
      <c r="A340" s="1">
        <v>44813</v>
      </c>
      <c r="B340">
        <v>224.65</v>
      </c>
    </row>
    <row r="341" spans="1:2" x14ac:dyDescent="0.3">
      <c r="A341" s="1">
        <v>44816</v>
      </c>
      <c r="B341">
        <v>225.45</v>
      </c>
    </row>
    <row r="342" spans="1:2" x14ac:dyDescent="0.3">
      <c r="A342" s="1">
        <v>44817</v>
      </c>
      <c r="B342">
        <v>225.85</v>
      </c>
    </row>
    <row r="343" spans="1:2" x14ac:dyDescent="0.3">
      <c r="A343" s="1">
        <v>44818</v>
      </c>
      <c r="B343">
        <v>229.55</v>
      </c>
    </row>
    <row r="344" spans="1:2" x14ac:dyDescent="0.3">
      <c r="A344" s="1">
        <v>44819</v>
      </c>
      <c r="B344">
        <v>229.9</v>
      </c>
    </row>
    <row r="345" spans="1:2" x14ac:dyDescent="0.3">
      <c r="A345" s="1">
        <v>44820</v>
      </c>
      <c r="B345">
        <v>226.1</v>
      </c>
    </row>
    <row r="346" spans="1:2" x14ac:dyDescent="0.3">
      <c r="A346" s="1">
        <v>44823</v>
      </c>
      <c r="B346">
        <v>223.4</v>
      </c>
    </row>
    <row r="347" spans="1:2" x14ac:dyDescent="0.3">
      <c r="A347" s="1">
        <v>44824</v>
      </c>
      <c r="B347">
        <v>227.35</v>
      </c>
    </row>
    <row r="348" spans="1:2" x14ac:dyDescent="0.3">
      <c r="A348" s="1">
        <v>44825</v>
      </c>
      <c r="B348">
        <v>223.75</v>
      </c>
    </row>
    <row r="349" spans="1:2" x14ac:dyDescent="0.3">
      <c r="A349" s="1">
        <v>44826</v>
      </c>
      <c r="B349">
        <v>223.7</v>
      </c>
    </row>
    <row r="350" spans="1:2" x14ac:dyDescent="0.3">
      <c r="A350" s="1">
        <v>44827</v>
      </c>
      <c r="B350">
        <v>194.4</v>
      </c>
    </row>
    <row r="351" spans="1:2" x14ac:dyDescent="0.3">
      <c r="A351" s="1">
        <v>44830</v>
      </c>
      <c r="B351">
        <v>183.25</v>
      </c>
    </row>
    <row r="352" spans="1:2" x14ac:dyDescent="0.3">
      <c r="A352" s="1">
        <v>44831</v>
      </c>
      <c r="B352">
        <v>183</v>
      </c>
    </row>
    <row r="353" spans="1:2" x14ac:dyDescent="0.3">
      <c r="A353" s="1">
        <v>44832</v>
      </c>
      <c r="B353">
        <v>177.7</v>
      </c>
    </row>
    <row r="354" spans="1:2" x14ac:dyDescent="0.3">
      <c r="A354" s="1">
        <v>44833</v>
      </c>
      <c r="B354">
        <v>181.8</v>
      </c>
    </row>
    <row r="355" spans="1:2" x14ac:dyDescent="0.3">
      <c r="A355" s="1">
        <v>44834</v>
      </c>
      <c r="B355">
        <v>185.25</v>
      </c>
    </row>
    <row r="356" spans="1:2" x14ac:dyDescent="0.3">
      <c r="A356" s="1">
        <v>44837</v>
      </c>
      <c r="B356">
        <v>179.75</v>
      </c>
    </row>
    <row r="357" spans="1:2" x14ac:dyDescent="0.3">
      <c r="A357" s="1">
        <v>44838</v>
      </c>
      <c r="B357">
        <v>200.4</v>
      </c>
    </row>
    <row r="358" spans="1:2" x14ac:dyDescent="0.3">
      <c r="A358" s="1">
        <v>44840</v>
      </c>
      <c r="B358">
        <v>200.25</v>
      </c>
    </row>
    <row r="359" spans="1:2" x14ac:dyDescent="0.3">
      <c r="A359" s="1">
        <v>44841</v>
      </c>
      <c r="B359">
        <v>200.85</v>
      </c>
    </row>
    <row r="360" spans="1:2" x14ac:dyDescent="0.3">
      <c r="A360" s="1">
        <v>44844</v>
      </c>
      <c r="B360">
        <v>204.35</v>
      </c>
    </row>
    <row r="361" spans="1:2" x14ac:dyDescent="0.3">
      <c r="A361" s="1">
        <v>44845</v>
      </c>
      <c r="B361">
        <v>199.65</v>
      </c>
    </row>
    <row r="362" spans="1:2" x14ac:dyDescent="0.3">
      <c r="A362" s="1">
        <v>44846</v>
      </c>
      <c r="B362">
        <v>207.05</v>
      </c>
    </row>
    <row r="363" spans="1:2" x14ac:dyDescent="0.3">
      <c r="A363" s="1">
        <v>44847</v>
      </c>
      <c r="B363">
        <v>206.1</v>
      </c>
    </row>
    <row r="364" spans="1:2" x14ac:dyDescent="0.3">
      <c r="A364" s="1">
        <v>44848</v>
      </c>
      <c r="B364">
        <v>207.85</v>
      </c>
    </row>
    <row r="365" spans="1:2" x14ac:dyDescent="0.3">
      <c r="A365" s="1">
        <v>44851</v>
      </c>
      <c r="B365">
        <v>211.45</v>
      </c>
    </row>
    <row r="366" spans="1:2" x14ac:dyDescent="0.3">
      <c r="A366" s="1">
        <v>44852</v>
      </c>
      <c r="B366">
        <v>212.9</v>
      </c>
    </row>
    <row r="367" spans="1:2" x14ac:dyDescent="0.3">
      <c r="A367" s="1">
        <v>44853</v>
      </c>
      <c r="B367">
        <v>215.45</v>
      </c>
    </row>
    <row r="368" spans="1:2" x14ac:dyDescent="0.3">
      <c r="A368" s="1">
        <v>44854</v>
      </c>
      <c r="B368">
        <v>212.25</v>
      </c>
    </row>
    <row r="369" spans="1:2" x14ac:dyDescent="0.3">
      <c r="A369" s="1">
        <v>44855</v>
      </c>
      <c r="B369">
        <v>206.15</v>
      </c>
    </row>
    <row r="370" spans="1:2" x14ac:dyDescent="0.3">
      <c r="A370" s="1">
        <v>44858</v>
      </c>
      <c r="B370">
        <v>204.35</v>
      </c>
    </row>
    <row r="371" spans="1:2" x14ac:dyDescent="0.3">
      <c r="A371" s="1">
        <v>44859</v>
      </c>
      <c r="B371">
        <v>204.25</v>
      </c>
    </row>
    <row r="372" spans="1:2" x14ac:dyDescent="0.3">
      <c r="A372" s="1">
        <v>44861</v>
      </c>
      <c r="B372">
        <v>207.45</v>
      </c>
    </row>
    <row r="373" spans="1:2" x14ac:dyDescent="0.3">
      <c r="A373" s="1">
        <v>44862</v>
      </c>
      <c r="B373">
        <v>205.8</v>
      </c>
    </row>
    <row r="374" spans="1:2" x14ac:dyDescent="0.3">
      <c r="A374" s="1">
        <v>44865</v>
      </c>
      <c r="B374">
        <v>202</v>
      </c>
    </row>
    <row r="375" spans="1:2" x14ac:dyDescent="0.3">
      <c r="A375" s="1">
        <v>44866</v>
      </c>
      <c r="B375">
        <v>198.15</v>
      </c>
    </row>
    <row r="376" spans="1:2" x14ac:dyDescent="0.3">
      <c r="A376" s="1">
        <v>44867</v>
      </c>
      <c r="B376">
        <v>193.6</v>
      </c>
    </row>
    <row r="377" spans="1:2" x14ac:dyDescent="0.3">
      <c r="A377" s="1">
        <v>44868</v>
      </c>
      <c r="B377">
        <v>219.9</v>
      </c>
    </row>
    <row r="378" spans="1:2" x14ac:dyDescent="0.3">
      <c r="A378" s="1">
        <v>44869</v>
      </c>
      <c r="B378">
        <v>218.1</v>
      </c>
    </row>
    <row r="379" spans="1:2" x14ac:dyDescent="0.3">
      <c r="A379" s="1">
        <v>44872</v>
      </c>
      <c r="B379">
        <v>219</v>
      </c>
    </row>
    <row r="380" spans="1:2" x14ac:dyDescent="0.3">
      <c r="A380" s="1">
        <v>44874</v>
      </c>
      <c r="B380">
        <v>221</v>
      </c>
    </row>
    <row r="381" spans="1:2" x14ac:dyDescent="0.3">
      <c r="A381" s="1">
        <v>44875</v>
      </c>
      <c r="B381">
        <v>220.3</v>
      </c>
    </row>
    <row r="382" spans="1:2" x14ac:dyDescent="0.3">
      <c r="A382" s="1">
        <v>44876</v>
      </c>
      <c r="B382">
        <v>221.85</v>
      </c>
    </row>
    <row r="383" spans="1:2" x14ac:dyDescent="0.3">
      <c r="A383" s="1">
        <v>44879</v>
      </c>
      <c r="B383">
        <v>215.7</v>
      </c>
    </row>
    <row r="384" spans="1:2" x14ac:dyDescent="0.3">
      <c r="A384" s="1">
        <v>44880</v>
      </c>
      <c r="B384">
        <v>213.05</v>
      </c>
    </row>
    <row r="385" spans="1:2" x14ac:dyDescent="0.3">
      <c r="A385" s="1">
        <v>44881</v>
      </c>
      <c r="B385">
        <v>208.2</v>
      </c>
    </row>
    <row r="386" spans="1:2" x14ac:dyDescent="0.3">
      <c r="A386" s="1">
        <v>44882</v>
      </c>
      <c r="B386">
        <v>203.95</v>
      </c>
    </row>
    <row r="387" spans="1:2" x14ac:dyDescent="0.3">
      <c r="A387" s="1">
        <v>44883</v>
      </c>
      <c r="B387">
        <v>202.4</v>
      </c>
    </row>
    <row r="388" spans="1:2" x14ac:dyDescent="0.3">
      <c r="A388" s="1">
        <v>44886</v>
      </c>
      <c r="B388">
        <v>203.15</v>
      </c>
    </row>
    <row r="389" spans="1:2" x14ac:dyDescent="0.3">
      <c r="A389" s="1">
        <v>44887</v>
      </c>
      <c r="B389">
        <v>204.15</v>
      </c>
    </row>
    <row r="390" spans="1:2" x14ac:dyDescent="0.3">
      <c r="A390" s="1">
        <v>44888</v>
      </c>
      <c r="B390">
        <v>206.9</v>
      </c>
    </row>
    <row r="391" spans="1:2" x14ac:dyDescent="0.3">
      <c r="A391" s="1">
        <v>44889</v>
      </c>
      <c r="B391">
        <v>208.6</v>
      </c>
    </row>
    <row r="392" spans="1:2" x14ac:dyDescent="0.3">
      <c r="A392" s="1">
        <v>44890</v>
      </c>
      <c r="B392">
        <v>212.65</v>
      </c>
    </row>
    <row r="393" spans="1:2" x14ac:dyDescent="0.3">
      <c r="A393" s="1">
        <v>44893</v>
      </c>
      <c r="B393">
        <v>214.6</v>
      </c>
    </row>
    <row r="394" spans="1:2" x14ac:dyDescent="0.3">
      <c r="A394" s="1">
        <v>44894</v>
      </c>
      <c r="B394">
        <v>214.25</v>
      </c>
    </row>
    <row r="395" spans="1:2" x14ac:dyDescent="0.3">
      <c r="A395" s="1">
        <v>44895</v>
      </c>
      <c r="B395">
        <v>215</v>
      </c>
    </row>
    <row r="396" spans="1:2" x14ac:dyDescent="0.3">
      <c r="A396" s="1">
        <v>44896</v>
      </c>
      <c r="B396">
        <v>220.3</v>
      </c>
    </row>
    <row r="397" spans="1:2" x14ac:dyDescent="0.3">
      <c r="A397" s="1">
        <v>44897</v>
      </c>
      <c r="B397">
        <v>229</v>
      </c>
    </row>
    <row r="398" spans="1:2" x14ac:dyDescent="0.3">
      <c r="A398" s="1">
        <v>44900</v>
      </c>
      <c r="B398">
        <v>241.15</v>
      </c>
    </row>
    <row r="399" spans="1:2" x14ac:dyDescent="0.3">
      <c r="A399" s="1">
        <v>44901</v>
      </c>
      <c r="B399">
        <v>239.7</v>
      </c>
    </row>
    <row r="400" spans="1:2" x14ac:dyDescent="0.3">
      <c r="A400" s="1">
        <v>44902</v>
      </c>
      <c r="B400">
        <v>239.85</v>
      </c>
    </row>
    <row r="401" spans="1:2" x14ac:dyDescent="0.3">
      <c r="A401" s="1">
        <v>44903</v>
      </c>
      <c r="B401">
        <v>240</v>
      </c>
    </row>
    <row r="402" spans="1:2" x14ac:dyDescent="0.3">
      <c r="A402" s="1">
        <v>44904</v>
      </c>
      <c r="B402">
        <v>230.1</v>
      </c>
    </row>
    <row r="403" spans="1:2" x14ac:dyDescent="0.3">
      <c r="A403" s="1">
        <v>44907</v>
      </c>
      <c r="B403">
        <v>230</v>
      </c>
    </row>
    <row r="404" spans="1:2" x14ac:dyDescent="0.3">
      <c r="A404" s="1">
        <v>44908</v>
      </c>
      <c r="B404">
        <v>233.75</v>
      </c>
    </row>
    <row r="405" spans="1:2" x14ac:dyDescent="0.3">
      <c r="A405" s="1">
        <v>44909</v>
      </c>
      <c r="B405">
        <v>237.15</v>
      </c>
    </row>
    <row r="406" spans="1:2" x14ac:dyDescent="0.3">
      <c r="A406" s="1">
        <v>44910</v>
      </c>
      <c r="B406">
        <v>238.7</v>
      </c>
    </row>
    <row r="407" spans="1:2" x14ac:dyDescent="0.3">
      <c r="A407" s="1">
        <v>44911</v>
      </c>
      <c r="B407">
        <v>233.9</v>
      </c>
    </row>
    <row r="408" spans="1:2" x14ac:dyDescent="0.3">
      <c r="A408" s="1">
        <v>44914</v>
      </c>
      <c r="B408">
        <v>236.05</v>
      </c>
    </row>
    <row r="409" spans="1:2" x14ac:dyDescent="0.3">
      <c r="A409" s="1">
        <v>44915</v>
      </c>
      <c r="B409">
        <v>234.05</v>
      </c>
    </row>
    <row r="410" spans="1:2" x14ac:dyDescent="0.3">
      <c r="A410" s="1">
        <v>44916</v>
      </c>
      <c r="B410">
        <v>226.75</v>
      </c>
    </row>
    <row r="411" spans="1:2" x14ac:dyDescent="0.3">
      <c r="A411" s="1">
        <v>44917</v>
      </c>
      <c r="B411">
        <v>227.85</v>
      </c>
    </row>
    <row r="412" spans="1:2" x14ac:dyDescent="0.3">
      <c r="A412" s="1">
        <v>44918</v>
      </c>
      <c r="B412">
        <v>220.75</v>
      </c>
    </row>
    <row r="413" spans="1:2" x14ac:dyDescent="0.3">
      <c r="A413" s="1">
        <v>44921</v>
      </c>
      <c r="B413">
        <v>227.85</v>
      </c>
    </row>
    <row r="414" spans="1:2" x14ac:dyDescent="0.3">
      <c r="A414" s="1">
        <v>44922</v>
      </c>
      <c r="B414">
        <v>229.1</v>
      </c>
    </row>
    <row r="415" spans="1:2" x14ac:dyDescent="0.3">
      <c r="A415" s="1">
        <v>44923</v>
      </c>
      <c r="B415">
        <v>231.75</v>
      </c>
    </row>
    <row r="416" spans="1:2" x14ac:dyDescent="0.3">
      <c r="A416" s="1">
        <v>44924</v>
      </c>
      <c r="B416">
        <v>229.15</v>
      </c>
    </row>
    <row r="417" spans="1:2" x14ac:dyDescent="0.3">
      <c r="A417" s="1">
        <v>44925</v>
      </c>
      <c r="B417">
        <v>234.6</v>
      </c>
    </row>
    <row r="418" spans="1:2" x14ac:dyDescent="0.3">
      <c r="A418" s="1">
        <v>44928</v>
      </c>
      <c r="B418">
        <v>241.05</v>
      </c>
    </row>
    <row r="419" spans="1:2" x14ac:dyDescent="0.3">
      <c r="A419" s="1">
        <v>44929</v>
      </c>
      <c r="B419">
        <v>234.25</v>
      </c>
    </row>
    <row r="420" spans="1:2" x14ac:dyDescent="0.3">
      <c r="A420" s="1">
        <v>44930</v>
      </c>
      <c r="B420">
        <v>234.1</v>
      </c>
    </row>
    <row r="421" spans="1:2" x14ac:dyDescent="0.3">
      <c r="A421" s="1">
        <v>44931</v>
      </c>
      <c r="B421">
        <v>235.75</v>
      </c>
    </row>
    <row r="422" spans="1:2" x14ac:dyDescent="0.3">
      <c r="A422" s="1">
        <v>44932</v>
      </c>
      <c r="B422">
        <v>233.8</v>
      </c>
    </row>
    <row r="423" spans="1:2" x14ac:dyDescent="0.3">
      <c r="A423" s="1">
        <v>44935</v>
      </c>
      <c r="B423">
        <v>236.95</v>
      </c>
    </row>
    <row r="424" spans="1:2" x14ac:dyDescent="0.3">
      <c r="A424" s="1">
        <v>44936</v>
      </c>
      <c r="B424">
        <v>234.7</v>
      </c>
    </row>
    <row r="425" spans="1:2" x14ac:dyDescent="0.3">
      <c r="A425" s="1">
        <v>44937</v>
      </c>
      <c r="B425">
        <v>236.4</v>
      </c>
    </row>
    <row r="426" spans="1:2" x14ac:dyDescent="0.3">
      <c r="A426" s="1">
        <v>44938</v>
      </c>
      <c r="B426">
        <v>232.85</v>
      </c>
    </row>
    <row r="427" spans="1:2" x14ac:dyDescent="0.3">
      <c r="A427" s="1">
        <v>44939</v>
      </c>
      <c r="B427">
        <v>235.05</v>
      </c>
    </row>
    <row r="428" spans="1:2" x14ac:dyDescent="0.3">
      <c r="A428" s="1">
        <v>44942</v>
      </c>
      <c r="B428">
        <v>232.05</v>
      </c>
    </row>
    <row r="429" spans="1:2" x14ac:dyDescent="0.3">
      <c r="A429" s="1">
        <v>44943</v>
      </c>
      <c r="B429">
        <v>230</v>
      </c>
    </row>
    <row r="430" spans="1:2" x14ac:dyDescent="0.3">
      <c r="A430" s="1">
        <v>44944</v>
      </c>
      <c r="B430">
        <v>232.15</v>
      </c>
    </row>
    <row r="431" spans="1:2" x14ac:dyDescent="0.3">
      <c r="A431" s="1">
        <v>44945</v>
      </c>
      <c r="B431">
        <v>234.7</v>
      </c>
    </row>
    <row r="432" spans="1:2" x14ac:dyDescent="0.3">
      <c r="A432" s="1">
        <v>44946</v>
      </c>
      <c r="B432">
        <v>234.5</v>
      </c>
    </row>
    <row r="433" spans="1:2" x14ac:dyDescent="0.3">
      <c r="A433" s="1">
        <v>44949</v>
      </c>
      <c r="B433">
        <v>236.35</v>
      </c>
    </row>
    <row r="434" spans="1:2" x14ac:dyDescent="0.3">
      <c r="A434" s="1">
        <v>44950</v>
      </c>
      <c r="B434">
        <v>234.1</v>
      </c>
    </row>
    <row r="435" spans="1:2" x14ac:dyDescent="0.3">
      <c r="A435" s="1">
        <v>44951</v>
      </c>
      <c r="B435">
        <v>229.65</v>
      </c>
    </row>
    <row r="436" spans="1:2" x14ac:dyDescent="0.3">
      <c r="A436" s="1">
        <v>44953</v>
      </c>
      <c r="B436">
        <v>225.5</v>
      </c>
    </row>
    <row r="437" spans="1:2" x14ac:dyDescent="0.3">
      <c r="A437" s="1">
        <v>44956</v>
      </c>
      <c r="B437">
        <v>225.55</v>
      </c>
    </row>
    <row r="438" spans="1:2" x14ac:dyDescent="0.3">
      <c r="A438" s="1">
        <v>44957</v>
      </c>
      <c r="B438">
        <v>232.75</v>
      </c>
    </row>
    <row r="439" spans="1:2" x14ac:dyDescent="0.3">
      <c r="A439" s="1">
        <v>44958</v>
      </c>
      <c r="B439">
        <v>233.85</v>
      </c>
    </row>
    <row r="440" spans="1:2" x14ac:dyDescent="0.3">
      <c r="A440" s="1">
        <v>44959</v>
      </c>
      <c r="B440">
        <v>237.8</v>
      </c>
    </row>
    <row r="441" spans="1:2" x14ac:dyDescent="0.3">
      <c r="A441" s="1">
        <v>44960</v>
      </c>
      <c r="B441">
        <v>243.6</v>
      </c>
    </row>
    <row r="442" spans="1:2" x14ac:dyDescent="0.3">
      <c r="A442" s="1">
        <v>44963</v>
      </c>
      <c r="B442">
        <v>261.85000000000002</v>
      </c>
    </row>
    <row r="443" spans="1:2" x14ac:dyDescent="0.3">
      <c r="A443" s="1">
        <v>44964</v>
      </c>
      <c r="B443">
        <v>267.45</v>
      </c>
    </row>
    <row r="444" spans="1:2" x14ac:dyDescent="0.3">
      <c r="A444" s="1">
        <v>44965</v>
      </c>
      <c r="B444">
        <v>269.05</v>
      </c>
    </row>
    <row r="445" spans="1:2" x14ac:dyDescent="0.3">
      <c r="A445" s="1">
        <v>44966</v>
      </c>
      <c r="B445">
        <v>270.39999999999998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E163-3AF2-40E9-9F4D-077125B670AA}">
  <dimension ref="A1:B445"/>
  <sheetViews>
    <sheetView topLeftCell="A421" workbookViewId="0">
      <selection activeCell="B2" sqref="B2:B445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>
        <v>44319</v>
      </c>
      <c r="B2">
        <v>599.29999999999995</v>
      </c>
    </row>
    <row r="3" spans="1:2" x14ac:dyDescent="0.3">
      <c r="A3" s="1">
        <v>44320</v>
      </c>
      <c r="B3">
        <v>597.70000000000005</v>
      </c>
    </row>
    <row r="4" spans="1:2" x14ac:dyDescent="0.3">
      <c r="A4" s="1">
        <v>44321</v>
      </c>
      <c r="B4">
        <v>606</v>
      </c>
    </row>
    <row r="5" spans="1:2" x14ac:dyDescent="0.3">
      <c r="A5" s="1">
        <v>44322</v>
      </c>
      <c r="B5">
        <v>601.95000000000005</v>
      </c>
    </row>
    <row r="6" spans="1:2" x14ac:dyDescent="0.3">
      <c r="A6" s="1">
        <v>44323</v>
      </c>
      <c r="B6">
        <v>631.75</v>
      </c>
    </row>
    <row r="7" spans="1:2" x14ac:dyDescent="0.3">
      <c r="A7" s="1">
        <v>44326</v>
      </c>
      <c r="B7">
        <v>691.75</v>
      </c>
    </row>
    <row r="8" spans="1:2" x14ac:dyDescent="0.3">
      <c r="A8" s="1">
        <v>44327</v>
      </c>
      <c r="B8">
        <v>691.7</v>
      </c>
    </row>
    <row r="9" spans="1:2" x14ac:dyDescent="0.3">
      <c r="A9" s="1">
        <v>44328</v>
      </c>
      <c r="B9">
        <v>646.65</v>
      </c>
    </row>
    <row r="10" spans="1:2" x14ac:dyDescent="0.3">
      <c r="A10" s="1">
        <v>44330</v>
      </c>
      <c r="B10">
        <v>647.9</v>
      </c>
    </row>
    <row r="11" spans="1:2" x14ac:dyDescent="0.3">
      <c r="A11" s="1">
        <v>44333</v>
      </c>
      <c r="B11">
        <v>647.4</v>
      </c>
    </row>
    <row r="12" spans="1:2" x14ac:dyDescent="0.3">
      <c r="A12" s="1">
        <v>44334</v>
      </c>
      <c r="B12">
        <v>632.85</v>
      </c>
    </row>
    <row r="13" spans="1:2" x14ac:dyDescent="0.3">
      <c r="A13" s="1">
        <v>44335</v>
      </c>
      <c r="B13">
        <v>634.29999999999995</v>
      </c>
    </row>
    <row r="14" spans="1:2" x14ac:dyDescent="0.3">
      <c r="A14" s="1">
        <v>44336</v>
      </c>
      <c r="B14">
        <v>628.54999999999995</v>
      </c>
    </row>
    <row r="15" spans="1:2" x14ac:dyDescent="0.3">
      <c r="A15" s="1">
        <v>44337</v>
      </c>
      <c r="B15">
        <v>644.35</v>
      </c>
    </row>
    <row r="16" spans="1:2" x14ac:dyDescent="0.3">
      <c r="A16" s="1">
        <v>44340</v>
      </c>
      <c r="B16">
        <v>644.20000000000005</v>
      </c>
    </row>
    <row r="17" spans="1:2" x14ac:dyDescent="0.3">
      <c r="A17" s="1">
        <v>44341</v>
      </c>
      <c r="B17">
        <v>632.65</v>
      </c>
    </row>
    <row r="18" spans="1:2" x14ac:dyDescent="0.3">
      <c r="A18" s="1">
        <v>44342</v>
      </c>
      <c r="B18">
        <v>625.1</v>
      </c>
    </row>
    <row r="19" spans="1:2" x14ac:dyDescent="0.3">
      <c r="A19" s="1">
        <v>44343</v>
      </c>
      <c r="B19">
        <v>614.95000000000005</v>
      </c>
    </row>
    <row r="20" spans="1:2" x14ac:dyDescent="0.3">
      <c r="A20" s="1">
        <v>44344</v>
      </c>
      <c r="B20">
        <v>635.15</v>
      </c>
    </row>
    <row r="21" spans="1:2" x14ac:dyDescent="0.3">
      <c r="A21" s="1">
        <v>44347</v>
      </c>
      <c r="B21">
        <v>631.15</v>
      </c>
    </row>
    <row r="22" spans="1:2" x14ac:dyDescent="0.3">
      <c r="A22" s="1">
        <v>44348</v>
      </c>
      <c r="B22">
        <v>626.29999999999995</v>
      </c>
    </row>
    <row r="23" spans="1:2" x14ac:dyDescent="0.3">
      <c r="A23" s="1">
        <v>44349</v>
      </c>
      <c r="B23">
        <v>618</v>
      </c>
    </row>
    <row r="24" spans="1:2" x14ac:dyDescent="0.3">
      <c r="A24" s="1">
        <v>44350</v>
      </c>
      <c r="B24">
        <v>622.70000000000005</v>
      </c>
    </row>
    <row r="25" spans="1:2" x14ac:dyDescent="0.3">
      <c r="A25" s="1">
        <v>44351</v>
      </c>
      <c r="B25">
        <v>627.70000000000005</v>
      </c>
    </row>
    <row r="26" spans="1:2" x14ac:dyDescent="0.3">
      <c r="A26" s="1">
        <v>44354</v>
      </c>
      <c r="B26">
        <v>670.05</v>
      </c>
    </row>
    <row r="27" spans="1:2" x14ac:dyDescent="0.3">
      <c r="A27" s="1">
        <v>44355</v>
      </c>
      <c r="B27">
        <v>690.75</v>
      </c>
    </row>
    <row r="28" spans="1:2" x14ac:dyDescent="0.3">
      <c r="A28" s="1">
        <v>44356</v>
      </c>
      <c r="B28">
        <v>666.2</v>
      </c>
    </row>
    <row r="29" spans="1:2" x14ac:dyDescent="0.3">
      <c r="A29" s="1">
        <v>44357</v>
      </c>
      <c r="B29">
        <v>694.25</v>
      </c>
    </row>
    <row r="30" spans="1:2" x14ac:dyDescent="0.3">
      <c r="A30" s="1">
        <v>44358</v>
      </c>
      <c r="B30">
        <v>672.9</v>
      </c>
    </row>
    <row r="31" spans="1:2" x14ac:dyDescent="0.3">
      <c r="A31" s="1">
        <v>44361</v>
      </c>
      <c r="B31">
        <v>685.1</v>
      </c>
    </row>
    <row r="32" spans="1:2" x14ac:dyDescent="0.3">
      <c r="A32" s="1">
        <v>44362</v>
      </c>
      <c r="B32">
        <v>708.85</v>
      </c>
    </row>
    <row r="33" spans="1:2" x14ac:dyDescent="0.3">
      <c r="A33" s="1">
        <v>44363</v>
      </c>
      <c r="B33">
        <v>681.8</v>
      </c>
    </row>
    <row r="34" spans="1:2" x14ac:dyDescent="0.3">
      <c r="A34" s="1">
        <v>44364</v>
      </c>
      <c r="B34">
        <v>670.65</v>
      </c>
    </row>
    <row r="35" spans="1:2" x14ac:dyDescent="0.3">
      <c r="A35" s="1">
        <v>44365</v>
      </c>
      <c r="B35">
        <v>681</v>
      </c>
    </row>
    <row r="36" spans="1:2" x14ac:dyDescent="0.3">
      <c r="A36" s="1">
        <v>44368</v>
      </c>
      <c r="B36">
        <v>704.05</v>
      </c>
    </row>
    <row r="37" spans="1:2" x14ac:dyDescent="0.3">
      <c r="A37" s="1">
        <v>44369</v>
      </c>
      <c r="B37">
        <v>699.8</v>
      </c>
    </row>
    <row r="38" spans="1:2" x14ac:dyDescent="0.3">
      <c r="A38" s="1">
        <v>44370</v>
      </c>
      <c r="B38">
        <v>682.05</v>
      </c>
    </row>
    <row r="39" spans="1:2" x14ac:dyDescent="0.3">
      <c r="A39" s="1">
        <v>44371</v>
      </c>
      <c r="B39">
        <v>688</v>
      </c>
    </row>
    <row r="40" spans="1:2" x14ac:dyDescent="0.3">
      <c r="A40" s="1">
        <v>44372</v>
      </c>
      <c r="B40">
        <v>676.25</v>
      </c>
    </row>
    <row r="41" spans="1:2" x14ac:dyDescent="0.3">
      <c r="A41" s="1">
        <v>44375</v>
      </c>
      <c r="B41">
        <v>687.25</v>
      </c>
    </row>
    <row r="42" spans="1:2" x14ac:dyDescent="0.3">
      <c r="A42" s="1">
        <v>44376</v>
      </c>
      <c r="B42">
        <v>675.65</v>
      </c>
    </row>
    <row r="43" spans="1:2" x14ac:dyDescent="0.3">
      <c r="A43" s="1">
        <v>44377</v>
      </c>
      <c r="B43">
        <v>683.65</v>
      </c>
    </row>
    <row r="44" spans="1:2" x14ac:dyDescent="0.3">
      <c r="A44" s="1">
        <v>44378</v>
      </c>
      <c r="B44">
        <v>681.55</v>
      </c>
    </row>
    <row r="45" spans="1:2" x14ac:dyDescent="0.3">
      <c r="A45" s="1">
        <v>44379</v>
      </c>
      <c r="B45">
        <v>676.2</v>
      </c>
    </row>
    <row r="46" spans="1:2" x14ac:dyDescent="0.3">
      <c r="A46" s="1">
        <v>44382</v>
      </c>
      <c r="B46">
        <v>670.95</v>
      </c>
    </row>
    <row r="47" spans="1:2" x14ac:dyDescent="0.3">
      <c r="A47" s="1">
        <v>44383</v>
      </c>
      <c r="B47">
        <v>650.85</v>
      </c>
    </row>
    <row r="48" spans="1:2" x14ac:dyDescent="0.3">
      <c r="A48" s="1">
        <v>44384</v>
      </c>
      <c r="B48">
        <v>664.25</v>
      </c>
    </row>
    <row r="49" spans="1:2" x14ac:dyDescent="0.3">
      <c r="A49" s="1">
        <v>44385</v>
      </c>
      <c r="B49">
        <v>687.85</v>
      </c>
    </row>
    <row r="50" spans="1:2" x14ac:dyDescent="0.3">
      <c r="A50" s="1">
        <v>44386</v>
      </c>
      <c r="B50">
        <v>772.65</v>
      </c>
    </row>
    <row r="51" spans="1:2" x14ac:dyDescent="0.3">
      <c r="A51" s="1">
        <v>44389</v>
      </c>
      <c r="B51">
        <v>790.45</v>
      </c>
    </row>
    <row r="52" spans="1:2" x14ac:dyDescent="0.3">
      <c r="A52" s="1">
        <v>44390</v>
      </c>
      <c r="B52">
        <v>778.35</v>
      </c>
    </row>
    <row r="53" spans="1:2" x14ac:dyDescent="0.3">
      <c r="A53" s="1">
        <v>44391</v>
      </c>
      <c r="B53">
        <v>791.1</v>
      </c>
    </row>
    <row r="54" spans="1:2" x14ac:dyDescent="0.3">
      <c r="A54" s="1">
        <v>44392</v>
      </c>
      <c r="B54">
        <v>829.45</v>
      </c>
    </row>
    <row r="55" spans="1:2" x14ac:dyDescent="0.3">
      <c r="A55" s="1">
        <v>44393</v>
      </c>
      <c r="B55">
        <v>852.6</v>
      </c>
    </row>
    <row r="56" spans="1:2" x14ac:dyDescent="0.3">
      <c r="A56" s="1">
        <v>44396</v>
      </c>
      <c r="B56">
        <v>831.8</v>
      </c>
    </row>
    <row r="57" spans="1:2" x14ac:dyDescent="0.3">
      <c r="A57" s="1">
        <v>44397</v>
      </c>
      <c r="B57">
        <v>793.2</v>
      </c>
    </row>
    <row r="58" spans="1:2" x14ac:dyDescent="0.3">
      <c r="A58" s="1">
        <v>44399</v>
      </c>
      <c r="B58">
        <v>856.25</v>
      </c>
    </row>
    <row r="59" spans="1:2" x14ac:dyDescent="0.3">
      <c r="A59" s="1">
        <v>44400</v>
      </c>
      <c r="B59">
        <v>844.85</v>
      </c>
    </row>
    <row r="60" spans="1:2" x14ac:dyDescent="0.3">
      <c r="A60" s="1">
        <v>44403</v>
      </c>
      <c r="B60">
        <v>843.45</v>
      </c>
    </row>
    <row r="61" spans="1:2" x14ac:dyDescent="0.3">
      <c r="A61" s="1">
        <v>44404</v>
      </c>
      <c r="B61">
        <v>877</v>
      </c>
    </row>
    <row r="62" spans="1:2" x14ac:dyDescent="0.3">
      <c r="A62" s="1">
        <v>44405</v>
      </c>
      <c r="B62">
        <v>853.15</v>
      </c>
    </row>
    <row r="63" spans="1:2" x14ac:dyDescent="0.3">
      <c r="A63" s="1">
        <v>44406</v>
      </c>
      <c r="B63">
        <v>855.8</v>
      </c>
    </row>
    <row r="64" spans="1:2" x14ac:dyDescent="0.3">
      <c r="A64" s="1">
        <v>44407</v>
      </c>
      <c r="B64">
        <v>853.8</v>
      </c>
    </row>
    <row r="65" spans="1:2" x14ac:dyDescent="0.3">
      <c r="A65" s="1">
        <v>44410</v>
      </c>
      <c r="B65">
        <v>918.85</v>
      </c>
    </row>
    <row r="66" spans="1:2" x14ac:dyDescent="0.3">
      <c r="A66" s="1">
        <v>44411</v>
      </c>
      <c r="B66">
        <v>921.45</v>
      </c>
    </row>
    <row r="67" spans="1:2" x14ac:dyDescent="0.3">
      <c r="A67" s="1">
        <v>44412</v>
      </c>
      <c r="B67">
        <v>883</v>
      </c>
    </row>
    <row r="68" spans="1:2" x14ac:dyDescent="0.3">
      <c r="A68" s="1">
        <v>44413</v>
      </c>
      <c r="B68">
        <v>868</v>
      </c>
    </row>
    <row r="69" spans="1:2" x14ac:dyDescent="0.3">
      <c r="A69" s="1">
        <v>44414</v>
      </c>
      <c r="B69">
        <v>874.1</v>
      </c>
    </row>
    <row r="70" spans="1:2" x14ac:dyDescent="0.3">
      <c r="A70" s="1">
        <v>44417</v>
      </c>
      <c r="B70">
        <v>858.45</v>
      </c>
    </row>
    <row r="71" spans="1:2" x14ac:dyDescent="0.3">
      <c r="A71" s="1">
        <v>44418</v>
      </c>
      <c r="B71">
        <v>804.55</v>
      </c>
    </row>
    <row r="72" spans="1:2" x14ac:dyDescent="0.3">
      <c r="A72" s="1">
        <v>44419</v>
      </c>
      <c r="B72">
        <v>835.7</v>
      </c>
    </row>
    <row r="73" spans="1:2" x14ac:dyDescent="0.3">
      <c r="A73" s="1">
        <v>44420</v>
      </c>
      <c r="B73">
        <v>852.15</v>
      </c>
    </row>
    <row r="74" spans="1:2" x14ac:dyDescent="0.3">
      <c r="A74" s="1">
        <v>44421</v>
      </c>
      <c r="B74">
        <v>871.6</v>
      </c>
    </row>
    <row r="75" spans="1:2" x14ac:dyDescent="0.3">
      <c r="A75" s="1">
        <v>44424</v>
      </c>
      <c r="B75">
        <v>870.05</v>
      </c>
    </row>
    <row r="76" spans="1:2" x14ac:dyDescent="0.3">
      <c r="A76" s="1">
        <v>44425</v>
      </c>
      <c r="B76">
        <v>850.85</v>
      </c>
    </row>
    <row r="77" spans="1:2" x14ac:dyDescent="0.3">
      <c r="A77" s="1">
        <v>44426</v>
      </c>
      <c r="B77">
        <v>861.35</v>
      </c>
    </row>
    <row r="78" spans="1:2" x14ac:dyDescent="0.3">
      <c r="A78" s="1">
        <v>44428</v>
      </c>
      <c r="B78">
        <v>852.85</v>
      </c>
    </row>
    <row r="79" spans="1:2" x14ac:dyDescent="0.3">
      <c r="A79" s="1">
        <v>44431</v>
      </c>
      <c r="B79">
        <v>809.6</v>
      </c>
    </row>
    <row r="80" spans="1:2" x14ac:dyDescent="0.3">
      <c r="A80" s="1">
        <v>44432</v>
      </c>
      <c r="B80">
        <v>839.7</v>
      </c>
    </row>
    <row r="81" spans="1:2" x14ac:dyDescent="0.3">
      <c r="A81" s="1">
        <v>44433</v>
      </c>
      <c r="B81">
        <v>851.35</v>
      </c>
    </row>
    <row r="82" spans="1:2" x14ac:dyDescent="0.3">
      <c r="A82" s="1">
        <v>44434</v>
      </c>
      <c r="B82">
        <v>866.65</v>
      </c>
    </row>
    <row r="83" spans="1:2" x14ac:dyDescent="0.3">
      <c r="A83" s="1">
        <v>44435</v>
      </c>
      <c r="B83">
        <v>891.3</v>
      </c>
    </row>
    <row r="84" spans="1:2" x14ac:dyDescent="0.3">
      <c r="A84" s="1">
        <v>44438</v>
      </c>
      <c r="B84">
        <v>933.8</v>
      </c>
    </row>
    <row r="85" spans="1:2" x14ac:dyDescent="0.3">
      <c r="A85" s="1">
        <v>44439</v>
      </c>
      <c r="B85">
        <v>958.5</v>
      </c>
    </row>
    <row r="86" spans="1:2" x14ac:dyDescent="0.3">
      <c r="A86" s="1">
        <v>44440</v>
      </c>
      <c r="B86">
        <v>994.4</v>
      </c>
    </row>
    <row r="87" spans="1:2" x14ac:dyDescent="0.3">
      <c r="A87" s="1">
        <v>44441</v>
      </c>
      <c r="B87" s="2">
        <v>1038</v>
      </c>
    </row>
    <row r="88" spans="1:2" x14ac:dyDescent="0.3">
      <c r="A88" s="1">
        <v>44442</v>
      </c>
      <c r="B88" s="2">
        <v>1088.55</v>
      </c>
    </row>
    <row r="89" spans="1:2" x14ac:dyDescent="0.3">
      <c r="A89" s="1">
        <v>44445</v>
      </c>
      <c r="B89" s="2">
        <v>1089.1500000000001</v>
      </c>
    </row>
    <row r="90" spans="1:2" x14ac:dyDescent="0.3">
      <c r="A90" s="1">
        <v>44446</v>
      </c>
      <c r="B90" s="2">
        <v>1028.0999999999999</v>
      </c>
    </row>
    <row r="91" spans="1:2" x14ac:dyDescent="0.3">
      <c r="A91" s="1">
        <v>44447</v>
      </c>
      <c r="B91" s="2">
        <v>1052.45</v>
      </c>
    </row>
    <row r="92" spans="1:2" x14ac:dyDescent="0.3">
      <c r="A92" s="1">
        <v>44448</v>
      </c>
      <c r="B92" s="2">
        <v>1035.8499999999999</v>
      </c>
    </row>
    <row r="93" spans="1:2" x14ac:dyDescent="0.3">
      <c r="A93" s="1">
        <v>44452</v>
      </c>
      <c r="B93" s="2">
        <v>1062.75</v>
      </c>
    </row>
    <row r="94" spans="1:2" x14ac:dyDescent="0.3">
      <c r="A94" s="1">
        <v>44453</v>
      </c>
      <c r="B94" s="2">
        <v>1048.5999999999999</v>
      </c>
    </row>
    <row r="95" spans="1:2" x14ac:dyDescent="0.3">
      <c r="A95" s="1">
        <v>44454</v>
      </c>
      <c r="B95" s="2">
        <v>1021.65</v>
      </c>
    </row>
    <row r="96" spans="1:2" x14ac:dyDescent="0.3">
      <c r="A96" s="1">
        <v>44455</v>
      </c>
      <c r="B96" s="2">
        <v>1014.9</v>
      </c>
    </row>
    <row r="97" spans="1:2" x14ac:dyDescent="0.3">
      <c r="A97" s="1">
        <v>44456</v>
      </c>
      <c r="B97" s="2">
        <v>1005.3</v>
      </c>
    </row>
    <row r="98" spans="1:2" x14ac:dyDescent="0.3">
      <c r="A98" s="1">
        <v>44459</v>
      </c>
      <c r="B98">
        <v>982.75</v>
      </c>
    </row>
    <row r="99" spans="1:2" x14ac:dyDescent="0.3">
      <c r="A99" s="1">
        <v>44460</v>
      </c>
      <c r="B99" s="2">
        <v>1018.15</v>
      </c>
    </row>
    <row r="100" spans="1:2" x14ac:dyDescent="0.3">
      <c r="A100" s="1">
        <v>44461</v>
      </c>
      <c r="B100" s="2">
        <v>1054.8</v>
      </c>
    </row>
    <row r="101" spans="1:2" x14ac:dyDescent="0.3">
      <c r="A101" s="1">
        <v>44462</v>
      </c>
      <c r="B101" s="2">
        <v>1106.45</v>
      </c>
    </row>
    <row r="102" spans="1:2" x14ac:dyDescent="0.3">
      <c r="A102" s="1">
        <v>44463</v>
      </c>
      <c r="B102" s="2">
        <v>1062</v>
      </c>
    </row>
    <row r="103" spans="1:2" x14ac:dyDescent="0.3">
      <c r="A103" s="1">
        <v>44466</v>
      </c>
      <c r="B103" s="2">
        <v>1101.9000000000001</v>
      </c>
    </row>
    <row r="104" spans="1:2" x14ac:dyDescent="0.3">
      <c r="A104" s="1">
        <v>44467</v>
      </c>
      <c r="B104" s="2">
        <v>1053.1500000000001</v>
      </c>
    </row>
    <row r="105" spans="1:2" x14ac:dyDescent="0.3">
      <c r="A105" s="1">
        <v>44468</v>
      </c>
      <c r="B105" s="2">
        <v>1069.5999999999999</v>
      </c>
    </row>
    <row r="106" spans="1:2" x14ac:dyDescent="0.3">
      <c r="A106" s="1">
        <v>44469</v>
      </c>
      <c r="B106" s="2">
        <v>1057.5</v>
      </c>
    </row>
    <row r="107" spans="1:2" x14ac:dyDescent="0.3">
      <c r="A107" s="1">
        <v>44470</v>
      </c>
      <c r="B107" s="2">
        <v>1055.1500000000001</v>
      </c>
    </row>
    <row r="108" spans="1:2" x14ac:dyDescent="0.3">
      <c r="A108" s="1">
        <v>44473</v>
      </c>
      <c r="B108" s="2">
        <v>1059.0999999999999</v>
      </c>
    </row>
    <row r="109" spans="1:2" x14ac:dyDescent="0.3">
      <c r="A109" s="1">
        <v>44474</v>
      </c>
      <c r="B109" s="2">
        <v>1082.3499999999999</v>
      </c>
    </row>
    <row r="110" spans="1:2" x14ac:dyDescent="0.3">
      <c r="A110" s="1">
        <v>44475</v>
      </c>
      <c r="B110" s="2">
        <v>1052.7</v>
      </c>
    </row>
    <row r="111" spans="1:2" x14ac:dyDescent="0.3">
      <c r="A111" s="1">
        <v>44476</v>
      </c>
      <c r="B111" s="2">
        <v>1123.05</v>
      </c>
    </row>
    <row r="112" spans="1:2" x14ac:dyDescent="0.3">
      <c r="A112" s="1">
        <v>44477</v>
      </c>
      <c r="B112" s="2">
        <v>1163.7</v>
      </c>
    </row>
    <row r="113" spans="1:2" x14ac:dyDescent="0.3">
      <c r="A113" s="1">
        <v>44480</v>
      </c>
      <c r="B113" s="2">
        <v>1189.75</v>
      </c>
    </row>
    <row r="114" spans="1:2" x14ac:dyDescent="0.3">
      <c r="A114" s="1">
        <v>44481</v>
      </c>
      <c r="B114" s="2">
        <v>1193.5999999999999</v>
      </c>
    </row>
    <row r="115" spans="1:2" x14ac:dyDescent="0.3">
      <c r="A115" s="1">
        <v>44482</v>
      </c>
      <c r="B115" s="2">
        <v>1180.5999999999999</v>
      </c>
    </row>
    <row r="116" spans="1:2" x14ac:dyDescent="0.3">
      <c r="A116" s="1">
        <v>44483</v>
      </c>
      <c r="B116" s="2">
        <v>1197.0999999999999</v>
      </c>
    </row>
    <row r="117" spans="1:2" x14ac:dyDescent="0.3">
      <c r="A117" s="1">
        <v>44487</v>
      </c>
      <c r="B117" s="2">
        <v>1184.0999999999999</v>
      </c>
    </row>
    <row r="118" spans="1:2" x14ac:dyDescent="0.3">
      <c r="A118" s="1">
        <v>44488</v>
      </c>
      <c r="B118" s="2">
        <v>1106.05</v>
      </c>
    </row>
    <row r="119" spans="1:2" x14ac:dyDescent="0.3">
      <c r="A119" s="1">
        <v>44489</v>
      </c>
      <c r="B119" s="2">
        <v>1051.8</v>
      </c>
    </row>
    <row r="120" spans="1:2" x14ac:dyDescent="0.3">
      <c r="A120" s="1">
        <v>44490</v>
      </c>
      <c r="B120" s="2">
        <v>1027.1500000000001</v>
      </c>
    </row>
    <row r="121" spans="1:2" x14ac:dyDescent="0.3">
      <c r="A121" s="1">
        <v>44491</v>
      </c>
      <c r="B121" s="2">
        <v>1052.25</v>
      </c>
    </row>
    <row r="122" spans="1:2" x14ac:dyDescent="0.3">
      <c r="A122" s="1">
        <v>44494</v>
      </c>
      <c r="B122">
        <v>967.05</v>
      </c>
    </row>
    <row r="123" spans="1:2" x14ac:dyDescent="0.3">
      <c r="A123" s="1">
        <v>44495</v>
      </c>
      <c r="B123" s="2">
        <v>1058.6500000000001</v>
      </c>
    </row>
    <row r="124" spans="1:2" x14ac:dyDescent="0.3">
      <c r="A124" s="1">
        <v>44496</v>
      </c>
      <c r="B124" s="2">
        <v>1070.95</v>
      </c>
    </row>
    <row r="125" spans="1:2" x14ac:dyDescent="0.3">
      <c r="A125" s="1">
        <v>44497</v>
      </c>
      <c r="B125" s="2">
        <v>1046.6500000000001</v>
      </c>
    </row>
    <row r="126" spans="1:2" x14ac:dyDescent="0.3">
      <c r="A126" s="1">
        <v>44498</v>
      </c>
      <c r="B126" s="2">
        <v>1064.2</v>
      </c>
    </row>
    <row r="127" spans="1:2" x14ac:dyDescent="0.3">
      <c r="A127" s="1">
        <v>44501</v>
      </c>
      <c r="B127" s="2">
        <v>1150.05</v>
      </c>
    </row>
    <row r="128" spans="1:2" x14ac:dyDescent="0.3">
      <c r="A128" s="1">
        <v>44502</v>
      </c>
      <c r="B128" s="2">
        <v>1178.0999999999999</v>
      </c>
    </row>
    <row r="129" spans="1:2" x14ac:dyDescent="0.3">
      <c r="A129" s="1">
        <v>44503</v>
      </c>
      <c r="B129" s="2">
        <v>1181.9000000000001</v>
      </c>
    </row>
    <row r="130" spans="1:2" x14ac:dyDescent="0.3">
      <c r="A130" s="1">
        <v>44504</v>
      </c>
      <c r="B130" s="2">
        <v>1169.95</v>
      </c>
    </row>
    <row r="131" spans="1:2" x14ac:dyDescent="0.3">
      <c r="A131" s="1">
        <v>44508</v>
      </c>
      <c r="B131" s="2">
        <v>1153.25</v>
      </c>
    </row>
    <row r="132" spans="1:2" x14ac:dyDescent="0.3">
      <c r="A132" s="1">
        <v>44509</v>
      </c>
      <c r="B132" s="2">
        <v>1183.7</v>
      </c>
    </row>
    <row r="133" spans="1:2" x14ac:dyDescent="0.3">
      <c r="A133" s="1">
        <v>44510</v>
      </c>
      <c r="B133" s="2">
        <v>1233.5999999999999</v>
      </c>
    </row>
    <row r="134" spans="1:2" x14ac:dyDescent="0.3">
      <c r="A134" s="1">
        <v>44511</v>
      </c>
      <c r="B134" s="2">
        <v>1236.3499999999999</v>
      </c>
    </row>
    <row r="135" spans="1:2" x14ac:dyDescent="0.3">
      <c r="A135" s="1">
        <v>44512</v>
      </c>
      <c r="B135" s="2">
        <v>1253.5999999999999</v>
      </c>
    </row>
    <row r="136" spans="1:2" x14ac:dyDescent="0.3">
      <c r="A136" s="1">
        <v>44515</v>
      </c>
      <c r="B136" s="2">
        <v>1284.5999999999999</v>
      </c>
    </row>
    <row r="137" spans="1:2" x14ac:dyDescent="0.3">
      <c r="A137" s="1">
        <v>44516</v>
      </c>
      <c r="B137" s="2">
        <v>1416.45</v>
      </c>
    </row>
    <row r="138" spans="1:2" x14ac:dyDescent="0.3">
      <c r="A138" s="1">
        <v>44517</v>
      </c>
      <c r="B138" s="2">
        <v>1428.8</v>
      </c>
    </row>
    <row r="139" spans="1:2" x14ac:dyDescent="0.3">
      <c r="A139" s="1">
        <v>44518</v>
      </c>
      <c r="B139" s="2">
        <v>1376.65</v>
      </c>
    </row>
    <row r="140" spans="1:2" x14ac:dyDescent="0.3">
      <c r="A140" s="1">
        <v>44522</v>
      </c>
      <c r="B140" s="2">
        <v>1375.05</v>
      </c>
    </row>
    <row r="141" spans="1:2" x14ac:dyDescent="0.3">
      <c r="A141" s="1">
        <v>44523</v>
      </c>
      <c r="B141" s="2">
        <v>1357.65</v>
      </c>
    </row>
    <row r="142" spans="1:2" x14ac:dyDescent="0.3">
      <c r="A142" s="1">
        <v>44524</v>
      </c>
      <c r="B142" s="2">
        <v>1391.1</v>
      </c>
    </row>
    <row r="143" spans="1:2" x14ac:dyDescent="0.3">
      <c r="A143" s="1">
        <v>44525</v>
      </c>
      <c r="B143" s="2">
        <v>1414.25</v>
      </c>
    </row>
    <row r="144" spans="1:2" x14ac:dyDescent="0.3">
      <c r="A144" s="1">
        <v>44526</v>
      </c>
      <c r="B144" s="2">
        <v>1359.45</v>
      </c>
    </row>
    <row r="145" spans="1:2" x14ac:dyDescent="0.3">
      <c r="A145" s="1">
        <v>44529</v>
      </c>
      <c r="B145" s="2">
        <v>1405.8</v>
      </c>
    </row>
    <row r="146" spans="1:2" x14ac:dyDescent="0.3">
      <c r="A146" s="1">
        <v>44530</v>
      </c>
      <c r="B146" s="2">
        <v>1417.8</v>
      </c>
    </row>
    <row r="147" spans="1:2" x14ac:dyDescent="0.3">
      <c r="A147" s="1">
        <v>44531</v>
      </c>
      <c r="B147" s="2">
        <v>1490.4</v>
      </c>
    </row>
    <row r="148" spans="1:2" x14ac:dyDescent="0.3">
      <c r="A148" s="1">
        <v>44532</v>
      </c>
      <c r="B148" s="2">
        <v>1434.5</v>
      </c>
    </row>
    <row r="149" spans="1:2" x14ac:dyDescent="0.3">
      <c r="A149" s="1">
        <v>44533</v>
      </c>
      <c r="B149" s="2">
        <v>1429.35</v>
      </c>
    </row>
    <row r="150" spans="1:2" x14ac:dyDescent="0.3">
      <c r="A150" s="1">
        <v>44536</v>
      </c>
      <c r="B150" s="2">
        <v>1432.7</v>
      </c>
    </row>
    <row r="151" spans="1:2" x14ac:dyDescent="0.3">
      <c r="A151" s="1">
        <v>44537</v>
      </c>
      <c r="B151" s="2">
        <v>1430</v>
      </c>
    </row>
    <row r="152" spans="1:2" x14ac:dyDescent="0.3">
      <c r="A152" s="1">
        <v>44538</v>
      </c>
      <c r="B152" s="2">
        <v>1441.15</v>
      </c>
    </row>
    <row r="153" spans="1:2" x14ac:dyDescent="0.3">
      <c r="A153" s="1">
        <v>44539</v>
      </c>
      <c r="B153" s="2">
        <v>1437.35</v>
      </c>
    </row>
    <row r="154" spans="1:2" x14ac:dyDescent="0.3">
      <c r="A154" s="1">
        <v>44540</v>
      </c>
      <c r="B154" s="2">
        <v>1408.8</v>
      </c>
    </row>
    <row r="155" spans="1:2" x14ac:dyDescent="0.3">
      <c r="A155" s="1">
        <v>44543</v>
      </c>
      <c r="B155" s="2">
        <v>1371.05</v>
      </c>
    </row>
    <row r="156" spans="1:2" x14ac:dyDescent="0.3">
      <c r="A156" s="1">
        <v>44544</v>
      </c>
      <c r="B156" s="2">
        <v>1305.95</v>
      </c>
    </row>
    <row r="157" spans="1:2" x14ac:dyDescent="0.3">
      <c r="A157" s="1">
        <v>44545</v>
      </c>
      <c r="B157" s="2">
        <v>1278.1500000000001</v>
      </c>
    </row>
    <row r="158" spans="1:2" x14ac:dyDescent="0.3">
      <c r="A158" s="1">
        <v>44546</v>
      </c>
      <c r="B158" s="2">
        <v>1262.9000000000001</v>
      </c>
    </row>
    <row r="159" spans="1:2" x14ac:dyDescent="0.3">
      <c r="A159" s="1">
        <v>44547</v>
      </c>
      <c r="B159" s="2">
        <v>1184.1500000000001</v>
      </c>
    </row>
    <row r="160" spans="1:2" x14ac:dyDescent="0.3">
      <c r="A160" s="1">
        <v>44550</v>
      </c>
      <c r="B160" s="2">
        <v>1075</v>
      </c>
    </row>
    <row r="161" spans="1:2" x14ac:dyDescent="0.3">
      <c r="A161" s="1">
        <v>44551</v>
      </c>
      <c r="B161" s="2">
        <v>1136.8</v>
      </c>
    </row>
    <row r="162" spans="1:2" x14ac:dyDescent="0.3">
      <c r="A162" s="1">
        <v>44552</v>
      </c>
      <c r="B162" s="2">
        <v>1212.3499999999999</v>
      </c>
    </row>
    <row r="163" spans="1:2" x14ac:dyDescent="0.3">
      <c r="A163" s="1">
        <v>44553</v>
      </c>
      <c r="B163" s="2">
        <v>1275.0999999999999</v>
      </c>
    </row>
    <row r="164" spans="1:2" x14ac:dyDescent="0.3">
      <c r="A164" s="1">
        <v>44554</v>
      </c>
      <c r="B164" s="2">
        <v>1246.2</v>
      </c>
    </row>
    <row r="165" spans="1:2" x14ac:dyDescent="0.3">
      <c r="A165" s="1">
        <v>44557</v>
      </c>
      <c r="B165" s="2">
        <v>1229.9000000000001</v>
      </c>
    </row>
    <row r="166" spans="1:2" x14ac:dyDescent="0.3">
      <c r="A166" s="1">
        <v>44558</v>
      </c>
      <c r="B166" s="2">
        <v>1214.5999999999999</v>
      </c>
    </row>
    <row r="167" spans="1:2" x14ac:dyDescent="0.3">
      <c r="A167" s="1">
        <v>44559</v>
      </c>
      <c r="B167" s="2">
        <v>1248.5</v>
      </c>
    </row>
    <row r="168" spans="1:2" x14ac:dyDescent="0.3">
      <c r="A168" s="1">
        <v>44560</v>
      </c>
      <c r="B168" s="2">
        <v>1240.7</v>
      </c>
    </row>
    <row r="169" spans="1:2" x14ac:dyDescent="0.3">
      <c r="A169" s="1">
        <v>44561</v>
      </c>
      <c r="B169" s="2">
        <v>1233.55</v>
      </c>
    </row>
    <row r="170" spans="1:2" x14ac:dyDescent="0.3">
      <c r="A170" s="1">
        <v>44564</v>
      </c>
      <c r="B170" s="2">
        <v>1241.55</v>
      </c>
    </row>
    <row r="171" spans="1:2" x14ac:dyDescent="0.3">
      <c r="A171" s="1">
        <v>44565</v>
      </c>
      <c r="B171" s="2">
        <v>1232.9000000000001</v>
      </c>
    </row>
    <row r="172" spans="1:2" x14ac:dyDescent="0.3">
      <c r="A172" s="1">
        <v>44566</v>
      </c>
      <c r="B172" s="2">
        <v>1239.55</v>
      </c>
    </row>
    <row r="173" spans="1:2" x14ac:dyDescent="0.3">
      <c r="A173" s="1">
        <v>44567</v>
      </c>
      <c r="B173" s="2">
        <v>1200.05</v>
      </c>
    </row>
    <row r="174" spans="1:2" x14ac:dyDescent="0.3">
      <c r="A174" s="1">
        <v>44568</v>
      </c>
      <c r="B174" s="2">
        <v>1205.6500000000001</v>
      </c>
    </row>
    <row r="175" spans="1:2" x14ac:dyDescent="0.3">
      <c r="A175" s="1">
        <v>44571</v>
      </c>
      <c r="B175" s="2">
        <v>1224.8</v>
      </c>
    </row>
    <row r="176" spans="1:2" x14ac:dyDescent="0.3">
      <c r="A176" s="1">
        <v>44572</v>
      </c>
      <c r="B176" s="2">
        <v>1247.1500000000001</v>
      </c>
    </row>
    <row r="177" spans="1:2" x14ac:dyDescent="0.3">
      <c r="A177" s="1">
        <v>44573</v>
      </c>
      <c r="B177" s="2">
        <v>1241.5999999999999</v>
      </c>
    </row>
    <row r="178" spans="1:2" x14ac:dyDescent="0.3">
      <c r="A178" s="1">
        <v>44574</v>
      </c>
      <c r="B178" s="2">
        <v>1219</v>
      </c>
    </row>
    <row r="179" spans="1:2" x14ac:dyDescent="0.3">
      <c r="A179" s="1">
        <v>44575</v>
      </c>
      <c r="B179" s="2">
        <v>1203.7</v>
      </c>
    </row>
    <row r="180" spans="1:2" x14ac:dyDescent="0.3">
      <c r="A180" s="1">
        <v>44578</v>
      </c>
      <c r="B180" s="2">
        <v>1242.55</v>
      </c>
    </row>
    <row r="181" spans="1:2" x14ac:dyDescent="0.3">
      <c r="A181" s="1">
        <v>44579</v>
      </c>
      <c r="B181" s="2">
        <v>1239.95</v>
      </c>
    </row>
    <row r="182" spans="1:2" x14ac:dyDescent="0.3">
      <c r="A182" s="1">
        <v>44580</v>
      </c>
      <c r="B182" s="2">
        <v>1238.45</v>
      </c>
    </row>
    <row r="183" spans="1:2" x14ac:dyDescent="0.3">
      <c r="A183" s="1">
        <v>44581</v>
      </c>
      <c r="B183" s="2">
        <v>1275.5999999999999</v>
      </c>
    </row>
    <row r="184" spans="1:2" x14ac:dyDescent="0.3">
      <c r="A184" s="1">
        <v>44582</v>
      </c>
      <c r="B184" s="2">
        <v>1276.3499999999999</v>
      </c>
    </row>
    <row r="185" spans="1:2" x14ac:dyDescent="0.3">
      <c r="A185" s="1">
        <v>44585</v>
      </c>
      <c r="B185" s="2">
        <v>1211.8499999999999</v>
      </c>
    </row>
    <row r="186" spans="1:2" x14ac:dyDescent="0.3">
      <c r="A186" s="1">
        <v>44586</v>
      </c>
      <c r="B186" s="2">
        <v>1284.0999999999999</v>
      </c>
    </row>
    <row r="187" spans="1:2" x14ac:dyDescent="0.3">
      <c r="A187" s="1">
        <v>44588</v>
      </c>
      <c r="B187" s="2">
        <v>1267.1500000000001</v>
      </c>
    </row>
    <row r="188" spans="1:2" x14ac:dyDescent="0.3">
      <c r="A188" s="1">
        <v>44589</v>
      </c>
      <c r="B188" s="2">
        <v>1283</v>
      </c>
    </row>
    <row r="189" spans="1:2" x14ac:dyDescent="0.3">
      <c r="A189" s="1">
        <v>44592</v>
      </c>
      <c r="B189" s="2">
        <v>1294.1500000000001</v>
      </c>
    </row>
    <row r="190" spans="1:2" x14ac:dyDescent="0.3">
      <c r="A190" s="1">
        <v>44593</v>
      </c>
      <c r="B190" s="2">
        <v>1297.2</v>
      </c>
    </row>
    <row r="191" spans="1:2" x14ac:dyDescent="0.3">
      <c r="A191" s="1">
        <v>44594</v>
      </c>
      <c r="B191" s="2">
        <v>1372.3</v>
      </c>
    </row>
    <row r="192" spans="1:2" x14ac:dyDescent="0.3">
      <c r="A192" s="1">
        <v>44595</v>
      </c>
      <c r="B192" s="2">
        <v>1332.35</v>
      </c>
    </row>
    <row r="193" spans="1:2" x14ac:dyDescent="0.3">
      <c r="A193" s="1">
        <v>44596</v>
      </c>
      <c r="B193" s="2">
        <v>1309.05</v>
      </c>
    </row>
    <row r="194" spans="1:2" x14ac:dyDescent="0.3">
      <c r="A194" s="1">
        <v>44599</v>
      </c>
      <c r="B194" s="2">
        <v>1319.15</v>
      </c>
    </row>
    <row r="195" spans="1:2" x14ac:dyDescent="0.3">
      <c r="A195" s="1">
        <v>44600</v>
      </c>
      <c r="B195" s="2">
        <v>1292.7</v>
      </c>
    </row>
    <row r="196" spans="1:2" x14ac:dyDescent="0.3">
      <c r="A196" s="1">
        <v>44601</v>
      </c>
      <c r="B196" s="2">
        <v>1296.1500000000001</v>
      </c>
    </row>
    <row r="197" spans="1:2" x14ac:dyDescent="0.3">
      <c r="A197" s="1">
        <v>44602</v>
      </c>
      <c r="B197" s="2">
        <v>1298.3499999999999</v>
      </c>
    </row>
    <row r="198" spans="1:2" x14ac:dyDescent="0.3">
      <c r="A198" s="1">
        <v>44603</v>
      </c>
      <c r="B198" s="2">
        <v>1287.2</v>
      </c>
    </row>
    <row r="199" spans="1:2" x14ac:dyDescent="0.3">
      <c r="A199" s="1">
        <v>44606</v>
      </c>
      <c r="B199" s="2">
        <v>1223.05</v>
      </c>
    </row>
    <row r="200" spans="1:2" x14ac:dyDescent="0.3">
      <c r="A200" s="1">
        <v>44607</v>
      </c>
      <c r="B200" s="2">
        <v>1231.9000000000001</v>
      </c>
    </row>
    <row r="201" spans="1:2" x14ac:dyDescent="0.3">
      <c r="A201" s="1">
        <v>44608</v>
      </c>
      <c r="B201" s="2">
        <v>1286.8499999999999</v>
      </c>
    </row>
    <row r="202" spans="1:2" x14ac:dyDescent="0.3">
      <c r="A202" s="1">
        <v>44609</v>
      </c>
      <c r="B202" s="2">
        <v>1264.55</v>
      </c>
    </row>
    <row r="203" spans="1:2" x14ac:dyDescent="0.3">
      <c r="A203" s="1">
        <v>44610</v>
      </c>
      <c r="B203" s="2">
        <v>1270.4000000000001</v>
      </c>
    </row>
    <row r="204" spans="1:2" x14ac:dyDescent="0.3">
      <c r="A204" s="1">
        <v>44613</v>
      </c>
      <c r="B204" s="2">
        <v>1268.05</v>
      </c>
    </row>
    <row r="205" spans="1:2" x14ac:dyDescent="0.3">
      <c r="A205" s="1">
        <v>44614</v>
      </c>
      <c r="B205" s="2">
        <v>1185.1500000000001</v>
      </c>
    </row>
    <row r="206" spans="1:2" x14ac:dyDescent="0.3">
      <c r="A206" s="1">
        <v>44615</v>
      </c>
      <c r="B206" s="2">
        <v>1192.3499999999999</v>
      </c>
    </row>
    <row r="207" spans="1:2" x14ac:dyDescent="0.3">
      <c r="A207" s="1">
        <v>44616</v>
      </c>
      <c r="B207" s="2">
        <v>1054.0999999999999</v>
      </c>
    </row>
    <row r="208" spans="1:2" x14ac:dyDescent="0.3">
      <c r="A208" s="1">
        <v>44617</v>
      </c>
      <c r="B208" s="2">
        <v>1174.8</v>
      </c>
    </row>
    <row r="209" spans="1:2" x14ac:dyDescent="0.3">
      <c r="A209" s="1">
        <v>44620</v>
      </c>
      <c r="B209" s="2">
        <v>1127.5</v>
      </c>
    </row>
    <row r="210" spans="1:2" x14ac:dyDescent="0.3">
      <c r="A210" s="1">
        <v>44622</v>
      </c>
      <c r="B210" s="2">
        <v>1099.25</v>
      </c>
    </row>
    <row r="211" spans="1:2" x14ac:dyDescent="0.3">
      <c r="A211" s="1">
        <v>44623</v>
      </c>
      <c r="B211" s="2">
        <v>1082.8</v>
      </c>
    </row>
    <row r="212" spans="1:2" x14ac:dyDescent="0.3">
      <c r="A212" s="1">
        <v>44624</v>
      </c>
      <c r="B212" s="2">
        <v>1042.95</v>
      </c>
    </row>
    <row r="213" spans="1:2" x14ac:dyDescent="0.3">
      <c r="A213" s="1">
        <v>44627</v>
      </c>
      <c r="B213">
        <v>994.25</v>
      </c>
    </row>
    <row r="214" spans="1:2" x14ac:dyDescent="0.3">
      <c r="A214" s="1">
        <v>44628</v>
      </c>
      <c r="B214" s="2">
        <v>1030.45</v>
      </c>
    </row>
    <row r="215" spans="1:2" x14ac:dyDescent="0.3">
      <c r="A215" s="1">
        <v>44629</v>
      </c>
      <c r="B215" s="2">
        <v>1078.45</v>
      </c>
    </row>
    <row r="216" spans="1:2" x14ac:dyDescent="0.3">
      <c r="A216" s="1">
        <v>44630</v>
      </c>
      <c r="B216" s="2">
        <v>1090</v>
      </c>
    </row>
    <row r="217" spans="1:2" x14ac:dyDescent="0.3">
      <c r="A217" s="1">
        <v>44631</v>
      </c>
      <c r="B217" s="2">
        <v>1096.8</v>
      </c>
    </row>
    <row r="218" spans="1:2" x14ac:dyDescent="0.3">
      <c r="A218" s="1">
        <v>44634</v>
      </c>
      <c r="B218" s="2">
        <v>1067.0999999999999</v>
      </c>
    </row>
    <row r="219" spans="1:2" x14ac:dyDescent="0.3">
      <c r="A219" s="1">
        <v>44635</v>
      </c>
      <c r="B219" s="2">
        <v>1036</v>
      </c>
    </row>
    <row r="220" spans="1:2" x14ac:dyDescent="0.3">
      <c r="A220" s="1">
        <v>44636</v>
      </c>
      <c r="B220" s="2">
        <v>1056.8499999999999</v>
      </c>
    </row>
    <row r="221" spans="1:2" x14ac:dyDescent="0.3">
      <c r="A221" s="1">
        <v>44637</v>
      </c>
      <c r="B221" s="2">
        <v>1110.5999999999999</v>
      </c>
    </row>
    <row r="222" spans="1:2" x14ac:dyDescent="0.3">
      <c r="A222" s="1">
        <v>44641</v>
      </c>
      <c r="B222" s="2">
        <v>1108.3499999999999</v>
      </c>
    </row>
    <row r="223" spans="1:2" x14ac:dyDescent="0.3">
      <c r="A223" s="1">
        <v>44642</v>
      </c>
      <c r="B223" s="2">
        <v>1064.4000000000001</v>
      </c>
    </row>
    <row r="224" spans="1:2" x14ac:dyDescent="0.3">
      <c r="A224" s="1">
        <v>44643</v>
      </c>
      <c r="B224" s="2">
        <v>1071.8</v>
      </c>
    </row>
    <row r="225" spans="1:2" x14ac:dyDescent="0.3">
      <c r="A225" s="1">
        <v>44644</v>
      </c>
      <c r="B225" s="2">
        <v>1087.8499999999999</v>
      </c>
    </row>
    <row r="226" spans="1:2" x14ac:dyDescent="0.3">
      <c r="A226" s="1">
        <v>44645</v>
      </c>
      <c r="B226" s="2">
        <v>1077.4000000000001</v>
      </c>
    </row>
    <row r="227" spans="1:2" x14ac:dyDescent="0.3">
      <c r="A227" s="1">
        <v>44648</v>
      </c>
      <c r="B227" s="2">
        <v>1077.5999999999999</v>
      </c>
    </row>
    <row r="228" spans="1:2" x14ac:dyDescent="0.3">
      <c r="A228" s="1">
        <v>44649</v>
      </c>
      <c r="B228" s="2">
        <v>1072.25</v>
      </c>
    </row>
    <row r="229" spans="1:2" x14ac:dyDescent="0.3">
      <c r="A229" s="1">
        <v>44650</v>
      </c>
      <c r="B229" s="2">
        <v>1117.55</v>
      </c>
    </row>
    <row r="230" spans="1:2" x14ac:dyDescent="0.3">
      <c r="A230" s="1">
        <v>44651</v>
      </c>
      <c r="B230" s="2">
        <v>1126.2</v>
      </c>
    </row>
    <row r="231" spans="1:2" x14ac:dyDescent="0.3">
      <c r="A231" s="1">
        <v>44652</v>
      </c>
      <c r="B231" s="2">
        <v>1180.5</v>
      </c>
    </row>
    <row r="232" spans="1:2" x14ac:dyDescent="0.3">
      <c r="A232" s="1">
        <v>44655</v>
      </c>
      <c r="B232" s="2">
        <v>1201.45</v>
      </c>
    </row>
    <row r="233" spans="1:2" x14ac:dyDescent="0.3">
      <c r="A233" s="1">
        <v>44656</v>
      </c>
      <c r="B233" s="2">
        <v>1183.95</v>
      </c>
    </row>
    <row r="234" spans="1:2" x14ac:dyDescent="0.3">
      <c r="A234" s="1">
        <v>44657</v>
      </c>
      <c r="B234" s="2">
        <v>1162.0999999999999</v>
      </c>
    </row>
    <row r="235" spans="1:2" x14ac:dyDescent="0.3">
      <c r="A235" s="1">
        <v>44658</v>
      </c>
      <c r="B235" s="2">
        <v>1163.5</v>
      </c>
    </row>
    <row r="236" spans="1:2" x14ac:dyDescent="0.3">
      <c r="A236" s="1">
        <v>44659</v>
      </c>
      <c r="B236" s="2">
        <v>1168.9000000000001</v>
      </c>
    </row>
    <row r="237" spans="1:2" x14ac:dyDescent="0.3">
      <c r="A237" s="1">
        <v>44662</v>
      </c>
      <c r="B237" s="2">
        <v>1161.8</v>
      </c>
    </row>
    <row r="238" spans="1:2" x14ac:dyDescent="0.3">
      <c r="A238" s="1">
        <v>44663</v>
      </c>
      <c r="B238" s="2">
        <v>1137.95</v>
      </c>
    </row>
    <row r="239" spans="1:2" x14ac:dyDescent="0.3">
      <c r="A239" s="1">
        <v>44664</v>
      </c>
      <c r="B239" s="2">
        <v>1136.8499999999999</v>
      </c>
    </row>
    <row r="240" spans="1:2" x14ac:dyDescent="0.3">
      <c r="A240" s="1">
        <v>44669</v>
      </c>
      <c r="B240" s="2">
        <v>1093.8</v>
      </c>
    </row>
    <row r="241" spans="1:2" x14ac:dyDescent="0.3">
      <c r="A241" s="1">
        <v>44670</v>
      </c>
      <c r="B241" s="2">
        <v>1042.1500000000001</v>
      </c>
    </row>
    <row r="242" spans="1:2" x14ac:dyDescent="0.3">
      <c r="A242" s="1">
        <v>44671</v>
      </c>
      <c r="B242" s="2">
        <v>1004.55</v>
      </c>
    </row>
    <row r="243" spans="1:2" x14ac:dyDescent="0.3">
      <c r="A243" s="1">
        <v>44672</v>
      </c>
      <c r="B243" s="2">
        <v>1022.5</v>
      </c>
    </row>
    <row r="244" spans="1:2" x14ac:dyDescent="0.3">
      <c r="A244" s="1">
        <v>44673</v>
      </c>
      <c r="B244" s="2">
        <v>1023.9</v>
      </c>
    </row>
    <row r="245" spans="1:2" x14ac:dyDescent="0.3">
      <c r="A245" s="1">
        <v>44676</v>
      </c>
      <c r="B245">
        <v>985.85</v>
      </c>
    </row>
    <row r="246" spans="1:2" x14ac:dyDescent="0.3">
      <c r="A246" s="1">
        <v>44677</v>
      </c>
      <c r="B246" s="2">
        <v>1012</v>
      </c>
    </row>
    <row r="247" spans="1:2" x14ac:dyDescent="0.3">
      <c r="A247" s="1">
        <v>44678</v>
      </c>
      <c r="B247" s="2">
        <v>1012.75</v>
      </c>
    </row>
    <row r="248" spans="1:2" x14ac:dyDescent="0.3">
      <c r="A248" s="1">
        <v>44679</v>
      </c>
      <c r="B248" s="2">
        <v>1039.7</v>
      </c>
    </row>
    <row r="249" spans="1:2" x14ac:dyDescent="0.3">
      <c r="A249" s="1">
        <v>44680</v>
      </c>
      <c r="B249" s="2">
        <v>1009.1</v>
      </c>
    </row>
    <row r="250" spans="1:2" x14ac:dyDescent="0.3">
      <c r="A250" s="1">
        <v>44683</v>
      </c>
      <c r="B250" s="2">
        <v>1028.25</v>
      </c>
    </row>
    <row r="251" spans="1:2" x14ac:dyDescent="0.3">
      <c r="A251" s="1">
        <v>44685</v>
      </c>
      <c r="B251" s="2">
        <v>1021.15</v>
      </c>
    </row>
    <row r="252" spans="1:2" x14ac:dyDescent="0.3">
      <c r="A252" s="1">
        <v>44686</v>
      </c>
      <c r="B252" s="2">
        <v>1029.95</v>
      </c>
    </row>
    <row r="253" spans="1:2" x14ac:dyDescent="0.3">
      <c r="A253" s="1">
        <v>44687</v>
      </c>
      <c r="B253">
        <v>989.35</v>
      </c>
    </row>
    <row r="254" spans="1:2" x14ac:dyDescent="0.3">
      <c r="A254" s="1">
        <v>44690</v>
      </c>
      <c r="B254">
        <v>940.35</v>
      </c>
    </row>
    <row r="255" spans="1:2" x14ac:dyDescent="0.3">
      <c r="A255" s="1">
        <v>44691</v>
      </c>
      <c r="B255">
        <v>888</v>
      </c>
    </row>
    <row r="256" spans="1:2" x14ac:dyDescent="0.3">
      <c r="A256" s="1">
        <v>44692</v>
      </c>
      <c r="B256">
        <v>896.65</v>
      </c>
    </row>
    <row r="257" spans="1:2" x14ac:dyDescent="0.3">
      <c r="A257" s="1">
        <v>44693</v>
      </c>
      <c r="B257">
        <v>879.55</v>
      </c>
    </row>
    <row r="258" spans="1:2" x14ac:dyDescent="0.3">
      <c r="A258" s="1">
        <v>44694</v>
      </c>
      <c r="B258">
        <v>860.8</v>
      </c>
    </row>
    <row r="259" spans="1:2" x14ac:dyDescent="0.3">
      <c r="A259" s="1">
        <v>44697</v>
      </c>
      <c r="B259">
        <v>920.75</v>
      </c>
    </row>
    <row r="260" spans="1:2" x14ac:dyDescent="0.3">
      <c r="A260" s="1">
        <v>44698</v>
      </c>
      <c r="B260">
        <v>922.55</v>
      </c>
    </row>
    <row r="261" spans="1:2" x14ac:dyDescent="0.3">
      <c r="A261" s="1">
        <v>44699</v>
      </c>
      <c r="B261">
        <v>910</v>
      </c>
    </row>
    <row r="262" spans="1:2" x14ac:dyDescent="0.3">
      <c r="A262" s="1">
        <v>44700</v>
      </c>
      <c r="B262">
        <v>901.6</v>
      </c>
    </row>
    <row r="263" spans="1:2" x14ac:dyDescent="0.3">
      <c r="A263" s="1">
        <v>44701</v>
      </c>
      <c r="B263">
        <v>988.9</v>
      </c>
    </row>
    <row r="264" spans="1:2" x14ac:dyDescent="0.3">
      <c r="A264" s="1">
        <v>44704</v>
      </c>
      <c r="B264">
        <v>935.2</v>
      </c>
    </row>
    <row r="265" spans="1:2" x14ac:dyDescent="0.3">
      <c r="A265" s="1">
        <v>44705</v>
      </c>
      <c r="B265">
        <v>904.5</v>
      </c>
    </row>
    <row r="266" spans="1:2" x14ac:dyDescent="0.3">
      <c r="A266" s="1">
        <v>44706</v>
      </c>
      <c r="B266">
        <v>851.3</v>
      </c>
    </row>
    <row r="267" spans="1:2" x14ac:dyDescent="0.3">
      <c r="A267" s="1">
        <v>44707</v>
      </c>
      <c r="B267">
        <v>879.1</v>
      </c>
    </row>
    <row r="268" spans="1:2" x14ac:dyDescent="0.3">
      <c r="A268" s="1">
        <v>44708</v>
      </c>
      <c r="B268">
        <v>882.7</v>
      </c>
    </row>
    <row r="269" spans="1:2" x14ac:dyDescent="0.3">
      <c r="A269" s="1">
        <v>44711</v>
      </c>
      <c r="B269">
        <v>936.45</v>
      </c>
    </row>
    <row r="270" spans="1:2" x14ac:dyDescent="0.3">
      <c r="A270" s="1">
        <v>44712</v>
      </c>
      <c r="B270">
        <v>968.25</v>
      </c>
    </row>
    <row r="271" spans="1:2" x14ac:dyDescent="0.3">
      <c r="A271" s="1">
        <v>44713</v>
      </c>
      <c r="B271" s="2">
        <v>1000.2</v>
      </c>
    </row>
    <row r="272" spans="1:2" x14ac:dyDescent="0.3">
      <c r="A272" s="1">
        <v>44714</v>
      </c>
      <c r="B272" s="2">
        <v>1034.95</v>
      </c>
    </row>
    <row r="273" spans="1:2" x14ac:dyDescent="0.3">
      <c r="A273" s="1">
        <v>44715</v>
      </c>
      <c r="B273" s="2">
        <v>1091.1500000000001</v>
      </c>
    </row>
    <row r="274" spans="1:2" x14ac:dyDescent="0.3">
      <c r="A274" s="1">
        <v>44718</v>
      </c>
      <c r="B274" s="2">
        <v>1071.95</v>
      </c>
    </row>
    <row r="275" spans="1:2" x14ac:dyDescent="0.3">
      <c r="A275" s="1">
        <v>44719</v>
      </c>
      <c r="B275" s="2">
        <v>1046.5</v>
      </c>
    </row>
    <row r="276" spans="1:2" x14ac:dyDescent="0.3">
      <c r="A276" s="1">
        <v>44720</v>
      </c>
      <c r="B276" s="2">
        <v>1099.5999999999999</v>
      </c>
    </row>
    <row r="277" spans="1:2" x14ac:dyDescent="0.3">
      <c r="A277" s="1">
        <v>44721</v>
      </c>
      <c r="B277" s="2">
        <v>1105.6500000000001</v>
      </c>
    </row>
    <row r="278" spans="1:2" x14ac:dyDescent="0.3">
      <c r="A278" s="1">
        <v>44722</v>
      </c>
      <c r="B278" s="2">
        <v>1097.75</v>
      </c>
    </row>
    <row r="279" spans="1:2" x14ac:dyDescent="0.3">
      <c r="A279" s="1">
        <v>44725</v>
      </c>
      <c r="B279" s="2">
        <v>1104.95</v>
      </c>
    </row>
    <row r="280" spans="1:2" x14ac:dyDescent="0.3">
      <c r="A280" s="1">
        <v>44726</v>
      </c>
      <c r="B280" s="2">
        <v>1097.0999999999999</v>
      </c>
    </row>
    <row r="281" spans="1:2" x14ac:dyDescent="0.3">
      <c r="A281" s="1">
        <v>44727</v>
      </c>
      <c r="B281" s="2">
        <v>1056.25</v>
      </c>
    </row>
    <row r="282" spans="1:2" x14ac:dyDescent="0.3">
      <c r="A282" s="1">
        <v>44728</v>
      </c>
      <c r="B282" s="2">
        <v>1037.6500000000001</v>
      </c>
    </row>
    <row r="283" spans="1:2" x14ac:dyDescent="0.3">
      <c r="A283" s="1">
        <v>44729</v>
      </c>
      <c r="B283" s="2">
        <v>1047.9000000000001</v>
      </c>
    </row>
    <row r="284" spans="1:2" x14ac:dyDescent="0.3">
      <c r="A284" s="1">
        <v>44732</v>
      </c>
      <c r="B284" s="2">
        <v>1014.3</v>
      </c>
    </row>
    <row r="285" spans="1:2" x14ac:dyDescent="0.3">
      <c r="A285" s="1">
        <v>44733</v>
      </c>
      <c r="B285" s="2">
        <v>1031.9000000000001</v>
      </c>
    </row>
    <row r="286" spans="1:2" x14ac:dyDescent="0.3">
      <c r="A286" s="1">
        <v>44734</v>
      </c>
      <c r="B286" s="2">
        <v>1010.45</v>
      </c>
    </row>
    <row r="287" spans="1:2" x14ac:dyDescent="0.3">
      <c r="A287" s="1">
        <v>44735</v>
      </c>
      <c r="B287" s="2">
        <v>1022.3</v>
      </c>
    </row>
    <row r="288" spans="1:2" x14ac:dyDescent="0.3">
      <c r="A288" s="1">
        <v>44736</v>
      </c>
      <c r="B288" s="2">
        <v>1010.45</v>
      </c>
    </row>
    <row r="289" spans="1:2" x14ac:dyDescent="0.3">
      <c r="A289" s="1">
        <v>44739</v>
      </c>
      <c r="B289" s="2">
        <v>1027.45</v>
      </c>
    </row>
    <row r="290" spans="1:2" x14ac:dyDescent="0.3">
      <c r="A290" s="1">
        <v>44740</v>
      </c>
      <c r="B290" s="2">
        <v>1028.25</v>
      </c>
    </row>
    <row r="291" spans="1:2" x14ac:dyDescent="0.3">
      <c r="A291" s="1">
        <v>44741</v>
      </c>
      <c r="B291" s="2">
        <v>1052.9000000000001</v>
      </c>
    </row>
    <row r="292" spans="1:2" x14ac:dyDescent="0.3">
      <c r="A292" s="1">
        <v>44742</v>
      </c>
      <c r="B292" s="2">
        <v>1069</v>
      </c>
    </row>
    <row r="293" spans="1:2" x14ac:dyDescent="0.3">
      <c r="A293" s="1">
        <v>44743</v>
      </c>
      <c r="B293" s="2">
        <v>1066.9000000000001</v>
      </c>
    </row>
    <row r="294" spans="1:2" x14ac:dyDescent="0.3">
      <c r="A294" s="1">
        <v>44746</v>
      </c>
      <c r="B294" s="2">
        <v>1058.8499999999999</v>
      </c>
    </row>
    <row r="295" spans="1:2" x14ac:dyDescent="0.3">
      <c r="A295" s="1">
        <v>44747</v>
      </c>
      <c r="B295" s="2">
        <v>1040.2</v>
      </c>
    </row>
    <row r="296" spans="1:2" x14ac:dyDescent="0.3">
      <c r="A296" s="1">
        <v>44748</v>
      </c>
      <c r="B296" s="2">
        <v>1094.2</v>
      </c>
    </row>
    <row r="297" spans="1:2" x14ac:dyDescent="0.3">
      <c r="A297" s="1">
        <v>44749</v>
      </c>
      <c r="B297" s="2">
        <v>1102.9000000000001</v>
      </c>
    </row>
    <row r="298" spans="1:2" x14ac:dyDescent="0.3">
      <c r="A298" s="1">
        <v>44750</v>
      </c>
      <c r="B298" s="2">
        <v>1088.3499999999999</v>
      </c>
    </row>
    <row r="299" spans="1:2" x14ac:dyDescent="0.3">
      <c r="A299" s="1">
        <v>44753</v>
      </c>
      <c r="B299" s="2">
        <v>1089.95</v>
      </c>
    </row>
    <row r="300" spans="1:2" x14ac:dyDescent="0.3">
      <c r="A300" s="1">
        <v>44754</v>
      </c>
      <c r="B300" s="2">
        <v>1096.3</v>
      </c>
    </row>
    <row r="301" spans="1:2" x14ac:dyDescent="0.3">
      <c r="A301" s="1">
        <v>44755</v>
      </c>
      <c r="B301" s="2">
        <v>1101.6500000000001</v>
      </c>
    </row>
    <row r="302" spans="1:2" x14ac:dyDescent="0.3">
      <c r="A302" s="1">
        <v>44756</v>
      </c>
      <c r="B302" s="2">
        <v>1113.95</v>
      </c>
    </row>
    <row r="303" spans="1:2" x14ac:dyDescent="0.3">
      <c r="A303" s="1">
        <v>44757</v>
      </c>
      <c r="B303" s="2">
        <v>1099.7</v>
      </c>
    </row>
    <row r="304" spans="1:2" x14ac:dyDescent="0.3">
      <c r="A304" s="1">
        <v>44760</v>
      </c>
      <c r="B304" s="2">
        <v>1111.8499999999999</v>
      </c>
    </row>
    <row r="305" spans="1:2" x14ac:dyDescent="0.3">
      <c r="A305" s="1">
        <v>44761</v>
      </c>
      <c r="B305" s="2">
        <v>1125.8499999999999</v>
      </c>
    </row>
    <row r="306" spans="1:2" x14ac:dyDescent="0.3">
      <c r="A306" s="1">
        <v>44762</v>
      </c>
      <c r="B306" s="2">
        <v>1132.0999999999999</v>
      </c>
    </row>
    <row r="307" spans="1:2" x14ac:dyDescent="0.3">
      <c r="A307" s="1">
        <v>44763</v>
      </c>
      <c r="B307" s="2">
        <v>1117.95</v>
      </c>
    </row>
    <row r="308" spans="1:2" x14ac:dyDescent="0.3">
      <c r="A308" s="1">
        <v>44764</v>
      </c>
      <c r="B308" s="2">
        <v>1128.2</v>
      </c>
    </row>
    <row r="309" spans="1:2" x14ac:dyDescent="0.3">
      <c r="A309" s="1">
        <v>44767</v>
      </c>
      <c r="B309" s="2">
        <v>1156.3</v>
      </c>
    </row>
    <row r="310" spans="1:2" x14ac:dyDescent="0.3">
      <c r="A310" s="1">
        <v>44768</v>
      </c>
      <c r="B310" s="2">
        <v>1132.9000000000001</v>
      </c>
    </row>
    <row r="311" spans="1:2" x14ac:dyDescent="0.3">
      <c r="A311" s="1">
        <v>44769</v>
      </c>
      <c r="B311" s="2">
        <v>1144.95</v>
      </c>
    </row>
    <row r="312" spans="1:2" x14ac:dyDescent="0.3">
      <c r="A312" s="1">
        <v>44770</v>
      </c>
      <c r="B312" s="2">
        <v>1171.0999999999999</v>
      </c>
    </row>
    <row r="313" spans="1:2" x14ac:dyDescent="0.3">
      <c r="A313" s="1">
        <v>44771</v>
      </c>
      <c r="B313" s="2">
        <v>1144.5</v>
      </c>
    </row>
    <row r="314" spans="1:2" x14ac:dyDescent="0.3">
      <c r="A314" s="1">
        <v>44774</v>
      </c>
      <c r="B314" s="2">
        <v>1130.45</v>
      </c>
    </row>
    <row r="315" spans="1:2" x14ac:dyDescent="0.3">
      <c r="A315" s="1">
        <v>44775</v>
      </c>
      <c r="B315" s="2">
        <v>1100.6500000000001</v>
      </c>
    </row>
    <row r="316" spans="1:2" x14ac:dyDescent="0.3">
      <c r="A316" s="1">
        <v>44776</v>
      </c>
      <c r="B316" s="2">
        <v>1104.8499999999999</v>
      </c>
    </row>
    <row r="317" spans="1:2" x14ac:dyDescent="0.3">
      <c r="A317" s="1">
        <v>44777</v>
      </c>
      <c r="B317" s="2">
        <v>1037.25</v>
      </c>
    </row>
    <row r="318" spans="1:2" x14ac:dyDescent="0.3">
      <c r="A318" s="1">
        <v>44778</v>
      </c>
      <c r="B318" s="2">
        <v>1066.45</v>
      </c>
    </row>
    <row r="319" spans="1:2" x14ac:dyDescent="0.3">
      <c r="A319" s="1">
        <v>44781</v>
      </c>
      <c r="B319" s="2">
        <v>1069.45</v>
      </c>
    </row>
    <row r="320" spans="1:2" x14ac:dyDescent="0.3">
      <c r="A320" s="1">
        <v>44783</v>
      </c>
      <c r="B320" s="2">
        <v>1055.25</v>
      </c>
    </row>
    <row r="321" spans="1:2" x14ac:dyDescent="0.3">
      <c r="A321" s="1">
        <v>44784</v>
      </c>
      <c r="B321" s="2">
        <v>1078.0999999999999</v>
      </c>
    </row>
    <row r="322" spans="1:2" x14ac:dyDescent="0.3">
      <c r="A322" s="1">
        <v>44785</v>
      </c>
      <c r="B322" s="2">
        <v>1097.5999999999999</v>
      </c>
    </row>
    <row r="323" spans="1:2" x14ac:dyDescent="0.3">
      <c r="A323" s="1">
        <v>44789</v>
      </c>
      <c r="B323" s="2">
        <v>1110.45</v>
      </c>
    </row>
    <row r="324" spans="1:2" x14ac:dyDescent="0.3">
      <c r="A324" s="1">
        <v>44790</v>
      </c>
      <c r="B324" s="2">
        <v>1140.5999999999999</v>
      </c>
    </row>
    <row r="325" spans="1:2" x14ac:dyDescent="0.3">
      <c r="A325" s="1">
        <v>44791</v>
      </c>
      <c r="B325" s="2">
        <v>1117.55</v>
      </c>
    </row>
    <row r="326" spans="1:2" x14ac:dyDescent="0.3">
      <c r="A326" s="1">
        <v>44792</v>
      </c>
      <c r="B326" s="2">
        <v>1096.2</v>
      </c>
    </row>
    <row r="327" spans="1:2" x14ac:dyDescent="0.3">
      <c r="A327" s="1">
        <v>44795</v>
      </c>
      <c r="B327" s="2">
        <v>1057</v>
      </c>
    </row>
    <row r="328" spans="1:2" x14ac:dyDescent="0.3">
      <c r="A328" s="1">
        <v>44796</v>
      </c>
      <c r="B328" s="2">
        <v>1056.0999999999999</v>
      </c>
    </row>
    <row r="329" spans="1:2" x14ac:dyDescent="0.3">
      <c r="A329" s="1">
        <v>44797</v>
      </c>
      <c r="B329" s="2">
        <v>1088.6500000000001</v>
      </c>
    </row>
    <row r="330" spans="1:2" x14ac:dyDescent="0.3">
      <c r="A330" s="1">
        <v>44798</v>
      </c>
      <c r="B330" s="2">
        <v>1070.05</v>
      </c>
    </row>
    <row r="331" spans="1:2" x14ac:dyDescent="0.3">
      <c r="A331" s="1">
        <v>44799</v>
      </c>
      <c r="B331" s="2">
        <v>1057.45</v>
      </c>
    </row>
    <row r="332" spans="1:2" x14ac:dyDescent="0.3">
      <c r="A332" s="1">
        <v>44802</v>
      </c>
      <c r="B332" s="2">
        <v>1043.3</v>
      </c>
    </row>
    <row r="333" spans="1:2" x14ac:dyDescent="0.3">
      <c r="A333" s="1">
        <v>44803</v>
      </c>
      <c r="B333" s="2">
        <v>1097</v>
      </c>
    </row>
    <row r="334" spans="1:2" x14ac:dyDescent="0.3">
      <c r="A334" s="1">
        <v>44805</v>
      </c>
      <c r="B334" s="2">
        <v>1084.3499999999999</v>
      </c>
    </row>
    <row r="335" spans="1:2" x14ac:dyDescent="0.3">
      <c r="A335" s="1">
        <v>44806</v>
      </c>
      <c r="B335" s="2">
        <v>1088.7</v>
      </c>
    </row>
    <row r="336" spans="1:2" x14ac:dyDescent="0.3">
      <c r="A336" s="1">
        <v>44809</v>
      </c>
      <c r="B336" s="2">
        <v>1103.7</v>
      </c>
    </row>
    <row r="337" spans="1:2" x14ac:dyDescent="0.3">
      <c r="A337" s="1">
        <v>44810</v>
      </c>
      <c r="B337" s="2">
        <v>1098.9000000000001</v>
      </c>
    </row>
    <row r="338" spans="1:2" x14ac:dyDescent="0.3">
      <c r="A338" s="1">
        <v>44811</v>
      </c>
      <c r="B338" s="2">
        <v>1107.75</v>
      </c>
    </row>
    <row r="339" spans="1:2" x14ac:dyDescent="0.3">
      <c r="A339" s="1">
        <v>44812</v>
      </c>
      <c r="B339" s="2">
        <v>1106.05</v>
      </c>
    </row>
    <row r="340" spans="1:2" x14ac:dyDescent="0.3">
      <c r="A340" s="1">
        <v>44813</v>
      </c>
      <c r="B340" s="2">
        <v>1104.3499999999999</v>
      </c>
    </row>
    <row r="341" spans="1:2" x14ac:dyDescent="0.3">
      <c r="A341" s="1">
        <v>44816</v>
      </c>
      <c r="B341" s="2">
        <v>1103.8499999999999</v>
      </c>
    </row>
    <row r="342" spans="1:2" x14ac:dyDescent="0.3">
      <c r="A342" s="1">
        <v>44817</v>
      </c>
      <c r="B342" s="2">
        <v>1101.5999999999999</v>
      </c>
    </row>
    <row r="343" spans="1:2" x14ac:dyDescent="0.3">
      <c r="A343" s="1">
        <v>44818</v>
      </c>
      <c r="B343" s="2">
        <v>1061.4000000000001</v>
      </c>
    </row>
    <row r="344" spans="1:2" x14ac:dyDescent="0.3">
      <c r="A344" s="1">
        <v>44819</v>
      </c>
      <c r="B344" s="2">
        <v>1040.55</v>
      </c>
    </row>
    <row r="345" spans="1:2" x14ac:dyDescent="0.3">
      <c r="A345" s="1">
        <v>44820</v>
      </c>
      <c r="B345" s="2">
        <v>1036.3499999999999</v>
      </c>
    </row>
    <row r="346" spans="1:2" x14ac:dyDescent="0.3">
      <c r="A346" s="1">
        <v>44823</v>
      </c>
      <c r="B346" s="2">
        <v>1030.6500000000001</v>
      </c>
    </row>
    <row r="347" spans="1:2" x14ac:dyDescent="0.3">
      <c r="A347" s="1">
        <v>44824</v>
      </c>
      <c r="B347" s="2">
        <v>1057.8</v>
      </c>
    </row>
    <row r="348" spans="1:2" x14ac:dyDescent="0.3">
      <c r="A348" s="1">
        <v>44825</v>
      </c>
      <c r="B348" s="2">
        <v>1075.7</v>
      </c>
    </row>
    <row r="349" spans="1:2" x14ac:dyDescent="0.3">
      <c r="A349" s="1">
        <v>44826</v>
      </c>
      <c r="B349" s="2">
        <v>1084.25</v>
      </c>
    </row>
    <row r="350" spans="1:2" x14ac:dyDescent="0.3">
      <c r="A350" s="1">
        <v>44827</v>
      </c>
      <c r="B350" s="2">
        <v>1035.75</v>
      </c>
    </row>
    <row r="351" spans="1:2" x14ac:dyDescent="0.3">
      <c r="A351" s="1">
        <v>44830</v>
      </c>
      <c r="B351" s="2">
        <v>1003.05</v>
      </c>
    </row>
    <row r="352" spans="1:2" x14ac:dyDescent="0.3">
      <c r="A352" s="1">
        <v>44831</v>
      </c>
      <c r="B352">
        <v>984.95</v>
      </c>
    </row>
    <row r="353" spans="1:2" x14ac:dyDescent="0.3">
      <c r="A353" s="1">
        <v>44832</v>
      </c>
      <c r="B353">
        <v>962.95</v>
      </c>
    </row>
    <row r="354" spans="1:2" x14ac:dyDescent="0.3">
      <c r="A354" s="1">
        <v>44833</v>
      </c>
      <c r="B354">
        <v>946.65</v>
      </c>
    </row>
    <row r="355" spans="1:2" x14ac:dyDescent="0.3">
      <c r="A355" s="1">
        <v>44834</v>
      </c>
      <c r="B355">
        <v>924.2</v>
      </c>
    </row>
    <row r="356" spans="1:2" x14ac:dyDescent="0.3">
      <c r="A356" s="1">
        <v>44837</v>
      </c>
      <c r="B356">
        <v>926.15</v>
      </c>
    </row>
    <row r="357" spans="1:2" x14ac:dyDescent="0.3">
      <c r="A357" s="1">
        <v>44838</v>
      </c>
      <c r="B357">
        <v>972.25</v>
      </c>
    </row>
    <row r="358" spans="1:2" x14ac:dyDescent="0.3">
      <c r="A358" s="1">
        <v>44840</v>
      </c>
      <c r="B358">
        <v>995.9</v>
      </c>
    </row>
    <row r="359" spans="1:2" x14ac:dyDescent="0.3">
      <c r="A359" s="1">
        <v>44841</v>
      </c>
      <c r="B359" s="2">
        <v>1006.35</v>
      </c>
    </row>
    <row r="360" spans="1:2" x14ac:dyDescent="0.3">
      <c r="A360" s="1">
        <v>44844</v>
      </c>
      <c r="B360" s="2">
        <v>1009.5</v>
      </c>
    </row>
    <row r="361" spans="1:2" x14ac:dyDescent="0.3">
      <c r="A361" s="1">
        <v>44845</v>
      </c>
      <c r="B361">
        <v>980</v>
      </c>
    </row>
    <row r="362" spans="1:2" x14ac:dyDescent="0.3">
      <c r="A362" s="1">
        <v>44846</v>
      </c>
      <c r="B362">
        <v>994.1</v>
      </c>
    </row>
    <row r="363" spans="1:2" x14ac:dyDescent="0.3">
      <c r="A363" s="1">
        <v>44847</v>
      </c>
      <c r="B363">
        <v>989.8</v>
      </c>
    </row>
    <row r="364" spans="1:2" x14ac:dyDescent="0.3">
      <c r="A364" s="1">
        <v>44848</v>
      </c>
      <c r="B364">
        <v>979.75</v>
      </c>
    </row>
    <row r="365" spans="1:2" x14ac:dyDescent="0.3">
      <c r="A365" s="1">
        <v>44851</v>
      </c>
      <c r="B365" s="2">
        <v>1010.65</v>
      </c>
    </row>
    <row r="366" spans="1:2" x14ac:dyDescent="0.3">
      <c r="A366" s="1">
        <v>44852</v>
      </c>
      <c r="B366" s="2">
        <v>1009.55</v>
      </c>
    </row>
    <row r="367" spans="1:2" x14ac:dyDescent="0.3">
      <c r="A367" s="1">
        <v>44853</v>
      </c>
      <c r="B367" s="2">
        <v>1029.6500000000001</v>
      </c>
    </row>
    <row r="368" spans="1:2" x14ac:dyDescent="0.3">
      <c r="A368" s="1">
        <v>44854</v>
      </c>
      <c r="B368" s="2">
        <v>1008.9</v>
      </c>
    </row>
    <row r="369" spans="1:2" x14ac:dyDescent="0.3">
      <c r="A369" s="1">
        <v>44855</v>
      </c>
      <c r="B369" s="2">
        <v>1005.45</v>
      </c>
    </row>
    <row r="370" spans="1:2" x14ac:dyDescent="0.3">
      <c r="A370" s="1">
        <v>44858</v>
      </c>
      <c r="B370" s="2">
        <v>1032.2</v>
      </c>
    </row>
    <row r="371" spans="1:2" x14ac:dyDescent="0.3">
      <c r="A371" s="1">
        <v>44859</v>
      </c>
      <c r="B371" s="2">
        <v>1008.15</v>
      </c>
    </row>
    <row r="372" spans="1:2" x14ac:dyDescent="0.3">
      <c r="A372" s="1">
        <v>44861</v>
      </c>
      <c r="B372" s="2">
        <v>1014.65</v>
      </c>
    </row>
    <row r="373" spans="1:2" x14ac:dyDescent="0.3">
      <c r="A373" s="1">
        <v>44862</v>
      </c>
      <c r="B373">
        <v>989.65</v>
      </c>
    </row>
    <row r="374" spans="1:2" x14ac:dyDescent="0.3">
      <c r="A374" s="1">
        <v>44865</v>
      </c>
      <c r="B374">
        <v>990.15</v>
      </c>
    </row>
    <row r="375" spans="1:2" x14ac:dyDescent="0.3">
      <c r="A375" s="1">
        <v>44866</v>
      </c>
      <c r="B375" s="2">
        <v>1002.15</v>
      </c>
    </row>
    <row r="376" spans="1:2" x14ac:dyDescent="0.3">
      <c r="A376" s="1">
        <v>44867</v>
      </c>
      <c r="B376">
        <v>985.45</v>
      </c>
    </row>
    <row r="377" spans="1:2" x14ac:dyDescent="0.3">
      <c r="A377" s="1">
        <v>44868</v>
      </c>
      <c r="B377">
        <v>956.7</v>
      </c>
    </row>
    <row r="378" spans="1:2" x14ac:dyDescent="0.3">
      <c r="A378" s="1">
        <v>44869</v>
      </c>
      <c r="B378">
        <v>948.35</v>
      </c>
    </row>
    <row r="379" spans="1:2" x14ac:dyDescent="0.3">
      <c r="A379" s="1">
        <v>44872</v>
      </c>
      <c r="B379">
        <v>929.45</v>
      </c>
    </row>
    <row r="380" spans="1:2" x14ac:dyDescent="0.3">
      <c r="A380" s="1">
        <v>44874</v>
      </c>
      <c r="B380">
        <v>955.05</v>
      </c>
    </row>
    <row r="381" spans="1:2" x14ac:dyDescent="0.3">
      <c r="A381" s="1">
        <v>44875</v>
      </c>
      <c r="B381">
        <v>960.35</v>
      </c>
    </row>
    <row r="382" spans="1:2" x14ac:dyDescent="0.3">
      <c r="A382" s="1">
        <v>44876</v>
      </c>
      <c r="B382">
        <v>955.55</v>
      </c>
    </row>
    <row r="383" spans="1:2" x14ac:dyDescent="0.3">
      <c r="A383" s="1">
        <v>44879</v>
      </c>
      <c r="B383">
        <v>945.55</v>
      </c>
    </row>
    <row r="384" spans="1:2" x14ac:dyDescent="0.3">
      <c r="A384" s="1">
        <v>44880</v>
      </c>
      <c r="B384">
        <v>984.4</v>
      </c>
    </row>
    <row r="385" spans="1:2" x14ac:dyDescent="0.3">
      <c r="A385" s="1">
        <v>44881</v>
      </c>
      <c r="B385">
        <v>986.25</v>
      </c>
    </row>
    <row r="386" spans="1:2" x14ac:dyDescent="0.3">
      <c r="A386" s="1">
        <v>44882</v>
      </c>
      <c r="B386" s="2">
        <v>1013.15</v>
      </c>
    </row>
    <row r="387" spans="1:2" x14ac:dyDescent="0.3">
      <c r="A387" s="1">
        <v>44883</v>
      </c>
      <c r="B387" s="2">
        <v>1034.2</v>
      </c>
    </row>
    <row r="388" spans="1:2" x14ac:dyDescent="0.3">
      <c r="A388" s="1">
        <v>44886</v>
      </c>
      <c r="B388">
        <v>996.2</v>
      </c>
    </row>
    <row r="389" spans="1:2" x14ac:dyDescent="0.3">
      <c r="A389" s="1">
        <v>44887</v>
      </c>
      <c r="B389">
        <v>965</v>
      </c>
    </row>
    <row r="390" spans="1:2" x14ac:dyDescent="0.3">
      <c r="A390" s="1">
        <v>44888</v>
      </c>
      <c r="B390">
        <v>988.3</v>
      </c>
    </row>
    <row r="391" spans="1:2" x14ac:dyDescent="0.3">
      <c r="A391" s="1">
        <v>44889</v>
      </c>
      <c r="B391" s="2">
        <v>1016.85</v>
      </c>
    </row>
    <row r="392" spans="1:2" x14ac:dyDescent="0.3">
      <c r="A392" s="1">
        <v>44890</v>
      </c>
      <c r="B392" s="2">
        <v>1030</v>
      </c>
    </row>
    <row r="393" spans="1:2" x14ac:dyDescent="0.3">
      <c r="A393" s="1">
        <v>44893</v>
      </c>
      <c r="B393">
        <v>999.55</v>
      </c>
    </row>
    <row r="394" spans="1:2" x14ac:dyDescent="0.3">
      <c r="A394" s="1">
        <v>44894</v>
      </c>
      <c r="B394">
        <v>997.3</v>
      </c>
    </row>
    <row r="395" spans="1:2" x14ac:dyDescent="0.3">
      <c r="A395" s="1">
        <v>44895</v>
      </c>
      <c r="B395">
        <v>985.3</v>
      </c>
    </row>
    <row r="396" spans="1:2" x14ac:dyDescent="0.3">
      <c r="A396" s="1">
        <v>44896</v>
      </c>
      <c r="B396" s="2">
        <v>1000.55</v>
      </c>
    </row>
    <row r="397" spans="1:2" x14ac:dyDescent="0.3">
      <c r="A397" s="1">
        <v>44897</v>
      </c>
      <c r="B397" s="2">
        <v>1048.95</v>
      </c>
    </row>
    <row r="398" spans="1:2" x14ac:dyDescent="0.3">
      <c r="A398" s="1">
        <v>44900</v>
      </c>
      <c r="B398" s="2">
        <v>1087.4000000000001</v>
      </c>
    </row>
    <row r="399" spans="1:2" x14ac:dyDescent="0.3">
      <c r="A399" s="1">
        <v>44901</v>
      </c>
      <c r="B399" s="2">
        <v>1055.6500000000001</v>
      </c>
    </row>
    <row r="400" spans="1:2" x14ac:dyDescent="0.3">
      <c r="A400" s="1">
        <v>44902</v>
      </c>
      <c r="B400" s="2">
        <v>1066.5</v>
      </c>
    </row>
    <row r="401" spans="1:2" x14ac:dyDescent="0.3">
      <c r="A401" s="1">
        <v>44903</v>
      </c>
      <c r="B401" s="2">
        <v>1087.3</v>
      </c>
    </row>
    <row r="402" spans="1:2" x14ac:dyDescent="0.3">
      <c r="A402" s="1">
        <v>44904</v>
      </c>
      <c r="B402" s="2">
        <v>1056.4000000000001</v>
      </c>
    </row>
    <row r="403" spans="1:2" x14ac:dyDescent="0.3">
      <c r="A403" s="1">
        <v>44907</v>
      </c>
      <c r="B403" s="2">
        <v>1083.25</v>
      </c>
    </row>
    <row r="404" spans="1:2" x14ac:dyDescent="0.3">
      <c r="A404" s="1">
        <v>44908</v>
      </c>
      <c r="B404" s="2">
        <v>1026.8499999999999</v>
      </c>
    </row>
    <row r="405" spans="1:2" x14ac:dyDescent="0.3">
      <c r="A405" s="1">
        <v>44909</v>
      </c>
      <c r="B405" s="2">
        <v>1041.3499999999999</v>
      </c>
    </row>
    <row r="406" spans="1:2" x14ac:dyDescent="0.3">
      <c r="A406" s="1">
        <v>44910</v>
      </c>
      <c r="B406" s="2">
        <v>1047.25</v>
      </c>
    </row>
    <row r="407" spans="1:2" x14ac:dyDescent="0.3">
      <c r="A407" s="1">
        <v>44911</v>
      </c>
      <c r="B407" s="2">
        <v>1033.05</v>
      </c>
    </row>
    <row r="408" spans="1:2" x14ac:dyDescent="0.3">
      <c r="A408" s="1">
        <v>44914</v>
      </c>
      <c r="B408" s="2">
        <v>1040.0999999999999</v>
      </c>
    </row>
    <row r="409" spans="1:2" x14ac:dyDescent="0.3">
      <c r="A409" s="1">
        <v>44915</v>
      </c>
      <c r="B409" s="2">
        <v>1030.05</v>
      </c>
    </row>
    <row r="410" spans="1:2" x14ac:dyDescent="0.3">
      <c r="A410" s="1">
        <v>44916</v>
      </c>
      <c r="B410" s="2">
        <v>1036.8499999999999</v>
      </c>
    </row>
    <row r="411" spans="1:2" x14ac:dyDescent="0.3">
      <c r="A411" s="1">
        <v>44917</v>
      </c>
      <c r="B411" s="2">
        <v>1026.95</v>
      </c>
    </row>
    <row r="412" spans="1:2" x14ac:dyDescent="0.3">
      <c r="A412" s="1">
        <v>44918</v>
      </c>
      <c r="B412" s="2">
        <v>1028.5</v>
      </c>
    </row>
    <row r="413" spans="1:2" x14ac:dyDescent="0.3">
      <c r="A413" s="1">
        <v>44921</v>
      </c>
      <c r="B413" s="2">
        <v>1023.7</v>
      </c>
    </row>
    <row r="414" spans="1:2" x14ac:dyDescent="0.3">
      <c r="A414" s="1">
        <v>44922</v>
      </c>
      <c r="B414" s="2">
        <v>1029.75</v>
      </c>
    </row>
    <row r="415" spans="1:2" x14ac:dyDescent="0.3">
      <c r="A415" s="1">
        <v>44923</v>
      </c>
      <c r="B415" s="2">
        <v>1084</v>
      </c>
    </row>
    <row r="416" spans="1:2" x14ac:dyDescent="0.3">
      <c r="A416" s="1">
        <v>44924</v>
      </c>
      <c r="B416" s="2">
        <v>1094.8</v>
      </c>
    </row>
    <row r="417" spans="1:2" x14ac:dyDescent="0.3">
      <c r="A417" s="1">
        <v>44925</v>
      </c>
      <c r="B417" s="2">
        <v>1090.8499999999999</v>
      </c>
    </row>
    <row r="418" spans="1:2" x14ac:dyDescent="0.3">
      <c r="A418" s="1">
        <v>44928</v>
      </c>
      <c r="B418" s="2">
        <v>1101.05</v>
      </c>
    </row>
    <row r="419" spans="1:2" x14ac:dyDescent="0.3">
      <c r="A419" s="1">
        <v>44929</v>
      </c>
      <c r="B419" s="2">
        <v>1091.4000000000001</v>
      </c>
    </row>
    <row r="420" spans="1:2" x14ac:dyDescent="0.3">
      <c r="A420" s="1">
        <v>44930</v>
      </c>
      <c r="B420" s="2">
        <v>1071.4000000000001</v>
      </c>
    </row>
    <row r="421" spans="1:2" x14ac:dyDescent="0.3">
      <c r="A421" s="1">
        <v>44931</v>
      </c>
      <c r="B421" s="2">
        <v>1076.9000000000001</v>
      </c>
    </row>
    <row r="422" spans="1:2" x14ac:dyDescent="0.3">
      <c r="A422" s="1">
        <v>44932</v>
      </c>
      <c r="B422" s="2">
        <v>1058.0999999999999</v>
      </c>
    </row>
    <row r="423" spans="1:2" x14ac:dyDescent="0.3">
      <c r="A423" s="1">
        <v>44935</v>
      </c>
      <c r="B423" s="2">
        <v>1053.25</v>
      </c>
    </row>
    <row r="424" spans="1:2" x14ac:dyDescent="0.3">
      <c r="A424" s="1">
        <v>44936</v>
      </c>
      <c r="B424" s="2">
        <v>1033</v>
      </c>
    </row>
    <row r="425" spans="1:2" x14ac:dyDescent="0.3">
      <c r="A425" s="1">
        <v>44937</v>
      </c>
      <c r="B425" s="2">
        <v>1035</v>
      </c>
    </row>
    <row r="426" spans="1:2" x14ac:dyDescent="0.3">
      <c r="A426" s="1">
        <v>44938</v>
      </c>
      <c r="B426" s="2">
        <v>1022.4</v>
      </c>
    </row>
    <row r="427" spans="1:2" x14ac:dyDescent="0.3">
      <c r="A427" s="1">
        <v>44939</v>
      </c>
      <c r="B427" s="2">
        <v>1019.9</v>
      </c>
    </row>
    <row r="428" spans="1:2" x14ac:dyDescent="0.3">
      <c r="A428" s="1">
        <v>44942</v>
      </c>
      <c r="B428" s="2">
        <v>1026.6500000000001</v>
      </c>
    </row>
    <row r="429" spans="1:2" x14ac:dyDescent="0.3">
      <c r="A429" s="1">
        <v>44943</v>
      </c>
      <c r="B429" s="2">
        <v>1086.3</v>
      </c>
    </row>
    <row r="430" spans="1:2" x14ac:dyDescent="0.3">
      <c r="A430" s="1">
        <v>44944</v>
      </c>
      <c r="B430" s="2">
        <v>1106.9000000000001</v>
      </c>
    </row>
    <row r="431" spans="1:2" x14ac:dyDescent="0.3">
      <c r="A431" s="1">
        <v>44945</v>
      </c>
      <c r="B431" s="2">
        <v>1109.25</v>
      </c>
    </row>
    <row r="432" spans="1:2" x14ac:dyDescent="0.3">
      <c r="A432" s="1">
        <v>44946</v>
      </c>
      <c r="B432" s="2">
        <v>1121.95</v>
      </c>
    </row>
    <row r="433" spans="1:2" x14ac:dyDescent="0.3">
      <c r="A433" s="1">
        <v>44949</v>
      </c>
      <c r="B433" s="2">
        <v>1094.55</v>
      </c>
    </row>
    <row r="434" spans="1:2" x14ac:dyDescent="0.3">
      <c r="A434" s="1">
        <v>44950</v>
      </c>
      <c r="B434" s="2">
        <v>1077.75</v>
      </c>
    </row>
    <row r="435" spans="1:2" x14ac:dyDescent="0.3">
      <c r="A435" s="1">
        <v>44951</v>
      </c>
      <c r="B435" s="2">
        <v>1066.8</v>
      </c>
    </row>
    <row r="436" spans="1:2" x14ac:dyDescent="0.3">
      <c r="A436" s="1">
        <v>44953</v>
      </c>
      <c r="B436" s="2">
        <v>1011.55</v>
      </c>
    </row>
    <row r="437" spans="1:2" x14ac:dyDescent="0.3">
      <c r="A437" s="1">
        <v>44956</v>
      </c>
      <c r="B437" s="2">
        <v>1028.5</v>
      </c>
    </row>
    <row r="438" spans="1:2" x14ac:dyDescent="0.3">
      <c r="A438" s="1">
        <v>44957</v>
      </c>
      <c r="B438" s="2">
        <v>1022.35</v>
      </c>
    </row>
    <row r="439" spans="1:2" x14ac:dyDescent="0.3">
      <c r="A439" s="1">
        <v>44958</v>
      </c>
      <c r="B439" s="2">
        <v>1038.1500000000001</v>
      </c>
    </row>
    <row r="440" spans="1:2" x14ac:dyDescent="0.3">
      <c r="A440" s="1">
        <v>44959</v>
      </c>
      <c r="B440" s="2">
        <v>1014.95</v>
      </c>
    </row>
    <row r="441" spans="1:2" x14ac:dyDescent="0.3">
      <c r="A441" s="1">
        <v>44960</v>
      </c>
      <c r="B441">
        <v>974.65</v>
      </c>
    </row>
    <row r="442" spans="1:2" x14ac:dyDescent="0.3">
      <c r="A442" s="1">
        <v>44963</v>
      </c>
      <c r="B442">
        <v>999.6</v>
      </c>
    </row>
    <row r="443" spans="1:2" x14ac:dyDescent="0.3">
      <c r="A443" s="1">
        <v>44964</v>
      </c>
      <c r="B443">
        <v>993.65</v>
      </c>
    </row>
    <row r="444" spans="1:2" x14ac:dyDescent="0.3">
      <c r="A444" s="1">
        <v>44965</v>
      </c>
      <c r="B444">
        <v>987.8</v>
      </c>
    </row>
    <row r="445" spans="1:2" x14ac:dyDescent="0.3">
      <c r="A445" s="1">
        <v>44966</v>
      </c>
      <c r="B445">
        <v>993.75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6388-EC5D-4F22-B748-A4FB82C7FF1F}">
  <dimension ref="A1:B445"/>
  <sheetViews>
    <sheetView topLeftCell="A421" workbookViewId="0">
      <selection activeCell="A445" sqref="A445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>
        <v>44319</v>
      </c>
      <c r="B2">
        <v>104.25</v>
      </c>
    </row>
    <row r="3" spans="1:2" x14ac:dyDescent="0.3">
      <c r="A3" s="1">
        <v>44320</v>
      </c>
      <c r="B3">
        <v>103.8</v>
      </c>
    </row>
    <row r="4" spans="1:2" x14ac:dyDescent="0.3">
      <c r="A4" s="1">
        <v>44321</v>
      </c>
      <c r="B4">
        <v>103.8</v>
      </c>
    </row>
    <row r="5" spans="1:2" x14ac:dyDescent="0.3">
      <c r="A5" s="1">
        <v>44322</v>
      </c>
      <c r="B5">
        <v>102.95</v>
      </c>
    </row>
    <row r="6" spans="1:2" x14ac:dyDescent="0.3">
      <c r="A6" s="1">
        <v>44323</v>
      </c>
      <c r="B6">
        <v>105.05</v>
      </c>
    </row>
    <row r="7" spans="1:2" x14ac:dyDescent="0.3">
      <c r="A7" s="1">
        <v>44326</v>
      </c>
      <c r="B7">
        <v>107.7</v>
      </c>
    </row>
    <row r="8" spans="1:2" x14ac:dyDescent="0.3">
      <c r="A8" s="1">
        <v>44327</v>
      </c>
      <c r="B8">
        <v>112.65</v>
      </c>
    </row>
    <row r="9" spans="1:2" x14ac:dyDescent="0.3">
      <c r="A9" s="1">
        <v>44328</v>
      </c>
      <c r="B9">
        <v>113.25</v>
      </c>
    </row>
    <row r="10" spans="1:2" x14ac:dyDescent="0.3">
      <c r="A10" s="1">
        <v>44330</v>
      </c>
      <c r="B10">
        <v>111.3</v>
      </c>
    </row>
    <row r="11" spans="1:2" x14ac:dyDescent="0.3">
      <c r="A11" s="1">
        <v>44333</v>
      </c>
      <c r="B11">
        <v>111.55</v>
      </c>
    </row>
    <row r="12" spans="1:2" x14ac:dyDescent="0.3">
      <c r="A12" s="1">
        <v>44334</v>
      </c>
      <c r="B12">
        <v>112.05</v>
      </c>
    </row>
    <row r="13" spans="1:2" x14ac:dyDescent="0.3">
      <c r="A13" s="1">
        <v>44335</v>
      </c>
      <c r="B13">
        <v>111.9</v>
      </c>
    </row>
    <row r="14" spans="1:2" x14ac:dyDescent="0.3">
      <c r="A14" s="1">
        <v>44336</v>
      </c>
      <c r="B14">
        <v>111.75</v>
      </c>
    </row>
    <row r="15" spans="1:2" x14ac:dyDescent="0.3">
      <c r="A15" s="1">
        <v>44337</v>
      </c>
      <c r="B15">
        <v>112.85</v>
      </c>
    </row>
    <row r="16" spans="1:2" x14ac:dyDescent="0.3">
      <c r="A16" s="1">
        <v>44340</v>
      </c>
      <c r="B16">
        <v>112.85</v>
      </c>
    </row>
    <row r="17" spans="1:2" x14ac:dyDescent="0.3">
      <c r="A17" s="1">
        <v>44341</v>
      </c>
      <c r="B17">
        <v>113.25</v>
      </c>
    </row>
    <row r="18" spans="1:2" x14ac:dyDescent="0.3">
      <c r="A18" s="1">
        <v>44342</v>
      </c>
      <c r="B18">
        <v>111.15</v>
      </c>
    </row>
    <row r="19" spans="1:2" x14ac:dyDescent="0.3">
      <c r="A19" s="1">
        <v>44343</v>
      </c>
      <c r="B19">
        <v>110.2</v>
      </c>
    </row>
    <row r="20" spans="1:2" x14ac:dyDescent="0.3">
      <c r="A20" s="1">
        <v>44344</v>
      </c>
      <c r="B20">
        <v>108.95</v>
      </c>
    </row>
    <row r="21" spans="1:2" x14ac:dyDescent="0.3">
      <c r="A21" s="1">
        <v>44347</v>
      </c>
      <c r="B21">
        <v>110.5</v>
      </c>
    </row>
    <row r="22" spans="1:2" x14ac:dyDescent="0.3">
      <c r="A22" s="1">
        <v>44348</v>
      </c>
      <c r="B22">
        <v>110.1</v>
      </c>
    </row>
    <row r="23" spans="1:2" x14ac:dyDescent="0.3">
      <c r="A23" s="1">
        <v>44349</v>
      </c>
      <c r="B23">
        <v>111.1</v>
      </c>
    </row>
    <row r="24" spans="1:2" x14ac:dyDescent="0.3">
      <c r="A24" s="1">
        <v>44350</v>
      </c>
      <c r="B24">
        <v>111.8</v>
      </c>
    </row>
    <row r="25" spans="1:2" x14ac:dyDescent="0.3">
      <c r="A25" s="1">
        <v>44351</v>
      </c>
      <c r="B25">
        <v>111.85</v>
      </c>
    </row>
    <row r="26" spans="1:2" x14ac:dyDescent="0.3">
      <c r="A26" s="1">
        <v>44354</v>
      </c>
      <c r="B26">
        <v>116.4</v>
      </c>
    </row>
    <row r="27" spans="1:2" x14ac:dyDescent="0.3">
      <c r="A27" s="1">
        <v>44355</v>
      </c>
      <c r="B27">
        <v>116.15</v>
      </c>
    </row>
    <row r="28" spans="1:2" x14ac:dyDescent="0.3">
      <c r="A28" s="1">
        <v>44356</v>
      </c>
      <c r="B28">
        <v>118.15</v>
      </c>
    </row>
    <row r="29" spans="1:2" x14ac:dyDescent="0.3">
      <c r="A29" s="1">
        <v>44357</v>
      </c>
      <c r="B29">
        <v>118.45</v>
      </c>
    </row>
    <row r="30" spans="1:2" x14ac:dyDescent="0.3">
      <c r="A30" s="1">
        <v>44358</v>
      </c>
      <c r="B30">
        <v>118.75</v>
      </c>
    </row>
    <row r="31" spans="1:2" x14ac:dyDescent="0.3">
      <c r="A31" s="1">
        <v>44361</v>
      </c>
      <c r="B31">
        <v>118.15</v>
      </c>
    </row>
    <row r="32" spans="1:2" x14ac:dyDescent="0.3">
      <c r="A32" s="1">
        <v>44362</v>
      </c>
      <c r="B32">
        <v>117.9</v>
      </c>
    </row>
    <row r="33" spans="1:2" x14ac:dyDescent="0.3">
      <c r="A33" s="1">
        <v>44363</v>
      </c>
      <c r="B33">
        <v>119.8</v>
      </c>
    </row>
    <row r="34" spans="1:2" x14ac:dyDescent="0.3">
      <c r="A34" s="1">
        <v>44364</v>
      </c>
      <c r="B34">
        <v>117.25</v>
      </c>
    </row>
    <row r="35" spans="1:2" x14ac:dyDescent="0.3">
      <c r="A35" s="1">
        <v>44365</v>
      </c>
      <c r="B35">
        <v>113.55</v>
      </c>
    </row>
    <row r="36" spans="1:2" x14ac:dyDescent="0.3">
      <c r="A36" s="1">
        <v>44368</v>
      </c>
      <c r="B36">
        <v>117.95</v>
      </c>
    </row>
    <row r="37" spans="1:2" x14ac:dyDescent="0.3">
      <c r="A37" s="1">
        <v>44369</v>
      </c>
      <c r="B37">
        <v>118.3</v>
      </c>
    </row>
    <row r="38" spans="1:2" x14ac:dyDescent="0.3">
      <c r="A38" s="1">
        <v>44370</v>
      </c>
      <c r="B38">
        <v>117.25</v>
      </c>
    </row>
    <row r="39" spans="1:2" x14ac:dyDescent="0.3">
      <c r="A39" s="1">
        <v>44371</v>
      </c>
      <c r="B39">
        <v>118.05</v>
      </c>
    </row>
    <row r="40" spans="1:2" x14ac:dyDescent="0.3">
      <c r="A40" s="1">
        <v>44372</v>
      </c>
      <c r="B40">
        <v>116.05</v>
      </c>
    </row>
    <row r="41" spans="1:2" x14ac:dyDescent="0.3">
      <c r="A41" s="1">
        <v>44375</v>
      </c>
      <c r="B41">
        <v>116.15</v>
      </c>
    </row>
    <row r="42" spans="1:2" x14ac:dyDescent="0.3">
      <c r="A42" s="1">
        <v>44376</v>
      </c>
      <c r="B42">
        <v>117.6</v>
      </c>
    </row>
    <row r="43" spans="1:2" x14ac:dyDescent="0.3">
      <c r="A43" s="1">
        <v>44377</v>
      </c>
      <c r="B43">
        <v>116.4</v>
      </c>
    </row>
    <row r="44" spans="1:2" x14ac:dyDescent="0.3">
      <c r="A44" s="1">
        <v>44378</v>
      </c>
      <c r="B44">
        <v>117.25</v>
      </c>
    </row>
    <row r="45" spans="1:2" x14ac:dyDescent="0.3">
      <c r="A45" s="1">
        <v>44379</v>
      </c>
      <c r="B45">
        <v>117.3</v>
      </c>
    </row>
    <row r="46" spans="1:2" x14ac:dyDescent="0.3">
      <c r="A46" s="1">
        <v>44382</v>
      </c>
      <c r="B46">
        <v>118.6</v>
      </c>
    </row>
    <row r="47" spans="1:2" x14ac:dyDescent="0.3">
      <c r="A47" s="1">
        <v>44383</v>
      </c>
      <c r="B47">
        <v>117.6</v>
      </c>
    </row>
    <row r="48" spans="1:2" x14ac:dyDescent="0.3">
      <c r="A48" s="1">
        <v>44384</v>
      </c>
      <c r="B48">
        <v>117.35</v>
      </c>
    </row>
    <row r="49" spans="1:2" x14ac:dyDescent="0.3">
      <c r="A49" s="1">
        <v>44385</v>
      </c>
      <c r="B49">
        <v>117.45</v>
      </c>
    </row>
    <row r="50" spans="1:2" x14ac:dyDescent="0.3">
      <c r="A50" s="1">
        <v>44386</v>
      </c>
      <c r="B50">
        <v>117.9</v>
      </c>
    </row>
    <row r="51" spans="1:2" x14ac:dyDescent="0.3">
      <c r="A51" s="1">
        <v>44389</v>
      </c>
      <c r="B51">
        <v>117.8</v>
      </c>
    </row>
    <row r="52" spans="1:2" x14ac:dyDescent="0.3">
      <c r="A52" s="1">
        <v>44390</v>
      </c>
      <c r="B52">
        <v>119.8</v>
      </c>
    </row>
    <row r="53" spans="1:2" x14ac:dyDescent="0.3">
      <c r="A53" s="1">
        <v>44391</v>
      </c>
      <c r="B53">
        <v>120.7</v>
      </c>
    </row>
    <row r="54" spans="1:2" x14ac:dyDescent="0.3">
      <c r="A54" s="1">
        <v>44392</v>
      </c>
      <c r="B54">
        <v>120.35</v>
      </c>
    </row>
    <row r="55" spans="1:2" x14ac:dyDescent="0.3">
      <c r="A55" s="1">
        <v>44393</v>
      </c>
      <c r="B55">
        <v>119.1</v>
      </c>
    </row>
    <row r="56" spans="1:2" x14ac:dyDescent="0.3">
      <c r="A56" s="1">
        <v>44396</v>
      </c>
      <c r="B56">
        <v>121.35</v>
      </c>
    </row>
    <row r="57" spans="1:2" x14ac:dyDescent="0.3">
      <c r="A57" s="1">
        <v>44397</v>
      </c>
      <c r="B57">
        <v>118.45</v>
      </c>
    </row>
    <row r="58" spans="1:2" x14ac:dyDescent="0.3">
      <c r="A58" s="1">
        <v>44399</v>
      </c>
      <c r="B58">
        <v>119.3</v>
      </c>
    </row>
    <row r="59" spans="1:2" x14ac:dyDescent="0.3">
      <c r="A59" s="1">
        <v>44400</v>
      </c>
      <c r="B59">
        <v>118.5</v>
      </c>
    </row>
    <row r="60" spans="1:2" x14ac:dyDescent="0.3">
      <c r="A60" s="1">
        <v>44403</v>
      </c>
      <c r="B60">
        <v>119.4</v>
      </c>
    </row>
    <row r="61" spans="1:2" x14ac:dyDescent="0.3">
      <c r="A61" s="1">
        <v>44404</v>
      </c>
      <c r="B61">
        <v>118.75</v>
      </c>
    </row>
    <row r="62" spans="1:2" x14ac:dyDescent="0.3">
      <c r="A62" s="1">
        <v>44405</v>
      </c>
      <c r="B62">
        <v>116.75</v>
      </c>
    </row>
    <row r="63" spans="1:2" x14ac:dyDescent="0.3">
      <c r="A63" s="1">
        <v>44406</v>
      </c>
      <c r="B63">
        <v>116.75</v>
      </c>
    </row>
    <row r="64" spans="1:2" x14ac:dyDescent="0.3">
      <c r="A64" s="1">
        <v>44407</v>
      </c>
      <c r="B64">
        <v>118.2</v>
      </c>
    </row>
    <row r="65" spans="1:2" x14ac:dyDescent="0.3">
      <c r="A65" s="1">
        <v>44410</v>
      </c>
      <c r="B65">
        <v>117.8</v>
      </c>
    </row>
    <row r="66" spans="1:2" x14ac:dyDescent="0.3">
      <c r="A66" s="1">
        <v>44411</v>
      </c>
      <c r="B66">
        <v>117.6</v>
      </c>
    </row>
    <row r="67" spans="1:2" x14ac:dyDescent="0.3">
      <c r="A67" s="1">
        <v>44412</v>
      </c>
      <c r="B67">
        <v>117.65</v>
      </c>
    </row>
    <row r="68" spans="1:2" x14ac:dyDescent="0.3">
      <c r="A68" s="1">
        <v>44413</v>
      </c>
      <c r="B68">
        <v>116.5</v>
      </c>
    </row>
    <row r="69" spans="1:2" x14ac:dyDescent="0.3">
      <c r="A69" s="1">
        <v>44414</v>
      </c>
      <c r="B69">
        <v>117.65</v>
      </c>
    </row>
    <row r="70" spans="1:2" x14ac:dyDescent="0.3">
      <c r="A70" s="1">
        <v>44417</v>
      </c>
      <c r="B70">
        <v>116.75</v>
      </c>
    </row>
    <row r="71" spans="1:2" x14ac:dyDescent="0.3">
      <c r="A71" s="1">
        <v>44418</v>
      </c>
      <c r="B71">
        <v>114.25</v>
      </c>
    </row>
    <row r="72" spans="1:2" x14ac:dyDescent="0.3">
      <c r="A72" s="1">
        <v>44419</v>
      </c>
      <c r="B72">
        <v>116.95</v>
      </c>
    </row>
    <row r="73" spans="1:2" x14ac:dyDescent="0.3">
      <c r="A73" s="1">
        <v>44420</v>
      </c>
      <c r="B73">
        <v>119.05</v>
      </c>
    </row>
    <row r="74" spans="1:2" x14ac:dyDescent="0.3">
      <c r="A74" s="1">
        <v>44421</v>
      </c>
      <c r="B74">
        <v>118.3</v>
      </c>
    </row>
    <row r="75" spans="1:2" x14ac:dyDescent="0.3">
      <c r="A75" s="1">
        <v>44424</v>
      </c>
      <c r="B75">
        <v>118.85</v>
      </c>
    </row>
    <row r="76" spans="1:2" x14ac:dyDescent="0.3">
      <c r="A76" s="1">
        <v>44425</v>
      </c>
      <c r="B76">
        <v>117.35</v>
      </c>
    </row>
    <row r="77" spans="1:2" x14ac:dyDescent="0.3">
      <c r="A77" s="1">
        <v>44426</v>
      </c>
      <c r="B77">
        <v>116.5</v>
      </c>
    </row>
    <row r="78" spans="1:2" x14ac:dyDescent="0.3">
      <c r="A78" s="1">
        <v>44428</v>
      </c>
      <c r="B78">
        <v>114.15</v>
      </c>
    </row>
    <row r="79" spans="1:2" x14ac:dyDescent="0.3">
      <c r="A79" s="1">
        <v>44431</v>
      </c>
      <c r="B79">
        <v>113.35</v>
      </c>
    </row>
    <row r="80" spans="1:2" x14ac:dyDescent="0.3">
      <c r="A80" s="1">
        <v>44432</v>
      </c>
      <c r="B80">
        <v>114</v>
      </c>
    </row>
    <row r="81" spans="1:2" x14ac:dyDescent="0.3">
      <c r="A81" s="1">
        <v>44433</v>
      </c>
      <c r="B81">
        <v>113.95</v>
      </c>
    </row>
    <row r="82" spans="1:2" x14ac:dyDescent="0.3">
      <c r="A82" s="1">
        <v>44434</v>
      </c>
      <c r="B82">
        <v>112.7</v>
      </c>
    </row>
    <row r="83" spans="1:2" x14ac:dyDescent="0.3">
      <c r="A83" s="1">
        <v>44435</v>
      </c>
      <c r="B83">
        <v>113.35</v>
      </c>
    </row>
    <row r="84" spans="1:2" x14ac:dyDescent="0.3">
      <c r="A84" s="1">
        <v>44438</v>
      </c>
      <c r="B84">
        <v>115</v>
      </c>
    </row>
    <row r="85" spans="1:2" x14ac:dyDescent="0.3">
      <c r="A85" s="1">
        <v>44439</v>
      </c>
      <c r="B85">
        <v>115.95</v>
      </c>
    </row>
    <row r="86" spans="1:2" x14ac:dyDescent="0.3">
      <c r="A86" s="1">
        <v>44440</v>
      </c>
      <c r="B86">
        <v>115.35</v>
      </c>
    </row>
    <row r="87" spans="1:2" x14ac:dyDescent="0.3">
      <c r="A87" s="1">
        <v>44441</v>
      </c>
      <c r="B87">
        <v>116.55</v>
      </c>
    </row>
    <row r="88" spans="1:2" x14ac:dyDescent="0.3">
      <c r="A88" s="1">
        <v>44442</v>
      </c>
      <c r="B88">
        <v>117.05</v>
      </c>
    </row>
    <row r="89" spans="1:2" x14ac:dyDescent="0.3">
      <c r="A89" s="1">
        <v>44445</v>
      </c>
      <c r="B89">
        <v>116.45</v>
      </c>
    </row>
    <row r="90" spans="1:2" x14ac:dyDescent="0.3">
      <c r="A90" s="1">
        <v>44446</v>
      </c>
      <c r="B90">
        <v>115.95</v>
      </c>
    </row>
    <row r="91" spans="1:2" x14ac:dyDescent="0.3">
      <c r="A91" s="1">
        <v>44447</v>
      </c>
      <c r="B91">
        <v>113.95</v>
      </c>
    </row>
    <row r="92" spans="1:2" x14ac:dyDescent="0.3">
      <c r="A92" s="1">
        <v>44448</v>
      </c>
      <c r="B92">
        <v>114.5</v>
      </c>
    </row>
    <row r="93" spans="1:2" x14ac:dyDescent="0.3">
      <c r="A93" s="1">
        <v>44452</v>
      </c>
      <c r="B93">
        <v>114.9</v>
      </c>
    </row>
    <row r="94" spans="1:2" x14ac:dyDescent="0.3">
      <c r="A94" s="1">
        <v>44453</v>
      </c>
      <c r="B94">
        <v>115.9</v>
      </c>
    </row>
    <row r="95" spans="1:2" x14ac:dyDescent="0.3">
      <c r="A95" s="1">
        <v>44454</v>
      </c>
      <c r="B95">
        <v>124.2</v>
      </c>
    </row>
    <row r="96" spans="1:2" x14ac:dyDescent="0.3">
      <c r="A96" s="1">
        <v>44455</v>
      </c>
      <c r="B96">
        <v>124</v>
      </c>
    </row>
    <row r="97" spans="1:2" x14ac:dyDescent="0.3">
      <c r="A97" s="1">
        <v>44456</v>
      </c>
      <c r="B97">
        <v>123.65</v>
      </c>
    </row>
    <row r="98" spans="1:2" x14ac:dyDescent="0.3">
      <c r="A98" s="1">
        <v>44459</v>
      </c>
      <c r="B98">
        <v>122.7</v>
      </c>
    </row>
    <row r="99" spans="1:2" x14ac:dyDescent="0.3">
      <c r="A99" s="1">
        <v>44460</v>
      </c>
      <c r="B99">
        <v>124.05</v>
      </c>
    </row>
    <row r="100" spans="1:2" x14ac:dyDescent="0.3">
      <c r="A100" s="1">
        <v>44461</v>
      </c>
      <c r="B100">
        <v>124.4</v>
      </c>
    </row>
    <row r="101" spans="1:2" x14ac:dyDescent="0.3">
      <c r="A101" s="1">
        <v>44462</v>
      </c>
      <c r="B101">
        <v>126.1</v>
      </c>
    </row>
    <row r="102" spans="1:2" x14ac:dyDescent="0.3">
      <c r="A102" s="1">
        <v>44463</v>
      </c>
      <c r="B102">
        <v>124.35</v>
      </c>
    </row>
    <row r="103" spans="1:2" x14ac:dyDescent="0.3">
      <c r="A103" s="1">
        <v>44466</v>
      </c>
      <c r="B103">
        <v>126.95</v>
      </c>
    </row>
    <row r="104" spans="1:2" x14ac:dyDescent="0.3">
      <c r="A104" s="1">
        <v>44467</v>
      </c>
      <c r="B104">
        <v>131.94999999999999</v>
      </c>
    </row>
    <row r="105" spans="1:2" x14ac:dyDescent="0.3">
      <c r="A105" s="1">
        <v>44468</v>
      </c>
      <c r="B105">
        <v>140.55000000000001</v>
      </c>
    </row>
    <row r="106" spans="1:2" x14ac:dyDescent="0.3">
      <c r="A106" s="1">
        <v>44469</v>
      </c>
      <c r="B106">
        <v>141.85</v>
      </c>
    </row>
    <row r="107" spans="1:2" x14ac:dyDescent="0.3">
      <c r="A107" s="1">
        <v>44470</v>
      </c>
      <c r="B107">
        <v>139.85</v>
      </c>
    </row>
    <row r="108" spans="1:2" x14ac:dyDescent="0.3">
      <c r="A108" s="1">
        <v>44473</v>
      </c>
      <c r="B108">
        <v>145.55000000000001</v>
      </c>
    </row>
    <row r="109" spans="1:2" x14ac:dyDescent="0.3">
      <c r="A109" s="1">
        <v>44474</v>
      </c>
      <c r="B109">
        <v>145.35</v>
      </c>
    </row>
    <row r="110" spans="1:2" x14ac:dyDescent="0.3">
      <c r="A110" s="1">
        <v>44475</v>
      </c>
      <c r="B110">
        <v>143.35</v>
      </c>
    </row>
    <row r="111" spans="1:2" x14ac:dyDescent="0.3">
      <c r="A111" s="1">
        <v>44476</v>
      </c>
      <c r="B111">
        <v>142.75</v>
      </c>
    </row>
    <row r="112" spans="1:2" x14ac:dyDescent="0.3">
      <c r="A112" s="1">
        <v>44477</v>
      </c>
      <c r="B112">
        <v>141.1</v>
      </c>
    </row>
    <row r="113" spans="1:2" x14ac:dyDescent="0.3">
      <c r="A113" s="1">
        <v>44480</v>
      </c>
      <c r="B113">
        <v>144.80000000000001</v>
      </c>
    </row>
    <row r="114" spans="1:2" x14ac:dyDescent="0.3">
      <c r="A114" s="1">
        <v>44481</v>
      </c>
      <c r="B114">
        <v>144.6</v>
      </c>
    </row>
    <row r="115" spans="1:2" x14ac:dyDescent="0.3">
      <c r="A115" s="1">
        <v>44482</v>
      </c>
      <c r="B115">
        <v>146.35</v>
      </c>
    </row>
    <row r="116" spans="1:2" x14ac:dyDescent="0.3">
      <c r="A116" s="1">
        <v>44483</v>
      </c>
      <c r="B116">
        <v>149.44999999999999</v>
      </c>
    </row>
    <row r="117" spans="1:2" x14ac:dyDescent="0.3">
      <c r="A117" s="1">
        <v>44487</v>
      </c>
      <c r="B117">
        <v>149.4</v>
      </c>
    </row>
    <row r="118" spans="1:2" x14ac:dyDescent="0.3">
      <c r="A118" s="1">
        <v>44488</v>
      </c>
      <c r="B118">
        <v>149.65</v>
      </c>
    </row>
    <row r="119" spans="1:2" x14ac:dyDescent="0.3">
      <c r="A119" s="1">
        <v>44489</v>
      </c>
      <c r="B119">
        <v>146.25</v>
      </c>
    </row>
    <row r="120" spans="1:2" x14ac:dyDescent="0.3">
      <c r="A120" s="1">
        <v>44490</v>
      </c>
      <c r="B120">
        <v>147.75</v>
      </c>
    </row>
    <row r="121" spans="1:2" x14ac:dyDescent="0.3">
      <c r="A121" s="1">
        <v>44491</v>
      </c>
      <c r="B121">
        <v>144.9</v>
      </c>
    </row>
    <row r="122" spans="1:2" x14ac:dyDescent="0.3">
      <c r="A122" s="1">
        <v>44494</v>
      </c>
      <c r="B122">
        <v>143.85</v>
      </c>
    </row>
    <row r="123" spans="1:2" x14ac:dyDescent="0.3">
      <c r="A123" s="1">
        <v>44495</v>
      </c>
      <c r="B123">
        <v>143.19999999999999</v>
      </c>
    </row>
    <row r="124" spans="1:2" x14ac:dyDescent="0.3">
      <c r="A124" s="1">
        <v>44496</v>
      </c>
      <c r="B124">
        <v>141.19999999999999</v>
      </c>
    </row>
    <row r="125" spans="1:2" x14ac:dyDescent="0.3">
      <c r="A125" s="1">
        <v>44497</v>
      </c>
      <c r="B125">
        <v>137.5</v>
      </c>
    </row>
    <row r="126" spans="1:2" x14ac:dyDescent="0.3">
      <c r="A126" s="1">
        <v>44498</v>
      </c>
      <c r="B126">
        <v>132.69999999999999</v>
      </c>
    </row>
    <row r="127" spans="1:2" x14ac:dyDescent="0.3">
      <c r="A127" s="1">
        <v>44501</v>
      </c>
      <c r="B127">
        <v>134.30000000000001</v>
      </c>
    </row>
    <row r="128" spans="1:2" x14ac:dyDescent="0.3">
      <c r="A128" s="1">
        <v>44502</v>
      </c>
      <c r="B128">
        <v>136.65</v>
      </c>
    </row>
    <row r="129" spans="1:2" x14ac:dyDescent="0.3">
      <c r="A129" s="1">
        <v>44503</v>
      </c>
      <c r="B129">
        <v>136.65</v>
      </c>
    </row>
    <row r="130" spans="1:2" x14ac:dyDescent="0.3">
      <c r="A130" s="1">
        <v>44504</v>
      </c>
      <c r="B130">
        <v>137.19999999999999</v>
      </c>
    </row>
    <row r="131" spans="1:2" x14ac:dyDescent="0.3">
      <c r="A131" s="1">
        <v>44508</v>
      </c>
      <c r="B131">
        <v>140.25</v>
      </c>
    </row>
    <row r="132" spans="1:2" x14ac:dyDescent="0.3">
      <c r="A132" s="1">
        <v>44509</v>
      </c>
      <c r="B132">
        <v>138.44999999999999</v>
      </c>
    </row>
    <row r="133" spans="1:2" x14ac:dyDescent="0.3">
      <c r="A133" s="1">
        <v>44510</v>
      </c>
      <c r="B133">
        <v>137.44999999999999</v>
      </c>
    </row>
    <row r="134" spans="1:2" x14ac:dyDescent="0.3">
      <c r="A134" s="1">
        <v>44511</v>
      </c>
      <c r="B134">
        <v>136.65</v>
      </c>
    </row>
    <row r="135" spans="1:2" x14ac:dyDescent="0.3">
      <c r="A135" s="1">
        <v>44512</v>
      </c>
      <c r="B135">
        <v>136.25</v>
      </c>
    </row>
    <row r="136" spans="1:2" x14ac:dyDescent="0.3">
      <c r="A136" s="1">
        <v>44515</v>
      </c>
      <c r="B136">
        <v>137.05000000000001</v>
      </c>
    </row>
    <row r="137" spans="1:2" x14ac:dyDescent="0.3">
      <c r="A137" s="1">
        <v>44516</v>
      </c>
      <c r="B137">
        <v>134.19999999999999</v>
      </c>
    </row>
    <row r="138" spans="1:2" x14ac:dyDescent="0.3">
      <c r="A138" s="1">
        <v>44517</v>
      </c>
      <c r="B138">
        <v>136.44999999999999</v>
      </c>
    </row>
    <row r="139" spans="1:2" x14ac:dyDescent="0.3">
      <c r="A139" s="1">
        <v>44518</v>
      </c>
      <c r="B139">
        <v>135.25</v>
      </c>
    </row>
    <row r="140" spans="1:2" x14ac:dyDescent="0.3">
      <c r="A140" s="1">
        <v>44522</v>
      </c>
      <c r="B140">
        <v>130.19999999999999</v>
      </c>
    </row>
    <row r="141" spans="1:2" x14ac:dyDescent="0.3">
      <c r="A141" s="1">
        <v>44523</v>
      </c>
      <c r="B141">
        <v>133.5</v>
      </c>
    </row>
    <row r="142" spans="1:2" x14ac:dyDescent="0.3">
      <c r="A142" s="1">
        <v>44524</v>
      </c>
      <c r="B142">
        <v>135.4</v>
      </c>
    </row>
    <row r="143" spans="1:2" x14ac:dyDescent="0.3">
      <c r="A143" s="1">
        <v>44525</v>
      </c>
      <c r="B143">
        <v>135.19999999999999</v>
      </c>
    </row>
    <row r="144" spans="1:2" x14ac:dyDescent="0.3">
      <c r="A144" s="1">
        <v>44526</v>
      </c>
      <c r="B144">
        <v>128.65</v>
      </c>
    </row>
    <row r="145" spans="1:2" x14ac:dyDescent="0.3">
      <c r="A145" s="1">
        <v>44529</v>
      </c>
      <c r="B145">
        <v>126.45</v>
      </c>
    </row>
    <row r="146" spans="1:2" x14ac:dyDescent="0.3">
      <c r="A146" s="1">
        <v>44530</v>
      </c>
      <c r="B146">
        <v>127.3</v>
      </c>
    </row>
    <row r="147" spans="1:2" x14ac:dyDescent="0.3">
      <c r="A147" s="1">
        <v>44531</v>
      </c>
      <c r="B147">
        <v>127.7</v>
      </c>
    </row>
    <row r="148" spans="1:2" x14ac:dyDescent="0.3">
      <c r="A148" s="1">
        <v>44532</v>
      </c>
      <c r="B148">
        <v>128.80000000000001</v>
      </c>
    </row>
    <row r="149" spans="1:2" x14ac:dyDescent="0.3">
      <c r="A149" s="1">
        <v>44533</v>
      </c>
      <c r="B149">
        <v>127.15</v>
      </c>
    </row>
    <row r="150" spans="1:2" x14ac:dyDescent="0.3">
      <c r="A150" s="1">
        <v>44536</v>
      </c>
      <c r="B150">
        <v>124.4</v>
      </c>
    </row>
    <row r="151" spans="1:2" x14ac:dyDescent="0.3">
      <c r="A151" s="1">
        <v>44537</v>
      </c>
      <c r="B151">
        <v>125.4</v>
      </c>
    </row>
    <row r="152" spans="1:2" x14ac:dyDescent="0.3">
      <c r="A152" s="1">
        <v>44538</v>
      </c>
      <c r="B152">
        <v>127.3</v>
      </c>
    </row>
    <row r="153" spans="1:2" x14ac:dyDescent="0.3">
      <c r="A153" s="1">
        <v>44539</v>
      </c>
      <c r="B153">
        <v>126.1</v>
      </c>
    </row>
    <row r="154" spans="1:2" x14ac:dyDescent="0.3">
      <c r="A154" s="1">
        <v>44540</v>
      </c>
      <c r="B154">
        <v>126.15</v>
      </c>
    </row>
    <row r="155" spans="1:2" x14ac:dyDescent="0.3">
      <c r="A155" s="1">
        <v>44543</v>
      </c>
      <c r="B155">
        <v>125.7</v>
      </c>
    </row>
    <row r="156" spans="1:2" x14ac:dyDescent="0.3">
      <c r="A156" s="1">
        <v>44544</v>
      </c>
      <c r="B156">
        <v>126.25</v>
      </c>
    </row>
    <row r="157" spans="1:2" x14ac:dyDescent="0.3">
      <c r="A157" s="1">
        <v>44545</v>
      </c>
      <c r="B157">
        <v>126.7</v>
      </c>
    </row>
    <row r="158" spans="1:2" x14ac:dyDescent="0.3">
      <c r="A158" s="1">
        <v>44546</v>
      </c>
      <c r="B158">
        <v>127.35</v>
      </c>
    </row>
    <row r="159" spans="1:2" x14ac:dyDescent="0.3">
      <c r="A159" s="1">
        <v>44547</v>
      </c>
      <c r="B159">
        <v>125.5</v>
      </c>
    </row>
    <row r="160" spans="1:2" x14ac:dyDescent="0.3">
      <c r="A160" s="1">
        <v>44550</v>
      </c>
      <c r="B160">
        <v>121.85</v>
      </c>
    </row>
    <row r="161" spans="1:2" x14ac:dyDescent="0.3">
      <c r="A161" s="1">
        <v>44551</v>
      </c>
      <c r="B161">
        <v>122</v>
      </c>
    </row>
    <row r="162" spans="1:2" x14ac:dyDescent="0.3">
      <c r="A162" s="1">
        <v>44552</v>
      </c>
      <c r="B162">
        <v>122.55</v>
      </c>
    </row>
    <row r="163" spans="1:2" x14ac:dyDescent="0.3">
      <c r="A163" s="1">
        <v>44553</v>
      </c>
      <c r="B163">
        <v>124.6</v>
      </c>
    </row>
    <row r="164" spans="1:2" x14ac:dyDescent="0.3">
      <c r="A164" s="1">
        <v>44554</v>
      </c>
      <c r="B164">
        <v>121.25</v>
      </c>
    </row>
    <row r="165" spans="1:2" x14ac:dyDescent="0.3">
      <c r="A165" s="1">
        <v>44557</v>
      </c>
      <c r="B165">
        <v>121.85</v>
      </c>
    </row>
    <row r="166" spans="1:2" x14ac:dyDescent="0.3">
      <c r="A166" s="1">
        <v>44558</v>
      </c>
      <c r="B166">
        <v>124.15</v>
      </c>
    </row>
    <row r="167" spans="1:2" x14ac:dyDescent="0.3">
      <c r="A167" s="1">
        <v>44559</v>
      </c>
      <c r="B167">
        <v>123.05</v>
      </c>
    </row>
    <row r="168" spans="1:2" x14ac:dyDescent="0.3">
      <c r="A168" s="1">
        <v>44560</v>
      </c>
      <c r="B168">
        <v>126.9</v>
      </c>
    </row>
    <row r="169" spans="1:2" x14ac:dyDescent="0.3">
      <c r="A169" s="1">
        <v>44561</v>
      </c>
      <c r="B169">
        <v>124.4</v>
      </c>
    </row>
    <row r="170" spans="1:2" x14ac:dyDescent="0.3">
      <c r="A170" s="1">
        <v>44564</v>
      </c>
      <c r="B170">
        <v>126</v>
      </c>
    </row>
    <row r="171" spans="1:2" x14ac:dyDescent="0.3">
      <c r="A171" s="1">
        <v>44565</v>
      </c>
      <c r="B171">
        <v>132.9</v>
      </c>
    </row>
    <row r="172" spans="1:2" x14ac:dyDescent="0.3">
      <c r="A172" s="1">
        <v>44566</v>
      </c>
      <c r="B172">
        <v>132.1</v>
      </c>
    </row>
    <row r="173" spans="1:2" x14ac:dyDescent="0.3">
      <c r="A173" s="1">
        <v>44567</v>
      </c>
      <c r="B173">
        <v>130.9</v>
      </c>
    </row>
    <row r="174" spans="1:2" x14ac:dyDescent="0.3">
      <c r="A174" s="1">
        <v>44568</v>
      </c>
      <c r="B174">
        <v>131.5</v>
      </c>
    </row>
    <row r="175" spans="1:2" x14ac:dyDescent="0.3">
      <c r="A175" s="1">
        <v>44571</v>
      </c>
      <c r="B175">
        <v>131.80000000000001</v>
      </c>
    </row>
    <row r="176" spans="1:2" x14ac:dyDescent="0.3">
      <c r="A176" s="1">
        <v>44572</v>
      </c>
      <c r="B176">
        <v>132.30000000000001</v>
      </c>
    </row>
    <row r="177" spans="1:2" x14ac:dyDescent="0.3">
      <c r="A177" s="1">
        <v>44573</v>
      </c>
      <c r="B177">
        <v>133.85</v>
      </c>
    </row>
    <row r="178" spans="1:2" x14ac:dyDescent="0.3">
      <c r="A178" s="1">
        <v>44574</v>
      </c>
      <c r="B178">
        <v>134.94999999999999</v>
      </c>
    </row>
    <row r="179" spans="1:2" x14ac:dyDescent="0.3">
      <c r="A179" s="1">
        <v>44575</v>
      </c>
      <c r="B179">
        <v>135.35</v>
      </c>
    </row>
    <row r="180" spans="1:2" x14ac:dyDescent="0.3">
      <c r="A180" s="1">
        <v>44578</v>
      </c>
      <c r="B180">
        <v>136.75</v>
      </c>
    </row>
    <row r="181" spans="1:2" x14ac:dyDescent="0.3">
      <c r="A181" s="1">
        <v>44579</v>
      </c>
      <c r="B181">
        <v>134.9</v>
      </c>
    </row>
    <row r="182" spans="1:2" x14ac:dyDescent="0.3">
      <c r="A182" s="1">
        <v>44580</v>
      </c>
      <c r="B182">
        <v>134.85</v>
      </c>
    </row>
    <row r="183" spans="1:2" x14ac:dyDescent="0.3">
      <c r="A183" s="1">
        <v>44581</v>
      </c>
      <c r="B183">
        <v>134.9</v>
      </c>
    </row>
    <row r="184" spans="1:2" x14ac:dyDescent="0.3">
      <c r="A184" s="1">
        <v>44582</v>
      </c>
      <c r="B184">
        <v>134.1</v>
      </c>
    </row>
    <row r="185" spans="1:2" x14ac:dyDescent="0.3">
      <c r="A185" s="1">
        <v>44585</v>
      </c>
      <c r="B185">
        <v>132.55000000000001</v>
      </c>
    </row>
    <row r="186" spans="1:2" x14ac:dyDescent="0.3">
      <c r="A186" s="1">
        <v>44586</v>
      </c>
      <c r="B186">
        <v>135.19999999999999</v>
      </c>
    </row>
    <row r="187" spans="1:2" x14ac:dyDescent="0.3">
      <c r="A187" s="1">
        <v>44588</v>
      </c>
      <c r="B187">
        <v>134.94999999999999</v>
      </c>
    </row>
    <row r="188" spans="1:2" x14ac:dyDescent="0.3">
      <c r="A188" s="1">
        <v>44589</v>
      </c>
      <c r="B188">
        <v>140.19999999999999</v>
      </c>
    </row>
    <row r="189" spans="1:2" x14ac:dyDescent="0.3">
      <c r="A189" s="1">
        <v>44592</v>
      </c>
      <c r="B189">
        <v>142.05000000000001</v>
      </c>
    </row>
    <row r="190" spans="1:2" x14ac:dyDescent="0.3">
      <c r="A190" s="1">
        <v>44593</v>
      </c>
      <c r="B190">
        <v>141.19999999999999</v>
      </c>
    </row>
    <row r="191" spans="1:2" x14ac:dyDescent="0.3">
      <c r="A191" s="1">
        <v>44594</v>
      </c>
      <c r="B191">
        <v>140.9</v>
      </c>
    </row>
    <row r="192" spans="1:2" x14ac:dyDescent="0.3">
      <c r="A192" s="1">
        <v>44595</v>
      </c>
      <c r="B192">
        <v>136.6</v>
      </c>
    </row>
    <row r="193" spans="1:2" x14ac:dyDescent="0.3">
      <c r="A193" s="1">
        <v>44596</v>
      </c>
      <c r="B193">
        <v>134.25</v>
      </c>
    </row>
    <row r="194" spans="1:2" x14ac:dyDescent="0.3">
      <c r="A194" s="1">
        <v>44599</v>
      </c>
      <c r="B194">
        <v>135.15</v>
      </c>
    </row>
    <row r="195" spans="1:2" x14ac:dyDescent="0.3">
      <c r="A195" s="1">
        <v>44600</v>
      </c>
      <c r="B195">
        <v>134.94999999999999</v>
      </c>
    </row>
    <row r="196" spans="1:2" x14ac:dyDescent="0.3">
      <c r="A196" s="1">
        <v>44601</v>
      </c>
      <c r="B196">
        <v>135.05000000000001</v>
      </c>
    </row>
    <row r="197" spans="1:2" x14ac:dyDescent="0.3">
      <c r="A197" s="1">
        <v>44602</v>
      </c>
      <c r="B197">
        <v>136.4</v>
      </c>
    </row>
    <row r="198" spans="1:2" x14ac:dyDescent="0.3">
      <c r="A198" s="1">
        <v>44603</v>
      </c>
      <c r="B198">
        <v>137.1</v>
      </c>
    </row>
    <row r="199" spans="1:2" x14ac:dyDescent="0.3">
      <c r="A199" s="1">
        <v>44606</v>
      </c>
      <c r="B199">
        <v>132.5</v>
      </c>
    </row>
    <row r="200" spans="1:2" x14ac:dyDescent="0.3">
      <c r="A200" s="1">
        <v>44607</v>
      </c>
      <c r="B200">
        <v>135.35</v>
      </c>
    </row>
    <row r="201" spans="1:2" x14ac:dyDescent="0.3">
      <c r="A201" s="1">
        <v>44608</v>
      </c>
      <c r="B201">
        <v>133.15</v>
      </c>
    </row>
    <row r="202" spans="1:2" x14ac:dyDescent="0.3">
      <c r="A202" s="1">
        <v>44609</v>
      </c>
      <c r="B202">
        <v>132.65</v>
      </c>
    </row>
    <row r="203" spans="1:2" x14ac:dyDescent="0.3">
      <c r="A203" s="1">
        <v>44610</v>
      </c>
      <c r="B203">
        <v>132.35</v>
      </c>
    </row>
    <row r="204" spans="1:2" x14ac:dyDescent="0.3">
      <c r="A204" s="1">
        <v>44613</v>
      </c>
      <c r="B204">
        <v>131.85</v>
      </c>
    </row>
    <row r="205" spans="1:2" x14ac:dyDescent="0.3">
      <c r="A205" s="1">
        <v>44614</v>
      </c>
      <c r="B205">
        <v>132.05000000000001</v>
      </c>
    </row>
    <row r="206" spans="1:2" x14ac:dyDescent="0.3">
      <c r="A206" s="1">
        <v>44615</v>
      </c>
      <c r="B206">
        <v>130</v>
      </c>
    </row>
    <row r="207" spans="1:2" x14ac:dyDescent="0.3">
      <c r="A207" s="1">
        <v>44616</v>
      </c>
      <c r="B207">
        <v>124.2</v>
      </c>
    </row>
    <row r="208" spans="1:2" x14ac:dyDescent="0.3">
      <c r="A208" s="1">
        <v>44617</v>
      </c>
      <c r="B208">
        <v>130.30000000000001</v>
      </c>
    </row>
    <row r="209" spans="1:2" x14ac:dyDescent="0.3">
      <c r="A209" s="1">
        <v>44620</v>
      </c>
      <c r="B209">
        <v>133.5</v>
      </c>
    </row>
    <row r="210" spans="1:2" x14ac:dyDescent="0.3">
      <c r="A210" s="1">
        <v>44622</v>
      </c>
      <c r="B210">
        <v>130.94999999999999</v>
      </c>
    </row>
    <row r="211" spans="1:2" x14ac:dyDescent="0.3">
      <c r="A211" s="1">
        <v>44623</v>
      </c>
      <c r="B211">
        <v>131.85</v>
      </c>
    </row>
    <row r="212" spans="1:2" x14ac:dyDescent="0.3">
      <c r="A212" s="1">
        <v>44624</v>
      </c>
      <c r="B212">
        <v>130.25</v>
      </c>
    </row>
    <row r="213" spans="1:2" x14ac:dyDescent="0.3">
      <c r="A213" s="1">
        <v>44627</v>
      </c>
      <c r="B213">
        <v>130</v>
      </c>
    </row>
    <row r="214" spans="1:2" x14ac:dyDescent="0.3">
      <c r="A214" s="1">
        <v>44628</v>
      </c>
      <c r="B214">
        <v>133.6</v>
      </c>
    </row>
    <row r="215" spans="1:2" x14ac:dyDescent="0.3">
      <c r="A215" s="1">
        <v>44629</v>
      </c>
      <c r="B215">
        <v>131.5</v>
      </c>
    </row>
    <row r="216" spans="1:2" x14ac:dyDescent="0.3">
      <c r="A216" s="1">
        <v>44630</v>
      </c>
      <c r="B216">
        <v>132.9</v>
      </c>
    </row>
    <row r="217" spans="1:2" x14ac:dyDescent="0.3">
      <c r="A217" s="1">
        <v>44631</v>
      </c>
      <c r="B217">
        <v>131.9</v>
      </c>
    </row>
    <row r="218" spans="1:2" x14ac:dyDescent="0.3">
      <c r="A218" s="1">
        <v>44634</v>
      </c>
      <c r="B218">
        <v>132.1</v>
      </c>
    </row>
    <row r="219" spans="1:2" x14ac:dyDescent="0.3">
      <c r="A219" s="1">
        <v>44635</v>
      </c>
      <c r="B219">
        <v>131.1</v>
      </c>
    </row>
    <row r="220" spans="1:2" x14ac:dyDescent="0.3">
      <c r="A220" s="1">
        <v>44636</v>
      </c>
      <c r="B220">
        <v>132.65</v>
      </c>
    </row>
    <row r="221" spans="1:2" x14ac:dyDescent="0.3">
      <c r="A221" s="1">
        <v>44637</v>
      </c>
      <c r="B221">
        <v>132.9</v>
      </c>
    </row>
    <row r="222" spans="1:2" x14ac:dyDescent="0.3">
      <c r="A222" s="1">
        <v>44641</v>
      </c>
      <c r="B222">
        <v>132.94999999999999</v>
      </c>
    </row>
    <row r="223" spans="1:2" x14ac:dyDescent="0.3">
      <c r="A223" s="1">
        <v>44642</v>
      </c>
      <c r="B223">
        <v>132.85</v>
      </c>
    </row>
    <row r="224" spans="1:2" x14ac:dyDescent="0.3">
      <c r="A224" s="1">
        <v>44643</v>
      </c>
      <c r="B224">
        <v>133.44999999999999</v>
      </c>
    </row>
    <row r="225" spans="1:2" x14ac:dyDescent="0.3">
      <c r="A225" s="1">
        <v>44644</v>
      </c>
      <c r="B225">
        <v>135.4</v>
      </c>
    </row>
    <row r="226" spans="1:2" x14ac:dyDescent="0.3">
      <c r="A226" s="1">
        <v>44645</v>
      </c>
      <c r="B226">
        <v>134.69999999999999</v>
      </c>
    </row>
    <row r="227" spans="1:2" x14ac:dyDescent="0.3">
      <c r="A227" s="1">
        <v>44648</v>
      </c>
      <c r="B227">
        <v>134.80000000000001</v>
      </c>
    </row>
    <row r="228" spans="1:2" x14ac:dyDescent="0.3">
      <c r="A228" s="1">
        <v>44649</v>
      </c>
      <c r="B228">
        <v>134.35</v>
      </c>
    </row>
    <row r="229" spans="1:2" x14ac:dyDescent="0.3">
      <c r="A229" s="1">
        <v>44650</v>
      </c>
      <c r="B229">
        <v>135</v>
      </c>
    </row>
    <row r="230" spans="1:2" x14ac:dyDescent="0.3">
      <c r="A230" s="1">
        <v>44651</v>
      </c>
      <c r="B230">
        <v>134.94999999999999</v>
      </c>
    </row>
    <row r="231" spans="1:2" x14ac:dyDescent="0.3">
      <c r="A231" s="1">
        <v>44652</v>
      </c>
      <c r="B231">
        <v>142.94999999999999</v>
      </c>
    </row>
    <row r="232" spans="1:2" x14ac:dyDescent="0.3">
      <c r="A232" s="1">
        <v>44655</v>
      </c>
      <c r="B232">
        <v>144.25</v>
      </c>
    </row>
    <row r="233" spans="1:2" x14ac:dyDescent="0.3">
      <c r="A233" s="1">
        <v>44656</v>
      </c>
      <c r="B233">
        <v>149.15</v>
      </c>
    </row>
    <row r="234" spans="1:2" x14ac:dyDescent="0.3">
      <c r="A234" s="1">
        <v>44657</v>
      </c>
      <c r="B234">
        <v>153.05000000000001</v>
      </c>
    </row>
    <row r="235" spans="1:2" x14ac:dyDescent="0.3">
      <c r="A235" s="1">
        <v>44658</v>
      </c>
      <c r="B235">
        <v>153.5</v>
      </c>
    </row>
    <row r="236" spans="1:2" x14ac:dyDescent="0.3">
      <c r="A236" s="1">
        <v>44659</v>
      </c>
      <c r="B236">
        <v>152</v>
      </c>
    </row>
    <row r="237" spans="1:2" x14ac:dyDescent="0.3">
      <c r="A237" s="1">
        <v>44662</v>
      </c>
      <c r="B237">
        <v>153.05000000000001</v>
      </c>
    </row>
    <row r="238" spans="1:2" x14ac:dyDescent="0.3">
      <c r="A238" s="1">
        <v>44663</v>
      </c>
      <c r="B238">
        <v>152.65</v>
      </c>
    </row>
    <row r="239" spans="1:2" x14ac:dyDescent="0.3">
      <c r="A239" s="1">
        <v>44664</v>
      </c>
      <c r="B239">
        <v>153.9</v>
      </c>
    </row>
    <row r="240" spans="1:2" x14ac:dyDescent="0.3">
      <c r="A240" s="1">
        <v>44669</v>
      </c>
      <c r="B240">
        <v>163.30000000000001</v>
      </c>
    </row>
    <row r="241" spans="1:2" x14ac:dyDescent="0.3">
      <c r="A241" s="1">
        <v>44670</v>
      </c>
      <c r="B241">
        <v>160.65</v>
      </c>
    </row>
    <row r="242" spans="1:2" x14ac:dyDescent="0.3">
      <c r="A242" s="1">
        <v>44671</v>
      </c>
      <c r="B242">
        <v>160.44999999999999</v>
      </c>
    </row>
    <row r="243" spans="1:2" x14ac:dyDescent="0.3">
      <c r="A243" s="1">
        <v>44672</v>
      </c>
      <c r="B243">
        <v>162.75</v>
      </c>
    </row>
    <row r="244" spans="1:2" x14ac:dyDescent="0.3">
      <c r="A244" s="1">
        <v>44673</v>
      </c>
      <c r="B244">
        <v>160.25</v>
      </c>
    </row>
    <row r="245" spans="1:2" x14ac:dyDescent="0.3">
      <c r="A245" s="1">
        <v>44676</v>
      </c>
      <c r="B245">
        <v>155.94999999999999</v>
      </c>
    </row>
    <row r="246" spans="1:2" x14ac:dyDescent="0.3">
      <c r="A246" s="1">
        <v>44677</v>
      </c>
      <c r="B246">
        <v>157</v>
      </c>
    </row>
    <row r="247" spans="1:2" x14ac:dyDescent="0.3">
      <c r="A247" s="1">
        <v>44678</v>
      </c>
      <c r="B247">
        <v>155.55000000000001</v>
      </c>
    </row>
    <row r="248" spans="1:2" x14ac:dyDescent="0.3">
      <c r="A248" s="1">
        <v>44679</v>
      </c>
      <c r="B248">
        <v>159.69999999999999</v>
      </c>
    </row>
    <row r="249" spans="1:2" x14ac:dyDescent="0.3">
      <c r="A249" s="1">
        <v>44680</v>
      </c>
      <c r="B249">
        <v>153.6</v>
      </c>
    </row>
    <row r="250" spans="1:2" x14ac:dyDescent="0.3">
      <c r="A250" s="1">
        <v>44683</v>
      </c>
      <c r="B250">
        <v>157.5</v>
      </c>
    </row>
    <row r="251" spans="1:2" x14ac:dyDescent="0.3">
      <c r="A251" s="1">
        <v>44685</v>
      </c>
      <c r="B251">
        <v>158.65</v>
      </c>
    </row>
    <row r="252" spans="1:2" x14ac:dyDescent="0.3">
      <c r="A252" s="1">
        <v>44686</v>
      </c>
      <c r="B252">
        <v>158.1</v>
      </c>
    </row>
    <row r="253" spans="1:2" x14ac:dyDescent="0.3">
      <c r="A253" s="1">
        <v>44687</v>
      </c>
      <c r="B253">
        <v>159.05000000000001</v>
      </c>
    </row>
    <row r="254" spans="1:2" x14ac:dyDescent="0.3">
      <c r="A254" s="1">
        <v>44690</v>
      </c>
      <c r="B254">
        <v>159</v>
      </c>
    </row>
    <row r="255" spans="1:2" x14ac:dyDescent="0.3">
      <c r="A255" s="1">
        <v>44691</v>
      </c>
      <c r="B255">
        <v>155.30000000000001</v>
      </c>
    </row>
    <row r="256" spans="1:2" x14ac:dyDescent="0.3">
      <c r="A256" s="1">
        <v>44692</v>
      </c>
      <c r="B256">
        <v>152.65</v>
      </c>
    </row>
    <row r="257" spans="1:2" x14ac:dyDescent="0.3">
      <c r="A257" s="1">
        <v>44693</v>
      </c>
      <c r="B257">
        <v>148.6</v>
      </c>
    </row>
    <row r="258" spans="1:2" x14ac:dyDescent="0.3">
      <c r="A258" s="1">
        <v>44694</v>
      </c>
      <c r="B258">
        <v>144.05000000000001</v>
      </c>
    </row>
    <row r="259" spans="1:2" x14ac:dyDescent="0.3">
      <c r="A259" s="1">
        <v>44697</v>
      </c>
      <c r="B259">
        <v>148.44999999999999</v>
      </c>
    </row>
    <row r="260" spans="1:2" x14ac:dyDescent="0.3">
      <c r="A260" s="1">
        <v>44698</v>
      </c>
      <c r="B260">
        <v>150.44999999999999</v>
      </c>
    </row>
    <row r="261" spans="1:2" x14ac:dyDescent="0.3">
      <c r="A261" s="1">
        <v>44699</v>
      </c>
      <c r="B261">
        <v>148.25</v>
      </c>
    </row>
    <row r="262" spans="1:2" x14ac:dyDescent="0.3">
      <c r="A262" s="1">
        <v>44700</v>
      </c>
      <c r="B262">
        <v>148.15</v>
      </c>
    </row>
    <row r="263" spans="1:2" x14ac:dyDescent="0.3">
      <c r="A263" s="1">
        <v>44701</v>
      </c>
      <c r="B263">
        <v>149.5</v>
      </c>
    </row>
    <row r="264" spans="1:2" x14ac:dyDescent="0.3">
      <c r="A264" s="1">
        <v>44704</v>
      </c>
      <c r="B264">
        <v>150.15</v>
      </c>
    </row>
    <row r="265" spans="1:2" x14ac:dyDescent="0.3">
      <c r="A265" s="1">
        <v>44705</v>
      </c>
      <c r="B265">
        <v>147</v>
      </c>
    </row>
    <row r="266" spans="1:2" x14ac:dyDescent="0.3">
      <c r="A266" s="1">
        <v>44706</v>
      </c>
      <c r="B266">
        <v>152.65</v>
      </c>
    </row>
    <row r="267" spans="1:2" x14ac:dyDescent="0.3">
      <c r="A267" s="1">
        <v>44707</v>
      </c>
      <c r="B267">
        <v>154.19999999999999</v>
      </c>
    </row>
    <row r="268" spans="1:2" x14ac:dyDescent="0.3">
      <c r="A268" s="1">
        <v>44708</v>
      </c>
      <c r="B268">
        <v>150.44999999999999</v>
      </c>
    </row>
    <row r="269" spans="1:2" x14ac:dyDescent="0.3">
      <c r="A269" s="1">
        <v>44711</v>
      </c>
      <c r="B269">
        <v>150.9</v>
      </c>
    </row>
    <row r="270" spans="1:2" x14ac:dyDescent="0.3">
      <c r="A270" s="1">
        <v>44712</v>
      </c>
      <c r="B270">
        <v>156.15</v>
      </c>
    </row>
    <row r="271" spans="1:2" x14ac:dyDescent="0.3">
      <c r="A271" s="1">
        <v>44713</v>
      </c>
      <c r="B271">
        <v>156.80000000000001</v>
      </c>
    </row>
    <row r="272" spans="1:2" x14ac:dyDescent="0.3">
      <c r="A272" s="1">
        <v>44714</v>
      </c>
      <c r="B272">
        <v>159.05000000000001</v>
      </c>
    </row>
    <row r="273" spans="1:2" x14ac:dyDescent="0.3">
      <c r="A273" s="1">
        <v>44715</v>
      </c>
      <c r="B273">
        <v>155.05000000000001</v>
      </c>
    </row>
    <row r="274" spans="1:2" x14ac:dyDescent="0.3">
      <c r="A274" s="1">
        <v>44718</v>
      </c>
      <c r="B274">
        <v>155.15</v>
      </c>
    </row>
    <row r="275" spans="1:2" x14ac:dyDescent="0.3">
      <c r="A275" s="1">
        <v>44719</v>
      </c>
      <c r="B275">
        <v>157.25</v>
      </c>
    </row>
    <row r="276" spans="1:2" x14ac:dyDescent="0.3">
      <c r="A276" s="1">
        <v>44720</v>
      </c>
      <c r="B276">
        <v>157.05000000000001</v>
      </c>
    </row>
    <row r="277" spans="1:2" x14ac:dyDescent="0.3">
      <c r="A277" s="1">
        <v>44721</v>
      </c>
      <c r="B277">
        <v>155.19999999999999</v>
      </c>
    </row>
    <row r="278" spans="1:2" x14ac:dyDescent="0.3">
      <c r="A278" s="1">
        <v>44722</v>
      </c>
      <c r="B278">
        <v>155.19999999999999</v>
      </c>
    </row>
    <row r="279" spans="1:2" x14ac:dyDescent="0.3">
      <c r="A279" s="1">
        <v>44725</v>
      </c>
      <c r="B279">
        <v>148.85</v>
      </c>
    </row>
    <row r="280" spans="1:2" x14ac:dyDescent="0.3">
      <c r="A280" s="1">
        <v>44726</v>
      </c>
      <c r="B280">
        <v>151.25</v>
      </c>
    </row>
    <row r="281" spans="1:2" x14ac:dyDescent="0.3">
      <c r="A281" s="1">
        <v>44727</v>
      </c>
      <c r="B281">
        <v>148.19999999999999</v>
      </c>
    </row>
    <row r="282" spans="1:2" x14ac:dyDescent="0.3">
      <c r="A282" s="1">
        <v>44728</v>
      </c>
      <c r="B282">
        <v>143.05000000000001</v>
      </c>
    </row>
    <row r="283" spans="1:2" x14ac:dyDescent="0.3">
      <c r="A283" s="1">
        <v>44729</v>
      </c>
      <c r="B283">
        <v>140.44999999999999</v>
      </c>
    </row>
    <row r="284" spans="1:2" x14ac:dyDescent="0.3">
      <c r="A284" s="1">
        <v>44732</v>
      </c>
      <c r="B284">
        <v>137.4</v>
      </c>
    </row>
    <row r="285" spans="1:2" x14ac:dyDescent="0.3">
      <c r="A285" s="1">
        <v>44733</v>
      </c>
      <c r="B285">
        <v>139.9</v>
      </c>
    </row>
    <row r="286" spans="1:2" x14ac:dyDescent="0.3">
      <c r="A286" s="1">
        <v>44734</v>
      </c>
      <c r="B286">
        <v>137.65</v>
      </c>
    </row>
    <row r="287" spans="1:2" x14ac:dyDescent="0.3">
      <c r="A287" s="1">
        <v>44735</v>
      </c>
      <c r="B287">
        <v>136.35</v>
      </c>
    </row>
    <row r="288" spans="1:2" x14ac:dyDescent="0.3">
      <c r="A288" s="1">
        <v>44736</v>
      </c>
      <c r="B288">
        <v>137</v>
      </c>
    </row>
    <row r="289" spans="1:2" x14ac:dyDescent="0.3">
      <c r="A289" s="1">
        <v>44739</v>
      </c>
      <c r="B289">
        <v>138.44999999999999</v>
      </c>
    </row>
    <row r="290" spans="1:2" x14ac:dyDescent="0.3">
      <c r="A290" s="1">
        <v>44740</v>
      </c>
      <c r="B290">
        <v>138.55000000000001</v>
      </c>
    </row>
    <row r="291" spans="1:2" x14ac:dyDescent="0.3">
      <c r="A291" s="1">
        <v>44741</v>
      </c>
      <c r="B291">
        <v>141.9</v>
      </c>
    </row>
    <row r="292" spans="1:2" x14ac:dyDescent="0.3">
      <c r="A292" s="1">
        <v>44742</v>
      </c>
      <c r="B292">
        <v>143.15</v>
      </c>
    </row>
    <row r="293" spans="1:2" x14ac:dyDescent="0.3">
      <c r="A293" s="1">
        <v>44743</v>
      </c>
      <c r="B293">
        <v>140.55000000000001</v>
      </c>
    </row>
    <row r="294" spans="1:2" x14ac:dyDescent="0.3">
      <c r="A294" s="1">
        <v>44746</v>
      </c>
      <c r="B294">
        <v>141.4</v>
      </c>
    </row>
    <row r="295" spans="1:2" x14ac:dyDescent="0.3">
      <c r="A295" s="1">
        <v>44747</v>
      </c>
      <c r="B295">
        <v>140.75</v>
      </c>
    </row>
    <row r="296" spans="1:2" x14ac:dyDescent="0.3">
      <c r="A296" s="1">
        <v>44748</v>
      </c>
      <c r="B296">
        <v>138.94999999999999</v>
      </c>
    </row>
    <row r="297" spans="1:2" x14ac:dyDescent="0.3">
      <c r="A297" s="1">
        <v>44749</v>
      </c>
      <c r="B297">
        <v>140.4</v>
      </c>
    </row>
    <row r="298" spans="1:2" x14ac:dyDescent="0.3">
      <c r="A298" s="1">
        <v>44750</v>
      </c>
      <c r="B298">
        <v>143.5</v>
      </c>
    </row>
    <row r="299" spans="1:2" x14ac:dyDescent="0.3">
      <c r="A299" s="1">
        <v>44753</v>
      </c>
      <c r="B299">
        <v>144.35</v>
      </c>
    </row>
    <row r="300" spans="1:2" x14ac:dyDescent="0.3">
      <c r="A300" s="1">
        <v>44754</v>
      </c>
      <c r="B300">
        <v>147.05000000000001</v>
      </c>
    </row>
    <row r="301" spans="1:2" x14ac:dyDescent="0.3">
      <c r="A301" s="1">
        <v>44755</v>
      </c>
      <c r="B301">
        <v>148.55000000000001</v>
      </c>
    </row>
    <row r="302" spans="1:2" x14ac:dyDescent="0.3">
      <c r="A302" s="1">
        <v>44756</v>
      </c>
      <c r="B302">
        <v>148.35</v>
      </c>
    </row>
    <row r="303" spans="1:2" x14ac:dyDescent="0.3">
      <c r="A303" s="1">
        <v>44757</v>
      </c>
      <c r="B303">
        <v>149.80000000000001</v>
      </c>
    </row>
    <row r="304" spans="1:2" x14ac:dyDescent="0.3">
      <c r="A304" s="1">
        <v>44760</v>
      </c>
      <c r="B304">
        <v>149.85</v>
      </c>
    </row>
    <row r="305" spans="1:2" x14ac:dyDescent="0.3">
      <c r="A305" s="1">
        <v>44761</v>
      </c>
      <c r="B305">
        <v>150.69999999999999</v>
      </c>
    </row>
    <row r="306" spans="1:2" x14ac:dyDescent="0.3">
      <c r="A306" s="1">
        <v>44762</v>
      </c>
      <c r="B306">
        <v>150.55000000000001</v>
      </c>
    </row>
    <row r="307" spans="1:2" x14ac:dyDescent="0.3">
      <c r="A307" s="1">
        <v>44763</v>
      </c>
      <c r="B307">
        <v>150.69999999999999</v>
      </c>
    </row>
    <row r="308" spans="1:2" x14ac:dyDescent="0.3">
      <c r="A308" s="1">
        <v>44764</v>
      </c>
      <c r="B308">
        <v>148.9</v>
      </c>
    </row>
    <row r="309" spans="1:2" x14ac:dyDescent="0.3">
      <c r="A309" s="1">
        <v>44767</v>
      </c>
      <c r="B309">
        <v>150.15</v>
      </c>
    </row>
    <row r="310" spans="1:2" x14ac:dyDescent="0.3">
      <c r="A310" s="1">
        <v>44768</v>
      </c>
      <c r="B310">
        <v>149.9</v>
      </c>
    </row>
    <row r="311" spans="1:2" x14ac:dyDescent="0.3">
      <c r="A311" s="1">
        <v>44769</v>
      </c>
      <c r="B311">
        <v>149.80000000000001</v>
      </c>
    </row>
    <row r="312" spans="1:2" x14ac:dyDescent="0.3">
      <c r="A312" s="1">
        <v>44770</v>
      </c>
      <c r="B312">
        <v>150.35</v>
      </c>
    </row>
    <row r="313" spans="1:2" x14ac:dyDescent="0.3">
      <c r="A313" s="1">
        <v>44771</v>
      </c>
      <c r="B313">
        <v>152.94999999999999</v>
      </c>
    </row>
    <row r="314" spans="1:2" x14ac:dyDescent="0.3">
      <c r="A314" s="1">
        <v>44774</v>
      </c>
      <c r="B314">
        <v>156.6</v>
      </c>
    </row>
    <row r="315" spans="1:2" x14ac:dyDescent="0.3">
      <c r="A315" s="1">
        <v>44775</v>
      </c>
      <c r="B315">
        <v>159.5</v>
      </c>
    </row>
    <row r="316" spans="1:2" x14ac:dyDescent="0.3">
      <c r="A316" s="1">
        <v>44776</v>
      </c>
      <c r="B316">
        <v>159.75</v>
      </c>
    </row>
    <row r="317" spans="1:2" x14ac:dyDescent="0.3">
      <c r="A317" s="1">
        <v>44777</v>
      </c>
      <c r="B317">
        <v>154.80000000000001</v>
      </c>
    </row>
    <row r="318" spans="1:2" x14ac:dyDescent="0.3">
      <c r="A318" s="1">
        <v>44778</v>
      </c>
      <c r="B318">
        <v>155.9</v>
      </c>
    </row>
    <row r="319" spans="1:2" x14ac:dyDescent="0.3">
      <c r="A319" s="1">
        <v>44781</v>
      </c>
      <c r="B319">
        <v>159.19999999999999</v>
      </c>
    </row>
    <row r="320" spans="1:2" x14ac:dyDescent="0.3">
      <c r="A320" s="1">
        <v>44783</v>
      </c>
      <c r="B320">
        <v>155.69999999999999</v>
      </c>
    </row>
    <row r="321" spans="1:2" x14ac:dyDescent="0.3">
      <c r="A321" s="1">
        <v>44784</v>
      </c>
      <c r="B321">
        <v>153.55000000000001</v>
      </c>
    </row>
    <row r="322" spans="1:2" x14ac:dyDescent="0.3">
      <c r="A322" s="1">
        <v>44785</v>
      </c>
      <c r="B322">
        <v>158.55000000000001</v>
      </c>
    </row>
    <row r="323" spans="1:2" x14ac:dyDescent="0.3">
      <c r="A323" s="1">
        <v>44789</v>
      </c>
      <c r="B323">
        <v>158.5</v>
      </c>
    </row>
    <row r="324" spans="1:2" x14ac:dyDescent="0.3">
      <c r="A324" s="1">
        <v>44790</v>
      </c>
      <c r="B324">
        <v>161.44999999999999</v>
      </c>
    </row>
    <row r="325" spans="1:2" x14ac:dyDescent="0.3">
      <c r="A325" s="1">
        <v>44791</v>
      </c>
      <c r="B325">
        <v>160.75</v>
      </c>
    </row>
    <row r="326" spans="1:2" x14ac:dyDescent="0.3">
      <c r="A326" s="1">
        <v>44792</v>
      </c>
      <c r="B326">
        <v>157.69999999999999</v>
      </c>
    </row>
    <row r="327" spans="1:2" x14ac:dyDescent="0.3">
      <c r="A327" s="1">
        <v>44795</v>
      </c>
      <c r="B327">
        <v>156.55000000000001</v>
      </c>
    </row>
    <row r="328" spans="1:2" x14ac:dyDescent="0.3">
      <c r="A328" s="1">
        <v>44796</v>
      </c>
      <c r="B328">
        <v>158.35</v>
      </c>
    </row>
    <row r="329" spans="1:2" x14ac:dyDescent="0.3">
      <c r="A329" s="1">
        <v>44797</v>
      </c>
      <c r="B329">
        <v>160.4</v>
      </c>
    </row>
    <row r="330" spans="1:2" x14ac:dyDescent="0.3">
      <c r="A330" s="1">
        <v>44798</v>
      </c>
      <c r="B330">
        <v>158.94999999999999</v>
      </c>
    </row>
    <row r="331" spans="1:2" x14ac:dyDescent="0.3">
      <c r="A331" s="1">
        <v>44799</v>
      </c>
      <c r="B331">
        <v>163.4</v>
      </c>
    </row>
    <row r="332" spans="1:2" x14ac:dyDescent="0.3">
      <c r="A332" s="1">
        <v>44802</v>
      </c>
      <c r="B332">
        <v>161</v>
      </c>
    </row>
    <row r="333" spans="1:2" x14ac:dyDescent="0.3">
      <c r="A333" s="1">
        <v>44803</v>
      </c>
      <c r="B333">
        <v>163.85</v>
      </c>
    </row>
    <row r="334" spans="1:2" x14ac:dyDescent="0.3">
      <c r="A334" s="1">
        <v>44805</v>
      </c>
      <c r="B334">
        <v>160.6</v>
      </c>
    </row>
    <row r="335" spans="1:2" x14ac:dyDescent="0.3">
      <c r="A335" s="1">
        <v>44806</v>
      </c>
      <c r="B335">
        <v>161.69999999999999</v>
      </c>
    </row>
    <row r="336" spans="1:2" x14ac:dyDescent="0.3">
      <c r="A336" s="1">
        <v>44809</v>
      </c>
      <c r="B336">
        <v>164.2</v>
      </c>
    </row>
    <row r="337" spans="1:2" x14ac:dyDescent="0.3">
      <c r="A337" s="1">
        <v>44810</v>
      </c>
      <c r="B337">
        <v>168.4</v>
      </c>
    </row>
    <row r="338" spans="1:2" x14ac:dyDescent="0.3">
      <c r="A338" s="1">
        <v>44811</v>
      </c>
      <c r="B338">
        <v>167.3</v>
      </c>
    </row>
    <row r="339" spans="1:2" x14ac:dyDescent="0.3">
      <c r="A339" s="1">
        <v>44812</v>
      </c>
      <c r="B339">
        <v>166.75</v>
      </c>
    </row>
    <row r="340" spans="1:2" x14ac:dyDescent="0.3">
      <c r="A340" s="1">
        <v>44813</v>
      </c>
      <c r="B340">
        <v>166.6</v>
      </c>
    </row>
    <row r="341" spans="1:2" x14ac:dyDescent="0.3">
      <c r="A341" s="1">
        <v>44816</v>
      </c>
      <c r="B341">
        <v>166.35</v>
      </c>
    </row>
    <row r="342" spans="1:2" x14ac:dyDescent="0.3">
      <c r="A342" s="1">
        <v>44817</v>
      </c>
      <c r="B342">
        <v>167.35</v>
      </c>
    </row>
    <row r="343" spans="1:2" x14ac:dyDescent="0.3">
      <c r="A343" s="1">
        <v>44818</v>
      </c>
      <c r="B343">
        <v>171.65</v>
      </c>
    </row>
    <row r="344" spans="1:2" x14ac:dyDescent="0.3">
      <c r="A344" s="1">
        <v>44819</v>
      </c>
      <c r="B344">
        <v>175.05</v>
      </c>
    </row>
    <row r="345" spans="1:2" x14ac:dyDescent="0.3">
      <c r="A345" s="1">
        <v>44820</v>
      </c>
      <c r="B345">
        <v>172.9</v>
      </c>
    </row>
    <row r="346" spans="1:2" x14ac:dyDescent="0.3">
      <c r="A346" s="1">
        <v>44823</v>
      </c>
      <c r="B346">
        <v>171.1</v>
      </c>
    </row>
    <row r="347" spans="1:2" x14ac:dyDescent="0.3">
      <c r="A347" s="1">
        <v>44824</v>
      </c>
      <c r="B347">
        <v>171.8</v>
      </c>
    </row>
    <row r="348" spans="1:2" x14ac:dyDescent="0.3">
      <c r="A348" s="1">
        <v>44825</v>
      </c>
      <c r="B348">
        <v>168.65</v>
      </c>
    </row>
    <row r="349" spans="1:2" x14ac:dyDescent="0.3">
      <c r="A349" s="1">
        <v>44826</v>
      </c>
      <c r="B349">
        <v>168.65</v>
      </c>
    </row>
    <row r="350" spans="1:2" x14ac:dyDescent="0.3">
      <c r="A350" s="1">
        <v>44827</v>
      </c>
      <c r="B350">
        <v>164.05</v>
      </c>
    </row>
    <row r="351" spans="1:2" x14ac:dyDescent="0.3">
      <c r="A351" s="1">
        <v>44830</v>
      </c>
      <c r="B351">
        <v>158.55000000000001</v>
      </c>
    </row>
    <row r="352" spans="1:2" x14ac:dyDescent="0.3">
      <c r="A352" s="1">
        <v>44831</v>
      </c>
      <c r="B352">
        <v>159.1</v>
      </c>
    </row>
    <row r="353" spans="1:2" x14ac:dyDescent="0.3">
      <c r="A353" s="1">
        <v>44832</v>
      </c>
      <c r="B353">
        <v>158.25</v>
      </c>
    </row>
    <row r="354" spans="1:2" x14ac:dyDescent="0.3">
      <c r="A354" s="1">
        <v>44833</v>
      </c>
      <c r="B354">
        <v>159.69999999999999</v>
      </c>
    </row>
    <row r="355" spans="1:2" x14ac:dyDescent="0.3">
      <c r="A355" s="1">
        <v>44834</v>
      </c>
      <c r="B355">
        <v>159.75</v>
      </c>
    </row>
    <row r="356" spans="1:2" x14ac:dyDescent="0.3">
      <c r="A356" s="1">
        <v>44837</v>
      </c>
      <c r="B356">
        <v>160.4</v>
      </c>
    </row>
    <row r="357" spans="1:2" x14ac:dyDescent="0.3">
      <c r="A357" s="1">
        <v>44838</v>
      </c>
      <c r="B357">
        <v>162.44999999999999</v>
      </c>
    </row>
    <row r="358" spans="1:2" x14ac:dyDescent="0.3">
      <c r="A358" s="1">
        <v>44840</v>
      </c>
      <c r="B358">
        <v>162.75</v>
      </c>
    </row>
    <row r="359" spans="1:2" x14ac:dyDescent="0.3">
      <c r="A359" s="1">
        <v>44841</v>
      </c>
      <c r="B359">
        <v>164.3</v>
      </c>
    </row>
    <row r="360" spans="1:2" x14ac:dyDescent="0.3">
      <c r="A360" s="1">
        <v>44844</v>
      </c>
      <c r="B360">
        <v>163.85</v>
      </c>
    </row>
    <row r="361" spans="1:2" x14ac:dyDescent="0.3">
      <c r="A361" s="1">
        <v>44845</v>
      </c>
      <c r="B361">
        <v>161</v>
      </c>
    </row>
    <row r="362" spans="1:2" x14ac:dyDescent="0.3">
      <c r="A362" s="1">
        <v>44846</v>
      </c>
      <c r="B362">
        <v>164.9</v>
      </c>
    </row>
    <row r="363" spans="1:2" x14ac:dyDescent="0.3">
      <c r="A363" s="1">
        <v>44847</v>
      </c>
      <c r="B363">
        <v>164.7</v>
      </c>
    </row>
    <row r="364" spans="1:2" x14ac:dyDescent="0.3">
      <c r="A364" s="1">
        <v>44848</v>
      </c>
      <c r="B364">
        <v>165</v>
      </c>
    </row>
    <row r="365" spans="1:2" x14ac:dyDescent="0.3">
      <c r="A365" s="1">
        <v>44851</v>
      </c>
      <c r="B365">
        <v>168.1</v>
      </c>
    </row>
    <row r="366" spans="1:2" x14ac:dyDescent="0.3">
      <c r="A366" s="1">
        <v>44852</v>
      </c>
      <c r="B366">
        <v>166.95</v>
      </c>
    </row>
    <row r="367" spans="1:2" x14ac:dyDescent="0.3">
      <c r="A367" s="1">
        <v>44853</v>
      </c>
      <c r="B367">
        <v>164</v>
      </c>
    </row>
    <row r="368" spans="1:2" x14ac:dyDescent="0.3">
      <c r="A368" s="1">
        <v>44854</v>
      </c>
      <c r="B368">
        <v>166.8</v>
      </c>
    </row>
    <row r="369" spans="1:2" x14ac:dyDescent="0.3">
      <c r="A369" s="1">
        <v>44855</v>
      </c>
      <c r="B369">
        <v>165.05</v>
      </c>
    </row>
    <row r="370" spans="1:2" x14ac:dyDescent="0.3">
      <c r="A370" s="1">
        <v>44858</v>
      </c>
      <c r="B370">
        <v>166.9</v>
      </c>
    </row>
    <row r="371" spans="1:2" x14ac:dyDescent="0.3">
      <c r="A371" s="1">
        <v>44859</v>
      </c>
      <c r="B371">
        <v>169.15</v>
      </c>
    </row>
    <row r="372" spans="1:2" x14ac:dyDescent="0.3">
      <c r="A372" s="1">
        <v>44861</v>
      </c>
      <c r="B372">
        <v>170.6</v>
      </c>
    </row>
    <row r="373" spans="1:2" x14ac:dyDescent="0.3">
      <c r="A373" s="1">
        <v>44862</v>
      </c>
      <c r="B373">
        <v>174.15</v>
      </c>
    </row>
    <row r="374" spans="1:2" x14ac:dyDescent="0.3">
      <c r="A374" s="1">
        <v>44865</v>
      </c>
      <c r="B374">
        <v>173.1</v>
      </c>
    </row>
    <row r="375" spans="1:2" x14ac:dyDescent="0.3">
      <c r="A375" s="1">
        <v>44866</v>
      </c>
      <c r="B375">
        <v>181.75</v>
      </c>
    </row>
    <row r="376" spans="1:2" x14ac:dyDescent="0.3">
      <c r="A376" s="1">
        <v>44867</v>
      </c>
      <c r="B376">
        <v>180.8</v>
      </c>
    </row>
    <row r="377" spans="1:2" x14ac:dyDescent="0.3">
      <c r="A377" s="1">
        <v>44868</v>
      </c>
      <c r="B377">
        <v>178.15</v>
      </c>
    </row>
    <row r="378" spans="1:2" x14ac:dyDescent="0.3">
      <c r="A378" s="1">
        <v>44869</v>
      </c>
      <c r="B378">
        <v>176.85</v>
      </c>
    </row>
    <row r="379" spans="1:2" x14ac:dyDescent="0.3">
      <c r="A379" s="1">
        <v>44872</v>
      </c>
      <c r="B379">
        <v>175.7</v>
      </c>
    </row>
    <row r="380" spans="1:2" x14ac:dyDescent="0.3">
      <c r="A380" s="1">
        <v>44874</v>
      </c>
      <c r="B380">
        <v>173.45</v>
      </c>
    </row>
    <row r="381" spans="1:2" x14ac:dyDescent="0.3">
      <c r="A381" s="1">
        <v>44875</v>
      </c>
      <c r="B381">
        <v>172.1</v>
      </c>
    </row>
    <row r="382" spans="1:2" x14ac:dyDescent="0.3">
      <c r="A382" s="1">
        <v>44876</v>
      </c>
      <c r="B382">
        <v>171.45</v>
      </c>
    </row>
    <row r="383" spans="1:2" x14ac:dyDescent="0.3">
      <c r="A383" s="1">
        <v>44879</v>
      </c>
      <c r="B383">
        <v>171.25</v>
      </c>
    </row>
    <row r="384" spans="1:2" x14ac:dyDescent="0.3">
      <c r="A384" s="1">
        <v>44880</v>
      </c>
      <c r="B384">
        <v>171.95</v>
      </c>
    </row>
    <row r="385" spans="1:2" x14ac:dyDescent="0.3">
      <c r="A385" s="1">
        <v>44881</v>
      </c>
      <c r="B385">
        <v>169.9</v>
      </c>
    </row>
    <row r="386" spans="1:2" x14ac:dyDescent="0.3">
      <c r="A386" s="1">
        <v>44882</v>
      </c>
      <c r="B386">
        <v>168.2</v>
      </c>
    </row>
    <row r="387" spans="1:2" x14ac:dyDescent="0.3">
      <c r="A387" s="1">
        <v>44883</v>
      </c>
      <c r="B387">
        <v>165.65</v>
      </c>
    </row>
    <row r="388" spans="1:2" x14ac:dyDescent="0.3">
      <c r="A388" s="1">
        <v>44886</v>
      </c>
      <c r="B388">
        <v>164.45</v>
      </c>
    </row>
    <row r="389" spans="1:2" x14ac:dyDescent="0.3">
      <c r="A389" s="1">
        <v>44887</v>
      </c>
      <c r="B389">
        <v>167</v>
      </c>
    </row>
    <row r="390" spans="1:2" x14ac:dyDescent="0.3">
      <c r="A390" s="1">
        <v>44888</v>
      </c>
      <c r="B390">
        <v>168</v>
      </c>
    </row>
    <row r="391" spans="1:2" x14ac:dyDescent="0.3">
      <c r="A391" s="1">
        <v>44889</v>
      </c>
      <c r="B391">
        <v>169.35</v>
      </c>
    </row>
    <row r="392" spans="1:2" x14ac:dyDescent="0.3">
      <c r="A392" s="1">
        <v>44890</v>
      </c>
      <c r="B392">
        <v>169.8</v>
      </c>
    </row>
    <row r="393" spans="1:2" x14ac:dyDescent="0.3">
      <c r="A393" s="1">
        <v>44893</v>
      </c>
      <c r="B393">
        <v>170.3</v>
      </c>
    </row>
    <row r="394" spans="1:2" x14ac:dyDescent="0.3">
      <c r="A394" s="1">
        <v>44894</v>
      </c>
      <c r="B394">
        <v>170.25</v>
      </c>
    </row>
    <row r="395" spans="1:2" x14ac:dyDescent="0.3">
      <c r="A395" s="1">
        <v>44895</v>
      </c>
      <c r="B395">
        <v>172.25</v>
      </c>
    </row>
    <row r="396" spans="1:2" x14ac:dyDescent="0.3">
      <c r="A396" s="1">
        <v>44896</v>
      </c>
      <c r="B396">
        <v>172.2</v>
      </c>
    </row>
    <row r="397" spans="1:2" x14ac:dyDescent="0.3">
      <c r="A397" s="1">
        <v>44897</v>
      </c>
      <c r="B397">
        <v>172.15</v>
      </c>
    </row>
    <row r="398" spans="1:2" x14ac:dyDescent="0.3">
      <c r="A398" s="1">
        <v>44900</v>
      </c>
      <c r="B398">
        <v>175</v>
      </c>
    </row>
    <row r="399" spans="1:2" x14ac:dyDescent="0.3">
      <c r="A399" s="1">
        <v>44901</v>
      </c>
      <c r="B399">
        <v>175.3</v>
      </c>
    </row>
    <row r="400" spans="1:2" x14ac:dyDescent="0.3">
      <c r="A400" s="1">
        <v>44902</v>
      </c>
      <c r="B400">
        <v>171.8</v>
      </c>
    </row>
    <row r="401" spans="1:2" x14ac:dyDescent="0.3">
      <c r="A401" s="1">
        <v>44903</v>
      </c>
      <c r="B401">
        <v>170.35</v>
      </c>
    </row>
    <row r="402" spans="1:2" x14ac:dyDescent="0.3">
      <c r="A402" s="1">
        <v>44904</v>
      </c>
      <c r="B402">
        <v>169.4</v>
      </c>
    </row>
    <row r="403" spans="1:2" x14ac:dyDescent="0.3">
      <c r="A403" s="1">
        <v>44907</v>
      </c>
      <c r="B403">
        <v>168.9</v>
      </c>
    </row>
    <row r="404" spans="1:2" x14ac:dyDescent="0.3">
      <c r="A404" s="1">
        <v>44908</v>
      </c>
      <c r="B404">
        <v>169.2</v>
      </c>
    </row>
    <row r="405" spans="1:2" x14ac:dyDescent="0.3">
      <c r="A405" s="1">
        <v>44909</v>
      </c>
      <c r="B405">
        <v>171.95</v>
      </c>
    </row>
    <row r="406" spans="1:2" x14ac:dyDescent="0.3">
      <c r="A406" s="1">
        <v>44910</v>
      </c>
      <c r="B406">
        <v>172.05</v>
      </c>
    </row>
    <row r="407" spans="1:2" x14ac:dyDescent="0.3">
      <c r="A407" s="1">
        <v>44911</v>
      </c>
      <c r="B407">
        <v>169.65</v>
      </c>
    </row>
    <row r="408" spans="1:2" x14ac:dyDescent="0.3">
      <c r="A408" s="1">
        <v>44914</v>
      </c>
      <c r="B408">
        <v>171.45</v>
      </c>
    </row>
    <row r="409" spans="1:2" x14ac:dyDescent="0.3">
      <c r="A409" s="1">
        <v>44915</v>
      </c>
      <c r="B409">
        <v>169.7</v>
      </c>
    </row>
    <row r="410" spans="1:2" x14ac:dyDescent="0.3">
      <c r="A410" s="1">
        <v>44916</v>
      </c>
      <c r="B410">
        <v>168.05</v>
      </c>
    </row>
    <row r="411" spans="1:2" x14ac:dyDescent="0.3">
      <c r="A411" s="1">
        <v>44917</v>
      </c>
      <c r="B411">
        <v>165.7</v>
      </c>
    </row>
    <row r="412" spans="1:2" x14ac:dyDescent="0.3">
      <c r="A412" s="1">
        <v>44918</v>
      </c>
      <c r="B412">
        <v>163.15</v>
      </c>
    </row>
    <row r="413" spans="1:2" x14ac:dyDescent="0.3">
      <c r="A413" s="1">
        <v>44921</v>
      </c>
      <c r="B413">
        <v>165.55</v>
      </c>
    </row>
    <row r="414" spans="1:2" x14ac:dyDescent="0.3">
      <c r="A414" s="1">
        <v>44922</v>
      </c>
      <c r="B414">
        <v>165.05</v>
      </c>
    </row>
    <row r="415" spans="1:2" x14ac:dyDescent="0.3">
      <c r="A415" s="1">
        <v>44923</v>
      </c>
      <c r="B415">
        <v>165.7</v>
      </c>
    </row>
    <row r="416" spans="1:2" x14ac:dyDescent="0.3">
      <c r="A416" s="1">
        <v>44924</v>
      </c>
      <c r="B416">
        <v>166.65</v>
      </c>
    </row>
    <row r="417" spans="1:2" x14ac:dyDescent="0.3">
      <c r="A417" s="1">
        <v>44925</v>
      </c>
      <c r="B417">
        <v>166.35</v>
      </c>
    </row>
    <row r="418" spans="1:2" x14ac:dyDescent="0.3">
      <c r="A418" s="1">
        <v>44928</v>
      </c>
      <c r="B418">
        <v>168</v>
      </c>
    </row>
    <row r="419" spans="1:2" x14ac:dyDescent="0.3">
      <c r="A419" s="1">
        <v>44929</v>
      </c>
      <c r="B419">
        <v>167.5</v>
      </c>
    </row>
    <row r="420" spans="1:2" x14ac:dyDescent="0.3">
      <c r="A420" s="1">
        <v>44930</v>
      </c>
      <c r="B420">
        <v>166.55</v>
      </c>
    </row>
    <row r="421" spans="1:2" x14ac:dyDescent="0.3">
      <c r="A421" s="1">
        <v>44931</v>
      </c>
      <c r="B421">
        <v>169.85</v>
      </c>
    </row>
    <row r="422" spans="1:2" x14ac:dyDescent="0.3">
      <c r="A422" s="1">
        <v>44932</v>
      </c>
      <c r="B422">
        <v>169</v>
      </c>
    </row>
    <row r="423" spans="1:2" x14ac:dyDescent="0.3">
      <c r="A423" s="1">
        <v>44935</v>
      </c>
      <c r="B423">
        <v>170.35</v>
      </c>
    </row>
    <row r="424" spans="1:2" x14ac:dyDescent="0.3">
      <c r="A424" s="1">
        <v>44936</v>
      </c>
      <c r="B424">
        <v>167.85</v>
      </c>
    </row>
    <row r="425" spans="1:2" x14ac:dyDescent="0.3">
      <c r="A425" s="1">
        <v>44937</v>
      </c>
      <c r="B425">
        <v>166</v>
      </c>
    </row>
    <row r="426" spans="1:2" x14ac:dyDescent="0.3">
      <c r="A426" s="1">
        <v>44938</v>
      </c>
      <c r="B426">
        <v>165.85</v>
      </c>
    </row>
    <row r="427" spans="1:2" x14ac:dyDescent="0.3">
      <c r="A427" s="1">
        <v>44939</v>
      </c>
      <c r="B427">
        <v>167.8</v>
      </c>
    </row>
    <row r="428" spans="1:2" x14ac:dyDescent="0.3">
      <c r="A428" s="1">
        <v>44942</v>
      </c>
      <c r="B428">
        <v>165.85</v>
      </c>
    </row>
    <row r="429" spans="1:2" x14ac:dyDescent="0.3">
      <c r="A429" s="1">
        <v>44943</v>
      </c>
      <c r="B429">
        <v>167.6</v>
      </c>
    </row>
    <row r="430" spans="1:2" x14ac:dyDescent="0.3">
      <c r="A430" s="1">
        <v>44944</v>
      </c>
      <c r="B430">
        <v>169.35</v>
      </c>
    </row>
    <row r="431" spans="1:2" x14ac:dyDescent="0.3">
      <c r="A431" s="1">
        <v>44945</v>
      </c>
      <c r="B431">
        <v>168.45</v>
      </c>
    </row>
    <row r="432" spans="1:2" x14ac:dyDescent="0.3">
      <c r="A432" s="1">
        <v>44946</v>
      </c>
      <c r="B432">
        <v>168.7</v>
      </c>
    </row>
    <row r="433" spans="1:2" x14ac:dyDescent="0.3">
      <c r="A433" s="1">
        <v>44949</v>
      </c>
      <c r="B433">
        <v>166.65</v>
      </c>
    </row>
    <row r="434" spans="1:2" x14ac:dyDescent="0.3">
      <c r="A434" s="1">
        <v>44950</v>
      </c>
      <c r="B434">
        <v>165.75</v>
      </c>
    </row>
    <row r="435" spans="1:2" x14ac:dyDescent="0.3">
      <c r="A435" s="1">
        <v>44951</v>
      </c>
      <c r="B435">
        <v>165.95</v>
      </c>
    </row>
    <row r="436" spans="1:2" x14ac:dyDescent="0.3">
      <c r="A436" s="1">
        <v>44953</v>
      </c>
      <c r="B436">
        <v>166.3</v>
      </c>
    </row>
    <row r="437" spans="1:2" x14ac:dyDescent="0.3">
      <c r="A437" s="1">
        <v>44956</v>
      </c>
      <c r="B437">
        <v>168.85</v>
      </c>
    </row>
    <row r="438" spans="1:2" x14ac:dyDescent="0.3">
      <c r="A438" s="1">
        <v>44957</v>
      </c>
      <c r="B438">
        <v>171.15</v>
      </c>
    </row>
    <row r="439" spans="1:2" x14ac:dyDescent="0.3">
      <c r="A439" s="1">
        <v>44958</v>
      </c>
      <c r="B439">
        <v>170</v>
      </c>
    </row>
    <row r="440" spans="1:2" x14ac:dyDescent="0.3">
      <c r="A440" s="1">
        <v>44959</v>
      </c>
      <c r="B440">
        <v>166.65</v>
      </c>
    </row>
    <row r="441" spans="1:2" x14ac:dyDescent="0.3">
      <c r="A441" s="1">
        <v>44960</v>
      </c>
      <c r="B441">
        <v>165.5</v>
      </c>
    </row>
    <row r="442" spans="1:2" x14ac:dyDescent="0.3">
      <c r="A442" s="1">
        <v>44963</v>
      </c>
      <c r="B442">
        <v>165.8</v>
      </c>
    </row>
    <row r="443" spans="1:2" x14ac:dyDescent="0.3">
      <c r="A443" s="1">
        <v>44964</v>
      </c>
      <c r="B443">
        <v>165.25</v>
      </c>
    </row>
    <row r="444" spans="1:2" x14ac:dyDescent="0.3">
      <c r="A444" s="1">
        <v>44965</v>
      </c>
      <c r="B444">
        <v>165.35</v>
      </c>
    </row>
    <row r="445" spans="1:2" x14ac:dyDescent="0.3">
      <c r="A445" s="1">
        <v>44966</v>
      </c>
      <c r="B445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78EA-953E-4DFA-A727-1825E0DFD6FA}">
  <dimension ref="A1:AC446"/>
  <sheetViews>
    <sheetView zoomScale="90" zoomScaleNormal="90" workbookViewId="0">
      <selection activeCell="R24" sqref="R24"/>
    </sheetView>
  </sheetViews>
  <sheetFormatPr defaultRowHeight="14.4" x14ac:dyDescent="0.3"/>
  <cols>
    <col min="1" max="1" width="10.5546875" bestFit="1" customWidth="1"/>
    <col min="11" max="11" width="21.6640625" bestFit="1" customWidth="1"/>
    <col min="17" max="17" width="20.33203125" bestFit="1" customWidth="1"/>
    <col min="18" max="18" width="17" bestFit="1" customWidth="1"/>
    <col min="21" max="21" width="12.33203125" bestFit="1" customWidth="1"/>
    <col min="22" max="22" width="14.109375" bestFit="1" customWidth="1"/>
  </cols>
  <sheetData>
    <row r="1" spans="1:24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24" x14ac:dyDescent="0.3">
      <c r="A2" s="1">
        <v>44319</v>
      </c>
      <c r="B2">
        <v>58.65</v>
      </c>
      <c r="C2">
        <v>599.29999999999995</v>
      </c>
      <c r="D2">
        <v>160.30000000000001</v>
      </c>
      <c r="E2">
        <v>104.25</v>
      </c>
      <c r="K2" s="6"/>
      <c r="L2" s="6" t="s">
        <v>11</v>
      </c>
      <c r="M2" s="6" t="s">
        <v>12</v>
      </c>
      <c r="N2" s="6" t="s">
        <v>13</v>
      </c>
      <c r="O2" s="6" t="s">
        <v>14</v>
      </c>
    </row>
    <row r="3" spans="1:24" x14ac:dyDescent="0.3">
      <c r="A3" s="1">
        <v>44320</v>
      </c>
      <c r="B3">
        <v>58.25</v>
      </c>
      <c r="C3">
        <v>597.70000000000005</v>
      </c>
      <c r="D3">
        <v>155.44999999999999</v>
      </c>
      <c r="E3">
        <v>103.8</v>
      </c>
      <c r="F3" s="5">
        <f>LN((B3/B2))</f>
        <v>-6.8434826536744545E-3</v>
      </c>
      <c r="G3" s="5">
        <f>LN((C3/C2))</f>
        <v>-2.6733516339309065E-3</v>
      </c>
      <c r="H3" s="5">
        <f>LN((D3/D2))</f>
        <v>-3.0722923110744566E-2</v>
      </c>
      <c r="I3" s="5">
        <f>LN((E3/E2))</f>
        <v>-4.3258899471226063E-3</v>
      </c>
      <c r="K3" s="6" t="s">
        <v>19</v>
      </c>
      <c r="L3" s="3">
        <f>AVERAGE(F3:F251)</f>
        <v>1.1807843309753337E-4</v>
      </c>
      <c r="M3" s="3">
        <f>AVERAGE(G3:G251)</f>
        <v>2.1402506614418811E-3</v>
      </c>
      <c r="N3" s="3">
        <f>AVERAGE(H3:H251)</f>
        <v>4.7107516686567259E-4</v>
      </c>
      <c r="O3" s="3">
        <f>AVERAGE(I3:I251)</f>
        <v>1.6863801500011802E-3</v>
      </c>
    </row>
    <row r="4" spans="1:24" x14ac:dyDescent="0.3">
      <c r="A4" s="1">
        <v>44321</v>
      </c>
      <c r="B4">
        <v>58.1</v>
      </c>
      <c r="C4">
        <v>606</v>
      </c>
      <c r="D4">
        <v>153.75</v>
      </c>
      <c r="E4">
        <v>103.8</v>
      </c>
      <c r="F4" s="5">
        <f t="shared" ref="F4:F67" si="0">LN((B4/B3))</f>
        <v>-2.5784285879443649E-3</v>
      </c>
      <c r="G4" s="5">
        <f t="shared" ref="G4:G67" si="1">LN((C4/C3))</f>
        <v>1.3791030239105946E-2</v>
      </c>
      <c r="H4" s="5">
        <f t="shared" ref="H4:H67" si="2">LN((D4/D3))</f>
        <v>-1.0996229818135455E-2</v>
      </c>
      <c r="I4" s="5">
        <f t="shared" ref="I4:I67" si="3">LN((E4/E3))</f>
        <v>0</v>
      </c>
      <c r="K4" s="6" t="s">
        <v>24</v>
      </c>
      <c r="L4" s="3">
        <f>LN(B251/B2)</f>
        <v>2.9401529841284899E-2</v>
      </c>
      <c r="M4" s="3">
        <f>LN(C251/C2)</f>
        <v>0.53292241469902746</v>
      </c>
      <c r="N4" s="3">
        <f t="shared" ref="N4" si="4">LN(D251/D2)</f>
        <v>0.11729771654955119</v>
      </c>
      <c r="O4" s="3">
        <f>LN(E251/E2)</f>
        <v>0.41990865735029376</v>
      </c>
      <c r="P4" s="3"/>
      <c r="Q4" s="3"/>
      <c r="R4" s="3"/>
      <c r="S4" s="3"/>
    </row>
    <row r="5" spans="1:24" x14ac:dyDescent="0.3">
      <c r="A5" s="1">
        <v>44322</v>
      </c>
      <c r="B5">
        <v>56.7</v>
      </c>
      <c r="C5">
        <v>601.95000000000005</v>
      </c>
      <c r="D5">
        <v>155.65</v>
      </c>
      <c r="E5">
        <v>102.95</v>
      </c>
      <c r="F5" s="5">
        <f t="shared" si="0"/>
        <v>-2.4391453124159124E-2</v>
      </c>
      <c r="G5" s="5">
        <f t="shared" si="1"/>
        <v>-6.7056006882789234E-3</v>
      </c>
      <c r="H5" s="5">
        <f t="shared" si="2"/>
        <v>1.2281990200990009E-2</v>
      </c>
      <c r="I5" s="5">
        <f t="shared" si="3"/>
        <v>-8.2225372579897166E-3</v>
      </c>
      <c r="K5" s="6" t="s">
        <v>25</v>
      </c>
      <c r="L5" s="5">
        <f>L3*250</f>
        <v>2.9519608274383342E-2</v>
      </c>
      <c r="M5" s="5">
        <f t="shared" ref="M5:N5" si="5">M3*250</f>
        <v>0.53506266536047031</v>
      </c>
      <c r="N5" s="5">
        <f t="shared" si="5"/>
        <v>0.11776879171641814</v>
      </c>
      <c r="O5" s="5">
        <f>O3*250</f>
        <v>0.42159503750029503</v>
      </c>
      <c r="P5" t="s">
        <v>31</v>
      </c>
      <c r="R5" t="s">
        <v>25</v>
      </c>
    </row>
    <row r="6" spans="1:24" x14ac:dyDescent="0.3">
      <c r="A6" s="1">
        <v>44323</v>
      </c>
      <c r="B6">
        <v>58.8</v>
      </c>
      <c r="C6">
        <v>631.75</v>
      </c>
      <c r="D6">
        <v>154.5</v>
      </c>
      <c r="E6">
        <v>105.05</v>
      </c>
      <c r="F6" s="5">
        <f t="shared" si="0"/>
        <v>3.6367644170874791E-2</v>
      </c>
      <c r="G6" s="5">
        <f t="shared" si="1"/>
        <v>4.8319360887268015E-2</v>
      </c>
      <c r="H6" s="5">
        <f t="shared" si="2"/>
        <v>-7.4158005498170957E-3</v>
      </c>
      <c r="I6" s="5">
        <f t="shared" si="3"/>
        <v>2.0192993817210837E-2</v>
      </c>
      <c r="K6" s="6" t="s">
        <v>20</v>
      </c>
      <c r="L6" s="5">
        <f>_xlfn.VAR.P(F3:F251)</f>
        <v>5.534561229912871E-4</v>
      </c>
      <c r="M6" s="5">
        <f t="shared" ref="M6:O6" si="6">_xlfn.VAR.P(G3:G251)</f>
        <v>1.1381546777184906E-3</v>
      </c>
      <c r="N6" s="5">
        <f t="shared" si="6"/>
        <v>4.9709171678223433E-4</v>
      </c>
      <c r="O6" s="5">
        <f t="shared" si="6"/>
        <v>3.0368857212806577E-4</v>
      </c>
      <c r="Q6" s="8" t="s">
        <v>11</v>
      </c>
      <c r="R6" s="4">
        <v>2.95196082743833E-2</v>
      </c>
      <c r="T6" s="4">
        <v>2.9519608274383342E-2</v>
      </c>
      <c r="U6" s="4">
        <v>2.9519608274383342E-2</v>
      </c>
      <c r="V6" s="4">
        <v>2.9519608274383342E-2</v>
      </c>
      <c r="W6" s="4">
        <v>2.9519608274383342E-2</v>
      </c>
      <c r="X6" s="4">
        <v>2.9519608274383342E-2</v>
      </c>
    </row>
    <row r="7" spans="1:24" x14ac:dyDescent="0.3">
      <c r="A7" s="1">
        <v>44326</v>
      </c>
      <c r="B7">
        <v>61.5</v>
      </c>
      <c r="C7">
        <v>691.75</v>
      </c>
      <c r="D7">
        <v>156.15</v>
      </c>
      <c r="E7">
        <v>107.7</v>
      </c>
      <c r="F7" s="5">
        <f t="shared" si="0"/>
        <v>4.4895319907890946E-2</v>
      </c>
      <c r="G7" s="5">
        <f t="shared" si="1"/>
        <v>9.0730872398731746E-2</v>
      </c>
      <c r="H7" s="5">
        <f t="shared" si="2"/>
        <v>1.0622987391287468E-2</v>
      </c>
      <c r="I7" s="5">
        <f t="shared" si="3"/>
        <v>2.4913156871333598E-2</v>
      </c>
      <c r="K7" s="6" t="s">
        <v>21</v>
      </c>
      <c r="L7" s="5">
        <f>L6*250</f>
        <v>0.13836403074782178</v>
      </c>
      <c r="M7" s="5">
        <f t="shared" ref="M7:O7" si="7">M6*250</f>
        <v>0.28453866942962264</v>
      </c>
      <c r="N7" s="5">
        <f t="shared" si="7"/>
        <v>0.12427292919555859</v>
      </c>
      <c r="O7" s="5">
        <f t="shared" si="7"/>
        <v>7.5922143032016443E-2</v>
      </c>
      <c r="Q7" s="8" t="s">
        <v>12</v>
      </c>
      <c r="R7" s="4">
        <v>0.53506266536046998</v>
      </c>
      <c r="T7" s="4">
        <v>0.53506266536047031</v>
      </c>
      <c r="U7" s="4">
        <v>0.53506266536047031</v>
      </c>
      <c r="V7" s="4">
        <v>0.53506266536047031</v>
      </c>
      <c r="W7" s="4">
        <v>0.53506266536047031</v>
      </c>
      <c r="X7" s="4">
        <v>0.53506266536047031</v>
      </c>
    </row>
    <row r="8" spans="1:24" x14ac:dyDescent="0.3">
      <c r="A8" s="1">
        <v>44327</v>
      </c>
      <c r="B8">
        <v>63.6</v>
      </c>
      <c r="C8">
        <v>691.7</v>
      </c>
      <c r="D8">
        <v>155</v>
      </c>
      <c r="E8">
        <v>112.65</v>
      </c>
      <c r="F8" s="5">
        <f t="shared" si="0"/>
        <v>3.3576295533604306E-2</v>
      </c>
      <c r="G8" s="5">
        <f t="shared" si="1"/>
        <v>-7.2283060496146855E-5</v>
      </c>
      <c r="H8" s="5">
        <f t="shared" si="2"/>
        <v>-7.3919668098409667E-3</v>
      </c>
      <c r="I8" s="5">
        <f t="shared" si="3"/>
        <v>4.4936082715910534E-2</v>
      </c>
      <c r="K8" s="6" t="s">
        <v>22</v>
      </c>
      <c r="L8" s="5">
        <f>SQRT(L6)</f>
        <v>2.352564819492307E-2</v>
      </c>
      <c r="M8" s="5">
        <f t="shared" ref="M8:O8" si="8">SQRT(M6)</f>
        <v>3.373654810022049E-2</v>
      </c>
      <c r="N8" s="5">
        <f t="shared" si="8"/>
        <v>2.2295553744687176E-2</v>
      </c>
      <c r="O8" s="5">
        <f t="shared" si="8"/>
        <v>1.7426662679011887E-2</v>
      </c>
      <c r="Q8" s="8" t="s">
        <v>13</v>
      </c>
      <c r="R8" s="4">
        <v>0.11776879171641814</v>
      </c>
      <c r="T8" s="4">
        <v>0.11776879171641814</v>
      </c>
      <c r="U8" s="4">
        <v>0.11776879171641814</v>
      </c>
      <c r="V8" s="4">
        <v>0.11776879171641814</v>
      </c>
      <c r="W8" s="4">
        <v>0.11776879171641814</v>
      </c>
      <c r="X8" s="4">
        <v>0.11776879171641814</v>
      </c>
    </row>
    <row r="9" spans="1:24" x14ac:dyDescent="0.3">
      <c r="A9" s="1">
        <v>44328</v>
      </c>
      <c r="B9">
        <v>62.35</v>
      </c>
      <c r="C9">
        <v>646.65</v>
      </c>
      <c r="D9">
        <v>152.19999999999999</v>
      </c>
      <c r="E9">
        <v>113.25</v>
      </c>
      <c r="F9" s="5">
        <f t="shared" si="0"/>
        <v>-1.9849798220030971E-2</v>
      </c>
      <c r="G9" s="5">
        <f t="shared" si="1"/>
        <v>-6.7347145745285789E-2</v>
      </c>
      <c r="H9" s="5">
        <f t="shared" si="2"/>
        <v>-1.8229671491661274E-2</v>
      </c>
      <c r="I9" s="5">
        <f t="shared" si="3"/>
        <v>5.3120974848898843E-3</v>
      </c>
      <c r="K9" s="6" t="s">
        <v>23</v>
      </c>
      <c r="L9" s="5">
        <f>SQRT(L7)</f>
        <v>0.37197315863892894</v>
      </c>
      <c r="M9" s="5">
        <f>SQRT(M7)</f>
        <v>0.53342166194261609</v>
      </c>
      <c r="N9" s="5">
        <f t="shared" ref="N9:O9" si="9">SQRT(N7)</f>
        <v>0.35252365763953858</v>
      </c>
      <c r="O9" s="5">
        <f t="shared" si="9"/>
        <v>0.27553973040564667</v>
      </c>
      <c r="Q9" s="8" t="s">
        <v>14</v>
      </c>
      <c r="R9" s="4">
        <v>0.42159503750029503</v>
      </c>
      <c r="T9" s="4">
        <v>0.42159503750029503</v>
      </c>
      <c r="U9" s="4">
        <v>0.42159503750029503</v>
      </c>
      <c r="V9" s="4">
        <v>0.42159503750029503</v>
      </c>
      <c r="W9" s="4">
        <v>0.42159503750029503</v>
      </c>
      <c r="X9" s="4">
        <v>0.42159503750029503</v>
      </c>
    </row>
    <row r="10" spans="1:24" x14ac:dyDescent="0.3">
      <c r="A10" s="1">
        <v>44330</v>
      </c>
      <c r="B10">
        <v>60.8</v>
      </c>
      <c r="C10">
        <v>647.9</v>
      </c>
      <c r="D10">
        <v>151.05000000000001</v>
      </c>
      <c r="E10">
        <v>111.3</v>
      </c>
      <c r="F10" s="5">
        <f t="shared" si="0"/>
        <v>-2.5173883153924149E-2</v>
      </c>
      <c r="G10" s="5">
        <f t="shared" si="1"/>
        <v>1.9311735946581443E-3</v>
      </c>
      <c r="H10" s="5">
        <f t="shared" si="2"/>
        <v>-7.584537594904267E-3</v>
      </c>
      <c r="I10" s="5">
        <f t="shared" si="3"/>
        <v>-1.7368506081644253E-2</v>
      </c>
    </row>
    <row r="11" spans="1:24" x14ac:dyDescent="0.3">
      <c r="A11" s="1">
        <v>44333</v>
      </c>
      <c r="B11">
        <v>60.75</v>
      </c>
      <c r="C11">
        <v>647.4</v>
      </c>
      <c r="D11">
        <v>155.5</v>
      </c>
      <c r="E11">
        <v>111.55</v>
      </c>
      <c r="F11" s="5">
        <f t="shared" si="0"/>
        <v>-8.2270675146339724E-4</v>
      </c>
      <c r="G11" s="5">
        <f t="shared" si="1"/>
        <v>-7.7202196376753639E-4</v>
      </c>
      <c r="H11" s="5">
        <f t="shared" si="2"/>
        <v>2.9034823786607804E-2</v>
      </c>
      <c r="I11" s="5">
        <f t="shared" si="3"/>
        <v>2.2436625970423565E-3</v>
      </c>
      <c r="K11" s="7"/>
      <c r="L11" s="8" t="s">
        <v>11</v>
      </c>
      <c r="M11" s="8" t="s">
        <v>12</v>
      </c>
      <c r="N11" s="8" t="s">
        <v>13</v>
      </c>
      <c r="O11" s="8" t="s">
        <v>14</v>
      </c>
    </row>
    <row r="12" spans="1:24" x14ac:dyDescent="0.3">
      <c r="A12" s="1">
        <v>44334</v>
      </c>
      <c r="B12">
        <v>61.25</v>
      </c>
      <c r="C12">
        <v>632.85</v>
      </c>
      <c r="D12">
        <v>156.4</v>
      </c>
      <c r="E12">
        <v>112.05</v>
      </c>
      <c r="F12" s="5">
        <f t="shared" si="0"/>
        <v>8.1967672041784907E-3</v>
      </c>
      <c r="G12" s="5">
        <f t="shared" si="1"/>
        <v>-2.2730914253686559E-2</v>
      </c>
      <c r="H12" s="5">
        <f t="shared" si="2"/>
        <v>5.7710964919218677E-3</v>
      </c>
      <c r="I12" s="5">
        <f t="shared" si="3"/>
        <v>4.4722793683944981E-3</v>
      </c>
      <c r="K12" s="8" t="s">
        <v>11</v>
      </c>
      <c r="L12" s="10">
        <f>VARP('portfolio '!$F$3:$F$251)</f>
        <v>5.534561229912871E-4</v>
      </c>
      <c r="M12" s="9">
        <f>L13</f>
        <v>2.637699006974569E-4</v>
      </c>
      <c r="N12" s="9">
        <f>L14</f>
        <v>1.6161812339429631E-4</v>
      </c>
      <c r="O12" s="9">
        <f>L15</f>
        <v>1.3824286877692438E-4</v>
      </c>
      <c r="S12" s="4"/>
      <c r="T12" s="4"/>
      <c r="U12" s="4"/>
      <c r="V12" s="4"/>
    </row>
    <row r="13" spans="1:24" x14ac:dyDescent="0.3">
      <c r="A13" s="1">
        <v>44335</v>
      </c>
      <c r="B13">
        <v>61.2</v>
      </c>
      <c r="C13">
        <v>634.29999999999995</v>
      </c>
      <c r="D13">
        <v>154.19999999999999</v>
      </c>
      <c r="E13">
        <v>111.9</v>
      </c>
      <c r="F13" s="5">
        <f t="shared" si="0"/>
        <v>-8.1665990655586679E-4</v>
      </c>
      <c r="G13" s="5">
        <f t="shared" si="1"/>
        <v>2.2886014013940186E-3</v>
      </c>
      <c r="H13" s="5">
        <f t="shared" si="2"/>
        <v>-1.4166366981981668E-2</v>
      </c>
      <c r="I13" s="5">
        <f t="shared" si="3"/>
        <v>-1.3395849290563609E-3</v>
      </c>
      <c r="K13" s="8" t="s">
        <v>12</v>
      </c>
      <c r="L13" s="9">
        <v>2.637699006974569E-4</v>
      </c>
      <c r="M13" s="10">
        <f>VARP('portfolio '!$G$3:$G$251)</f>
        <v>1.1381546777184906E-3</v>
      </c>
      <c r="N13" s="9">
        <f>M14</f>
        <v>3.1445420941664162E-4</v>
      </c>
      <c r="O13" s="9">
        <f>M15</f>
        <v>1.5129343228365586E-4</v>
      </c>
      <c r="R13">
        <f>SUM(R15:R18)</f>
        <v>1</v>
      </c>
      <c r="T13">
        <f>SUM(T15:T18)</f>
        <v>1.0000000000000002</v>
      </c>
      <c r="U13">
        <f>SUM(U15:U18)</f>
        <v>1</v>
      </c>
      <c r="V13">
        <f>SUM(V15:V18)</f>
        <v>0.99999999597052591</v>
      </c>
      <c r="W13">
        <f>SUM(W15:W18)</f>
        <v>1.0000000000000002</v>
      </c>
      <c r="X13">
        <f>SUM(X15:X18)</f>
        <v>1.0000000000000002</v>
      </c>
    </row>
    <row r="14" spans="1:24" x14ac:dyDescent="0.3">
      <c r="A14" s="1">
        <v>44336</v>
      </c>
      <c r="B14">
        <v>60.1</v>
      </c>
      <c r="C14">
        <v>628.54999999999995</v>
      </c>
      <c r="D14">
        <v>160.25</v>
      </c>
      <c r="E14">
        <v>111.75</v>
      </c>
      <c r="F14" s="5">
        <f t="shared" si="0"/>
        <v>-1.8137347977118551E-2</v>
      </c>
      <c r="G14" s="5">
        <f t="shared" si="1"/>
        <v>-9.1064492790114172E-3</v>
      </c>
      <c r="H14" s="5">
        <f t="shared" si="2"/>
        <v>3.8484634671550388E-2</v>
      </c>
      <c r="I14" s="5">
        <f t="shared" si="3"/>
        <v>-1.3413818242013361E-3</v>
      </c>
      <c r="K14" s="8" t="s">
        <v>13</v>
      </c>
      <c r="L14" s="9">
        <v>1.6161812339429631E-4</v>
      </c>
      <c r="M14" s="9">
        <v>3.1445420941664162E-4</v>
      </c>
      <c r="N14" s="10">
        <f>VARP('portfolio '!$H$3:$H$251)</f>
        <v>4.9709171678223433E-4</v>
      </c>
      <c r="O14" s="9">
        <f>N15</f>
        <v>1.4214171343538285E-4</v>
      </c>
      <c r="R14" t="s">
        <v>71</v>
      </c>
      <c r="T14" t="s">
        <v>74</v>
      </c>
      <c r="U14" t="s">
        <v>72</v>
      </c>
      <c r="V14" t="s">
        <v>73</v>
      </c>
      <c r="W14" t="s">
        <v>26</v>
      </c>
      <c r="X14" t="s">
        <v>26</v>
      </c>
    </row>
    <row r="15" spans="1:24" x14ac:dyDescent="0.3">
      <c r="A15" s="1">
        <v>44337</v>
      </c>
      <c r="B15">
        <v>61.9</v>
      </c>
      <c r="C15">
        <v>644.35</v>
      </c>
      <c r="D15">
        <v>160.30000000000001</v>
      </c>
      <c r="E15">
        <v>112.85</v>
      </c>
      <c r="F15" s="5">
        <f t="shared" si="0"/>
        <v>2.9510338149388499E-2</v>
      </c>
      <c r="G15" s="5">
        <f t="shared" si="1"/>
        <v>2.4826477373560099E-2</v>
      </c>
      <c r="H15" s="5">
        <f t="shared" si="2"/>
        <v>3.1196381472801916E-4</v>
      </c>
      <c r="I15" s="5">
        <f t="shared" si="3"/>
        <v>9.7952697698664576E-3</v>
      </c>
      <c r="K15" s="8" t="s">
        <v>14</v>
      </c>
      <c r="L15" s="9">
        <v>1.3824286877692438E-4</v>
      </c>
      <c r="M15" s="9">
        <v>1.5129343228365586E-4</v>
      </c>
      <c r="N15" s="9">
        <v>1.4214171343538285E-4</v>
      </c>
      <c r="O15" s="10">
        <f>VARP('portfolio '!$I$3:$I$251)</f>
        <v>3.0368857212806577E-4</v>
      </c>
      <c r="Q15" s="8" t="s">
        <v>11</v>
      </c>
      <c r="R15">
        <v>0</v>
      </c>
      <c r="T15">
        <v>1.0000000000000002</v>
      </c>
      <c r="U15">
        <v>0.25</v>
      </c>
      <c r="V15" s="15">
        <v>0</v>
      </c>
      <c r="W15">
        <v>1.0000000000000002</v>
      </c>
      <c r="X15">
        <v>1.0000000000000002</v>
      </c>
    </row>
    <row r="16" spans="1:24" x14ac:dyDescent="0.3">
      <c r="A16" s="1">
        <v>44340</v>
      </c>
      <c r="B16">
        <v>63</v>
      </c>
      <c r="C16">
        <v>644.20000000000005</v>
      </c>
      <c r="D16">
        <v>163.05000000000001</v>
      </c>
      <c r="E16">
        <v>112.85</v>
      </c>
      <c r="F16" s="5">
        <f t="shared" si="0"/>
        <v>1.7614546700982305E-2</v>
      </c>
      <c r="G16" s="5">
        <f t="shared" si="1"/>
        <v>-2.3281983730171179E-4</v>
      </c>
      <c r="H16" s="5">
        <f t="shared" si="2"/>
        <v>1.7009842619820949E-2</v>
      </c>
      <c r="I16" s="5">
        <f t="shared" si="3"/>
        <v>0</v>
      </c>
      <c r="Q16" s="8" t="s">
        <v>12</v>
      </c>
      <c r="R16">
        <v>9.5032324766834514E-2</v>
      </c>
      <c r="T16">
        <v>0</v>
      </c>
      <c r="U16">
        <v>0.25</v>
      </c>
      <c r="V16" s="15">
        <v>0.99999999597052591</v>
      </c>
      <c r="W16">
        <v>0</v>
      </c>
      <c r="X16">
        <v>0</v>
      </c>
    </row>
    <row r="17" spans="1:29" x14ac:dyDescent="0.3">
      <c r="A17" s="1">
        <v>44341</v>
      </c>
      <c r="B17">
        <v>67.849999999999994</v>
      </c>
      <c r="C17">
        <v>632.65</v>
      </c>
      <c r="D17">
        <v>157.30000000000001</v>
      </c>
      <c r="E17">
        <v>113.25</v>
      </c>
      <c r="F17" s="5">
        <f t="shared" si="0"/>
        <v>7.4164659889345411E-2</v>
      </c>
      <c r="G17" s="5">
        <f t="shared" si="1"/>
        <v>-1.8091890261825842E-2</v>
      </c>
      <c r="H17" s="5">
        <f t="shared" si="2"/>
        <v>-3.5902092171095981E-2</v>
      </c>
      <c r="I17" s="5">
        <f t="shared" si="3"/>
        <v>3.5382610995988253E-3</v>
      </c>
      <c r="Q17" s="8" t="s">
        <v>13</v>
      </c>
      <c r="R17">
        <v>0</v>
      </c>
      <c r="T17">
        <v>0</v>
      </c>
      <c r="U17">
        <v>0.25</v>
      </c>
      <c r="V17" s="15">
        <v>0</v>
      </c>
      <c r="W17">
        <v>0</v>
      </c>
      <c r="X17">
        <v>0</v>
      </c>
    </row>
    <row r="18" spans="1:29" x14ac:dyDescent="0.3">
      <c r="A18" s="1">
        <v>44342</v>
      </c>
      <c r="B18">
        <v>71.2</v>
      </c>
      <c r="C18">
        <v>625.1</v>
      </c>
      <c r="D18">
        <v>155.35</v>
      </c>
      <c r="E18">
        <v>111.15</v>
      </c>
      <c r="F18" s="5">
        <f t="shared" si="0"/>
        <v>4.8193432137052121E-2</v>
      </c>
      <c r="G18" s="5">
        <f t="shared" si="1"/>
        <v>-1.2005709697505881E-2</v>
      </c>
      <c r="H18" s="5">
        <f t="shared" si="2"/>
        <v>-1.2474174225175801E-2</v>
      </c>
      <c r="I18" s="5">
        <f t="shared" si="3"/>
        <v>-1.8717123952937755E-2</v>
      </c>
      <c r="K18" s="7"/>
      <c r="L18" s="8" t="s">
        <v>11</v>
      </c>
      <c r="M18" s="8" t="s">
        <v>12</v>
      </c>
      <c r="N18" s="8" t="s">
        <v>13</v>
      </c>
      <c r="O18" s="8" t="s">
        <v>14</v>
      </c>
      <c r="Q18" s="8" t="s">
        <v>14</v>
      </c>
      <c r="R18">
        <v>0.90496767523316546</v>
      </c>
      <c r="T18">
        <v>0</v>
      </c>
      <c r="U18">
        <v>0.25</v>
      </c>
      <c r="V18" s="15">
        <v>0</v>
      </c>
      <c r="W18">
        <v>0</v>
      </c>
      <c r="X18">
        <v>0</v>
      </c>
    </row>
    <row r="19" spans="1:29" x14ac:dyDescent="0.3">
      <c r="A19" s="1">
        <v>44343</v>
      </c>
      <c r="B19">
        <v>68.5</v>
      </c>
      <c r="C19">
        <v>614.95000000000005</v>
      </c>
      <c r="D19">
        <v>154.5</v>
      </c>
      <c r="E19">
        <v>110.2</v>
      </c>
      <c r="F19" s="5">
        <f t="shared" si="0"/>
        <v>-3.8659073149750547E-2</v>
      </c>
      <c r="G19" s="5">
        <f t="shared" si="1"/>
        <v>-1.6370673249347146E-2</v>
      </c>
      <c r="H19" s="5">
        <f t="shared" si="2"/>
        <v>-5.4865395012562582E-3</v>
      </c>
      <c r="I19" s="5">
        <f t="shared" si="3"/>
        <v>-8.5837436913914419E-3</v>
      </c>
      <c r="K19" s="8" t="s">
        <v>11</v>
      </c>
      <c r="L19" s="10">
        <f>L12*250</f>
        <v>0.13836403074782178</v>
      </c>
      <c r="M19" s="9">
        <f>L20</f>
        <v>6.5942475174364232E-2</v>
      </c>
      <c r="N19" s="9">
        <f>M20</f>
        <v>0.28453866942962264</v>
      </c>
      <c r="O19" s="9">
        <f>N20</f>
        <v>7.8613552354160399E-2</v>
      </c>
      <c r="Q19" t="s">
        <v>27</v>
      </c>
      <c r="R19" s="12">
        <f>SUMPRODUCT(R6:R9,R15:R18)</f>
        <v>0.4323781299616255</v>
      </c>
      <c r="S19" s="5" cm="1">
        <f t="array" ref="S19">MMULT(TRANSPOSE(R6:R9),R15:R18)</f>
        <v>0.4323781299616255</v>
      </c>
      <c r="T19" s="12">
        <f>SUMPRODUCT(T6:T9,T15:T18)</f>
        <v>2.9519608274383349E-2</v>
      </c>
      <c r="U19" s="12">
        <f>SUMPRODUCT(U6:U9,U15:U18)</f>
        <v>0.27598652571289173</v>
      </c>
      <c r="V19" s="12">
        <v>0.53506266320444917</v>
      </c>
      <c r="W19" s="12">
        <f>SUMPRODUCT(W6:W9,W15:W18)</f>
        <v>2.9519608274383349E-2</v>
      </c>
      <c r="X19" s="12">
        <f>SUMPRODUCT(X6:X9,X15:X18)</f>
        <v>2.9519608274383349E-2</v>
      </c>
    </row>
    <row r="20" spans="1:29" x14ac:dyDescent="0.3">
      <c r="A20" s="1">
        <v>44344</v>
      </c>
      <c r="B20">
        <v>67.900000000000006</v>
      </c>
      <c r="C20">
        <v>635.15</v>
      </c>
      <c r="D20">
        <v>159.75</v>
      </c>
      <c r="E20">
        <v>108.95</v>
      </c>
      <c r="F20" s="5">
        <f t="shared" si="0"/>
        <v>-8.7977107035290842E-3</v>
      </c>
      <c r="G20" s="5">
        <f t="shared" si="1"/>
        <v>3.2320227781050058E-2</v>
      </c>
      <c r="H20" s="5">
        <f t="shared" si="2"/>
        <v>3.3415996919844017E-2</v>
      </c>
      <c r="I20" s="5">
        <f t="shared" si="3"/>
        <v>-1.1407835328185262E-2</v>
      </c>
      <c r="K20" s="8" t="s">
        <v>12</v>
      </c>
      <c r="L20" s="11">
        <f>L13*250</f>
        <v>6.5942475174364232E-2</v>
      </c>
      <c r="M20" s="10">
        <f>M13*250</f>
        <v>0.28453866942962264</v>
      </c>
      <c r="N20" s="9">
        <f>M21</f>
        <v>7.8613552354160399E-2</v>
      </c>
      <c r="O20" s="9">
        <f>N21</f>
        <v>0.12427292919555859</v>
      </c>
      <c r="Q20" t="s">
        <v>28</v>
      </c>
      <c r="R20" s="6" cm="1">
        <f t="array" ref="R20">SQRT(MMULT(MMULT(TRANSPOSE(R15:R18),$L$19:$O$22),R15:R18))</f>
        <v>0.28051358769850532</v>
      </c>
      <c r="T20" s="6" cm="1">
        <f t="array" ref="T20">SQRT(MMULT(MMULT(TRANSPOSE(T15:T18),$L$19:$O$22),T15:T18))</f>
        <v>0.37197315863892899</v>
      </c>
      <c r="U20" s="6" cm="1">
        <f t="array" ref="U20">SQRT(MMULT(MMULT(TRANSPOSE(U15:U18),$L$19:$O$22),U15:U18))</f>
        <v>0.31459243884675819</v>
      </c>
      <c r="V20" s="6">
        <v>0.53342165979320733</v>
      </c>
      <c r="W20" s="6" cm="1">
        <f t="array" ref="W20">SQRT(MMULT(MMULT(TRANSPOSE(W15:W18),$L$19:$O$22),W15:W18))</f>
        <v>0.37197315863892899</v>
      </c>
      <c r="X20" s="6" cm="1">
        <f t="array" ref="X20">SQRT(MMULT(MMULT(TRANSPOSE(X15:X18),$L$19:$O$22),X15:X18))</f>
        <v>0.37197315863892899</v>
      </c>
    </row>
    <row r="21" spans="1:29" x14ac:dyDescent="0.3">
      <c r="A21" s="1">
        <v>44347</v>
      </c>
      <c r="B21">
        <v>66.8</v>
      </c>
      <c r="C21">
        <v>631.15</v>
      </c>
      <c r="D21">
        <v>163</v>
      </c>
      <c r="E21">
        <v>110.5</v>
      </c>
      <c r="F21" s="5">
        <f t="shared" si="0"/>
        <v>-1.633295402205057E-2</v>
      </c>
      <c r="G21" s="5">
        <f t="shared" si="1"/>
        <v>-6.3176392705991055E-3</v>
      </c>
      <c r="H21" s="5">
        <f t="shared" si="2"/>
        <v>2.014010754911822E-2</v>
      </c>
      <c r="I21" s="5">
        <f t="shared" si="3"/>
        <v>1.412645956717865E-2</v>
      </c>
      <c r="K21" s="8" t="s">
        <v>13</v>
      </c>
      <c r="L21" s="11">
        <f>L14*250</f>
        <v>4.040453084857408E-2</v>
      </c>
      <c r="M21" s="9">
        <f>M14*250</f>
        <v>7.8613552354160399E-2</v>
      </c>
      <c r="N21" s="10">
        <f>N14*250</f>
        <v>0.12427292919555859</v>
      </c>
      <c r="O21" s="9">
        <f>N22</f>
        <v>3.5535428358845711E-2</v>
      </c>
    </row>
    <row r="22" spans="1:29" x14ac:dyDescent="0.3">
      <c r="A22" s="1">
        <v>44348</v>
      </c>
      <c r="B22">
        <v>67.95</v>
      </c>
      <c r="C22">
        <v>626.29999999999995</v>
      </c>
      <c r="D22">
        <v>160</v>
      </c>
      <c r="E22">
        <v>110.1</v>
      </c>
      <c r="F22" s="5">
        <f t="shared" si="0"/>
        <v>1.7069060054552714E-2</v>
      </c>
      <c r="G22" s="5">
        <f t="shared" si="1"/>
        <v>-7.714062667503508E-3</v>
      </c>
      <c r="H22" s="5">
        <f t="shared" si="2"/>
        <v>-1.8576385572935419E-2</v>
      </c>
      <c r="I22" s="5">
        <f t="shared" si="3"/>
        <v>-3.6264772291733265E-3</v>
      </c>
      <c r="K22" s="8" t="s">
        <v>14</v>
      </c>
      <c r="L22" s="11">
        <f>L15*250</f>
        <v>3.4560717194231094E-2</v>
      </c>
      <c r="M22" s="9">
        <f>M15*250</f>
        <v>3.7823358070913964E-2</v>
      </c>
      <c r="N22" s="9">
        <f>N15*250</f>
        <v>3.5535428358845711E-2</v>
      </c>
      <c r="O22" s="10">
        <f>O15*250</f>
        <v>7.5922143032016443E-2</v>
      </c>
      <c r="Q22" t="s">
        <v>29</v>
      </c>
      <c r="R22" s="13">
        <v>0.06</v>
      </c>
      <c r="T22" s="13">
        <v>0.06</v>
      </c>
      <c r="U22" s="13">
        <v>0.06</v>
      </c>
      <c r="V22" s="13">
        <v>0.06</v>
      </c>
      <c r="W22" s="13">
        <v>0.06</v>
      </c>
      <c r="X22" s="13">
        <v>0.06</v>
      </c>
    </row>
    <row r="23" spans="1:29" x14ac:dyDescent="0.3">
      <c r="A23" s="1">
        <v>44349</v>
      </c>
      <c r="B23">
        <v>70.25</v>
      </c>
      <c r="C23">
        <v>618</v>
      </c>
      <c r="D23">
        <v>162.85</v>
      </c>
      <c r="E23">
        <v>111.1</v>
      </c>
      <c r="F23" s="5">
        <f t="shared" si="0"/>
        <v>3.3288167616702308E-2</v>
      </c>
      <c r="G23" s="5">
        <f t="shared" si="1"/>
        <v>-1.3341032073676351E-2</v>
      </c>
      <c r="H23" s="5">
        <f t="shared" si="2"/>
        <v>1.7655716488415584E-2</v>
      </c>
      <c r="I23" s="5">
        <f t="shared" si="3"/>
        <v>9.0416529169499455E-3</v>
      </c>
    </row>
    <row r="24" spans="1:29" x14ac:dyDescent="0.3">
      <c r="A24" s="1">
        <v>44350</v>
      </c>
      <c r="B24">
        <v>71.099999999999994</v>
      </c>
      <c r="C24">
        <v>622.70000000000005</v>
      </c>
      <c r="D24">
        <v>162.85</v>
      </c>
      <c r="E24">
        <v>111.8</v>
      </c>
      <c r="F24" s="5">
        <f t="shared" si="0"/>
        <v>1.2027028595339986E-2</v>
      </c>
      <c r="G24" s="5">
        <f t="shared" si="1"/>
        <v>7.5764044207155632E-3</v>
      </c>
      <c r="H24" s="5">
        <f t="shared" si="2"/>
        <v>0</v>
      </c>
      <c r="I24" s="5">
        <f t="shared" si="3"/>
        <v>6.2808640754145797E-3</v>
      </c>
      <c r="Q24" t="s">
        <v>30</v>
      </c>
      <c r="R24">
        <f>(R19-R22)/R20</f>
        <v>1.3274869606739184</v>
      </c>
      <c r="T24">
        <f>(T19-T22)/T20</f>
        <v>-8.1942449388407862E-2</v>
      </c>
    </row>
    <row r="25" spans="1:29" x14ac:dyDescent="0.3">
      <c r="A25" s="1">
        <v>44351</v>
      </c>
      <c r="B25">
        <v>80.849999999999994</v>
      </c>
      <c r="C25">
        <v>627.70000000000005</v>
      </c>
      <c r="D25">
        <v>168.15</v>
      </c>
      <c r="E25">
        <v>111.85</v>
      </c>
      <c r="F25" s="5">
        <f t="shared" si="0"/>
        <v>0.12850824921392065</v>
      </c>
      <c r="G25" s="5">
        <f t="shared" si="1"/>
        <v>7.9974834450798112E-3</v>
      </c>
      <c r="H25" s="5">
        <f t="shared" si="2"/>
        <v>3.2026906464036255E-2</v>
      </c>
      <c r="I25" s="5">
        <f t="shared" si="3"/>
        <v>4.4712721513969378E-4</v>
      </c>
    </row>
    <row r="26" spans="1:29" x14ac:dyDescent="0.3">
      <c r="A26" s="1">
        <v>44354</v>
      </c>
      <c r="B26">
        <v>83.2</v>
      </c>
      <c r="C26">
        <v>670.05</v>
      </c>
      <c r="D26">
        <v>170.7</v>
      </c>
      <c r="E26">
        <v>116.4</v>
      </c>
      <c r="F26" s="5">
        <f t="shared" si="0"/>
        <v>2.8651761804047226E-2</v>
      </c>
      <c r="G26" s="5">
        <f t="shared" si="1"/>
        <v>6.5289991142751122E-2</v>
      </c>
      <c r="H26" s="5">
        <f t="shared" si="2"/>
        <v>1.5051191614116199E-2</v>
      </c>
      <c r="I26" s="5">
        <f t="shared" si="3"/>
        <v>3.9873847361198894E-2</v>
      </c>
    </row>
    <row r="27" spans="1:29" x14ac:dyDescent="0.3">
      <c r="A27" s="1">
        <v>44355</v>
      </c>
      <c r="B27">
        <v>81.599999999999994</v>
      </c>
      <c r="C27">
        <v>690.75</v>
      </c>
      <c r="D27">
        <v>168.25</v>
      </c>
      <c r="E27">
        <v>116.15</v>
      </c>
      <c r="F27" s="5">
        <f t="shared" si="0"/>
        <v>-1.9418085857101738E-2</v>
      </c>
      <c r="G27" s="5">
        <f t="shared" si="1"/>
        <v>3.0425627337288687E-2</v>
      </c>
      <c r="H27" s="5">
        <f t="shared" si="2"/>
        <v>-1.4456661275557694E-2</v>
      </c>
      <c r="I27" s="5">
        <f t="shared" si="3"/>
        <v>-2.1500760809192924E-3</v>
      </c>
      <c r="Z27" s="6"/>
    </row>
    <row r="28" spans="1:29" x14ac:dyDescent="0.3">
      <c r="A28" s="1">
        <v>44356</v>
      </c>
      <c r="B28">
        <v>85.4</v>
      </c>
      <c r="C28">
        <v>666.2</v>
      </c>
      <c r="D28">
        <v>164.8</v>
      </c>
      <c r="E28">
        <v>118.15</v>
      </c>
      <c r="F28" s="5">
        <f t="shared" si="0"/>
        <v>4.5516838824462905E-2</v>
      </c>
      <c r="G28" s="5">
        <f t="shared" si="1"/>
        <v>-3.6188038043946609E-2</v>
      </c>
      <c r="H28" s="5">
        <f t="shared" si="2"/>
        <v>-2.0718351049465789E-2</v>
      </c>
      <c r="I28" s="5">
        <f t="shared" si="3"/>
        <v>1.7072544416498681E-2</v>
      </c>
      <c r="Q28" t="s">
        <v>32</v>
      </c>
      <c r="R28" s="14">
        <v>2.9519608274383349E-2</v>
      </c>
      <c r="S28" s="14">
        <v>4.9999999999999684E-2</v>
      </c>
      <c r="T28" s="14">
        <v>9.9999999999999395E-2</v>
      </c>
      <c r="U28" s="14">
        <v>0.1500001</v>
      </c>
      <c r="V28" s="14">
        <v>0.25000015000010001</v>
      </c>
      <c r="W28" s="14">
        <v>0.29999999440026565</v>
      </c>
      <c r="X28" s="14">
        <v>0.35000000000000353</v>
      </c>
      <c r="Y28" s="5">
        <v>0.40000000000001101</v>
      </c>
      <c r="Z28" s="12">
        <v>0.4323781299616255</v>
      </c>
      <c r="AA28" s="14">
        <v>0.48000039999999988</v>
      </c>
      <c r="AB28" s="14">
        <v>0.51000048000039988</v>
      </c>
      <c r="AC28" s="14">
        <v>0.53506266536047042</v>
      </c>
    </row>
    <row r="29" spans="1:29" x14ac:dyDescent="0.3">
      <c r="A29" s="1">
        <v>44357</v>
      </c>
      <c r="B29">
        <v>86.3</v>
      </c>
      <c r="C29">
        <v>694.25</v>
      </c>
      <c r="D29">
        <v>170.65</v>
      </c>
      <c r="E29">
        <v>118.45</v>
      </c>
      <c r="F29" s="5">
        <f t="shared" si="0"/>
        <v>1.0483497294857983E-2</v>
      </c>
      <c r="G29" s="5">
        <f t="shared" si="1"/>
        <v>4.1242200427329519E-2</v>
      </c>
      <c r="H29" s="5">
        <f t="shared" si="2"/>
        <v>3.4882057877344746E-2</v>
      </c>
      <c r="I29" s="5">
        <f t="shared" si="3"/>
        <v>2.5359269718776994E-3</v>
      </c>
      <c r="Q29" t="s">
        <v>33</v>
      </c>
      <c r="R29" s="5">
        <v>0.37197315863892899</v>
      </c>
      <c r="S29" s="5">
        <v>0.38235822364535338</v>
      </c>
      <c r="T29" s="5">
        <v>0.36058952673957217</v>
      </c>
      <c r="U29" s="5">
        <v>0.34852154743419544</v>
      </c>
      <c r="V29" s="5">
        <v>0.32529858113366261</v>
      </c>
      <c r="W29" s="5">
        <v>0.3462710848734416</v>
      </c>
      <c r="X29" s="5">
        <v>0.36838381097904382</v>
      </c>
      <c r="Y29" s="5">
        <v>0.3792106048221196</v>
      </c>
      <c r="Z29" s="12">
        <v>0.28051358769850532</v>
      </c>
      <c r="AA29" s="14">
        <v>0.44602402206246677</v>
      </c>
      <c r="AB29" s="14">
        <v>0.48251230612937501</v>
      </c>
      <c r="AC29" s="5">
        <v>0.5334216619426162</v>
      </c>
    </row>
    <row r="30" spans="1:29" x14ac:dyDescent="0.3">
      <c r="A30" s="1">
        <v>44358</v>
      </c>
      <c r="B30">
        <v>85.2</v>
      </c>
      <c r="C30">
        <v>672.9</v>
      </c>
      <c r="D30">
        <v>169.15</v>
      </c>
      <c r="E30">
        <v>118.75</v>
      </c>
      <c r="F30" s="5">
        <f t="shared" si="0"/>
        <v>-1.2828164254112115E-2</v>
      </c>
      <c r="G30" s="5">
        <f t="shared" si="1"/>
        <v>-3.1235395992636583E-2</v>
      </c>
      <c r="H30" s="5">
        <f t="shared" si="2"/>
        <v>-8.8287801259985376E-3</v>
      </c>
      <c r="I30" s="5">
        <f t="shared" si="3"/>
        <v>2.5295123099560151E-3</v>
      </c>
      <c r="Q30" t="s">
        <v>69</v>
      </c>
      <c r="R30" s="5">
        <v>0</v>
      </c>
      <c r="S30" s="5">
        <v>0.05</v>
      </c>
      <c r="T30" s="5">
        <v>0.1</v>
      </c>
      <c r="U30" s="5">
        <v>0.3</v>
      </c>
      <c r="V30" s="5">
        <v>0.35</v>
      </c>
      <c r="W30" s="5">
        <v>0.45</v>
      </c>
      <c r="X30" s="5">
        <v>0.55000000000000004</v>
      </c>
      <c r="Y30" s="5">
        <v>0.6</v>
      </c>
      <c r="Z30" s="5">
        <v>0.7</v>
      </c>
      <c r="AA30" s="5">
        <v>0.9</v>
      </c>
      <c r="AB30" s="5">
        <v>1.2</v>
      </c>
      <c r="AC30" s="5">
        <v>1.5</v>
      </c>
    </row>
    <row r="31" spans="1:29" x14ac:dyDescent="0.3">
      <c r="A31" s="1">
        <v>44361</v>
      </c>
      <c r="B31">
        <v>83.7</v>
      </c>
      <c r="C31">
        <v>685.1</v>
      </c>
      <c r="D31">
        <v>170.3</v>
      </c>
      <c r="E31">
        <v>118.15</v>
      </c>
      <c r="F31" s="5">
        <f t="shared" si="0"/>
        <v>-1.7762456339840388E-2</v>
      </c>
      <c r="G31" s="5">
        <f t="shared" si="1"/>
        <v>1.7968082814581097E-2</v>
      </c>
      <c r="H31" s="5">
        <f t="shared" si="2"/>
        <v>6.775692441925189E-3</v>
      </c>
      <c r="I31" s="5">
        <f t="shared" si="3"/>
        <v>-5.0654392818336863E-3</v>
      </c>
      <c r="Q31" t="s">
        <v>70</v>
      </c>
      <c r="R31" s="3">
        <f>1-R30</f>
        <v>1</v>
      </c>
      <c r="S31" s="3">
        <f t="shared" ref="S31:AC31" si="10">1-S30</f>
        <v>0.95</v>
      </c>
      <c r="T31" s="3">
        <f t="shared" si="10"/>
        <v>0.9</v>
      </c>
      <c r="U31" s="3">
        <f t="shared" si="10"/>
        <v>0.7</v>
      </c>
      <c r="V31" s="3">
        <f t="shared" si="10"/>
        <v>0.65</v>
      </c>
      <c r="W31" s="3">
        <f t="shared" si="10"/>
        <v>0.55000000000000004</v>
      </c>
      <c r="X31" s="3">
        <f t="shared" si="10"/>
        <v>0.44999999999999996</v>
      </c>
      <c r="Y31" s="3">
        <f t="shared" si="10"/>
        <v>0.4</v>
      </c>
      <c r="Z31" s="3">
        <f t="shared" si="10"/>
        <v>0.30000000000000004</v>
      </c>
      <c r="AA31" s="3">
        <f t="shared" si="10"/>
        <v>9.9999999999999978E-2</v>
      </c>
      <c r="AB31" s="3">
        <f t="shared" si="10"/>
        <v>-0.19999999999999996</v>
      </c>
      <c r="AC31" s="3">
        <f t="shared" si="10"/>
        <v>-0.5</v>
      </c>
    </row>
    <row r="32" spans="1:29" x14ac:dyDescent="0.3">
      <c r="A32" s="1">
        <v>44362</v>
      </c>
      <c r="B32">
        <v>83.25</v>
      </c>
      <c r="C32">
        <v>708.85</v>
      </c>
      <c r="D32">
        <v>171.55</v>
      </c>
      <c r="E32">
        <v>117.9</v>
      </c>
      <c r="F32" s="5">
        <f t="shared" si="0"/>
        <v>-5.3908486348764233E-3</v>
      </c>
      <c r="G32" s="5">
        <f t="shared" si="1"/>
        <v>3.4079125554787149E-2</v>
      </c>
      <c r="H32" s="5">
        <f t="shared" si="2"/>
        <v>7.313181635816117E-3</v>
      </c>
      <c r="I32" s="5">
        <f t="shared" si="3"/>
        <v>-2.1181960895916272E-3</v>
      </c>
      <c r="Q32" t="s">
        <v>67</v>
      </c>
      <c r="R32" s="3">
        <f>(R30*$AC$28)+(R31*6%)</f>
        <v>0.06</v>
      </c>
      <c r="S32" s="3">
        <f t="shared" ref="S32:AC32" si="11">(S30*$AC$28)+(S31*6%)</f>
        <v>8.3753133268023514E-2</v>
      </c>
      <c r="T32" s="3">
        <f t="shared" si="11"/>
        <v>0.10750626653604704</v>
      </c>
      <c r="U32" s="3">
        <f t="shared" si="11"/>
        <v>0.20251879960814112</v>
      </c>
      <c r="V32" s="3">
        <f t="shared" si="11"/>
        <v>0.22627193287616465</v>
      </c>
      <c r="W32" s="3">
        <f t="shared" si="11"/>
        <v>0.27377819941221171</v>
      </c>
      <c r="X32" s="3">
        <f t="shared" si="11"/>
        <v>0.32128446594825877</v>
      </c>
      <c r="Y32" s="3">
        <f t="shared" si="11"/>
        <v>0.34503759921628224</v>
      </c>
      <c r="Z32" s="3">
        <f t="shared" si="11"/>
        <v>0.3925438657523293</v>
      </c>
      <c r="AA32" s="3">
        <f t="shared" si="11"/>
        <v>0.48755639882442342</v>
      </c>
      <c r="AB32" s="3">
        <f t="shared" si="11"/>
        <v>0.63007519843256443</v>
      </c>
      <c r="AC32" s="3">
        <f t="shared" si="11"/>
        <v>0.77259399804070561</v>
      </c>
    </row>
    <row r="33" spans="1:29" x14ac:dyDescent="0.3">
      <c r="A33" s="1">
        <v>44363</v>
      </c>
      <c r="B33">
        <v>81.8</v>
      </c>
      <c r="C33">
        <v>681.8</v>
      </c>
      <c r="D33">
        <v>169.65</v>
      </c>
      <c r="E33">
        <v>119.8</v>
      </c>
      <c r="F33" s="5">
        <f t="shared" si="0"/>
        <v>-1.7570885251851843E-2</v>
      </c>
      <c r="G33" s="5">
        <f t="shared" si="1"/>
        <v>-3.8907578859837956E-2</v>
      </c>
      <c r="H33" s="5">
        <f t="shared" si="2"/>
        <v>-1.1137278074219655E-2</v>
      </c>
      <c r="I33" s="5">
        <f t="shared" si="3"/>
        <v>1.5986878138023599E-2</v>
      </c>
      <c r="Q33" t="s">
        <v>68</v>
      </c>
      <c r="R33" s="3">
        <f>R30*$AC$29</f>
        <v>0</v>
      </c>
      <c r="S33" s="3">
        <f t="shared" ref="S33:AC33" si="12">S30*$AC$29</f>
        <v>2.6671083097130812E-2</v>
      </c>
      <c r="T33" s="3">
        <f t="shared" si="12"/>
        <v>5.3342166194261624E-2</v>
      </c>
      <c r="U33" s="3">
        <f t="shared" si="12"/>
        <v>0.16002649858278487</v>
      </c>
      <c r="V33" s="3">
        <f t="shared" si="12"/>
        <v>0.18669758167991565</v>
      </c>
      <c r="W33" s="3">
        <f t="shared" si="12"/>
        <v>0.24003974787417728</v>
      </c>
      <c r="X33" s="3">
        <f t="shared" si="12"/>
        <v>0.29338191406843894</v>
      </c>
      <c r="Y33" s="3">
        <f t="shared" si="12"/>
        <v>0.32005299716556973</v>
      </c>
      <c r="Z33" s="3">
        <f t="shared" si="12"/>
        <v>0.37339516335983131</v>
      </c>
      <c r="AA33" s="3">
        <f t="shared" si="12"/>
        <v>0.48007949574835457</v>
      </c>
      <c r="AB33" s="3">
        <f t="shared" si="12"/>
        <v>0.64010599433113946</v>
      </c>
      <c r="AC33" s="3">
        <f t="shared" si="12"/>
        <v>0.8001324929139243</v>
      </c>
    </row>
    <row r="34" spans="1:29" x14ac:dyDescent="0.3">
      <c r="A34" s="1">
        <v>44364</v>
      </c>
      <c r="B34">
        <v>81.900000000000006</v>
      </c>
      <c r="C34">
        <v>670.65</v>
      </c>
      <c r="D34">
        <v>162.75</v>
      </c>
      <c r="E34">
        <v>117.25</v>
      </c>
      <c r="F34" s="5">
        <f t="shared" si="0"/>
        <v>1.221747250322513E-3</v>
      </c>
      <c r="G34" s="5">
        <f t="shared" si="1"/>
        <v>-1.6488968355703407E-2</v>
      </c>
      <c r="H34" s="5">
        <f t="shared" si="2"/>
        <v>-4.15222101415606E-2</v>
      </c>
      <c r="I34" s="5">
        <f t="shared" si="3"/>
        <v>-2.1515278354960254E-2</v>
      </c>
    </row>
    <row r="35" spans="1:29" x14ac:dyDescent="0.3">
      <c r="A35" s="1">
        <v>44365</v>
      </c>
      <c r="B35">
        <v>80.5</v>
      </c>
      <c r="C35">
        <v>681</v>
      </c>
      <c r="D35">
        <v>158.65</v>
      </c>
      <c r="E35">
        <v>113.55</v>
      </c>
      <c r="F35" s="5">
        <f t="shared" si="0"/>
        <v>-1.7241806434506103E-2</v>
      </c>
      <c r="G35" s="5">
        <f t="shared" si="1"/>
        <v>1.5314914801413148E-2</v>
      </c>
      <c r="H35" s="5">
        <f t="shared" si="2"/>
        <v>-2.5514763059473991E-2</v>
      </c>
      <c r="I35" s="5">
        <f t="shared" si="3"/>
        <v>-3.2065138774821311E-2</v>
      </c>
    </row>
    <row r="36" spans="1:29" x14ac:dyDescent="0.3">
      <c r="A36" s="1">
        <v>44368</v>
      </c>
      <c r="B36">
        <v>79.849999999999994</v>
      </c>
      <c r="C36">
        <v>704.05</v>
      </c>
      <c r="D36">
        <v>159.65</v>
      </c>
      <c r="E36">
        <v>117.95</v>
      </c>
      <c r="F36" s="5">
        <f t="shared" si="0"/>
        <v>-8.1073097634962957E-3</v>
      </c>
      <c r="G36" s="5">
        <f t="shared" si="1"/>
        <v>3.3287070213808202E-2</v>
      </c>
      <c r="H36" s="5">
        <f t="shared" si="2"/>
        <v>6.2834011315865334E-3</v>
      </c>
      <c r="I36" s="5">
        <f t="shared" si="3"/>
        <v>3.8017537302116509E-2</v>
      </c>
    </row>
    <row r="37" spans="1:29" x14ac:dyDescent="0.3">
      <c r="A37" s="1">
        <v>44369</v>
      </c>
      <c r="B37">
        <v>81.5</v>
      </c>
      <c r="C37">
        <v>699.8</v>
      </c>
      <c r="D37">
        <v>157.30000000000001</v>
      </c>
      <c r="E37">
        <v>118.3</v>
      </c>
      <c r="F37" s="5">
        <f t="shared" si="0"/>
        <v>2.0453145585795716E-2</v>
      </c>
      <c r="G37" s="5">
        <f t="shared" si="1"/>
        <v>-6.0547964297329388E-3</v>
      </c>
      <c r="H37" s="5">
        <f t="shared" si="2"/>
        <v>-1.4829109096558898E-2</v>
      </c>
      <c r="I37" s="5">
        <f t="shared" si="3"/>
        <v>2.9629651306570487E-3</v>
      </c>
    </row>
    <row r="38" spans="1:29" x14ac:dyDescent="0.3">
      <c r="A38" s="1">
        <v>44370</v>
      </c>
      <c r="B38">
        <v>80.849999999999994</v>
      </c>
      <c r="C38">
        <v>682.05</v>
      </c>
      <c r="D38">
        <v>156.6</v>
      </c>
      <c r="E38">
        <v>117.25</v>
      </c>
      <c r="F38" s="5">
        <f t="shared" si="0"/>
        <v>-8.0074342237012371E-3</v>
      </c>
      <c r="G38" s="5">
        <f t="shared" si="1"/>
        <v>-2.5691610994458387E-2</v>
      </c>
      <c r="H38" s="5">
        <f t="shared" si="2"/>
        <v>-4.4600265075295355E-3</v>
      </c>
      <c r="I38" s="5">
        <f t="shared" si="3"/>
        <v>-8.9153636579522803E-3</v>
      </c>
    </row>
    <row r="39" spans="1:29" x14ac:dyDescent="0.3">
      <c r="A39" s="1">
        <v>44371</v>
      </c>
      <c r="B39">
        <v>79.75</v>
      </c>
      <c r="C39">
        <v>688</v>
      </c>
      <c r="D39">
        <v>155.9</v>
      </c>
      <c r="E39">
        <v>118.05</v>
      </c>
      <c r="F39" s="5">
        <f t="shared" si="0"/>
        <v>-1.3698844358161802E-2</v>
      </c>
      <c r="G39" s="5">
        <f t="shared" si="1"/>
        <v>8.6858689942145607E-3</v>
      </c>
      <c r="H39" s="5">
        <f t="shared" si="2"/>
        <v>-4.4800074929717808E-3</v>
      </c>
      <c r="I39" s="5">
        <f t="shared" si="3"/>
        <v>6.7998562051332177E-3</v>
      </c>
    </row>
    <row r="40" spans="1:29" x14ac:dyDescent="0.3">
      <c r="A40" s="1">
        <v>44372</v>
      </c>
      <c r="B40">
        <v>79.2</v>
      </c>
      <c r="C40">
        <v>676.25</v>
      </c>
      <c r="D40">
        <v>159.05000000000001</v>
      </c>
      <c r="E40">
        <v>116.05</v>
      </c>
      <c r="F40" s="5">
        <f t="shared" si="0"/>
        <v>-6.9204428445737952E-3</v>
      </c>
      <c r="G40" s="5">
        <f t="shared" si="1"/>
        <v>-1.7226007772652388E-2</v>
      </c>
      <c r="H40" s="5">
        <f t="shared" si="2"/>
        <v>2.0003842131422363E-2</v>
      </c>
      <c r="I40" s="5">
        <f t="shared" si="3"/>
        <v>-1.7087130811075837E-2</v>
      </c>
    </row>
    <row r="41" spans="1:29" x14ac:dyDescent="0.3">
      <c r="A41" s="1">
        <v>44375</v>
      </c>
      <c r="B41">
        <v>78.849999999999994</v>
      </c>
      <c r="C41">
        <v>687.25</v>
      </c>
      <c r="D41">
        <v>158.65</v>
      </c>
      <c r="E41">
        <v>116.15</v>
      </c>
      <c r="F41" s="5">
        <f t="shared" si="0"/>
        <v>-4.4289854113329068E-3</v>
      </c>
      <c r="G41" s="5">
        <f t="shared" si="1"/>
        <v>1.6135296884663714E-2</v>
      </c>
      <c r="H41" s="5">
        <f t="shared" si="2"/>
        <v>-2.5181001659485874E-3</v>
      </c>
      <c r="I41" s="5">
        <f t="shared" si="3"/>
        <v>8.6132649597209059E-4</v>
      </c>
    </row>
    <row r="42" spans="1:29" x14ac:dyDescent="0.3">
      <c r="A42" s="1">
        <v>44376</v>
      </c>
      <c r="B42">
        <v>77.45</v>
      </c>
      <c r="C42">
        <v>675.65</v>
      </c>
      <c r="D42">
        <v>157.65</v>
      </c>
      <c r="E42">
        <v>117.6</v>
      </c>
      <c r="F42" s="5">
        <f t="shared" si="0"/>
        <v>-1.7914746546169674E-2</v>
      </c>
      <c r="G42" s="5">
        <f t="shared" si="1"/>
        <v>-1.7022936561260082E-2</v>
      </c>
      <c r="H42" s="5">
        <f t="shared" si="2"/>
        <v>-6.3231320381347241E-3</v>
      </c>
      <c r="I42" s="5">
        <f t="shared" si="3"/>
        <v>1.2406576248108217E-2</v>
      </c>
    </row>
    <row r="43" spans="1:29" x14ac:dyDescent="0.3">
      <c r="A43" s="1">
        <v>44377</v>
      </c>
      <c r="B43">
        <v>78.25</v>
      </c>
      <c r="C43">
        <v>683.65</v>
      </c>
      <c r="D43">
        <v>157.1</v>
      </c>
      <c r="E43">
        <v>116.4</v>
      </c>
      <c r="F43" s="5">
        <f t="shared" si="0"/>
        <v>1.0276262557384853E-2</v>
      </c>
      <c r="G43" s="5">
        <f t="shared" si="1"/>
        <v>1.177090027099564E-2</v>
      </c>
      <c r="H43" s="5">
        <f t="shared" si="2"/>
        <v>-3.4948407294944188E-3</v>
      </c>
      <c r="I43" s="5">
        <f t="shared" si="3"/>
        <v>-1.0256500167188997E-2</v>
      </c>
    </row>
    <row r="44" spans="1:29" x14ac:dyDescent="0.3">
      <c r="A44" s="1">
        <v>44378</v>
      </c>
      <c r="B44">
        <v>76.349999999999994</v>
      </c>
      <c r="C44">
        <v>681.55</v>
      </c>
      <c r="D44">
        <v>155.9</v>
      </c>
      <c r="E44">
        <v>117.25</v>
      </c>
      <c r="F44" s="5">
        <f t="shared" si="0"/>
        <v>-2.4580797755621275E-2</v>
      </c>
      <c r="G44" s="5">
        <f t="shared" si="1"/>
        <v>-3.0764747382386135E-3</v>
      </c>
      <c r="H44" s="5">
        <f t="shared" si="2"/>
        <v>-7.6677691978445746E-3</v>
      </c>
      <c r="I44" s="5">
        <f t="shared" si="3"/>
        <v>7.2758720290512719E-3</v>
      </c>
    </row>
    <row r="45" spans="1:29" x14ac:dyDescent="0.3">
      <c r="A45" s="1">
        <v>44379</v>
      </c>
      <c r="B45">
        <v>78.05</v>
      </c>
      <c r="C45">
        <v>676.2</v>
      </c>
      <c r="D45">
        <v>157.35</v>
      </c>
      <c r="E45">
        <v>117.3</v>
      </c>
      <c r="F45" s="5">
        <f t="shared" si="0"/>
        <v>2.2021615296799579E-2</v>
      </c>
      <c r="G45" s="5">
        <f t="shared" si="1"/>
        <v>-7.8807257430663427E-3</v>
      </c>
      <c r="H45" s="5">
        <f t="shared" si="2"/>
        <v>9.2578474466849785E-3</v>
      </c>
      <c r="I45" s="5">
        <f t="shared" si="3"/>
        <v>4.2634833304102104E-4</v>
      </c>
    </row>
    <row r="46" spans="1:29" x14ac:dyDescent="0.3">
      <c r="A46" s="1">
        <v>44382</v>
      </c>
      <c r="B46">
        <v>77</v>
      </c>
      <c r="C46">
        <v>670.95</v>
      </c>
      <c r="D46">
        <v>160.35</v>
      </c>
      <c r="E46">
        <v>118.6</v>
      </c>
      <c r="F46" s="5">
        <f t="shared" si="0"/>
        <v>-1.3544225107757149E-2</v>
      </c>
      <c r="G46" s="5">
        <f t="shared" si="1"/>
        <v>-7.7942717268187972E-3</v>
      </c>
      <c r="H46" s="5">
        <f t="shared" si="2"/>
        <v>1.888630262874803E-2</v>
      </c>
      <c r="I46" s="5">
        <f t="shared" si="3"/>
        <v>1.1021730904195231E-2</v>
      </c>
    </row>
    <row r="47" spans="1:29" x14ac:dyDescent="0.3">
      <c r="A47" s="1">
        <v>44383</v>
      </c>
      <c r="B47">
        <v>76.7</v>
      </c>
      <c r="C47">
        <v>650.85</v>
      </c>
      <c r="D47">
        <v>161.15</v>
      </c>
      <c r="E47">
        <v>117.6</v>
      </c>
      <c r="F47" s="5">
        <f t="shared" si="0"/>
        <v>-3.9037134804732923E-3</v>
      </c>
      <c r="G47" s="5">
        <f t="shared" si="1"/>
        <v>-3.0415417634497444E-2</v>
      </c>
      <c r="H47" s="5">
        <f t="shared" si="2"/>
        <v>4.9766821222830843E-3</v>
      </c>
      <c r="I47" s="5">
        <f t="shared" si="3"/>
        <v>-8.4674510990984941E-3</v>
      </c>
    </row>
    <row r="48" spans="1:29" x14ac:dyDescent="0.3">
      <c r="A48" s="1">
        <v>44384</v>
      </c>
      <c r="B48">
        <v>77.5</v>
      </c>
      <c r="C48">
        <v>664.25</v>
      </c>
      <c r="D48">
        <v>161.44999999999999</v>
      </c>
      <c r="E48">
        <v>117.35</v>
      </c>
      <c r="F48" s="5">
        <f t="shared" si="0"/>
        <v>1.0376227986090798E-2</v>
      </c>
      <c r="G48" s="5">
        <f t="shared" si="1"/>
        <v>2.0379383727453404E-2</v>
      </c>
      <c r="H48" s="5">
        <f t="shared" si="2"/>
        <v>1.8598889428372116E-3</v>
      </c>
      <c r="I48" s="5">
        <f t="shared" si="3"/>
        <v>-2.1281131674939862E-3</v>
      </c>
    </row>
    <row r="49" spans="1:9" x14ac:dyDescent="0.3">
      <c r="A49" s="1">
        <v>44385</v>
      </c>
      <c r="B49">
        <v>77.95</v>
      </c>
      <c r="C49">
        <v>687.85</v>
      </c>
      <c r="D49">
        <v>160.65</v>
      </c>
      <c r="E49">
        <v>117.45</v>
      </c>
      <c r="F49" s="5">
        <f t="shared" si="0"/>
        <v>5.789659144484263E-3</v>
      </c>
      <c r="G49" s="5">
        <f t="shared" si="1"/>
        <v>3.4912206267081733E-2</v>
      </c>
      <c r="H49" s="5">
        <f t="shared" si="2"/>
        <v>-4.9674116424166855E-3</v>
      </c>
      <c r="I49" s="5">
        <f t="shared" si="3"/>
        <v>8.5178880788927417E-4</v>
      </c>
    </row>
    <row r="50" spans="1:9" x14ac:dyDescent="0.3">
      <c r="A50" s="1">
        <v>44386</v>
      </c>
      <c r="B50">
        <v>77.5</v>
      </c>
      <c r="C50">
        <v>772.65</v>
      </c>
      <c r="D50">
        <v>161.69999999999999</v>
      </c>
      <c r="E50">
        <v>117.9</v>
      </c>
      <c r="F50" s="5">
        <f t="shared" si="0"/>
        <v>-5.7896591444842396E-3</v>
      </c>
      <c r="G50" s="5">
        <f t="shared" si="1"/>
        <v>0.1162553737726993</v>
      </c>
      <c r="H50" s="5">
        <f t="shared" si="2"/>
        <v>6.5146810211936723E-3</v>
      </c>
      <c r="I50" s="5">
        <f t="shared" si="3"/>
        <v>3.8240964384034758E-3</v>
      </c>
    </row>
    <row r="51" spans="1:9" x14ac:dyDescent="0.3">
      <c r="A51" s="1">
        <v>44389</v>
      </c>
      <c r="B51">
        <v>76.650000000000006</v>
      </c>
      <c r="C51">
        <v>790.45</v>
      </c>
      <c r="D51">
        <v>161.44999999999999</v>
      </c>
      <c r="E51">
        <v>117.8</v>
      </c>
      <c r="F51" s="5">
        <f t="shared" si="0"/>
        <v>-1.1028331041478084E-2</v>
      </c>
      <c r="G51" s="5">
        <f t="shared" si="1"/>
        <v>2.2776238862492866E-2</v>
      </c>
      <c r="H51" s="5">
        <f t="shared" si="2"/>
        <v>-1.5472693787769113E-3</v>
      </c>
      <c r="I51" s="5">
        <f t="shared" si="3"/>
        <v>-8.4853632583897472E-4</v>
      </c>
    </row>
    <row r="52" spans="1:9" x14ac:dyDescent="0.3">
      <c r="A52" s="1">
        <v>44390</v>
      </c>
      <c r="B52">
        <v>76.5</v>
      </c>
      <c r="C52">
        <v>778.35</v>
      </c>
      <c r="D52">
        <v>163.25</v>
      </c>
      <c r="E52">
        <v>119.8</v>
      </c>
      <c r="F52" s="5">
        <f t="shared" si="0"/>
        <v>-1.958864485333034E-3</v>
      </c>
      <c r="G52" s="5">
        <f t="shared" si="1"/>
        <v>-1.5426109060338391E-2</v>
      </c>
      <c r="H52" s="5">
        <f t="shared" si="2"/>
        <v>1.108727095225623E-2</v>
      </c>
      <c r="I52" s="5">
        <f t="shared" si="3"/>
        <v>1.6835414463862584E-2</v>
      </c>
    </row>
    <row r="53" spans="1:9" x14ac:dyDescent="0.3">
      <c r="A53" s="1">
        <v>44391</v>
      </c>
      <c r="B53">
        <v>76.05</v>
      </c>
      <c r="C53">
        <v>791.1</v>
      </c>
      <c r="D53">
        <v>163.35</v>
      </c>
      <c r="E53">
        <v>120.7</v>
      </c>
      <c r="F53" s="5">
        <f t="shared" si="0"/>
        <v>-5.8997221271883827E-3</v>
      </c>
      <c r="G53" s="5">
        <f t="shared" si="1"/>
        <v>1.6248087545492396E-2</v>
      </c>
      <c r="H53" s="5">
        <f t="shared" si="2"/>
        <v>6.1236989053877378E-4</v>
      </c>
      <c r="I53" s="5">
        <f t="shared" si="3"/>
        <v>7.4844424221368134E-3</v>
      </c>
    </row>
    <row r="54" spans="1:9" x14ac:dyDescent="0.3">
      <c r="A54" s="1">
        <v>44392</v>
      </c>
      <c r="B54">
        <v>75.099999999999994</v>
      </c>
      <c r="C54">
        <v>829.45</v>
      </c>
      <c r="D54">
        <v>161.5</v>
      </c>
      <c r="E54">
        <v>120.35</v>
      </c>
      <c r="F54" s="5">
        <f t="shared" si="0"/>
        <v>-1.2570459935212792E-2</v>
      </c>
      <c r="G54" s="5">
        <f t="shared" si="1"/>
        <v>4.7338448510933419E-2</v>
      </c>
      <c r="H54" s="5">
        <f t="shared" si="2"/>
        <v>-1.1389995384367916E-2</v>
      </c>
      <c r="I54" s="5">
        <f t="shared" si="3"/>
        <v>-2.9039638744048891E-3</v>
      </c>
    </row>
    <row r="55" spans="1:9" x14ac:dyDescent="0.3">
      <c r="A55" s="1">
        <v>44393</v>
      </c>
      <c r="B55">
        <v>75</v>
      </c>
      <c r="C55">
        <v>852.6</v>
      </c>
      <c r="D55">
        <v>162</v>
      </c>
      <c r="E55">
        <v>119.1</v>
      </c>
      <c r="F55" s="5">
        <f t="shared" si="0"/>
        <v>-1.3324452337784896E-3</v>
      </c>
      <c r="G55" s="5">
        <f t="shared" si="1"/>
        <v>2.7527673792825939E-2</v>
      </c>
      <c r="H55" s="5">
        <f t="shared" si="2"/>
        <v>3.0911925696728796E-3</v>
      </c>
      <c r="I55" s="5">
        <f t="shared" si="3"/>
        <v>-1.0440687867826528E-2</v>
      </c>
    </row>
    <row r="56" spans="1:9" x14ac:dyDescent="0.3">
      <c r="A56" s="1">
        <v>44396</v>
      </c>
      <c r="B56">
        <v>72.8</v>
      </c>
      <c r="C56">
        <v>831.8</v>
      </c>
      <c r="D56">
        <v>156.85</v>
      </c>
      <c r="E56">
        <v>121.35</v>
      </c>
      <c r="F56" s="5">
        <f t="shared" si="0"/>
        <v>-2.9772158333670144E-2</v>
      </c>
      <c r="G56" s="5">
        <f t="shared" si="1"/>
        <v>-2.4698477022298725E-2</v>
      </c>
      <c r="H56" s="5">
        <f t="shared" si="2"/>
        <v>-3.2306400595696907E-2</v>
      </c>
      <c r="I56" s="5">
        <f t="shared" si="3"/>
        <v>1.8715455811356002E-2</v>
      </c>
    </row>
    <row r="57" spans="1:9" x14ac:dyDescent="0.3">
      <c r="A57" s="1">
        <v>44397</v>
      </c>
      <c r="B57">
        <v>72.400000000000006</v>
      </c>
      <c r="C57">
        <v>793.2</v>
      </c>
      <c r="D57">
        <v>153.65</v>
      </c>
      <c r="E57">
        <v>118.45</v>
      </c>
      <c r="F57" s="5">
        <f t="shared" si="0"/>
        <v>-5.5096558109694726E-3</v>
      </c>
      <c r="G57" s="5">
        <f t="shared" si="1"/>
        <v>-4.7516630663170328E-2</v>
      </c>
      <c r="H57" s="5">
        <f t="shared" si="2"/>
        <v>-2.0612646060193387E-2</v>
      </c>
      <c r="I57" s="5">
        <f t="shared" si="3"/>
        <v>-2.4188001567815885E-2</v>
      </c>
    </row>
    <row r="58" spans="1:9" x14ac:dyDescent="0.3">
      <c r="A58" s="1">
        <v>44399</v>
      </c>
      <c r="B58">
        <v>73.3</v>
      </c>
      <c r="C58">
        <v>856.25</v>
      </c>
      <c r="D58">
        <v>154.4</v>
      </c>
      <c r="E58">
        <v>119.3</v>
      </c>
      <c r="F58" s="5">
        <f t="shared" si="0"/>
        <v>1.2354309500934958E-2</v>
      </c>
      <c r="G58" s="5">
        <f t="shared" si="1"/>
        <v>7.648699293079414E-2</v>
      </c>
      <c r="H58" s="5">
        <f t="shared" si="2"/>
        <v>4.8693490141821453E-3</v>
      </c>
      <c r="I58" s="5">
        <f t="shared" si="3"/>
        <v>7.1503984990758428E-3</v>
      </c>
    </row>
    <row r="59" spans="1:9" x14ac:dyDescent="0.3">
      <c r="A59" s="1">
        <v>44400</v>
      </c>
      <c r="B59">
        <v>72.3</v>
      </c>
      <c r="C59">
        <v>844.85</v>
      </c>
      <c r="D59">
        <v>154.15</v>
      </c>
      <c r="E59">
        <v>118.5</v>
      </c>
      <c r="F59" s="5">
        <f t="shared" si="0"/>
        <v>-1.3736479727886839E-2</v>
      </c>
      <c r="G59" s="5">
        <f t="shared" si="1"/>
        <v>-1.3403292769776261E-2</v>
      </c>
      <c r="H59" s="5">
        <f t="shared" si="2"/>
        <v>-1.620483258516437E-3</v>
      </c>
      <c r="I59" s="5">
        <f t="shared" si="3"/>
        <v>-6.7283685286845321E-3</v>
      </c>
    </row>
    <row r="60" spans="1:9" x14ac:dyDescent="0.3">
      <c r="A60" s="1">
        <v>44403</v>
      </c>
      <c r="B60">
        <v>72.099999999999994</v>
      </c>
      <c r="C60">
        <v>843.45</v>
      </c>
      <c r="D60">
        <v>146.30000000000001</v>
      </c>
      <c r="E60">
        <v>119.4</v>
      </c>
      <c r="F60" s="5">
        <f t="shared" si="0"/>
        <v>-2.770084873815601E-3</v>
      </c>
      <c r="G60" s="5">
        <f t="shared" si="1"/>
        <v>-1.6584734003383696E-3</v>
      </c>
      <c r="H60" s="5">
        <f t="shared" si="2"/>
        <v>-5.2266846306080673E-2</v>
      </c>
      <c r="I60" s="5">
        <f t="shared" si="3"/>
        <v>7.5662403833158766E-3</v>
      </c>
    </row>
    <row r="61" spans="1:9" x14ac:dyDescent="0.3">
      <c r="A61" s="1">
        <v>44404</v>
      </c>
      <c r="B61">
        <v>72.05</v>
      </c>
      <c r="C61">
        <v>877</v>
      </c>
      <c r="D61">
        <v>148.1</v>
      </c>
      <c r="E61">
        <v>118.75</v>
      </c>
      <c r="F61" s="5">
        <f t="shared" si="0"/>
        <v>-6.937218453722968E-4</v>
      </c>
      <c r="G61" s="5">
        <f t="shared" si="1"/>
        <v>3.9006368965862494E-2</v>
      </c>
      <c r="H61" s="5">
        <f t="shared" si="2"/>
        <v>1.2228413247674442E-2</v>
      </c>
      <c r="I61" s="5">
        <f t="shared" si="3"/>
        <v>-5.4587580437512103E-3</v>
      </c>
    </row>
    <row r="62" spans="1:9" x14ac:dyDescent="0.3">
      <c r="A62" s="1">
        <v>44405</v>
      </c>
      <c r="B62">
        <v>70.849999999999994</v>
      </c>
      <c r="C62">
        <v>853.15</v>
      </c>
      <c r="D62">
        <v>142.5</v>
      </c>
      <c r="E62">
        <v>116.75</v>
      </c>
      <c r="F62" s="5">
        <f t="shared" si="0"/>
        <v>-1.67953563088417E-2</v>
      </c>
      <c r="G62" s="5">
        <f t="shared" si="1"/>
        <v>-2.7571610398909194E-2</v>
      </c>
      <c r="H62" s="5">
        <f t="shared" si="2"/>
        <v>-3.8545721565047826E-2</v>
      </c>
      <c r="I62" s="5">
        <f t="shared" si="3"/>
        <v>-1.6985546365743884E-2</v>
      </c>
    </row>
    <row r="63" spans="1:9" x14ac:dyDescent="0.3">
      <c r="A63" s="1">
        <v>44406</v>
      </c>
      <c r="B63">
        <v>70.95</v>
      </c>
      <c r="C63">
        <v>855.8</v>
      </c>
      <c r="D63">
        <v>148.69999999999999</v>
      </c>
      <c r="E63">
        <v>116.75</v>
      </c>
      <c r="F63" s="5">
        <f t="shared" si="0"/>
        <v>1.4104374693623334E-3</v>
      </c>
      <c r="G63" s="5">
        <f t="shared" si="1"/>
        <v>3.1013220094424604E-3</v>
      </c>
      <c r="H63" s="5">
        <f t="shared" si="2"/>
        <v>4.2588853757404004E-2</v>
      </c>
      <c r="I63" s="5">
        <f t="shared" si="3"/>
        <v>0</v>
      </c>
    </row>
    <row r="64" spans="1:9" x14ac:dyDescent="0.3">
      <c r="A64" s="1">
        <v>44407</v>
      </c>
      <c r="B64">
        <v>70.95</v>
      </c>
      <c r="C64">
        <v>853.8</v>
      </c>
      <c r="D64">
        <v>151.4</v>
      </c>
      <c r="E64">
        <v>118.2</v>
      </c>
      <c r="F64" s="5">
        <f t="shared" si="0"/>
        <v>0</v>
      </c>
      <c r="G64" s="5">
        <f t="shared" si="1"/>
        <v>-2.339729658854739E-3</v>
      </c>
      <c r="H64" s="5">
        <f t="shared" si="2"/>
        <v>1.7994487537239059E-2</v>
      </c>
      <c r="I64" s="5">
        <f t="shared" si="3"/>
        <v>1.2343208422991223E-2</v>
      </c>
    </row>
    <row r="65" spans="1:9" x14ac:dyDescent="0.3">
      <c r="A65" s="1">
        <v>44410</v>
      </c>
      <c r="B65">
        <v>71.75</v>
      </c>
      <c r="C65">
        <v>918.85</v>
      </c>
      <c r="D65">
        <v>151.85</v>
      </c>
      <c r="E65">
        <v>117.8</v>
      </c>
      <c r="F65" s="5">
        <f t="shared" si="0"/>
        <v>1.1212451033678805E-2</v>
      </c>
      <c r="G65" s="5">
        <f t="shared" si="1"/>
        <v>7.3425913817571797E-2</v>
      </c>
      <c r="H65" s="5">
        <f t="shared" si="2"/>
        <v>2.9678504884092824E-3</v>
      </c>
      <c r="I65" s="5">
        <f t="shared" si="3"/>
        <v>-3.3898337545115397E-3</v>
      </c>
    </row>
    <row r="66" spans="1:9" x14ac:dyDescent="0.3">
      <c r="A66" s="1">
        <v>44411</v>
      </c>
      <c r="B66">
        <v>74.3</v>
      </c>
      <c r="C66">
        <v>921.45</v>
      </c>
      <c r="D66">
        <v>149.5</v>
      </c>
      <c r="E66">
        <v>117.6</v>
      </c>
      <c r="F66" s="5">
        <f t="shared" si="0"/>
        <v>3.492309708398305E-2</v>
      </c>
      <c r="G66" s="5">
        <f t="shared" si="1"/>
        <v>2.8256281366127543E-3</v>
      </c>
      <c r="H66" s="5">
        <f t="shared" si="2"/>
        <v>-1.5596798661016575E-2</v>
      </c>
      <c r="I66" s="5">
        <f t="shared" si="3"/>
        <v>-1.6992357529598016E-3</v>
      </c>
    </row>
    <row r="67" spans="1:9" x14ac:dyDescent="0.3">
      <c r="A67" s="1">
        <v>44412</v>
      </c>
      <c r="B67">
        <v>72.400000000000006</v>
      </c>
      <c r="C67">
        <v>883</v>
      </c>
      <c r="D67">
        <v>154.35</v>
      </c>
      <c r="E67">
        <v>117.65</v>
      </c>
      <c r="F67" s="5">
        <f t="shared" si="0"/>
        <v>-2.5904652332042668E-2</v>
      </c>
      <c r="G67" s="5">
        <f t="shared" si="1"/>
        <v>-4.2623315674086143E-2</v>
      </c>
      <c r="H67" s="5">
        <f t="shared" si="2"/>
        <v>3.1926358117427188E-2</v>
      </c>
      <c r="I67" s="5">
        <f t="shared" si="3"/>
        <v>4.2507970884506893E-4</v>
      </c>
    </row>
    <row r="68" spans="1:9" x14ac:dyDescent="0.3">
      <c r="A68" s="1">
        <v>44413</v>
      </c>
      <c r="B68">
        <v>70.849999999999994</v>
      </c>
      <c r="C68">
        <v>868</v>
      </c>
      <c r="D68">
        <v>156.35</v>
      </c>
      <c r="E68">
        <v>116.5</v>
      </c>
      <c r="F68" s="5">
        <f t="shared" ref="F68:F131" si="13">LN((B68/B67))</f>
        <v>-2.1641333254981368E-2</v>
      </c>
      <c r="G68" s="5">
        <f t="shared" ref="G68:G131" si="14">LN((C68/C67))</f>
        <v>-1.7133485943609812E-2</v>
      </c>
      <c r="H68" s="5">
        <f t="shared" ref="H68:H131" si="15">LN((D68/D67))</f>
        <v>1.2874332955682053E-2</v>
      </c>
      <c r="I68" s="5">
        <f t="shared" ref="I68:I131" si="16">LN((E68/E67))</f>
        <v>-9.8228421676163115E-3</v>
      </c>
    </row>
    <row r="69" spans="1:9" x14ac:dyDescent="0.3">
      <c r="A69" s="1">
        <v>44414</v>
      </c>
      <c r="B69">
        <v>66.849999999999994</v>
      </c>
      <c r="C69">
        <v>874.1</v>
      </c>
      <c r="D69">
        <v>155.69999999999999</v>
      </c>
      <c r="E69">
        <v>117.65</v>
      </c>
      <c r="F69" s="5">
        <f t="shared" si="13"/>
        <v>-5.8113662588737264E-2</v>
      </c>
      <c r="G69" s="5">
        <f t="shared" si="14"/>
        <v>7.0030709260921909E-3</v>
      </c>
      <c r="H69" s="5">
        <f t="shared" si="15"/>
        <v>-4.1660050638976974E-3</v>
      </c>
      <c r="I69" s="5">
        <f t="shared" si="16"/>
        <v>9.8228421676162768E-3</v>
      </c>
    </row>
    <row r="70" spans="1:9" x14ac:dyDescent="0.3">
      <c r="A70" s="1">
        <v>44417</v>
      </c>
      <c r="B70">
        <v>66.849999999999994</v>
      </c>
      <c r="C70">
        <v>858.45</v>
      </c>
      <c r="D70">
        <v>153.65</v>
      </c>
      <c r="E70">
        <v>116.75</v>
      </c>
      <c r="F70" s="5">
        <f t="shared" si="13"/>
        <v>0</v>
      </c>
      <c r="G70" s="5">
        <f t="shared" si="14"/>
        <v>-1.8066348063221282E-2</v>
      </c>
      <c r="H70" s="5">
        <f t="shared" si="15"/>
        <v>-1.3253790263458843E-2</v>
      </c>
      <c r="I70" s="5">
        <f t="shared" si="16"/>
        <v>-7.6792186243648287E-3</v>
      </c>
    </row>
    <row r="71" spans="1:9" x14ac:dyDescent="0.3">
      <c r="A71" s="1">
        <v>44418</v>
      </c>
      <c r="B71">
        <v>66</v>
      </c>
      <c r="C71">
        <v>804.55</v>
      </c>
      <c r="D71">
        <v>152.9</v>
      </c>
      <c r="E71">
        <v>114.25</v>
      </c>
      <c r="F71" s="5">
        <f t="shared" si="13"/>
        <v>-1.279656152152658E-2</v>
      </c>
      <c r="G71" s="5">
        <f t="shared" si="14"/>
        <v>-6.4845322618061835E-2</v>
      </c>
      <c r="H71" s="5">
        <f t="shared" si="15"/>
        <v>-4.8931756414770551E-3</v>
      </c>
      <c r="I71" s="5">
        <f t="shared" si="16"/>
        <v>-2.1645866774692664E-2</v>
      </c>
    </row>
    <row r="72" spans="1:9" x14ac:dyDescent="0.3">
      <c r="A72" s="1">
        <v>44419</v>
      </c>
      <c r="B72">
        <v>67</v>
      </c>
      <c r="C72">
        <v>835.7</v>
      </c>
      <c r="D72">
        <v>154</v>
      </c>
      <c r="E72">
        <v>116.95</v>
      </c>
      <c r="F72" s="5">
        <f t="shared" si="13"/>
        <v>1.5037877364540502E-2</v>
      </c>
      <c r="G72" s="5">
        <f t="shared" si="14"/>
        <v>3.7986582102231443E-2</v>
      </c>
      <c r="H72" s="5">
        <f t="shared" si="15"/>
        <v>7.168489478612497E-3</v>
      </c>
      <c r="I72" s="5">
        <f t="shared" si="16"/>
        <v>2.3357463255873994E-2</v>
      </c>
    </row>
    <row r="73" spans="1:9" x14ac:dyDescent="0.3">
      <c r="A73" s="1">
        <v>44420</v>
      </c>
      <c r="B73">
        <v>67.099999999999994</v>
      </c>
      <c r="C73">
        <v>852.15</v>
      </c>
      <c r="D73">
        <v>155.25</v>
      </c>
      <c r="E73">
        <v>119.05</v>
      </c>
      <c r="F73" s="5">
        <f t="shared" si="13"/>
        <v>1.4914245866698983E-3</v>
      </c>
      <c r="G73" s="5">
        <f t="shared" si="14"/>
        <v>1.949287066385497E-2</v>
      </c>
      <c r="H73" s="5">
        <f t="shared" si="15"/>
        <v>8.0841183999590584E-3</v>
      </c>
      <c r="I73" s="5">
        <f t="shared" si="16"/>
        <v>1.7797079902683633E-2</v>
      </c>
    </row>
    <row r="74" spans="1:9" x14ac:dyDescent="0.3">
      <c r="A74" s="1">
        <v>44421</v>
      </c>
      <c r="B74">
        <v>66.099999999999994</v>
      </c>
      <c r="C74">
        <v>871.6</v>
      </c>
      <c r="D74">
        <v>151.35</v>
      </c>
      <c r="E74">
        <v>118.3</v>
      </c>
      <c r="F74" s="5">
        <f t="shared" si="13"/>
        <v>-1.5015297119995554E-2</v>
      </c>
      <c r="G74" s="5">
        <f t="shared" si="14"/>
        <v>2.2568035399219196E-2</v>
      </c>
      <c r="H74" s="5">
        <f t="shared" si="15"/>
        <v>-2.5441685345860582E-2</v>
      </c>
      <c r="I74" s="5">
        <f t="shared" si="16"/>
        <v>-6.3198019485307122E-3</v>
      </c>
    </row>
    <row r="75" spans="1:9" x14ac:dyDescent="0.3">
      <c r="A75" s="1">
        <v>44424</v>
      </c>
      <c r="B75">
        <v>65</v>
      </c>
      <c r="C75">
        <v>870.05</v>
      </c>
      <c r="D75">
        <v>150.85</v>
      </c>
      <c r="E75">
        <v>118.85</v>
      </c>
      <c r="F75" s="5">
        <f t="shared" si="13"/>
        <v>-1.6781476962003432E-2</v>
      </c>
      <c r="G75" s="5">
        <f t="shared" si="14"/>
        <v>-1.7799218088774644E-3</v>
      </c>
      <c r="H75" s="5">
        <f t="shared" si="15"/>
        <v>-3.3090698626575504E-3</v>
      </c>
      <c r="I75" s="5">
        <f t="shared" si="16"/>
        <v>4.6384228218617181E-3</v>
      </c>
    </row>
    <row r="76" spans="1:9" x14ac:dyDescent="0.3">
      <c r="A76" s="1">
        <v>44425</v>
      </c>
      <c r="B76">
        <v>64</v>
      </c>
      <c r="C76">
        <v>850.85</v>
      </c>
      <c r="D76">
        <v>148.5</v>
      </c>
      <c r="E76">
        <v>117.35</v>
      </c>
      <c r="F76" s="5">
        <f t="shared" si="13"/>
        <v>-1.5504186535965199E-2</v>
      </c>
      <c r="G76" s="5">
        <f t="shared" si="14"/>
        <v>-2.2314831444141578E-2</v>
      </c>
      <c r="H76" s="5">
        <f t="shared" si="15"/>
        <v>-1.5701007362315698E-2</v>
      </c>
      <c r="I76" s="5">
        <f t="shared" si="16"/>
        <v>-1.2701271509170395E-2</v>
      </c>
    </row>
    <row r="77" spans="1:9" x14ac:dyDescent="0.3">
      <c r="A77" s="1">
        <v>44426</v>
      </c>
      <c r="B77">
        <v>62.85</v>
      </c>
      <c r="C77">
        <v>861.35</v>
      </c>
      <c r="D77">
        <v>148.05000000000001</v>
      </c>
      <c r="E77">
        <v>116.5</v>
      </c>
      <c r="F77" s="5">
        <f t="shared" si="13"/>
        <v>-1.8132148323415406E-2</v>
      </c>
      <c r="G77" s="5">
        <f t="shared" si="14"/>
        <v>1.22650760749324E-2</v>
      </c>
      <c r="H77" s="5">
        <f t="shared" si="15"/>
        <v>-3.034903695153936E-3</v>
      </c>
      <c r="I77" s="5">
        <f t="shared" si="16"/>
        <v>-7.2696492912772224E-3</v>
      </c>
    </row>
    <row r="78" spans="1:9" x14ac:dyDescent="0.3">
      <c r="A78" s="1">
        <v>44428</v>
      </c>
      <c r="B78">
        <v>61.8</v>
      </c>
      <c r="C78">
        <v>852.85</v>
      </c>
      <c r="D78">
        <v>142.94999999999999</v>
      </c>
      <c r="E78">
        <v>114.15</v>
      </c>
      <c r="F78" s="5">
        <f t="shared" si="13"/>
        <v>-1.6847570572611357E-2</v>
      </c>
      <c r="G78" s="5">
        <f t="shared" si="14"/>
        <v>-9.9172438054962436E-3</v>
      </c>
      <c r="H78" s="5">
        <f t="shared" si="15"/>
        <v>-3.5055135779279573E-2</v>
      </c>
      <c r="I78" s="5">
        <f t="shared" si="16"/>
        <v>-2.0377900029950616E-2</v>
      </c>
    </row>
    <row r="79" spans="1:9" x14ac:dyDescent="0.3">
      <c r="A79" s="1">
        <v>44431</v>
      </c>
      <c r="B79">
        <v>62.05</v>
      </c>
      <c r="C79">
        <v>809.6</v>
      </c>
      <c r="D79">
        <v>139.4</v>
      </c>
      <c r="E79">
        <v>113.35</v>
      </c>
      <c r="F79" s="5">
        <f t="shared" si="13"/>
        <v>4.037147186971163E-3</v>
      </c>
      <c r="G79" s="5">
        <f t="shared" si="14"/>
        <v>-5.2043383553680919E-2</v>
      </c>
      <c r="H79" s="5">
        <f t="shared" si="15"/>
        <v>-2.5147420441897158E-2</v>
      </c>
      <c r="I79" s="5">
        <f t="shared" si="16"/>
        <v>-7.0329960222665919E-3</v>
      </c>
    </row>
    <row r="80" spans="1:9" x14ac:dyDescent="0.3">
      <c r="A80" s="1">
        <v>44432</v>
      </c>
      <c r="B80">
        <v>62.3</v>
      </c>
      <c r="C80">
        <v>839.7</v>
      </c>
      <c r="D80">
        <v>146.30000000000001</v>
      </c>
      <c r="E80">
        <v>114</v>
      </c>
      <c r="F80" s="5">
        <f t="shared" si="13"/>
        <v>4.0209141427912593E-3</v>
      </c>
      <c r="G80" s="5">
        <f t="shared" si="14"/>
        <v>3.6504386656316397E-2</v>
      </c>
      <c r="H80" s="5">
        <f t="shared" si="15"/>
        <v>4.8311809699655171E-2</v>
      </c>
      <c r="I80" s="5">
        <f t="shared" si="16"/>
        <v>5.7180714409576098E-3</v>
      </c>
    </row>
    <row r="81" spans="1:9" x14ac:dyDescent="0.3">
      <c r="A81" s="1">
        <v>44433</v>
      </c>
      <c r="B81">
        <v>63.3</v>
      </c>
      <c r="C81">
        <v>851.35</v>
      </c>
      <c r="D81">
        <v>146.9</v>
      </c>
      <c r="E81">
        <v>113.95</v>
      </c>
      <c r="F81" s="5">
        <f t="shared" si="13"/>
        <v>1.5923903356723144E-2</v>
      </c>
      <c r="G81" s="5">
        <f t="shared" si="14"/>
        <v>1.3778639677135352E-2</v>
      </c>
      <c r="H81" s="5">
        <f t="shared" si="15"/>
        <v>4.0927751537529851E-3</v>
      </c>
      <c r="I81" s="5">
        <f t="shared" si="16"/>
        <v>-4.3869270280214246E-4</v>
      </c>
    </row>
    <row r="82" spans="1:9" x14ac:dyDescent="0.3">
      <c r="A82" s="1">
        <v>44434</v>
      </c>
      <c r="B82">
        <v>62.95</v>
      </c>
      <c r="C82">
        <v>866.65</v>
      </c>
      <c r="D82">
        <v>155.1</v>
      </c>
      <c r="E82">
        <v>112.7</v>
      </c>
      <c r="F82" s="5">
        <f t="shared" si="13"/>
        <v>-5.5445686597742948E-3</v>
      </c>
      <c r="G82" s="5">
        <f t="shared" si="14"/>
        <v>1.7811879520666353E-2</v>
      </c>
      <c r="H82" s="5">
        <f t="shared" si="15"/>
        <v>5.4317987002661342E-2</v>
      </c>
      <c r="I82" s="5">
        <f t="shared" si="16"/>
        <v>-1.1030334645962651E-2</v>
      </c>
    </row>
    <row r="83" spans="1:9" x14ac:dyDescent="0.3">
      <c r="A83" s="1">
        <v>44435</v>
      </c>
      <c r="B83">
        <v>62.9</v>
      </c>
      <c r="C83">
        <v>891.3</v>
      </c>
      <c r="D83">
        <v>155.55000000000001</v>
      </c>
      <c r="E83">
        <v>113.35</v>
      </c>
      <c r="F83" s="5">
        <f t="shared" si="13"/>
        <v>-7.9459678396145267E-4</v>
      </c>
      <c r="G83" s="5">
        <f t="shared" si="14"/>
        <v>2.8045866749352368E-2</v>
      </c>
      <c r="H83" s="5">
        <f t="shared" si="15"/>
        <v>2.8971531611530084E-3</v>
      </c>
      <c r="I83" s="5">
        <f t="shared" si="16"/>
        <v>5.7509559078072602E-3</v>
      </c>
    </row>
    <row r="84" spans="1:9" x14ac:dyDescent="0.3">
      <c r="A84" s="1">
        <v>44438</v>
      </c>
      <c r="B84">
        <v>62.95</v>
      </c>
      <c r="C84">
        <v>933.8</v>
      </c>
      <c r="D84">
        <v>159.69999999999999</v>
      </c>
      <c r="E84">
        <v>115</v>
      </c>
      <c r="F84" s="5">
        <f t="shared" si="13"/>
        <v>7.9459678396138957E-4</v>
      </c>
      <c r="G84" s="5">
        <f t="shared" si="14"/>
        <v>4.6581211400164975E-2</v>
      </c>
      <c r="H84" s="5">
        <f t="shared" si="15"/>
        <v>2.6329831877320509E-2</v>
      </c>
      <c r="I84" s="5">
        <f t="shared" si="16"/>
        <v>1.445175140971219E-2</v>
      </c>
    </row>
    <row r="85" spans="1:9" x14ac:dyDescent="0.3">
      <c r="A85" s="1">
        <v>44439</v>
      </c>
      <c r="B85">
        <v>67.099999999999994</v>
      </c>
      <c r="C85">
        <v>958.5</v>
      </c>
      <c r="D85">
        <v>160.15</v>
      </c>
      <c r="E85">
        <v>115.95</v>
      </c>
      <c r="F85" s="5">
        <f t="shared" si="13"/>
        <v>6.3843283487279814E-2</v>
      </c>
      <c r="G85" s="5">
        <f t="shared" si="14"/>
        <v>2.6107279948862552E-2</v>
      </c>
      <c r="H85" s="5">
        <f t="shared" si="15"/>
        <v>2.8138208342005301E-3</v>
      </c>
      <c r="I85" s="5">
        <f t="shared" si="16"/>
        <v>8.2269353382905253E-3</v>
      </c>
    </row>
    <row r="86" spans="1:9" x14ac:dyDescent="0.3">
      <c r="A86" s="1">
        <v>44440</v>
      </c>
      <c r="B86">
        <v>66.3</v>
      </c>
      <c r="C86">
        <v>994.4</v>
      </c>
      <c r="D86">
        <v>162.05000000000001</v>
      </c>
      <c r="E86">
        <v>115.35</v>
      </c>
      <c r="F86" s="5">
        <f t="shared" si="13"/>
        <v>-1.1994146785819278E-2</v>
      </c>
      <c r="G86" s="5">
        <f t="shared" si="14"/>
        <v>3.6769977710802107E-2</v>
      </c>
      <c r="H86" s="5">
        <f t="shared" si="15"/>
        <v>1.1794053532389224E-2</v>
      </c>
      <c r="I86" s="5">
        <f t="shared" si="16"/>
        <v>-5.1880790817780565E-3</v>
      </c>
    </row>
    <row r="87" spans="1:9" x14ac:dyDescent="0.3">
      <c r="A87" s="1">
        <v>44441</v>
      </c>
      <c r="B87">
        <v>64.95</v>
      </c>
      <c r="C87" s="2">
        <v>1038</v>
      </c>
      <c r="D87">
        <v>166.35</v>
      </c>
      <c r="E87">
        <v>116.55</v>
      </c>
      <c r="F87" s="5">
        <f t="shared" si="13"/>
        <v>-2.0572154075208206E-2</v>
      </c>
      <c r="G87" s="5">
        <f t="shared" si="14"/>
        <v>4.291152352933255E-2</v>
      </c>
      <c r="H87" s="5">
        <f t="shared" si="15"/>
        <v>2.6189072876929252E-2</v>
      </c>
      <c r="I87" s="5">
        <f t="shared" si="16"/>
        <v>1.0349380862003512E-2</v>
      </c>
    </row>
    <row r="88" spans="1:9" x14ac:dyDescent="0.3">
      <c r="A88" s="1">
        <v>44442</v>
      </c>
      <c r="B88">
        <v>66.2</v>
      </c>
      <c r="C88" s="2">
        <v>1088.55</v>
      </c>
      <c r="D88">
        <v>165.15</v>
      </c>
      <c r="E88">
        <v>117.05</v>
      </c>
      <c r="F88" s="5">
        <f t="shared" si="13"/>
        <v>1.9062719826353897E-2</v>
      </c>
      <c r="G88" s="5">
        <f t="shared" si="14"/>
        <v>4.7550750666421629E-2</v>
      </c>
      <c r="H88" s="5">
        <f t="shared" si="15"/>
        <v>-7.2398506276870134E-3</v>
      </c>
      <c r="I88" s="5">
        <f t="shared" si="16"/>
        <v>4.2808284551536001E-3</v>
      </c>
    </row>
    <row r="89" spans="1:9" x14ac:dyDescent="0.3">
      <c r="A89" s="1">
        <v>44445</v>
      </c>
      <c r="B89">
        <v>66.650000000000006</v>
      </c>
      <c r="C89" s="2">
        <v>1089.1500000000001</v>
      </c>
      <c r="D89">
        <v>168.25</v>
      </c>
      <c r="E89">
        <v>116.45</v>
      </c>
      <c r="F89" s="5">
        <f t="shared" si="13"/>
        <v>6.7745836817551209E-3</v>
      </c>
      <c r="G89" s="5">
        <f t="shared" si="14"/>
        <v>5.510401021098743E-4</v>
      </c>
      <c r="H89" s="5">
        <f t="shared" si="15"/>
        <v>1.8596816688038507E-2</v>
      </c>
      <c r="I89" s="5">
        <f t="shared" si="16"/>
        <v>-5.1391976065697084E-3</v>
      </c>
    </row>
    <row r="90" spans="1:9" x14ac:dyDescent="0.3">
      <c r="A90" s="1">
        <v>44446</v>
      </c>
      <c r="B90">
        <v>67.25</v>
      </c>
      <c r="C90" s="2">
        <v>1028.0999999999999</v>
      </c>
      <c r="D90">
        <v>170.2</v>
      </c>
      <c r="E90">
        <v>115.95</v>
      </c>
      <c r="F90" s="5">
        <f t="shared" si="13"/>
        <v>8.9619718572307421E-3</v>
      </c>
      <c r="G90" s="5">
        <f t="shared" si="14"/>
        <v>-5.7685136945692814E-2</v>
      </c>
      <c r="H90" s="5">
        <f t="shared" si="15"/>
        <v>1.1523247614436535E-2</v>
      </c>
      <c r="I90" s="5">
        <f t="shared" si="16"/>
        <v>-4.3029326288092978E-3</v>
      </c>
    </row>
    <row r="91" spans="1:9" x14ac:dyDescent="0.3">
      <c r="A91" s="1">
        <v>44447</v>
      </c>
      <c r="B91">
        <v>66.95</v>
      </c>
      <c r="C91" s="2">
        <v>1052.45</v>
      </c>
      <c r="D91">
        <v>168.1</v>
      </c>
      <c r="E91">
        <v>113.95</v>
      </c>
      <c r="F91" s="5">
        <f t="shared" si="13"/>
        <v>-4.470946344766899E-3</v>
      </c>
      <c r="G91" s="5">
        <f t="shared" si="14"/>
        <v>2.3408340941178624E-2</v>
      </c>
      <c r="H91" s="5">
        <f t="shared" si="15"/>
        <v>-1.2415175724703856E-2</v>
      </c>
      <c r="I91" s="5">
        <f t="shared" si="16"/>
        <v>-1.7399308009847365E-2</v>
      </c>
    </row>
    <row r="92" spans="1:9" x14ac:dyDescent="0.3">
      <c r="A92" s="1">
        <v>44448</v>
      </c>
      <c r="B92">
        <v>65.95</v>
      </c>
      <c r="C92" s="2">
        <v>1035.8499999999999</v>
      </c>
      <c r="D92">
        <v>167.6</v>
      </c>
      <c r="E92">
        <v>114.5</v>
      </c>
      <c r="F92" s="5">
        <f t="shared" si="13"/>
        <v>-1.504919297385791E-2</v>
      </c>
      <c r="G92" s="5">
        <f t="shared" si="14"/>
        <v>-1.5898433797953651E-2</v>
      </c>
      <c r="H92" s="5">
        <f t="shared" si="15"/>
        <v>-2.9788523665872659E-3</v>
      </c>
      <c r="I92" s="5">
        <f t="shared" si="16"/>
        <v>4.8150673026010581E-3</v>
      </c>
    </row>
    <row r="93" spans="1:9" x14ac:dyDescent="0.3">
      <c r="A93" s="1">
        <v>44452</v>
      </c>
      <c r="B93">
        <v>65.8</v>
      </c>
      <c r="C93" s="2">
        <v>1062.75</v>
      </c>
      <c r="D93">
        <v>168.55</v>
      </c>
      <c r="E93">
        <v>114.9</v>
      </c>
      <c r="F93" s="5">
        <f t="shared" si="13"/>
        <v>-2.2770408320522254E-3</v>
      </c>
      <c r="G93" s="5">
        <f t="shared" si="14"/>
        <v>2.5637542547001832E-2</v>
      </c>
      <c r="H93" s="5">
        <f t="shared" si="15"/>
        <v>5.6522536320872526E-3</v>
      </c>
      <c r="I93" s="5">
        <f t="shared" si="16"/>
        <v>3.4873618604157109E-3</v>
      </c>
    </row>
    <row r="94" spans="1:9" x14ac:dyDescent="0.3">
      <c r="A94" s="1">
        <v>44453</v>
      </c>
      <c r="B94">
        <v>66.650000000000006</v>
      </c>
      <c r="C94" s="2">
        <v>1048.5999999999999</v>
      </c>
      <c r="D94">
        <v>168.95</v>
      </c>
      <c r="E94">
        <v>115.9</v>
      </c>
      <c r="F94" s="5">
        <f t="shared" si="13"/>
        <v>1.2835208293446291E-2</v>
      </c>
      <c r="G94" s="5">
        <f t="shared" si="14"/>
        <v>-1.3403947100467195E-2</v>
      </c>
      <c r="H94" s="5">
        <f t="shared" si="15"/>
        <v>2.3703714802291746E-3</v>
      </c>
      <c r="I94" s="5">
        <f t="shared" si="16"/>
        <v>8.6655654909959245E-3</v>
      </c>
    </row>
    <row r="95" spans="1:9" x14ac:dyDescent="0.3">
      <c r="A95" s="1">
        <v>44454</v>
      </c>
      <c r="B95">
        <v>71.3</v>
      </c>
      <c r="C95" s="2">
        <v>1021.65</v>
      </c>
      <c r="D95">
        <v>172.65</v>
      </c>
      <c r="E95">
        <v>124.2</v>
      </c>
      <c r="F95" s="5">
        <f t="shared" si="13"/>
        <v>6.7441280795532479E-2</v>
      </c>
      <c r="G95" s="5">
        <f t="shared" si="14"/>
        <v>-2.6036973782995319E-2</v>
      </c>
      <c r="H95" s="5">
        <f t="shared" si="15"/>
        <v>2.1663610675702435E-2</v>
      </c>
      <c r="I95" s="5">
        <f t="shared" si="16"/>
        <v>6.9165419153672358E-2</v>
      </c>
    </row>
    <row r="96" spans="1:9" x14ac:dyDescent="0.3">
      <c r="A96" s="1">
        <v>44455</v>
      </c>
      <c r="B96">
        <v>72.650000000000006</v>
      </c>
      <c r="C96" s="2">
        <v>1014.9</v>
      </c>
      <c r="D96">
        <v>173.6</v>
      </c>
      <c r="E96">
        <v>124</v>
      </c>
      <c r="F96" s="5">
        <f t="shared" si="13"/>
        <v>1.8757062596041697E-2</v>
      </c>
      <c r="G96" s="5">
        <f t="shared" si="14"/>
        <v>-6.6288819006646163E-3</v>
      </c>
      <c r="H96" s="5">
        <f t="shared" si="15"/>
        <v>5.4873783902482914E-3</v>
      </c>
      <c r="I96" s="5">
        <f t="shared" si="16"/>
        <v>-1.6116038943415328E-3</v>
      </c>
    </row>
    <row r="97" spans="1:9" x14ac:dyDescent="0.3">
      <c r="A97" s="1">
        <v>44456</v>
      </c>
      <c r="B97">
        <v>71.900000000000006</v>
      </c>
      <c r="C97" s="2">
        <v>1005.3</v>
      </c>
      <c r="D97">
        <v>179.35</v>
      </c>
      <c r="E97">
        <v>123.65</v>
      </c>
      <c r="F97" s="5">
        <f t="shared" si="13"/>
        <v>-1.0377125289290872E-2</v>
      </c>
      <c r="G97" s="5">
        <f t="shared" si="14"/>
        <v>-9.5040810433980639E-3</v>
      </c>
      <c r="H97" s="5">
        <f t="shared" si="15"/>
        <v>3.2585401752041734E-2</v>
      </c>
      <c r="I97" s="5">
        <f t="shared" si="16"/>
        <v>-2.8265716376116396E-3</v>
      </c>
    </row>
    <row r="98" spans="1:9" x14ac:dyDescent="0.3">
      <c r="A98" s="1">
        <v>44459</v>
      </c>
      <c r="B98">
        <v>69.650000000000006</v>
      </c>
      <c r="C98">
        <v>982.75</v>
      </c>
      <c r="D98">
        <v>176.2</v>
      </c>
      <c r="E98">
        <v>122.7</v>
      </c>
      <c r="F98" s="5">
        <f t="shared" si="13"/>
        <v>-3.1793564501186318E-2</v>
      </c>
      <c r="G98" s="5">
        <f t="shared" si="14"/>
        <v>-2.2686519109404647E-2</v>
      </c>
      <c r="H98" s="5">
        <f t="shared" si="15"/>
        <v>-1.7719490476212501E-2</v>
      </c>
      <c r="I98" s="5">
        <f t="shared" si="16"/>
        <v>-7.7126422505594773E-3</v>
      </c>
    </row>
    <row r="99" spans="1:9" x14ac:dyDescent="0.3">
      <c r="A99" s="1">
        <v>44460</v>
      </c>
      <c r="B99">
        <v>67.900000000000006</v>
      </c>
      <c r="C99" s="2">
        <v>1018.15</v>
      </c>
      <c r="D99">
        <v>180.85</v>
      </c>
      <c r="E99">
        <v>124.05</v>
      </c>
      <c r="F99" s="5">
        <f t="shared" si="13"/>
        <v>-2.5446665661164262E-2</v>
      </c>
      <c r="G99" s="5">
        <f t="shared" si="14"/>
        <v>3.538776969455415E-2</v>
      </c>
      <c r="H99" s="5">
        <f t="shared" si="15"/>
        <v>2.6048244896027906E-2</v>
      </c>
      <c r="I99" s="5">
        <f t="shared" si="16"/>
        <v>1.0942358420944227E-2</v>
      </c>
    </row>
    <row r="100" spans="1:9" x14ac:dyDescent="0.3">
      <c r="A100" s="1">
        <v>44461</v>
      </c>
      <c r="B100">
        <v>70.650000000000006</v>
      </c>
      <c r="C100" s="2">
        <v>1054.8</v>
      </c>
      <c r="D100">
        <v>180.85</v>
      </c>
      <c r="E100">
        <v>124.4</v>
      </c>
      <c r="F100" s="5">
        <f t="shared" si="13"/>
        <v>3.9702074565886078E-2</v>
      </c>
      <c r="G100" s="5">
        <f t="shared" si="14"/>
        <v>3.536392048260769E-2</v>
      </c>
      <c r="H100" s="5">
        <f t="shared" si="15"/>
        <v>0</v>
      </c>
      <c r="I100" s="5">
        <f t="shared" si="16"/>
        <v>2.8174701672691593E-3</v>
      </c>
    </row>
    <row r="101" spans="1:9" x14ac:dyDescent="0.3">
      <c r="A101" s="1">
        <v>44462</v>
      </c>
      <c r="B101">
        <v>69.900000000000006</v>
      </c>
      <c r="C101" s="2">
        <v>1106.45</v>
      </c>
      <c r="D101">
        <v>185</v>
      </c>
      <c r="E101">
        <v>126.1</v>
      </c>
      <c r="F101" s="5">
        <f t="shared" si="13"/>
        <v>-1.0672459890771872E-2</v>
      </c>
      <c r="G101" s="5">
        <f t="shared" si="14"/>
        <v>4.7805516462743516E-2</v>
      </c>
      <c r="H101" s="5">
        <f t="shared" si="15"/>
        <v>2.2687866680217949E-2</v>
      </c>
      <c r="I101" s="5">
        <f t="shared" si="16"/>
        <v>1.3573062665794616E-2</v>
      </c>
    </row>
    <row r="102" spans="1:9" x14ac:dyDescent="0.3">
      <c r="A102" s="1">
        <v>44463</v>
      </c>
      <c r="B102">
        <v>69.5</v>
      </c>
      <c r="C102" s="2">
        <v>1062</v>
      </c>
      <c r="D102">
        <v>181.95</v>
      </c>
      <c r="E102">
        <v>124.35</v>
      </c>
      <c r="F102" s="5">
        <f t="shared" si="13"/>
        <v>-5.7388966690181667E-3</v>
      </c>
      <c r="G102" s="5">
        <f t="shared" si="14"/>
        <v>-4.1002769139990958E-2</v>
      </c>
      <c r="H102" s="5">
        <f t="shared" si="15"/>
        <v>-1.6623901020156043E-2</v>
      </c>
      <c r="I102" s="5">
        <f t="shared" si="16"/>
        <v>-1.3975072721460152E-2</v>
      </c>
    </row>
    <row r="103" spans="1:9" x14ac:dyDescent="0.3">
      <c r="A103" s="1">
        <v>44466</v>
      </c>
      <c r="B103">
        <v>69.099999999999994</v>
      </c>
      <c r="C103" s="2">
        <v>1101.9000000000001</v>
      </c>
      <c r="D103">
        <v>181.2</v>
      </c>
      <c r="E103">
        <v>126.95</v>
      </c>
      <c r="F103" s="5">
        <f t="shared" si="13"/>
        <v>-5.7720217971222888E-3</v>
      </c>
      <c r="G103" s="5">
        <f t="shared" si="14"/>
        <v>3.6882039691847265E-2</v>
      </c>
      <c r="H103" s="5">
        <f t="shared" si="15"/>
        <v>-4.1305304492898322E-3</v>
      </c>
      <c r="I103" s="5">
        <f t="shared" si="16"/>
        <v>2.0693137901273931E-2</v>
      </c>
    </row>
    <row r="104" spans="1:9" x14ac:dyDescent="0.3">
      <c r="A104" s="1">
        <v>44467</v>
      </c>
      <c r="B104">
        <v>69.05</v>
      </c>
      <c r="C104" s="2">
        <v>1053.1500000000001</v>
      </c>
      <c r="D104">
        <v>179.75</v>
      </c>
      <c r="E104">
        <v>131.94999999999999</v>
      </c>
      <c r="F104" s="5">
        <f t="shared" si="13"/>
        <v>-7.2385091832299876E-4</v>
      </c>
      <c r="G104" s="5">
        <f t="shared" si="14"/>
        <v>-4.5250289362363784E-2</v>
      </c>
      <c r="H104" s="5">
        <f t="shared" si="15"/>
        <v>-8.0343970077228419E-3</v>
      </c>
      <c r="I104" s="5">
        <f t="shared" si="16"/>
        <v>3.8629754798645471E-2</v>
      </c>
    </row>
    <row r="105" spans="1:9" x14ac:dyDescent="0.3">
      <c r="A105" s="1">
        <v>44468</v>
      </c>
      <c r="B105">
        <v>70.05</v>
      </c>
      <c r="C105" s="2">
        <v>1069.5999999999999</v>
      </c>
      <c r="D105">
        <v>183.5</v>
      </c>
      <c r="E105">
        <v>140.55000000000001</v>
      </c>
      <c r="F105" s="5">
        <f t="shared" si="13"/>
        <v>1.437839292771491E-2</v>
      </c>
      <c r="G105" s="5">
        <f t="shared" si="14"/>
        <v>1.5499073656365638E-2</v>
      </c>
      <c r="H105" s="5">
        <f t="shared" si="15"/>
        <v>2.0647670893468979E-2</v>
      </c>
      <c r="I105" s="5">
        <f t="shared" si="16"/>
        <v>6.3140234403208026E-2</v>
      </c>
    </row>
    <row r="106" spans="1:9" x14ac:dyDescent="0.3">
      <c r="A106" s="1">
        <v>44469</v>
      </c>
      <c r="B106">
        <v>72.900000000000006</v>
      </c>
      <c r="C106" s="2">
        <v>1057.5</v>
      </c>
      <c r="D106">
        <v>185.2</v>
      </c>
      <c r="E106">
        <v>141.85</v>
      </c>
      <c r="F106" s="5">
        <f t="shared" si="13"/>
        <v>3.987936623159654E-2</v>
      </c>
      <c r="G106" s="5">
        <f t="shared" si="14"/>
        <v>-1.1377114867300329E-2</v>
      </c>
      <c r="H106" s="5">
        <f t="shared" si="15"/>
        <v>9.2216547174540728E-3</v>
      </c>
      <c r="I106" s="5">
        <f t="shared" si="16"/>
        <v>9.2068639023193451E-3</v>
      </c>
    </row>
    <row r="107" spans="1:9" x14ac:dyDescent="0.3">
      <c r="A107" s="1">
        <v>44470</v>
      </c>
      <c r="B107">
        <v>73.5</v>
      </c>
      <c r="C107" s="2">
        <v>1055.1500000000001</v>
      </c>
      <c r="D107">
        <v>186.3</v>
      </c>
      <c r="E107">
        <v>139.85</v>
      </c>
      <c r="F107" s="5">
        <f t="shared" si="13"/>
        <v>8.1967672041784907E-3</v>
      </c>
      <c r="G107" s="5">
        <f t="shared" si="14"/>
        <v>-2.2246950221110513E-3</v>
      </c>
      <c r="H107" s="5">
        <f t="shared" si="15"/>
        <v>5.921955395463991E-3</v>
      </c>
      <c r="I107" s="5">
        <f t="shared" si="16"/>
        <v>-1.4199741606891587E-2</v>
      </c>
    </row>
    <row r="108" spans="1:9" x14ac:dyDescent="0.3">
      <c r="A108" s="1">
        <v>44473</v>
      </c>
      <c r="B108">
        <v>73.400000000000006</v>
      </c>
      <c r="C108" s="2">
        <v>1059.0999999999999</v>
      </c>
      <c r="D108">
        <v>188.65</v>
      </c>
      <c r="E108">
        <v>145.55000000000001</v>
      </c>
      <c r="F108" s="5">
        <f t="shared" si="13"/>
        <v>-1.3614705983209633E-3</v>
      </c>
      <c r="G108" s="5">
        <f t="shared" si="14"/>
        <v>3.7365539513015775E-3</v>
      </c>
      <c r="H108" s="5">
        <f t="shared" si="15"/>
        <v>1.2535168802776749E-2</v>
      </c>
      <c r="I108" s="5">
        <f t="shared" si="16"/>
        <v>3.9949250543663564E-2</v>
      </c>
    </row>
    <row r="109" spans="1:9" x14ac:dyDescent="0.3">
      <c r="A109" s="1">
        <v>44474</v>
      </c>
      <c r="B109">
        <v>72.3</v>
      </c>
      <c r="C109" s="2">
        <v>1082.3499999999999</v>
      </c>
      <c r="D109">
        <v>186</v>
      </c>
      <c r="E109">
        <v>145.35</v>
      </c>
      <c r="F109" s="5">
        <f t="shared" si="13"/>
        <v>-1.5099806455751062E-2</v>
      </c>
      <c r="G109" s="5">
        <f t="shared" si="14"/>
        <v>2.171511229624085E-2</v>
      </c>
      <c r="H109" s="5">
        <f t="shared" si="15"/>
        <v>-1.414677269711829E-2</v>
      </c>
      <c r="I109" s="5">
        <f t="shared" si="16"/>
        <v>-1.3750431867473817E-3</v>
      </c>
    </row>
    <row r="110" spans="1:9" x14ac:dyDescent="0.3">
      <c r="A110" s="1">
        <v>44475</v>
      </c>
      <c r="B110">
        <v>70.55</v>
      </c>
      <c r="C110" s="2">
        <v>1052.7</v>
      </c>
      <c r="D110">
        <v>181.4</v>
      </c>
      <c r="E110">
        <v>143.35</v>
      </c>
      <c r="F110" s="5">
        <f t="shared" si="13"/>
        <v>-2.4502450865896017E-2</v>
      </c>
      <c r="G110" s="5">
        <f t="shared" si="14"/>
        <v>-2.7776310888585221E-2</v>
      </c>
      <c r="H110" s="5">
        <f t="shared" si="15"/>
        <v>-2.5042136032164951E-2</v>
      </c>
      <c r="I110" s="5">
        <f t="shared" si="16"/>
        <v>-1.3855434675506073E-2</v>
      </c>
    </row>
    <row r="111" spans="1:9" x14ac:dyDescent="0.3">
      <c r="A111" s="1">
        <v>44476</v>
      </c>
      <c r="B111">
        <v>79.95</v>
      </c>
      <c r="C111" s="2">
        <v>1123.05</v>
      </c>
      <c r="D111">
        <v>182.5</v>
      </c>
      <c r="E111">
        <v>142.75</v>
      </c>
      <c r="F111" s="5">
        <f t="shared" si="13"/>
        <v>0.12507976098114035</v>
      </c>
      <c r="G111" s="5">
        <f t="shared" si="14"/>
        <v>6.4689906087524771E-2</v>
      </c>
      <c r="H111" s="5">
        <f t="shared" si="15"/>
        <v>6.0456353415098748E-3</v>
      </c>
      <c r="I111" s="5">
        <f t="shared" si="16"/>
        <v>-4.194343793259175E-3</v>
      </c>
    </row>
    <row r="112" spans="1:9" x14ac:dyDescent="0.3">
      <c r="A112" s="1">
        <v>44477</v>
      </c>
      <c r="B112">
        <v>78</v>
      </c>
      <c r="C112" s="2">
        <v>1163.7</v>
      </c>
      <c r="D112">
        <v>184.55</v>
      </c>
      <c r="E112">
        <v>141.1</v>
      </c>
      <c r="F112" s="5">
        <f t="shared" si="13"/>
        <v>-2.4692612590371522E-2</v>
      </c>
      <c r="G112" s="5">
        <f t="shared" si="14"/>
        <v>3.5556385769227372E-2</v>
      </c>
      <c r="H112" s="5">
        <f t="shared" si="15"/>
        <v>1.117025645346148E-2</v>
      </c>
      <c r="I112" s="5">
        <f t="shared" si="16"/>
        <v>-1.1625989677351364E-2</v>
      </c>
    </row>
    <row r="113" spans="1:9" x14ac:dyDescent="0.3">
      <c r="A113" s="1">
        <v>44480</v>
      </c>
      <c r="B113">
        <v>78.05</v>
      </c>
      <c r="C113" s="2">
        <v>1189.75</v>
      </c>
      <c r="D113">
        <v>185</v>
      </c>
      <c r="E113">
        <v>144.80000000000001</v>
      </c>
      <c r="F113" s="5">
        <f t="shared" si="13"/>
        <v>6.4082027184933119E-4</v>
      </c>
      <c r="G113" s="5">
        <f t="shared" si="14"/>
        <v>2.2138616887188604E-2</v>
      </c>
      <c r="H113" s="5">
        <f t="shared" si="15"/>
        <v>2.4353956023171735E-3</v>
      </c>
      <c r="I113" s="5">
        <f t="shared" si="16"/>
        <v>2.5884621092847847E-2</v>
      </c>
    </row>
    <row r="114" spans="1:9" x14ac:dyDescent="0.3">
      <c r="A114" s="1">
        <v>44481</v>
      </c>
      <c r="B114">
        <v>79</v>
      </c>
      <c r="C114" s="2">
        <v>1193.5999999999999</v>
      </c>
      <c r="D114">
        <v>186.5</v>
      </c>
      <c r="E114">
        <v>144.6</v>
      </c>
      <c r="F114" s="5">
        <f t="shared" si="13"/>
        <v>1.2098205505580396E-2</v>
      </c>
      <c r="G114" s="5">
        <f t="shared" si="14"/>
        <v>3.2307494482765675E-3</v>
      </c>
      <c r="H114" s="5">
        <f t="shared" si="15"/>
        <v>8.0754140055453311E-3</v>
      </c>
      <c r="I114" s="5">
        <f t="shared" si="16"/>
        <v>-1.3821702269517587E-3</v>
      </c>
    </row>
    <row r="115" spans="1:9" x14ac:dyDescent="0.3">
      <c r="A115" s="1">
        <v>44482</v>
      </c>
      <c r="B115">
        <v>78</v>
      </c>
      <c r="C115" s="2">
        <v>1180.5999999999999</v>
      </c>
      <c r="D115">
        <v>186.05</v>
      </c>
      <c r="E115">
        <v>146.35</v>
      </c>
      <c r="F115" s="5">
        <f t="shared" si="13"/>
        <v>-1.2739025777429714E-2</v>
      </c>
      <c r="G115" s="5">
        <f t="shared" si="14"/>
        <v>-1.0951166642907434E-2</v>
      </c>
      <c r="H115" s="5">
        <f t="shared" si="15"/>
        <v>-2.4157842912386849E-3</v>
      </c>
      <c r="I115" s="5">
        <f t="shared" si="16"/>
        <v>1.2029703413230501E-2</v>
      </c>
    </row>
    <row r="116" spans="1:9" x14ac:dyDescent="0.3">
      <c r="A116" s="1">
        <v>44483</v>
      </c>
      <c r="B116">
        <v>78.8</v>
      </c>
      <c r="C116" s="2">
        <v>1197.0999999999999</v>
      </c>
      <c r="D116">
        <v>185.2</v>
      </c>
      <c r="E116">
        <v>149.44999999999999</v>
      </c>
      <c r="F116" s="5">
        <f t="shared" si="13"/>
        <v>1.0204170174241668E-2</v>
      </c>
      <c r="G116" s="5">
        <f t="shared" si="14"/>
        <v>1.3879181450735294E-2</v>
      </c>
      <c r="H116" s="5">
        <f t="shared" si="15"/>
        <v>-4.5791325805525952E-3</v>
      </c>
      <c r="I116" s="5">
        <f t="shared" si="16"/>
        <v>2.0960875592052057E-2</v>
      </c>
    </row>
    <row r="117" spans="1:9" x14ac:dyDescent="0.3">
      <c r="A117" s="1">
        <v>44487</v>
      </c>
      <c r="B117">
        <v>77.95</v>
      </c>
      <c r="C117" s="2">
        <v>1184.0999999999999</v>
      </c>
      <c r="D117">
        <v>187.45</v>
      </c>
      <c r="E117">
        <v>149.4</v>
      </c>
      <c r="F117" s="5">
        <f t="shared" si="13"/>
        <v>-1.084540136004785E-2</v>
      </c>
      <c r="G117" s="5">
        <f t="shared" si="14"/>
        <v>-1.0918972920413078E-2</v>
      </c>
      <c r="H117" s="5">
        <f t="shared" si="15"/>
        <v>1.2075820969842107E-2</v>
      </c>
      <c r="I117" s="5">
        <f t="shared" si="16"/>
        <v>-3.3461603122982318E-4</v>
      </c>
    </row>
    <row r="118" spans="1:9" x14ac:dyDescent="0.3">
      <c r="A118" s="1">
        <v>44488</v>
      </c>
      <c r="B118">
        <v>75.5</v>
      </c>
      <c r="C118" s="2">
        <v>1106.05</v>
      </c>
      <c r="D118">
        <v>190.15</v>
      </c>
      <c r="E118">
        <v>149.65</v>
      </c>
      <c r="F118" s="5">
        <f t="shared" si="13"/>
        <v>-3.1934939248806582E-2</v>
      </c>
      <c r="G118" s="5">
        <f t="shared" si="14"/>
        <v>-6.8187882319879475E-2</v>
      </c>
      <c r="H118" s="5">
        <f t="shared" si="15"/>
        <v>1.430109119234777E-2</v>
      </c>
      <c r="I118" s="5">
        <f t="shared" si="16"/>
        <v>1.6719615999910287E-3</v>
      </c>
    </row>
    <row r="119" spans="1:9" x14ac:dyDescent="0.3">
      <c r="A119" s="1">
        <v>44489</v>
      </c>
      <c r="B119">
        <v>75.05</v>
      </c>
      <c r="C119" s="2">
        <v>1051.8</v>
      </c>
      <c r="D119">
        <v>184.5</v>
      </c>
      <c r="E119">
        <v>146.25</v>
      </c>
      <c r="F119" s="5">
        <f t="shared" si="13"/>
        <v>-5.9780981755080667E-3</v>
      </c>
      <c r="G119" s="5">
        <f t="shared" si="14"/>
        <v>-5.029212786178773E-2</v>
      </c>
      <c r="H119" s="5">
        <f t="shared" si="15"/>
        <v>-3.0163770893686812E-2</v>
      </c>
      <c r="I119" s="5">
        <f t="shared" si="16"/>
        <v>-2.2981748186742049E-2</v>
      </c>
    </row>
    <row r="120" spans="1:9" x14ac:dyDescent="0.3">
      <c r="A120" s="1">
        <v>44490</v>
      </c>
      <c r="B120">
        <v>75.599999999999994</v>
      </c>
      <c r="C120" s="2">
        <v>1027.1500000000001</v>
      </c>
      <c r="D120">
        <v>191.75</v>
      </c>
      <c r="E120">
        <v>147.75</v>
      </c>
      <c r="F120" s="5">
        <f t="shared" si="13"/>
        <v>7.301725106016334E-3</v>
      </c>
      <c r="G120" s="5">
        <f t="shared" si="14"/>
        <v>-2.3715005416723584E-2</v>
      </c>
      <c r="H120" s="5">
        <f t="shared" si="15"/>
        <v>3.8542976766783629E-2</v>
      </c>
      <c r="I120" s="5">
        <f t="shared" si="16"/>
        <v>1.0204170174241668E-2</v>
      </c>
    </row>
    <row r="121" spans="1:9" x14ac:dyDescent="0.3">
      <c r="A121" s="1">
        <v>44491</v>
      </c>
      <c r="B121">
        <v>75.400000000000006</v>
      </c>
      <c r="C121" s="2">
        <v>1052.25</v>
      </c>
      <c r="D121">
        <v>187.05</v>
      </c>
      <c r="E121">
        <v>144.9</v>
      </c>
      <c r="F121" s="5">
        <f t="shared" si="13"/>
        <v>-2.6490081715767307E-3</v>
      </c>
      <c r="G121" s="5">
        <f t="shared" si="14"/>
        <v>2.414275191215989E-2</v>
      </c>
      <c r="H121" s="5">
        <f t="shared" si="15"/>
        <v>-2.4816479453210381E-2</v>
      </c>
      <c r="I121" s="5">
        <f t="shared" si="16"/>
        <v>-1.9477806959570874E-2</v>
      </c>
    </row>
    <row r="122" spans="1:9" x14ac:dyDescent="0.3">
      <c r="A122" s="1">
        <v>44494</v>
      </c>
      <c r="B122">
        <v>74.150000000000006</v>
      </c>
      <c r="C122">
        <v>967.05</v>
      </c>
      <c r="D122">
        <v>180.9</v>
      </c>
      <c r="E122">
        <v>143.85</v>
      </c>
      <c r="F122" s="5">
        <f t="shared" si="13"/>
        <v>-1.6717206429969281E-2</v>
      </c>
      <c r="G122" s="5">
        <f t="shared" si="14"/>
        <v>-8.4435807225941267E-2</v>
      </c>
      <c r="H122" s="5">
        <f t="shared" si="15"/>
        <v>-3.3431568392905682E-2</v>
      </c>
      <c r="I122" s="5">
        <f t="shared" si="16"/>
        <v>-7.2727593290798087E-3</v>
      </c>
    </row>
    <row r="123" spans="1:9" x14ac:dyDescent="0.3">
      <c r="A123" s="1">
        <v>44495</v>
      </c>
      <c r="B123">
        <v>75.8</v>
      </c>
      <c r="C123" s="2">
        <v>1058.6500000000001</v>
      </c>
      <c r="D123">
        <v>188.2</v>
      </c>
      <c r="E123">
        <v>143.19999999999999</v>
      </c>
      <c r="F123" s="5">
        <f t="shared" si="13"/>
        <v>2.2008224064384782E-2</v>
      </c>
      <c r="G123" s="5">
        <f t="shared" si="14"/>
        <v>9.0499590077206593E-2</v>
      </c>
      <c r="H123" s="5">
        <f t="shared" si="15"/>
        <v>3.9560834750029743E-2</v>
      </c>
      <c r="I123" s="5">
        <f t="shared" si="16"/>
        <v>-4.5288354710116725E-3</v>
      </c>
    </row>
    <row r="124" spans="1:9" x14ac:dyDescent="0.3">
      <c r="A124" s="1">
        <v>44496</v>
      </c>
      <c r="B124">
        <v>76.25</v>
      </c>
      <c r="C124" s="2">
        <v>1070.95</v>
      </c>
      <c r="D124">
        <v>192</v>
      </c>
      <c r="E124">
        <v>141.19999999999999</v>
      </c>
      <c r="F124" s="5">
        <f t="shared" si="13"/>
        <v>5.9191228391949763E-3</v>
      </c>
      <c r="G124" s="5">
        <f t="shared" si="14"/>
        <v>1.1551593515205972E-2</v>
      </c>
      <c r="H124" s="5">
        <f t="shared" si="15"/>
        <v>1.9990144876502365E-2</v>
      </c>
      <c r="I124" s="5">
        <f t="shared" si="16"/>
        <v>-1.4064929467403552E-2</v>
      </c>
    </row>
    <row r="125" spans="1:9" x14ac:dyDescent="0.3">
      <c r="A125" s="1">
        <v>44497</v>
      </c>
      <c r="B125">
        <v>76.55</v>
      </c>
      <c r="C125" s="2">
        <v>1046.6500000000001</v>
      </c>
      <c r="D125">
        <v>185.6</v>
      </c>
      <c r="E125">
        <v>137.5</v>
      </c>
      <c r="F125" s="5">
        <f t="shared" si="13"/>
        <v>3.9267066161717962E-3</v>
      </c>
      <c r="G125" s="5">
        <f t="shared" si="14"/>
        <v>-2.2951517476622212E-2</v>
      </c>
      <c r="H125" s="5">
        <f t="shared" si="15"/>
        <v>-3.3901551675681339E-2</v>
      </c>
      <c r="I125" s="5">
        <f t="shared" si="16"/>
        <v>-2.6553407952515651E-2</v>
      </c>
    </row>
    <row r="126" spans="1:9" x14ac:dyDescent="0.3">
      <c r="A126" s="1">
        <v>44498</v>
      </c>
      <c r="B126">
        <v>76.25</v>
      </c>
      <c r="C126" s="2">
        <v>1064.2</v>
      </c>
      <c r="D126">
        <v>179.5</v>
      </c>
      <c r="E126">
        <v>132.69999999999999</v>
      </c>
      <c r="F126" s="5">
        <f t="shared" si="13"/>
        <v>-3.9267066161717519E-3</v>
      </c>
      <c r="G126" s="5">
        <f t="shared" si="14"/>
        <v>1.6628755621739787E-2</v>
      </c>
      <c r="H126" s="5">
        <f t="shared" si="15"/>
        <v>-3.3418612423766557E-2</v>
      </c>
      <c r="I126" s="5">
        <f t="shared" si="16"/>
        <v>-3.5532975768464252E-2</v>
      </c>
    </row>
    <row r="127" spans="1:9" x14ac:dyDescent="0.3">
      <c r="A127" s="1">
        <v>44501</v>
      </c>
      <c r="B127">
        <v>76.650000000000006</v>
      </c>
      <c r="C127" s="2">
        <v>1150.05</v>
      </c>
      <c r="D127">
        <v>190.7</v>
      </c>
      <c r="E127">
        <v>134.30000000000001</v>
      </c>
      <c r="F127" s="5">
        <f t="shared" si="13"/>
        <v>5.2321898303021065E-3</v>
      </c>
      <c r="G127" s="5">
        <f t="shared" si="14"/>
        <v>7.7582076510744127E-2</v>
      </c>
      <c r="H127" s="5">
        <f t="shared" si="15"/>
        <v>6.0526304678039808E-2</v>
      </c>
      <c r="I127" s="5">
        <f t="shared" si="16"/>
        <v>1.198516219103014E-2</v>
      </c>
    </row>
    <row r="128" spans="1:9" x14ac:dyDescent="0.3">
      <c r="A128" s="1">
        <v>44502</v>
      </c>
      <c r="B128">
        <v>77.95</v>
      </c>
      <c r="C128" s="2">
        <v>1178.0999999999999</v>
      </c>
      <c r="D128">
        <v>197.1</v>
      </c>
      <c r="E128">
        <v>136.65</v>
      </c>
      <c r="F128" s="5">
        <f t="shared" si="13"/>
        <v>1.6817990185962285E-2</v>
      </c>
      <c r="G128" s="5">
        <f t="shared" si="14"/>
        <v>2.4097551579060524E-2</v>
      </c>
      <c r="H128" s="5">
        <f t="shared" si="15"/>
        <v>3.3009701552301082E-2</v>
      </c>
      <c r="I128" s="5">
        <f t="shared" si="16"/>
        <v>1.7346808844885195E-2</v>
      </c>
    </row>
    <row r="129" spans="1:9" x14ac:dyDescent="0.3">
      <c r="A129" s="1">
        <v>44503</v>
      </c>
      <c r="B129">
        <v>77.55</v>
      </c>
      <c r="C129" s="2">
        <v>1181.9000000000001</v>
      </c>
      <c r="D129">
        <v>195.6</v>
      </c>
      <c r="E129">
        <v>136.65</v>
      </c>
      <c r="F129" s="5">
        <f t="shared" si="13"/>
        <v>-5.1447058812378182E-3</v>
      </c>
      <c r="G129" s="5">
        <f t="shared" si="14"/>
        <v>3.2203417661213498E-3</v>
      </c>
      <c r="H129" s="5">
        <f t="shared" si="15"/>
        <v>-7.6394565579576143E-3</v>
      </c>
      <c r="I129" s="5">
        <f t="shared" si="16"/>
        <v>0</v>
      </c>
    </row>
    <row r="130" spans="1:9" x14ac:dyDescent="0.3">
      <c r="A130" s="1">
        <v>44504</v>
      </c>
      <c r="B130">
        <v>78</v>
      </c>
      <c r="C130" s="2">
        <v>1169.95</v>
      </c>
      <c r="D130">
        <v>195.45</v>
      </c>
      <c r="E130">
        <v>137.19999999999999</v>
      </c>
      <c r="F130" s="5">
        <f t="shared" si="13"/>
        <v>5.7859370670439265E-3</v>
      </c>
      <c r="G130" s="5">
        <f t="shared" si="14"/>
        <v>-1.0162300182296153E-2</v>
      </c>
      <c r="H130" s="5">
        <f t="shared" si="15"/>
        <v>-7.6716536175319564E-4</v>
      </c>
      <c r="I130" s="5">
        <f t="shared" si="16"/>
        <v>4.016802917707684E-3</v>
      </c>
    </row>
    <row r="131" spans="1:9" x14ac:dyDescent="0.3">
      <c r="A131" s="1">
        <v>44508</v>
      </c>
      <c r="B131">
        <v>78.3</v>
      </c>
      <c r="C131" s="2">
        <v>1153.25</v>
      </c>
      <c r="D131">
        <v>199.65</v>
      </c>
      <c r="E131">
        <v>140.25</v>
      </c>
      <c r="F131" s="5">
        <f t="shared" si="13"/>
        <v>3.8387763071656669E-3</v>
      </c>
      <c r="G131" s="5">
        <f t="shared" si="14"/>
        <v>-1.4376969397968918E-2</v>
      </c>
      <c r="H131" s="5">
        <f t="shared" si="15"/>
        <v>2.1261241270266573E-2</v>
      </c>
      <c r="I131" s="5">
        <f t="shared" si="16"/>
        <v>2.1986829111020928E-2</v>
      </c>
    </row>
    <row r="132" spans="1:9" x14ac:dyDescent="0.3">
      <c r="A132" s="1">
        <v>44509</v>
      </c>
      <c r="B132">
        <v>78.650000000000006</v>
      </c>
      <c r="C132" s="2">
        <v>1183.7</v>
      </c>
      <c r="D132">
        <v>202.5</v>
      </c>
      <c r="E132">
        <v>138.44999999999999</v>
      </c>
      <c r="F132" s="5">
        <f t="shared" ref="F132:F195" si="17">LN((B132/B131))</f>
        <v>4.4600265075295242E-3</v>
      </c>
      <c r="G132" s="5">
        <f t="shared" ref="G132:G195" si="18">LN((C132/C131))</f>
        <v>2.6061082521918071E-2</v>
      </c>
      <c r="H132" s="5">
        <f t="shared" ref="H132:H195" si="19">LN((D132/D131))</f>
        <v>1.4174053037363413E-2</v>
      </c>
      <c r="I132" s="5">
        <f t="shared" ref="I132:I195" si="20">LN((E132/E131))</f>
        <v>-1.2917294785834938E-2</v>
      </c>
    </row>
    <row r="133" spans="1:9" x14ac:dyDescent="0.3">
      <c r="A133" s="1">
        <v>44510</v>
      </c>
      <c r="B133">
        <v>81.5</v>
      </c>
      <c r="C133" s="2">
        <v>1233.5999999999999</v>
      </c>
      <c r="D133">
        <v>200.55</v>
      </c>
      <c r="E133">
        <v>137.44999999999999</v>
      </c>
      <c r="F133" s="5">
        <f t="shared" si="17"/>
        <v>3.5595390742530111E-2</v>
      </c>
      <c r="G133" s="5">
        <f t="shared" si="18"/>
        <v>4.1291597849216932E-2</v>
      </c>
      <c r="H133" s="5">
        <f t="shared" si="19"/>
        <v>-9.6762943305318677E-3</v>
      </c>
      <c r="I133" s="5">
        <f t="shared" si="20"/>
        <v>-7.2490350057161463E-3</v>
      </c>
    </row>
    <row r="134" spans="1:9" x14ac:dyDescent="0.3">
      <c r="A134" s="1">
        <v>44511</v>
      </c>
      <c r="B134">
        <v>79.849999999999994</v>
      </c>
      <c r="C134" s="2">
        <v>1236.3499999999999</v>
      </c>
      <c r="D134">
        <v>196.45</v>
      </c>
      <c r="E134">
        <v>136.65</v>
      </c>
      <c r="F134" s="5">
        <f t="shared" si="17"/>
        <v>-2.0453145585795692E-2</v>
      </c>
      <c r="G134" s="5">
        <f t="shared" si="18"/>
        <v>2.2267666441187768E-3</v>
      </c>
      <c r="H134" s="5">
        <f t="shared" si="19"/>
        <v>-2.065564621159318E-2</v>
      </c>
      <c r="I134" s="5">
        <f t="shared" si="20"/>
        <v>-5.8373022371776186E-3</v>
      </c>
    </row>
    <row r="135" spans="1:9" x14ac:dyDescent="0.3">
      <c r="A135" s="1">
        <v>44512</v>
      </c>
      <c r="B135">
        <v>78.05</v>
      </c>
      <c r="C135" s="2">
        <v>1253.5999999999999</v>
      </c>
      <c r="D135">
        <v>198.5</v>
      </c>
      <c r="E135">
        <v>136.25</v>
      </c>
      <c r="F135" s="5">
        <f t="shared" si="17"/>
        <v>-2.2800227699580296E-2</v>
      </c>
      <c r="G135" s="5">
        <f t="shared" si="18"/>
        <v>1.3855921588627362E-2</v>
      </c>
      <c r="H135" s="5">
        <f t="shared" si="19"/>
        <v>1.0381154122776353E-2</v>
      </c>
      <c r="I135" s="5">
        <f t="shared" si="20"/>
        <v>-2.9314788307235563E-3</v>
      </c>
    </row>
    <row r="136" spans="1:9" x14ac:dyDescent="0.3">
      <c r="A136" s="1">
        <v>44515</v>
      </c>
      <c r="B136">
        <v>75.8</v>
      </c>
      <c r="C136" s="2">
        <v>1284.5999999999999</v>
      </c>
      <c r="D136">
        <v>186.65</v>
      </c>
      <c r="E136">
        <v>137.05000000000001</v>
      </c>
      <c r="F136" s="5">
        <f t="shared" si="17"/>
        <v>-2.9251354313115051E-2</v>
      </c>
      <c r="G136" s="5">
        <f t="shared" si="18"/>
        <v>2.4427973781881E-2</v>
      </c>
      <c r="H136" s="5">
        <f t="shared" si="19"/>
        <v>-6.1553894766652191E-2</v>
      </c>
      <c r="I136" s="5">
        <f t="shared" si="20"/>
        <v>5.8543892054414744E-3</v>
      </c>
    </row>
    <row r="137" spans="1:9" x14ac:dyDescent="0.3">
      <c r="A137" s="1">
        <v>44516</v>
      </c>
      <c r="B137">
        <v>75.349999999999994</v>
      </c>
      <c r="C137" s="2">
        <v>1416.45</v>
      </c>
      <c r="D137">
        <v>183</v>
      </c>
      <c r="E137">
        <v>134.19999999999999</v>
      </c>
      <c r="F137" s="5">
        <f t="shared" si="17"/>
        <v>-5.9543675758215635E-3</v>
      </c>
      <c r="G137" s="5">
        <f t="shared" si="18"/>
        <v>9.7706355553495966E-2</v>
      </c>
      <c r="H137" s="5">
        <f t="shared" si="19"/>
        <v>-1.974905251917199E-2</v>
      </c>
      <c r="I137" s="5">
        <f t="shared" si="20"/>
        <v>-2.1014598211213511E-2</v>
      </c>
    </row>
    <row r="138" spans="1:9" x14ac:dyDescent="0.3">
      <c r="A138" s="1">
        <v>44517</v>
      </c>
      <c r="B138">
        <v>74.599999999999994</v>
      </c>
      <c r="C138" s="2">
        <v>1428.8</v>
      </c>
      <c r="D138">
        <v>179.1</v>
      </c>
      <c r="E138">
        <v>136.44999999999999</v>
      </c>
      <c r="F138" s="5">
        <f t="shared" si="17"/>
        <v>-1.0003417862789266E-2</v>
      </c>
      <c r="G138" s="5">
        <f t="shared" si="18"/>
        <v>8.6811897450465893E-3</v>
      </c>
      <c r="H138" s="5">
        <f t="shared" si="19"/>
        <v>-2.1541843774754914E-2</v>
      </c>
      <c r="I138" s="5">
        <f t="shared" si="20"/>
        <v>1.6627022616766154E-2</v>
      </c>
    </row>
    <row r="139" spans="1:9" x14ac:dyDescent="0.3">
      <c r="A139" s="1">
        <v>44518</v>
      </c>
      <c r="B139">
        <v>72.849999999999994</v>
      </c>
      <c r="C139" s="2">
        <v>1376.65</v>
      </c>
      <c r="D139">
        <v>175.7</v>
      </c>
      <c r="E139">
        <v>135.25</v>
      </c>
      <c r="F139" s="5">
        <f t="shared" si="17"/>
        <v>-2.3737974568501286E-2</v>
      </c>
      <c r="G139" s="5">
        <f t="shared" si="18"/>
        <v>-3.7181919446080701E-2</v>
      </c>
      <c r="H139" s="5">
        <f t="shared" si="19"/>
        <v>-1.9166313873614647E-2</v>
      </c>
      <c r="I139" s="5">
        <f t="shared" si="20"/>
        <v>-8.8333294277564648E-3</v>
      </c>
    </row>
    <row r="140" spans="1:9" x14ac:dyDescent="0.3">
      <c r="A140" s="1">
        <v>44522</v>
      </c>
      <c r="B140">
        <v>68.5</v>
      </c>
      <c r="C140" s="2">
        <v>1375.05</v>
      </c>
      <c r="D140">
        <v>170.05</v>
      </c>
      <c r="E140">
        <v>130.19999999999999</v>
      </c>
      <c r="F140" s="5">
        <f t="shared" si="17"/>
        <v>-6.1568787373034103E-2</v>
      </c>
      <c r="G140" s="5">
        <f t="shared" si="18"/>
        <v>-1.1629176002595542E-3</v>
      </c>
      <c r="H140" s="5">
        <f t="shared" si="19"/>
        <v>-3.2685483739846866E-2</v>
      </c>
      <c r="I140" s="5">
        <f t="shared" si="20"/>
        <v>-3.8053187952122154E-2</v>
      </c>
    </row>
    <row r="141" spans="1:9" x14ac:dyDescent="0.3">
      <c r="A141" s="1">
        <v>44523</v>
      </c>
      <c r="B141">
        <v>70.099999999999994</v>
      </c>
      <c r="C141" s="2">
        <v>1357.65</v>
      </c>
      <c r="D141">
        <v>169.85</v>
      </c>
      <c r="E141">
        <v>133.5</v>
      </c>
      <c r="F141" s="5">
        <f t="shared" si="17"/>
        <v>2.3089048772364815E-2</v>
      </c>
      <c r="G141" s="5">
        <f t="shared" si="18"/>
        <v>-1.2734830134604722E-2</v>
      </c>
      <c r="H141" s="5">
        <f t="shared" si="19"/>
        <v>-1.1768168466116192E-3</v>
      </c>
      <c r="I141" s="5">
        <f t="shared" si="20"/>
        <v>2.5029748065835515E-2</v>
      </c>
    </row>
    <row r="142" spans="1:9" x14ac:dyDescent="0.3">
      <c r="A142" s="1">
        <v>44524</v>
      </c>
      <c r="B142">
        <v>71.45</v>
      </c>
      <c r="C142" s="2">
        <v>1391.1</v>
      </c>
      <c r="D142">
        <v>167.95</v>
      </c>
      <c r="E142">
        <v>135.4</v>
      </c>
      <c r="F142" s="5">
        <f t="shared" si="17"/>
        <v>1.9075110335332223E-2</v>
      </c>
      <c r="G142" s="5">
        <f t="shared" si="18"/>
        <v>2.4339537124235242E-2</v>
      </c>
      <c r="H142" s="5">
        <f t="shared" si="19"/>
        <v>-1.1249378548291156E-2</v>
      </c>
      <c r="I142" s="5">
        <f t="shared" si="20"/>
        <v>1.4131882637870477E-2</v>
      </c>
    </row>
    <row r="143" spans="1:9" x14ac:dyDescent="0.3">
      <c r="A143" s="1">
        <v>44525</v>
      </c>
      <c r="B143">
        <v>70.75</v>
      </c>
      <c r="C143" s="2">
        <v>1414.25</v>
      </c>
      <c r="D143">
        <v>167.55</v>
      </c>
      <c r="E143">
        <v>135.19999999999999</v>
      </c>
      <c r="F143" s="5">
        <f t="shared" si="17"/>
        <v>-9.8453678525294141E-3</v>
      </c>
      <c r="G143" s="5">
        <f t="shared" si="18"/>
        <v>1.6504554157740266E-2</v>
      </c>
      <c r="H143" s="5">
        <f t="shared" si="19"/>
        <v>-2.3845018749821573E-3</v>
      </c>
      <c r="I143" s="5">
        <f t="shared" si="20"/>
        <v>-1.4781968693110058E-3</v>
      </c>
    </row>
    <row r="144" spans="1:9" x14ac:dyDescent="0.3">
      <c r="A144" s="1">
        <v>44526</v>
      </c>
      <c r="B144">
        <v>67.400000000000006</v>
      </c>
      <c r="C144" s="2">
        <v>1359.45</v>
      </c>
      <c r="D144">
        <v>158.80000000000001</v>
      </c>
      <c r="E144">
        <v>128.65</v>
      </c>
      <c r="F144" s="5">
        <f t="shared" si="17"/>
        <v>-4.8507518605085564E-2</v>
      </c>
      <c r="G144" s="5">
        <f t="shared" si="18"/>
        <v>-3.9519149054364669E-2</v>
      </c>
      <c r="H144" s="5">
        <f t="shared" si="19"/>
        <v>-5.3636265370284E-2</v>
      </c>
      <c r="I144" s="5">
        <f t="shared" si="20"/>
        <v>-4.9659624881110379E-2</v>
      </c>
    </row>
    <row r="145" spans="1:9" x14ac:dyDescent="0.3">
      <c r="A145" s="1">
        <v>44529</v>
      </c>
      <c r="B145">
        <v>66.400000000000006</v>
      </c>
      <c r="C145" s="2">
        <v>1405.8</v>
      </c>
      <c r="D145">
        <v>154.9</v>
      </c>
      <c r="E145">
        <v>126.45</v>
      </c>
      <c r="F145" s="5">
        <f t="shared" si="17"/>
        <v>-1.4947961435873139E-2</v>
      </c>
      <c r="G145" s="5">
        <f t="shared" si="18"/>
        <v>3.3526329572904481E-2</v>
      </c>
      <c r="H145" s="5">
        <f t="shared" si="19"/>
        <v>-2.4865801390212449E-2</v>
      </c>
      <c r="I145" s="5">
        <f t="shared" si="20"/>
        <v>-1.7248565611779017E-2</v>
      </c>
    </row>
    <row r="146" spans="1:9" x14ac:dyDescent="0.3">
      <c r="A146" s="1">
        <v>44530</v>
      </c>
      <c r="B146">
        <v>67.05</v>
      </c>
      <c r="C146" s="2">
        <v>1417.8</v>
      </c>
      <c r="D146">
        <v>155.19999999999999</v>
      </c>
      <c r="E146">
        <v>127.3</v>
      </c>
      <c r="F146" s="5">
        <f t="shared" si="17"/>
        <v>9.7415532452991525E-3</v>
      </c>
      <c r="G146" s="5">
        <f t="shared" si="18"/>
        <v>8.4998386791122222E-3</v>
      </c>
      <c r="H146" s="5">
        <f t="shared" si="19"/>
        <v>1.9348603262953669E-3</v>
      </c>
      <c r="I146" s="5">
        <f t="shared" si="20"/>
        <v>6.6995324473866228E-3</v>
      </c>
    </row>
    <row r="147" spans="1:9" x14ac:dyDescent="0.3">
      <c r="A147" s="1">
        <v>44531</v>
      </c>
      <c r="B147">
        <v>67.900000000000006</v>
      </c>
      <c r="C147" s="2">
        <v>1490.4</v>
      </c>
      <c r="D147">
        <v>157.44999999999999</v>
      </c>
      <c r="E147">
        <v>127.7</v>
      </c>
      <c r="F147" s="5">
        <f t="shared" si="17"/>
        <v>1.259742483696303E-2</v>
      </c>
      <c r="G147" s="5">
        <f t="shared" si="18"/>
        <v>4.9938165866461555E-2</v>
      </c>
      <c r="H147" s="5">
        <f t="shared" si="19"/>
        <v>1.4393339797915336E-2</v>
      </c>
      <c r="I147" s="5">
        <f t="shared" si="20"/>
        <v>3.1372574751328736E-3</v>
      </c>
    </row>
    <row r="148" spans="1:9" x14ac:dyDescent="0.3">
      <c r="A148" s="1">
        <v>44532</v>
      </c>
      <c r="B148">
        <v>68</v>
      </c>
      <c r="C148" s="2">
        <v>1434.5</v>
      </c>
      <c r="D148">
        <v>162.5</v>
      </c>
      <c r="E148">
        <v>128.80000000000001</v>
      </c>
      <c r="F148" s="5">
        <f t="shared" si="17"/>
        <v>1.4716706114562507E-3</v>
      </c>
      <c r="G148" s="5">
        <f t="shared" si="18"/>
        <v>-3.8228183865959282E-2</v>
      </c>
      <c r="H148" s="5">
        <f t="shared" si="19"/>
        <v>3.1570054222758673E-2</v>
      </c>
      <c r="I148" s="5">
        <f t="shared" si="20"/>
        <v>8.5770506317596803E-3</v>
      </c>
    </row>
    <row r="149" spans="1:9" x14ac:dyDescent="0.3">
      <c r="A149" s="1">
        <v>44533</v>
      </c>
      <c r="B149">
        <v>69.2</v>
      </c>
      <c r="C149" s="2">
        <v>1429.35</v>
      </c>
      <c r="D149">
        <v>161.55000000000001</v>
      </c>
      <c r="E149">
        <v>127.15</v>
      </c>
      <c r="F149" s="5">
        <f t="shared" si="17"/>
        <v>1.7493157447517119E-2</v>
      </c>
      <c r="G149" s="5">
        <f t="shared" si="18"/>
        <v>-3.5965609591126339E-3</v>
      </c>
      <c r="H149" s="5">
        <f t="shared" si="19"/>
        <v>-5.8633094992847894E-3</v>
      </c>
      <c r="I149" s="5">
        <f t="shared" si="20"/>
        <v>-1.2893321802124614E-2</v>
      </c>
    </row>
    <row r="150" spans="1:9" x14ac:dyDescent="0.3">
      <c r="A150" s="1">
        <v>44536</v>
      </c>
      <c r="B150">
        <v>67.7</v>
      </c>
      <c r="C150" s="2">
        <v>1432.7</v>
      </c>
      <c r="D150">
        <v>160.19999999999999</v>
      </c>
      <c r="E150">
        <v>124.4</v>
      </c>
      <c r="F150" s="5">
        <f t="shared" si="17"/>
        <v>-2.1914682705394605E-2</v>
      </c>
      <c r="G150" s="5">
        <f t="shared" si="18"/>
        <v>2.3409804370196846E-3</v>
      </c>
      <c r="H150" s="5">
        <f t="shared" si="19"/>
        <v>-8.3916576362485125E-3</v>
      </c>
      <c r="I150" s="5">
        <f t="shared" si="20"/>
        <v>-2.1865311563049564E-2</v>
      </c>
    </row>
    <row r="151" spans="1:9" x14ac:dyDescent="0.3">
      <c r="A151" s="1">
        <v>44537</v>
      </c>
      <c r="B151">
        <v>67.849999999999994</v>
      </c>
      <c r="C151" s="2">
        <v>1430</v>
      </c>
      <c r="D151">
        <v>161.15</v>
      </c>
      <c r="E151">
        <v>125.4</v>
      </c>
      <c r="F151" s="5">
        <f t="shared" si="17"/>
        <v>2.2132063626486612E-3</v>
      </c>
      <c r="G151" s="5">
        <f t="shared" si="18"/>
        <v>-1.8863316453736972E-3</v>
      </c>
      <c r="H151" s="5">
        <f t="shared" si="19"/>
        <v>5.9125736271881902E-3</v>
      </c>
      <c r="I151" s="5">
        <f t="shared" si="20"/>
        <v>8.0064478937412822E-3</v>
      </c>
    </row>
    <row r="152" spans="1:9" x14ac:dyDescent="0.3">
      <c r="A152" s="1">
        <v>44538</v>
      </c>
      <c r="B152">
        <v>68.7</v>
      </c>
      <c r="C152" s="2">
        <v>1441.15</v>
      </c>
      <c r="D152">
        <v>165</v>
      </c>
      <c r="E152">
        <v>127.3</v>
      </c>
      <c r="F152" s="5">
        <f t="shared" si="17"/>
        <v>1.244981294742557E-2</v>
      </c>
      <c r="G152" s="5">
        <f t="shared" si="18"/>
        <v>7.766961707028815E-3</v>
      </c>
      <c r="H152" s="5">
        <f t="shared" si="19"/>
        <v>2.3609865639133667E-2</v>
      </c>
      <c r="I152" s="5">
        <f t="shared" si="20"/>
        <v>1.5037877364540502E-2</v>
      </c>
    </row>
    <row r="153" spans="1:9" x14ac:dyDescent="0.3">
      <c r="A153" s="1">
        <v>44539</v>
      </c>
      <c r="B153">
        <v>70.5</v>
      </c>
      <c r="C153" s="2">
        <v>1437.35</v>
      </c>
      <c r="D153">
        <v>165.05</v>
      </c>
      <c r="E153">
        <v>126.1</v>
      </c>
      <c r="F153" s="5">
        <f t="shared" si="17"/>
        <v>2.5863510589919373E-2</v>
      </c>
      <c r="G153" s="5">
        <f t="shared" si="18"/>
        <v>-2.6402655601764765E-3</v>
      </c>
      <c r="H153" s="5">
        <f t="shared" si="19"/>
        <v>3.0298439862157798E-4</v>
      </c>
      <c r="I153" s="5">
        <f t="shared" si="20"/>
        <v>-9.4712625924869356E-3</v>
      </c>
    </row>
    <row r="154" spans="1:9" x14ac:dyDescent="0.3">
      <c r="A154" s="1">
        <v>44540</v>
      </c>
      <c r="B154">
        <v>71.75</v>
      </c>
      <c r="C154" s="2">
        <v>1408.8</v>
      </c>
      <c r="D154">
        <v>167.45</v>
      </c>
      <c r="E154">
        <v>126.15</v>
      </c>
      <c r="F154" s="5">
        <f t="shared" si="17"/>
        <v>1.7575144821507491E-2</v>
      </c>
      <c r="G154" s="5">
        <f t="shared" si="18"/>
        <v>-2.0062862218808944E-2</v>
      </c>
      <c r="H154" s="5">
        <f t="shared" si="19"/>
        <v>1.4436340941011426E-2</v>
      </c>
      <c r="I154" s="5">
        <f t="shared" si="20"/>
        <v>3.9643211619287677E-4</v>
      </c>
    </row>
    <row r="155" spans="1:9" x14ac:dyDescent="0.3">
      <c r="A155" s="1">
        <v>44543</v>
      </c>
      <c r="B155">
        <v>70.45</v>
      </c>
      <c r="C155" s="2">
        <v>1371.05</v>
      </c>
      <c r="D155">
        <v>165.95</v>
      </c>
      <c r="E155">
        <v>125.7</v>
      </c>
      <c r="F155" s="5">
        <f t="shared" si="17"/>
        <v>-1.8284616295041252E-2</v>
      </c>
      <c r="G155" s="5">
        <f t="shared" si="18"/>
        <v>-2.7161408554562422E-2</v>
      </c>
      <c r="H155" s="5">
        <f t="shared" si="19"/>
        <v>-8.998261074229956E-3</v>
      </c>
      <c r="I155" s="5">
        <f t="shared" si="20"/>
        <v>-3.5735594908650249E-3</v>
      </c>
    </row>
    <row r="156" spans="1:9" x14ac:dyDescent="0.3">
      <c r="A156" s="1">
        <v>44544</v>
      </c>
      <c r="B156">
        <v>69.8</v>
      </c>
      <c r="C156" s="2">
        <v>1305.95</v>
      </c>
      <c r="D156">
        <v>162.30000000000001</v>
      </c>
      <c r="E156">
        <v>126.25</v>
      </c>
      <c r="F156" s="5">
        <f t="shared" si="17"/>
        <v>-9.2692285763625107E-3</v>
      </c>
      <c r="G156" s="5">
        <f t="shared" si="18"/>
        <v>-4.8646124363144382E-2</v>
      </c>
      <c r="H156" s="5">
        <f t="shared" si="19"/>
        <v>-2.2240063645437989E-2</v>
      </c>
      <c r="I156" s="5">
        <f t="shared" si="20"/>
        <v>4.3659525592675032E-3</v>
      </c>
    </row>
    <row r="157" spans="1:9" x14ac:dyDescent="0.3">
      <c r="A157" s="1">
        <v>44545</v>
      </c>
      <c r="B157">
        <v>69.3</v>
      </c>
      <c r="C157" s="2">
        <v>1278.1500000000001</v>
      </c>
      <c r="D157">
        <v>157.30000000000001</v>
      </c>
      <c r="E157">
        <v>126.7</v>
      </c>
      <c r="F157" s="5">
        <f t="shared" si="17"/>
        <v>-7.1891035724692262E-3</v>
      </c>
      <c r="G157" s="5">
        <f t="shared" si="18"/>
        <v>-2.1517025322214813E-2</v>
      </c>
      <c r="H157" s="5">
        <f t="shared" si="19"/>
        <v>-3.1291664456313407E-2</v>
      </c>
      <c r="I157" s="5">
        <f t="shared" si="20"/>
        <v>3.5580191716241645E-3</v>
      </c>
    </row>
    <row r="158" spans="1:9" x14ac:dyDescent="0.3">
      <c r="A158" s="1">
        <v>44546</v>
      </c>
      <c r="B158">
        <v>70.3</v>
      </c>
      <c r="C158" s="2">
        <v>1262.9000000000001</v>
      </c>
      <c r="D158">
        <v>156.85</v>
      </c>
      <c r="E158">
        <v>127.35</v>
      </c>
      <c r="F158" s="5">
        <f t="shared" si="17"/>
        <v>1.4326892620761702E-2</v>
      </c>
      <c r="G158" s="5">
        <f t="shared" si="18"/>
        <v>-1.2003056289950256E-2</v>
      </c>
      <c r="H158" s="5">
        <f t="shared" si="19"/>
        <v>-2.864875427545095E-3</v>
      </c>
      <c r="I158" s="5">
        <f t="shared" si="20"/>
        <v>5.1171140983725617E-3</v>
      </c>
    </row>
    <row r="159" spans="1:9" x14ac:dyDescent="0.3">
      <c r="A159" s="1">
        <v>44547</v>
      </c>
      <c r="B159">
        <v>68.25</v>
      </c>
      <c r="C159" s="2">
        <v>1184.1500000000001</v>
      </c>
      <c r="D159">
        <v>150.1</v>
      </c>
      <c r="E159">
        <v>125.5</v>
      </c>
      <c r="F159" s="5">
        <f t="shared" si="17"/>
        <v>-2.9594364751550088E-2</v>
      </c>
      <c r="G159" s="5">
        <f t="shared" si="18"/>
        <v>-6.4385446043381853E-2</v>
      </c>
      <c r="H159" s="5">
        <f t="shared" si="19"/>
        <v>-4.3988195997270906E-2</v>
      </c>
      <c r="I159" s="5">
        <f t="shared" si="20"/>
        <v>-1.4633442853627355E-2</v>
      </c>
    </row>
    <row r="160" spans="1:9" x14ac:dyDescent="0.3">
      <c r="A160" s="1">
        <v>44550</v>
      </c>
      <c r="B160">
        <v>66.7</v>
      </c>
      <c r="C160" s="2">
        <v>1075</v>
      </c>
      <c r="D160">
        <v>144.55000000000001</v>
      </c>
      <c r="E160">
        <v>121.85</v>
      </c>
      <c r="F160" s="5">
        <f t="shared" si="17"/>
        <v>-2.2972481143490996E-2</v>
      </c>
      <c r="G160" s="5">
        <f t="shared" si="18"/>
        <v>-9.6704556046979431E-2</v>
      </c>
      <c r="H160" s="5">
        <f t="shared" si="19"/>
        <v>-3.7676270177061121E-2</v>
      </c>
      <c r="I160" s="5">
        <f t="shared" si="20"/>
        <v>-2.9514978500623412E-2</v>
      </c>
    </row>
    <row r="161" spans="1:9" x14ac:dyDescent="0.3">
      <c r="A161" s="1">
        <v>44551</v>
      </c>
      <c r="B161">
        <v>67.25</v>
      </c>
      <c r="C161" s="2">
        <v>1136.8</v>
      </c>
      <c r="D161">
        <v>143.69999999999999</v>
      </c>
      <c r="E161">
        <v>122</v>
      </c>
      <c r="F161" s="5">
        <f t="shared" si="17"/>
        <v>8.212065560370475E-3</v>
      </c>
      <c r="G161" s="5">
        <f t="shared" si="18"/>
        <v>5.589663622112772E-2</v>
      </c>
      <c r="H161" s="5">
        <f t="shared" si="19"/>
        <v>-5.8976753773760304E-3</v>
      </c>
      <c r="I161" s="5">
        <f t="shared" si="20"/>
        <v>1.2302646620413423E-3</v>
      </c>
    </row>
    <row r="162" spans="1:9" x14ac:dyDescent="0.3">
      <c r="A162" s="1">
        <v>44552</v>
      </c>
      <c r="B162">
        <v>67.599999999999994</v>
      </c>
      <c r="C162" s="2">
        <v>1212.3499999999999</v>
      </c>
      <c r="D162">
        <v>145</v>
      </c>
      <c r="E162">
        <v>122.55</v>
      </c>
      <c r="F162" s="5">
        <f t="shared" si="17"/>
        <v>5.1909645669698697E-3</v>
      </c>
      <c r="G162" s="5">
        <f t="shared" si="18"/>
        <v>6.4343327035662132E-2</v>
      </c>
      <c r="H162" s="5">
        <f t="shared" si="19"/>
        <v>9.0059493355951602E-3</v>
      </c>
      <c r="I162" s="5">
        <f t="shared" si="20"/>
        <v>4.4980652408649676E-3</v>
      </c>
    </row>
    <row r="163" spans="1:9" x14ac:dyDescent="0.3">
      <c r="A163" s="1">
        <v>44553</v>
      </c>
      <c r="B163">
        <v>67.55</v>
      </c>
      <c r="C163" s="2">
        <v>1275.0999999999999</v>
      </c>
      <c r="D163">
        <v>150.55000000000001</v>
      </c>
      <c r="E163">
        <v>124.6</v>
      </c>
      <c r="F163" s="5">
        <f t="shared" si="17"/>
        <v>-7.3991864271046384E-4</v>
      </c>
      <c r="G163" s="5">
        <f t="shared" si="18"/>
        <v>5.0463982070943249E-2</v>
      </c>
      <c r="H163" s="5">
        <f t="shared" si="19"/>
        <v>3.7561512507168521E-2</v>
      </c>
      <c r="I163" s="5">
        <f t="shared" si="20"/>
        <v>1.6589496379231274E-2</v>
      </c>
    </row>
    <row r="164" spans="1:9" x14ac:dyDescent="0.3">
      <c r="A164" s="1">
        <v>44554</v>
      </c>
      <c r="B164">
        <v>67.75</v>
      </c>
      <c r="C164" s="2">
        <v>1246.2</v>
      </c>
      <c r="D164">
        <v>145.05000000000001</v>
      </c>
      <c r="E164">
        <v>121.25</v>
      </c>
      <c r="F164" s="5">
        <f t="shared" si="17"/>
        <v>2.9563953536025232E-3</v>
      </c>
      <c r="G164" s="5">
        <f t="shared" si="18"/>
        <v>-2.2925685779374556E-2</v>
      </c>
      <c r="H164" s="5">
        <f t="shared" si="19"/>
        <v>-3.7216744360329762E-2</v>
      </c>
      <c r="I164" s="5">
        <f t="shared" si="20"/>
        <v>-2.7254076535760185E-2</v>
      </c>
    </row>
    <row r="165" spans="1:9" x14ac:dyDescent="0.3">
      <c r="A165" s="1">
        <v>44557</v>
      </c>
      <c r="B165">
        <v>67.25</v>
      </c>
      <c r="C165" s="2">
        <v>1229.9000000000001</v>
      </c>
      <c r="D165">
        <v>146</v>
      </c>
      <c r="E165">
        <v>121.85</v>
      </c>
      <c r="F165" s="5">
        <f t="shared" si="17"/>
        <v>-7.4074412778618046E-3</v>
      </c>
      <c r="G165" s="5">
        <f t="shared" si="18"/>
        <v>-1.3166055861756747E-2</v>
      </c>
      <c r="H165" s="5">
        <f t="shared" si="19"/>
        <v>6.5281111409233499E-3</v>
      </c>
      <c r="I165" s="5">
        <f t="shared" si="20"/>
        <v>4.9362502536225922E-3</v>
      </c>
    </row>
    <row r="166" spans="1:9" x14ac:dyDescent="0.3">
      <c r="A166" s="1">
        <v>44558</v>
      </c>
      <c r="B166">
        <v>67.650000000000006</v>
      </c>
      <c r="C166" s="2">
        <v>1214.5999999999999</v>
      </c>
      <c r="D166">
        <v>147</v>
      </c>
      <c r="E166">
        <v>124.15</v>
      </c>
      <c r="F166" s="5">
        <f t="shared" si="17"/>
        <v>5.930336134848533E-3</v>
      </c>
      <c r="G166" s="5">
        <f t="shared" si="18"/>
        <v>-1.2518060784889986E-2</v>
      </c>
      <c r="H166" s="5">
        <f t="shared" si="19"/>
        <v>6.8259650703998906E-3</v>
      </c>
      <c r="I166" s="5">
        <f t="shared" si="20"/>
        <v>1.86997318829604E-2</v>
      </c>
    </row>
    <row r="167" spans="1:9" x14ac:dyDescent="0.3">
      <c r="A167" s="1">
        <v>44559</v>
      </c>
      <c r="B167">
        <v>67.099999999999994</v>
      </c>
      <c r="C167" s="2">
        <v>1248.5</v>
      </c>
      <c r="D167">
        <v>147.05000000000001</v>
      </c>
      <c r="E167">
        <v>123.05</v>
      </c>
      <c r="F167" s="5">
        <f t="shared" si="17"/>
        <v>-8.1633106391610939E-3</v>
      </c>
      <c r="G167" s="5">
        <f t="shared" si="18"/>
        <v>2.7528026256353113E-2</v>
      </c>
      <c r="H167" s="5">
        <f t="shared" si="19"/>
        <v>3.4007822126769921E-4</v>
      </c>
      <c r="I167" s="5">
        <f t="shared" si="20"/>
        <v>-8.8997351171107887E-3</v>
      </c>
    </row>
    <row r="168" spans="1:9" x14ac:dyDescent="0.3">
      <c r="A168" s="1">
        <v>44560</v>
      </c>
      <c r="B168">
        <v>66.8</v>
      </c>
      <c r="C168" s="2">
        <v>1240.7</v>
      </c>
      <c r="D168">
        <v>147.25</v>
      </c>
      <c r="E168">
        <v>126.9</v>
      </c>
      <c r="F168" s="5">
        <f t="shared" si="17"/>
        <v>-4.4809634350359805E-3</v>
      </c>
      <c r="G168" s="5">
        <f t="shared" si="18"/>
        <v>-6.2670942710019934E-3</v>
      </c>
      <c r="H168" s="5">
        <f t="shared" si="19"/>
        <v>1.3591575316919615E-3</v>
      </c>
      <c r="I168" s="5">
        <f t="shared" si="20"/>
        <v>3.0808597883277142E-2</v>
      </c>
    </row>
    <row r="169" spans="1:9" x14ac:dyDescent="0.3">
      <c r="A169" s="1">
        <v>44561</v>
      </c>
      <c r="B169">
        <v>68.45</v>
      </c>
      <c r="C169" s="2">
        <v>1233.55</v>
      </c>
      <c r="D169">
        <v>148.94999999999999</v>
      </c>
      <c r="E169">
        <v>124.4</v>
      </c>
      <c r="F169" s="5">
        <f t="shared" si="17"/>
        <v>2.4400471191858029E-2</v>
      </c>
      <c r="G169" s="5">
        <f t="shared" si="18"/>
        <v>-5.779545238108621E-3</v>
      </c>
      <c r="H169" s="5">
        <f t="shared" si="19"/>
        <v>1.1478856627595048E-2</v>
      </c>
      <c r="I169" s="5">
        <f t="shared" si="20"/>
        <v>-1.9897194415262939E-2</v>
      </c>
    </row>
    <row r="170" spans="1:9" x14ac:dyDescent="0.3">
      <c r="A170" s="1">
        <v>44564</v>
      </c>
      <c r="B170">
        <v>68.25</v>
      </c>
      <c r="C170" s="2">
        <v>1241.55</v>
      </c>
      <c r="D170">
        <v>152.25</v>
      </c>
      <c r="E170">
        <v>126</v>
      </c>
      <c r="F170" s="5">
        <f t="shared" si="17"/>
        <v>-2.9261176693887907E-3</v>
      </c>
      <c r="G170" s="5">
        <f t="shared" si="18"/>
        <v>6.4644077887972872E-3</v>
      </c>
      <c r="H170" s="5">
        <f t="shared" si="19"/>
        <v>2.1913227430715297E-2</v>
      </c>
      <c r="I170" s="5">
        <f t="shared" si="20"/>
        <v>1.2779726646398801E-2</v>
      </c>
    </row>
    <row r="171" spans="1:9" x14ac:dyDescent="0.3">
      <c r="A171" s="1">
        <v>44565</v>
      </c>
      <c r="B171">
        <v>70.900000000000006</v>
      </c>
      <c r="C171" s="2">
        <v>1232.9000000000001</v>
      </c>
      <c r="D171">
        <v>153</v>
      </c>
      <c r="E171">
        <v>132.9</v>
      </c>
      <c r="F171" s="5">
        <f t="shared" si="17"/>
        <v>3.8092999473012784E-2</v>
      </c>
      <c r="G171" s="5">
        <f t="shared" si="18"/>
        <v>-6.9914811250072579E-3</v>
      </c>
      <c r="H171" s="5">
        <f t="shared" si="19"/>
        <v>4.9140148024291626E-3</v>
      </c>
      <c r="I171" s="5">
        <f t="shared" si="20"/>
        <v>5.3315058767721676E-2</v>
      </c>
    </row>
    <row r="172" spans="1:9" x14ac:dyDescent="0.3">
      <c r="A172" s="1">
        <v>44566</v>
      </c>
      <c r="B172">
        <v>73.099999999999994</v>
      </c>
      <c r="C172" s="2">
        <v>1239.55</v>
      </c>
      <c r="D172">
        <v>154.35</v>
      </c>
      <c r="E172">
        <v>132.1</v>
      </c>
      <c r="F172" s="5">
        <f t="shared" si="17"/>
        <v>3.0557933217650744E-2</v>
      </c>
      <c r="G172" s="5">
        <f t="shared" si="18"/>
        <v>5.3792926334575745E-3</v>
      </c>
      <c r="H172" s="5">
        <f t="shared" si="19"/>
        <v>8.7848295557328114E-3</v>
      </c>
      <c r="I172" s="5">
        <f t="shared" si="20"/>
        <v>-6.0377541909201436E-3</v>
      </c>
    </row>
    <row r="173" spans="1:9" x14ac:dyDescent="0.3">
      <c r="A173" s="1">
        <v>44567</v>
      </c>
      <c r="B173">
        <v>71.849999999999994</v>
      </c>
      <c r="C173" s="2">
        <v>1200.05</v>
      </c>
      <c r="D173">
        <v>155.30000000000001</v>
      </c>
      <c r="E173">
        <v>130.9</v>
      </c>
      <c r="F173" s="5">
        <f t="shared" si="17"/>
        <v>-1.7247754230698849E-2</v>
      </c>
      <c r="G173" s="5">
        <f t="shared" si="18"/>
        <v>-3.2385187933237899E-2</v>
      </c>
      <c r="H173" s="5">
        <f t="shared" si="19"/>
        <v>6.1359792064731404E-3</v>
      </c>
      <c r="I173" s="5">
        <f t="shared" si="20"/>
        <v>-9.1255386124253161E-3</v>
      </c>
    </row>
    <row r="174" spans="1:9" x14ac:dyDescent="0.3">
      <c r="A174" s="1">
        <v>44568</v>
      </c>
      <c r="B174">
        <v>71.55</v>
      </c>
      <c r="C174" s="2">
        <v>1205.6500000000001</v>
      </c>
      <c r="D174">
        <v>153.69999999999999</v>
      </c>
      <c r="E174">
        <v>131.5</v>
      </c>
      <c r="F174" s="5">
        <f t="shared" si="17"/>
        <v>-4.1841065225739849E-3</v>
      </c>
      <c r="G174" s="5">
        <f t="shared" si="18"/>
        <v>4.6556180029873008E-3</v>
      </c>
      <c r="H174" s="5">
        <f t="shared" si="19"/>
        <v>-1.0356079610091388E-2</v>
      </c>
      <c r="I174" s="5">
        <f t="shared" si="20"/>
        <v>4.57317870196492E-3</v>
      </c>
    </row>
    <row r="175" spans="1:9" x14ac:dyDescent="0.3">
      <c r="A175" s="1">
        <v>44571</v>
      </c>
      <c r="B175">
        <v>71.5</v>
      </c>
      <c r="C175" s="2">
        <v>1224.8</v>
      </c>
      <c r="D175">
        <v>154.85</v>
      </c>
      <c r="E175">
        <v>131.80000000000001</v>
      </c>
      <c r="F175" s="5">
        <f t="shared" si="17"/>
        <v>-6.990563024978823E-4</v>
      </c>
      <c r="G175" s="5">
        <f t="shared" si="18"/>
        <v>1.5758724765759808E-2</v>
      </c>
      <c r="H175" s="5">
        <f t="shared" si="19"/>
        <v>7.4542558746615575E-3</v>
      </c>
      <c r="I175" s="5">
        <f t="shared" si="20"/>
        <v>2.2787704505876447E-3</v>
      </c>
    </row>
    <row r="176" spans="1:9" x14ac:dyDescent="0.3">
      <c r="A176" s="1">
        <v>44572</v>
      </c>
      <c r="B176">
        <v>70.099999999999994</v>
      </c>
      <c r="C176" s="2">
        <v>1247.1500000000001</v>
      </c>
      <c r="D176">
        <v>156.30000000000001</v>
      </c>
      <c r="E176">
        <v>132.30000000000001</v>
      </c>
      <c r="F176" s="5">
        <f t="shared" si="17"/>
        <v>-1.9774655659417658E-2</v>
      </c>
      <c r="G176" s="5">
        <f t="shared" si="18"/>
        <v>1.8083382795320731E-2</v>
      </c>
      <c r="H176" s="5">
        <f t="shared" si="19"/>
        <v>9.3203310082191522E-3</v>
      </c>
      <c r="I176" s="5">
        <f t="shared" si="20"/>
        <v>3.786449052503262E-3</v>
      </c>
    </row>
    <row r="177" spans="1:9" x14ac:dyDescent="0.3">
      <c r="A177" s="1">
        <v>44573</v>
      </c>
      <c r="B177">
        <v>69.849999999999994</v>
      </c>
      <c r="C177" s="2">
        <v>1241.5999999999999</v>
      </c>
      <c r="D177">
        <v>165.1</v>
      </c>
      <c r="E177">
        <v>133.85</v>
      </c>
      <c r="F177" s="5">
        <f t="shared" si="17"/>
        <v>-3.5727083375735988E-3</v>
      </c>
      <c r="G177" s="5">
        <f t="shared" si="18"/>
        <v>-4.4600777098404423E-3</v>
      </c>
      <c r="H177" s="5">
        <f t="shared" si="19"/>
        <v>5.4774113498651196E-2</v>
      </c>
      <c r="I177" s="5">
        <f t="shared" si="20"/>
        <v>1.1647698845451368E-2</v>
      </c>
    </row>
    <row r="178" spans="1:9" x14ac:dyDescent="0.3">
      <c r="A178" s="1">
        <v>44574</v>
      </c>
      <c r="B178">
        <v>69.849999999999994</v>
      </c>
      <c r="C178" s="2">
        <v>1219</v>
      </c>
      <c r="D178">
        <v>166.95</v>
      </c>
      <c r="E178">
        <v>134.94999999999999</v>
      </c>
      <c r="F178" s="5">
        <f t="shared" si="17"/>
        <v>0</v>
      </c>
      <c r="G178" s="5">
        <f t="shared" si="18"/>
        <v>-1.8370019947682656E-2</v>
      </c>
      <c r="H178" s="5">
        <f t="shared" si="19"/>
        <v>1.1143015463581065E-2</v>
      </c>
      <c r="I178" s="5">
        <f t="shared" si="20"/>
        <v>8.1845694976520021E-3</v>
      </c>
    </row>
    <row r="179" spans="1:9" x14ac:dyDescent="0.3">
      <c r="A179" s="1">
        <v>44575</v>
      </c>
      <c r="B179">
        <v>69.900000000000006</v>
      </c>
      <c r="C179" s="2">
        <v>1203.7</v>
      </c>
      <c r="D179">
        <v>164.9</v>
      </c>
      <c r="E179">
        <v>135.35</v>
      </c>
      <c r="F179" s="5">
        <f t="shared" si="17"/>
        <v>7.1556353679390913E-4</v>
      </c>
      <c r="G179" s="5">
        <f t="shared" si="18"/>
        <v>-1.2630704095582335E-2</v>
      </c>
      <c r="H179" s="5">
        <f t="shared" si="19"/>
        <v>-1.2355136824110189E-2</v>
      </c>
      <c r="I179" s="5">
        <f t="shared" si="20"/>
        <v>2.9596765962966167E-3</v>
      </c>
    </row>
    <row r="180" spans="1:9" x14ac:dyDescent="0.3">
      <c r="A180" s="1">
        <v>44578</v>
      </c>
      <c r="B180">
        <v>69.7</v>
      </c>
      <c r="C180" s="2">
        <v>1242.55</v>
      </c>
      <c r="D180">
        <v>167.4</v>
      </c>
      <c r="E180">
        <v>136.75</v>
      </c>
      <c r="F180" s="5">
        <f t="shared" si="17"/>
        <v>-2.8653314732863936E-3</v>
      </c>
      <c r="G180" s="5">
        <f t="shared" si="18"/>
        <v>3.1765573224121338E-2</v>
      </c>
      <c r="H180" s="5">
        <f t="shared" si="19"/>
        <v>1.5046928489821674E-2</v>
      </c>
      <c r="I180" s="5">
        <f t="shared" si="20"/>
        <v>1.0290425241780378E-2</v>
      </c>
    </row>
    <row r="181" spans="1:9" x14ac:dyDescent="0.3">
      <c r="A181" s="1">
        <v>44579</v>
      </c>
      <c r="B181">
        <v>68.75</v>
      </c>
      <c r="C181" s="2">
        <v>1239.95</v>
      </c>
      <c r="D181">
        <v>163.65</v>
      </c>
      <c r="E181">
        <v>134.9</v>
      </c>
      <c r="F181" s="5">
        <f t="shared" si="17"/>
        <v>-1.3723581219797564E-2</v>
      </c>
      <c r="G181" s="5">
        <f t="shared" si="18"/>
        <v>-2.0946634043501975E-3</v>
      </c>
      <c r="H181" s="5">
        <f t="shared" si="19"/>
        <v>-2.2656157108185446E-2</v>
      </c>
      <c r="I181" s="5">
        <f t="shared" si="20"/>
        <v>-1.3620678088380304E-2</v>
      </c>
    </row>
    <row r="182" spans="1:9" x14ac:dyDescent="0.3">
      <c r="A182" s="1">
        <v>44580</v>
      </c>
      <c r="B182">
        <v>67.95</v>
      </c>
      <c r="C182" s="2">
        <v>1238.45</v>
      </c>
      <c r="D182">
        <v>160.1</v>
      </c>
      <c r="E182">
        <v>134.85</v>
      </c>
      <c r="F182" s="5">
        <f t="shared" si="17"/>
        <v>-1.1704595949527875E-2</v>
      </c>
      <c r="G182" s="5">
        <f t="shared" si="18"/>
        <v>-1.2104585080303346E-3</v>
      </c>
      <c r="H182" s="5">
        <f t="shared" si="19"/>
        <v>-2.193138094452057E-2</v>
      </c>
      <c r="I182" s="5">
        <f t="shared" si="20"/>
        <v>-3.7071362797131346E-4</v>
      </c>
    </row>
    <row r="183" spans="1:9" x14ac:dyDescent="0.3">
      <c r="A183" s="1">
        <v>44581</v>
      </c>
      <c r="B183">
        <v>67.900000000000006</v>
      </c>
      <c r="C183" s="2">
        <v>1275.5999999999999</v>
      </c>
      <c r="D183">
        <v>159.69999999999999</v>
      </c>
      <c r="E183">
        <v>134.9</v>
      </c>
      <c r="F183" s="5">
        <f t="shared" si="17"/>
        <v>-7.3610603250220464E-4</v>
      </c>
      <c r="G183" s="5">
        <f t="shared" si="18"/>
        <v>2.9556058438472491E-2</v>
      </c>
      <c r="H183" s="5">
        <f t="shared" si="19"/>
        <v>-2.5015647817022697E-3</v>
      </c>
      <c r="I183" s="5">
        <f t="shared" si="20"/>
        <v>3.7071362797127952E-4</v>
      </c>
    </row>
    <row r="184" spans="1:9" x14ac:dyDescent="0.3">
      <c r="A184" s="1">
        <v>44582</v>
      </c>
      <c r="B184">
        <v>67.8</v>
      </c>
      <c r="C184" s="2">
        <v>1276.3499999999999</v>
      </c>
      <c r="D184">
        <v>155.25</v>
      </c>
      <c r="E184">
        <v>134.1</v>
      </c>
      <c r="F184" s="5">
        <f t="shared" si="17"/>
        <v>-1.4738396183006637E-3</v>
      </c>
      <c r="G184" s="5">
        <f t="shared" si="18"/>
        <v>5.8778582777344892E-4</v>
      </c>
      <c r="H184" s="5">
        <f t="shared" si="19"/>
        <v>-2.8260334407378525E-2</v>
      </c>
      <c r="I184" s="5">
        <f t="shared" si="20"/>
        <v>-5.9479729260774198E-3</v>
      </c>
    </row>
    <row r="185" spans="1:9" x14ac:dyDescent="0.3">
      <c r="A185" s="1">
        <v>44585</v>
      </c>
      <c r="B185">
        <v>65.099999999999994</v>
      </c>
      <c r="C185" s="2">
        <v>1211.8499999999999</v>
      </c>
      <c r="D185">
        <v>150.30000000000001</v>
      </c>
      <c r="E185">
        <v>132.55000000000001</v>
      </c>
      <c r="F185" s="5">
        <f t="shared" si="17"/>
        <v>-4.0637645731826391E-2</v>
      </c>
      <c r="G185" s="5">
        <f t="shared" si="18"/>
        <v>-5.1856324369848696E-2</v>
      </c>
      <c r="H185" s="5">
        <f t="shared" si="19"/>
        <v>-3.2403424054659305E-2</v>
      </c>
      <c r="I185" s="5">
        <f t="shared" si="20"/>
        <v>-1.162585755259817E-2</v>
      </c>
    </row>
    <row r="186" spans="1:9" x14ac:dyDescent="0.3">
      <c r="A186" s="1">
        <v>44586</v>
      </c>
      <c r="B186">
        <v>66.3</v>
      </c>
      <c r="C186" s="2">
        <v>1284.0999999999999</v>
      </c>
      <c r="D186">
        <v>155</v>
      </c>
      <c r="E186">
        <v>135.19999999999999</v>
      </c>
      <c r="F186" s="5">
        <f t="shared" si="17"/>
        <v>1.8265347977293404E-2</v>
      </c>
      <c r="G186" s="5">
        <f t="shared" si="18"/>
        <v>5.7909966243400945E-2</v>
      </c>
      <c r="H186" s="5">
        <f t="shared" si="19"/>
        <v>3.0791820160317753E-2</v>
      </c>
      <c r="I186" s="5">
        <f t="shared" si="20"/>
        <v>1.9795230873828923E-2</v>
      </c>
    </row>
    <row r="187" spans="1:9" x14ac:dyDescent="0.3">
      <c r="A187" s="1">
        <v>44588</v>
      </c>
      <c r="B187">
        <v>65.650000000000006</v>
      </c>
      <c r="C187" s="2">
        <v>1267.1500000000001</v>
      </c>
      <c r="D187">
        <v>156.6</v>
      </c>
      <c r="E187">
        <v>134.94999999999999</v>
      </c>
      <c r="F187" s="5">
        <f t="shared" si="17"/>
        <v>-9.8522964430114834E-3</v>
      </c>
      <c r="G187" s="5">
        <f t="shared" si="18"/>
        <v>-1.3287799626224466E-2</v>
      </c>
      <c r="H187" s="5">
        <f t="shared" si="19"/>
        <v>1.0269666637456045E-2</v>
      </c>
      <c r="I187" s="5">
        <f t="shared" si="20"/>
        <v>-1.8508241448500233E-3</v>
      </c>
    </row>
    <row r="188" spans="1:9" x14ac:dyDescent="0.3">
      <c r="A188" s="1">
        <v>44589</v>
      </c>
      <c r="B188">
        <v>66.3</v>
      </c>
      <c r="C188" s="2">
        <v>1283</v>
      </c>
      <c r="D188">
        <v>161.80000000000001</v>
      </c>
      <c r="E188">
        <v>140.19999999999999</v>
      </c>
      <c r="F188" s="5">
        <f t="shared" si="17"/>
        <v>9.8522964430114192E-3</v>
      </c>
      <c r="G188" s="5">
        <f t="shared" si="18"/>
        <v>1.2430801404632777E-2</v>
      </c>
      <c r="H188" s="5">
        <f t="shared" si="19"/>
        <v>3.2666221067688718E-2</v>
      </c>
      <c r="I188" s="5">
        <f t="shared" si="20"/>
        <v>3.8165635136476077E-2</v>
      </c>
    </row>
    <row r="189" spans="1:9" x14ac:dyDescent="0.3">
      <c r="A189" s="1">
        <v>44592</v>
      </c>
      <c r="B189">
        <v>66.55</v>
      </c>
      <c r="C189" s="2">
        <v>1294.1500000000001</v>
      </c>
      <c r="D189">
        <v>161.55000000000001</v>
      </c>
      <c r="E189">
        <v>142.05000000000001</v>
      </c>
      <c r="F189" s="5">
        <f t="shared" si="17"/>
        <v>3.7636476493038019E-3</v>
      </c>
      <c r="G189" s="5">
        <f t="shared" si="18"/>
        <v>8.6530233561056252E-3</v>
      </c>
      <c r="H189" s="5">
        <f t="shared" si="19"/>
        <v>-1.546312353884057E-3</v>
      </c>
      <c r="I189" s="5">
        <f t="shared" si="20"/>
        <v>1.3109133699707351E-2</v>
      </c>
    </row>
    <row r="190" spans="1:9" x14ac:dyDescent="0.3">
      <c r="A190" s="1">
        <v>44593</v>
      </c>
      <c r="B190">
        <v>66.75</v>
      </c>
      <c r="C190" s="2">
        <v>1297.2</v>
      </c>
      <c r="D190">
        <v>167</v>
      </c>
      <c r="E190">
        <v>141.19999999999999</v>
      </c>
      <c r="F190" s="5">
        <f t="shared" si="17"/>
        <v>3.0007524392382419E-3</v>
      </c>
      <c r="G190" s="5">
        <f t="shared" si="18"/>
        <v>2.3539864614208869E-3</v>
      </c>
      <c r="H190" s="5">
        <f t="shared" si="19"/>
        <v>3.3179120146247833E-2</v>
      </c>
      <c r="I190" s="5">
        <f t="shared" si="20"/>
        <v>-6.0017832410554526E-3</v>
      </c>
    </row>
    <row r="191" spans="1:9" x14ac:dyDescent="0.3">
      <c r="A191" s="1">
        <v>44594</v>
      </c>
      <c r="B191">
        <v>69.75</v>
      </c>
      <c r="C191" s="2">
        <v>1372.3</v>
      </c>
      <c r="D191">
        <v>169</v>
      </c>
      <c r="E191">
        <v>140.9</v>
      </c>
      <c r="F191" s="5">
        <f t="shared" si="17"/>
        <v>4.3963123421116204E-2</v>
      </c>
      <c r="G191" s="5">
        <f t="shared" si="18"/>
        <v>5.6280068842424577E-2</v>
      </c>
      <c r="H191" s="5">
        <f t="shared" si="19"/>
        <v>1.1904902506318458E-2</v>
      </c>
      <c r="I191" s="5">
        <f t="shared" si="20"/>
        <v>-2.1269061545070678E-3</v>
      </c>
    </row>
    <row r="192" spans="1:9" x14ac:dyDescent="0.3">
      <c r="A192" s="1">
        <v>44595</v>
      </c>
      <c r="B192">
        <v>67.75</v>
      </c>
      <c r="C192" s="2">
        <v>1332.35</v>
      </c>
      <c r="D192">
        <v>160.1</v>
      </c>
      <c r="E192">
        <v>136.6</v>
      </c>
      <c r="F192" s="5">
        <f t="shared" si="17"/>
        <v>-2.9092960941664778E-2</v>
      </c>
      <c r="G192" s="5">
        <f t="shared" si="18"/>
        <v>-2.9543863928578894E-2</v>
      </c>
      <c r="H192" s="5">
        <f t="shared" si="19"/>
        <v>-5.4100094920404546E-2</v>
      </c>
      <c r="I192" s="5">
        <f t="shared" si="20"/>
        <v>-3.0993471767944977E-2</v>
      </c>
    </row>
    <row r="193" spans="1:9" x14ac:dyDescent="0.3">
      <c r="A193" s="1">
        <v>44596</v>
      </c>
      <c r="B193">
        <v>66.849999999999994</v>
      </c>
      <c r="C193" s="2">
        <v>1309.05</v>
      </c>
      <c r="D193">
        <v>153.75</v>
      </c>
      <c r="E193">
        <v>134.25</v>
      </c>
      <c r="F193" s="5">
        <f t="shared" si="17"/>
        <v>-1.3373156211858139E-2</v>
      </c>
      <c r="G193" s="5">
        <f t="shared" si="18"/>
        <v>-1.7642617069578592E-2</v>
      </c>
      <c r="H193" s="5">
        <f t="shared" si="19"/>
        <v>-4.0470713316041691E-2</v>
      </c>
      <c r="I193" s="5">
        <f t="shared" si="20"/>
        <v>-1.7353213747715528E-2</v>
      </c>
    </row>
    <row r="194" spans="1:9" x14ac:dyDescent="0.3">
      <c r="A194" s="1">
        <v>44599</v>
      </c>
      <c r="B194">
        <v>65.8</v>
      </c>
      <c r="C194" s="2">
        <v>1319.15</v>
      </c>
      <c r="D194">
        <v>154.80000000000001</v>
      </c>
      <c r="E194">
        <v>135.15</v>
      </c>
      <c r="F194" s="5">
        <f t="shared" si="17"/>
        <v>-1.5831465216680628E-2</v>
      </c>
      <c r="G194" s="5">
        <f t="shared" si="18"/>
        <v>7.6859064910278331E-3</v>
      </c>
      <c r="H194" s="5">
        <f t="shared" si="19"/>
        <v>6.8060544689994961E-3</v>
      </c>
      <c r="I194" s="5">
        <f t="shared" si="20"/>
        <v>6.6815393334826471E-3</v>
      </c>
    </row>
    <row r="195" spans="1:9" x14ac:dyDescent="0.3">
      <c r="A195" s="1">
        <v>44600</v>
      </c>
      <c r="B195">
        <v>65</v>
      </c>
      <c r="C195" s="2">
        <v>1292.7</v>
      </c>
      <c r="D195">
        <v>154</v>
      </c>
      <c r="E195">
        <v>134.94999999999999</v>
      </c>
      <c r="F195" s="5">
        <f t="shared" si="17"/>
        <v>-1.2232568435634408E-2</v>
      </c>
      <c r="G195" s="5">
        <f t="shared" si="18"/>
        <v>-2.0254535478555814E-2</v>
      </c>
      <c r="H195" s="5">
        <f t="shared" si="19"/>
        <v>-5.1813587419976288E-3</v>
      </c>
      <c r="I195" s="5">
        <f t="shared" si="20"/>
        <v>-1.4809332584430426E-3</v>
      </c>
    </row>
    <row r="196" spans="1:9" x14ac:dyDescent="0.3">
      <c r="A196" s="1">
        <v>44601</v>
      </c>
      <c r="B196">
        <v>64.849999999999994</v>
      </c>
      <c r="C196" s="2">
        <v>1296.1500000000001</v>
      </c>
      <c r="D196">
        <v>155.65</v>
      </c>
      <c r="E196">
        <v>135.05000000000001</v>
      </c>
      <c r="F196" s="5">
        <f t="shared" ref="F196:F251" si="21">LN((B196/B195))</f>
        <v>-2.3103591331842584E-3</v>
      </c>
      <c r="G196" s="5">
        <f t="shared" ref="G196:G251" si="22">LN((C196/C195))</f>
        <v>2.6652776656159991E-3</v>
      </c>
      <c r="H196" s="5">
        <f t="shared" ref="H196:H251" si="23">LN((D196/D195))</f>
        <v>1.0657294473987979E-2</v>
      </c>
      <c r="I196" s="5">
        <f t="shared" ref="I196:I251" si="24">LN((E196/E195))</f>
        <v>7.4074077461110761E-4</v>
      </c>
    </row>
    <row r="197" spans="1:9" x14ac:dyDescent="0.3">
      <c r="A197" s="1">
        <v>44602</v>
      </c>
      <c r="B197">
        <v>64.849999999999994</v>
      </c>
      <c r="C197" s="2">
        <v>1298.3499999999999</v>
      </c>
      <c r="D197">
        <v>157.4</v>
      </c>
      <c r="E197">
        <v>136.4</v>
      </c>
      <c r="F197" s="5">
        <f t="shared" si="21"/>
        <v>0</v>
      </c>
      <c r="G197" s="5">
        <f t="shared" si="22"/>
        <v>1.695895569302486E-3</v>
      </c>
      <c r="H197" s="5">
        <f t="shared" si="23"/>
        <v>1.1180439095685576E-2</v>
      </c>
      <c r="I197" s="5">
        <f t="shared" si="24"/>
        <v>9.9466651707371193E-3</v>
      </c>
    </row>
    <row r="198" spans="1:9" x14ac:dyDescent="0.3">
      <c r="A198" s="1">
        <v>44603</v>
      </c>
      <c r="B198">
        <v>64.3</v>
      </c>
      <c r="C198" s="2">
        <v>1287.2</v>
      </c>
      <c r="D198">
        <v>154.6</v>
      </c>
      <c r="E198">
        <v>137.1</v>
      </c>
      <c r="F198" s="5">
        <f t="shared" si="21"/>
        <v>-8.5172795188790881E-3</v>
      </c>
      <c r="G198" s="5">
        <f t="shared" si="22"/>
        <v>-8.6249108466471443E-3</v>
      </c>
      <c r="H198" s="5">
        <f t="shared" si="23"/>
        <v>-1.7949199829981364E-2</v>
      </c>
      <c r="I198" s="5">
        <f t="shared" si="24"/>
        <v>5.1188411589069768E-3</v>
      </c>
    </row>
    <row r="199" spans="1:9" x14ac:dyDescent="0.3">
      <c r="A199" s="1">
        <v>44606</v>
      </c>
      <c r="B199">
        <v>62.75</v>
      </c>
      <c r="C199" s="2">
        <v>1223.05</v>
      </c>
      <c r="D199">
        <v>149.65</v>
      </c>
      <c r="E199">
        <v>132.5</v>
      </c>
      <c r="F199" s="5">
        <f t="shared" si="21"/>
        <v>-2.4401053231680438E-2</v>
      </c>
      <c r="G199" s="5">
        <f t="shared" si="22"/>
        <v>-5.1121577752284111E-2</v>
      </c>
      <c r="H199" s="5">
        <f t="shared" si="23"/>
        <v>-3.2541901854613628E-2</v>
      </c>
      <c r="I199" s="5">
        <f t="shared" si="24"/>
        <v>-3.4127941141991816E-2</v>
      </c>
    </row>
    <row r="200" spans="1:9" x14ac:dyDescent="0.3">
      <c r="A200" s="1">
        <v>44607</v>
      </c>
      <c r="B200">
        <v>63.3</v>
      </c>
      <c r="C200" s="2">
        <v>1231.9000000000001</v>
      </c>
      <c r="D200">
        <v>153.65</v>
      </c>
      <c r="E200">
        <v>135.35</v>
      </c>
      <c r="F200" s="5">
        <f t="shared" si="21"/>
        <v>8.7267511382371401E-3</v>
      </c>
      <c r="G200" s="5">
        <f t="shared" si="22"/>
        <v>7.2099540420391675E-3</v>
      </c>
      <c r="H200" s="5">
        <f t="shared" si="23"/>
        <v>2.6378054277785643E-2</v>
      </c>
      <c r="I200" s="5">
        <f t="shared" si="24"/>
        <v>2.1281370634033264E-2</v>
      </c>
    </row>
    <row r="201" spans="1:9" x14ac:dyDescent="0.3">
      <c r="A201" s="1">
        <v>44608</v>
      </c>
      <c r="B201">
        <v>63.5</v>
      </c>
      <c r="C201" s="2">
        <v>1286.8499999999999</v>
      </c>
      <c r="D201">
        <v>162.1</v>
      </c>
      <c r="E201">
        <v>133.15</v>
      </c>
      <c r="F201" s="5">
        <f t="shared" si="21"/>
        <v>3.1545767485155669E-3</v>
      </c>
      <c r="G201" s="5">
        <f t="shared" si="22"/>
        <v>4.363967871915532E-2</v>
      </c>
      <c r="H201" s="5">
        <f t="shared" si="23"/>
        <v>5.353614016513672E-2</v>
      </c>
      <c r="I201" s="5">
        <f t="shared" si="24"/>
        <v>-1.6387703800368858E-2</v>
      </c>
    </row>
    <row r="202" spans="1:9" x14ac:dyDescent="0.3">
      <c r="A202" s="1">
        <v>44609</v>
      </c>
      <c r="B202">
        <v>62.95</v>
      </c>
      <c r="C202" s="2">
        <v>1264.55</v>
      </c>
      <c r="D202">
        <v>158.30000000000001</v>
      </c>
      <c r="E202">
        <v>132.65</v>
      </c>
      <c r="F202" s="5">
        <f t="shared" si="21"/>
        <v>-8.6991454082897979E-3</v>
      </c>
      <c r="G202" s="5">
        <f t="shared" si="22"/>
        <v>-1.7481044038121341E-2</v>
      </c>
      <c r="H202" s="5">
        <f t="shared" si="23"/>
        <v>-2.3721461854663867E-2</v>
      </c>
      <c r="I202" s="5">
        <f t="shared" si="24"/>
        <v>-3.7622316761925533E-3</v>
      </c>
    </row>
    <row r="203" spans="1:9" x14ac:dyDescent="0.3">
      <c r="A203" s="1">
        <v>44610</v>
      </c>
      <c r="B203">
        <v>62.3</v>
      </c>
      <c r="C203" s="2">
        <v>1270.4000000000001</v>
      </c>
      <c r="D203">
        <v>155.44999999999999</v>
      </c>
      <c r="E203">
        <v>132.35</v>
      </c>
      <c r="F203" s="5">
        <f t="shared" si="21"/>
        <v>-1.0379334696948834E-2</v>
      </c>
      <c r="G203" s="5">
        <f t="shared" si="22"/>
        <v>4.6154838439088752E-3</v>
      </c>
      <c r="H203" s="5">
        <f t="shared" si="23"/>
        <v>-1.8167830382203747E-2</v>
      </c>
      <c r="I203" s="5">
        <f t="shared" si="24"/>
        <v>-2.2641519106384959E-3</v>
      </c>
    </row>
    <row r="204" spans="1:9" x14ac:dyDescent="0.3">
      <c r="A204" s="1">
        <v>44613</v>
      </c>
      <c r="B204">
        <v>60.45</v>
      </c>
      <c r="C204" s="2">
        <v>1268.05</v>
      </c>
      <c r="D204">
        <v>153.4</v>
      </c>
      <c r="E204">
        <v>131.85</v>
      </c>
      <c r="F204" s="5">
        <f t="shared" si="21"/>
        <v>-3.0144848732605724E-2</v>
      </c>
      <c r="G204" s="5">
        <f t="shared" si="22"/>
        <v>-1.8515240964718496E-3</v>
      </c>
      <c r="H204" s="5">
        <f t="shared" si="23"/>
        <v>-1.3275247571606917E-2</v>
      </c>
      <c r="I204" s="5">
        <f t="shared" si="24"/>
        <v>-3.7850158738145304E-3</v>
      </c>
    </row>
    <row r="205" spans="1:9" x14ac:dyDescent="0.3">
      <c r="A205" s="1">
        <v>44614</v>
      </c>
      <c r="B205">
        <v>59.25</v>
      </c>
      <c r="C205" s="2">
        <v>1185.1500000000001</v>
      </c>
      <c r="D205">
        <v>151.75</v>
      </c>
      <c r="E205">
        <v>132.05000000000001</v>
      </c>
      <c r="F205" s="5">
        <f t="shared" si="21"/>
        <v>-2.0050797045561192E-2</v>
      </c>
      <c r="G205" s="5">
        <f t="shared" si="22"/>
        <v>-6.7610938559547445E-2</v>
      </c>
      <c r="H205" s="5">
        <f t="shared" si="23"/>
        <v>-1.0814458993548234E-2</v>
      </c>
      <c r="I205" s="5">
        <f t="shared" si="24"/>
        <v>1.5157259438456003E-3</v>
      </c>
    </row>
    <row r="206" spans="1:9" x14ac:dyDescent="0.3">
      <c r="A206" s="1">
        <v>44615</v>
      </c>
      <c r="B206">
        <v>59.25</v>
      </c>
      <c r="C206" s="2">
        <v>1192.3499999999999</v>
      </c>
      <c r="D206">
        <v>152.75</v>
      </c>
      <c r="E206">
        <v>130</v>
      </c>
      <c r="F206" s="5">
        <f t="shared" si="21"/>
        <v>0</v>
      </c>
      <c r="G206" s="5">
        <f t="shared" si="22"/>
        <v>6.0568008503793036E-3</v>
      </c>
      <c r="H206" s="5">
        <f t="shared" si="23"/>
        <v>6.5681681120971693E-3</v>
      </c>
      <c r="I206" s="5">
        <f t="shared" si="24"/>
        <v>-1.5646188287558843E-2</v>
      </c>
    </row>
    <row r="207" spans="1:9" x14ac:dyDescent="0.3">
      <c r="A207" s="1">
        <v>44616</v>
      </c>
      <c r="B207">
        <v>55.95</v>
      </c>
      <c r="C207" s="2">
        <v>1054.0999999999999</v>
      </c>
      <c r="D207">
        <v>140.75</v>
      </c>
      <c r="E207">
        <v>124.2</v>
      </c>
      <c r="F207" s="5">
        <f t="shared" si="21"/>
        <v>-5.730734525730629E-2</v>
      </c>
      <c r="G207" s="5">
        <f t="shared" si="22"/>
        <v>-0.12323882742608784</v>
      </c>
      <c r="H207" s="5">
        <f t="shared" si="23"/>
        <v>-8.1817331031904972E-2</v>
      </c>
      <c r="I207" s="5">
        <f t="shared" si="24"/>
        <v>-4.5641280956204025E-2</v>
      </c>
    </row>
    <row r="208" spans="1:9" x14ac:dyDescent="0.3">
      <c r="A208" s="1">
        <v>44617</v>
      </c>
      <c r="B208">
        <v>59.45</v>
      </c>
      <c r="C208" s="2">
        <v>1174.8</v>
      </c>
      <c r="D208">
        <v>145.6</v>
      </c>
      <c r="E208">
        <v>130.30000000000001</v>
      </c>
      <c r="F208" s="5">
        <f t="shared" si="21"/>
        <v>6.0677188378856571E-2</v>
      </c>
      <c r="G208" s="5">
        <f t="shared" si="22"/>
        <v>0.10841059806332148</v>
      </c>
      <c r="H208" s="5">
        <f t="shared" si="23"/>
        <v>3.3877868742785852E-2</v>
      </c>
      <c r="I208" s="5">
        <f t="shared" si="24"/>
        <v>4.7946314631421037E-2</v>
      </c>
    </row>
    <row r="209" spans="1:9" x14ac:dyDescent="0.3">
      <c r="A209" s="1">
        <v>44620</v>
      </c>
      <c r="B209">
        <v>58.95</v>
      </c>
      <c r="C209" s="2">
        <v>1127.5</v>
      </c>
      <c r="D209">
        <v>145.25</v>
      </c>
      <c r="E209">
        <v>133.5</v>
      </c>
      <c r="F209" s="5">
        <f t="shared" si="21"/>
        <v>-8.4459961534108698E-3</v>
      </c>
      <c r="G209" s="5">
        <f t="shared" si="22"/>
        <v>-4.1095127947631524E-2</v>
      </c>
      <c r="H209" s="5">
        <f t="shared" si="23"/>
        <v>-2.4067400305649764E-3</v>
      </c>
      <c r="I209" s="5">
        <f t="shared" si="24"/>
        <v>2.4261993709504728E-2</v>
      </c>
    </row>
    <row r="210" spans="1:9" x14ac:dyDescent="0.3">
      <c r="A210" s="1">
        <v>44622</v>
      </c>
      <c r="B210">
        <v>59.05</v>
      </c>
      <c r="C210" s="2">
        <v>1099.25</v>
      </c>
      <c r="D210">
        <v>143.5</v>
      </c>
      <c r="E210">
        <v>130.94999999999999</v>
      </c>
      <c r="F210" s="5">
        <f t="shared" si="21"/>
        <v>1.6949156599912823E-3</v>
      </c>
      <c r="G210" s="5">
        <f t="shared" si="22"/>
        <v>-2.5374663315913884E-2</v>
      </c>
      <c r="H210" s="5">
        <f t="shared" si="23"/>
        <v>-1.212136053234485E-2</v>
      </c>
      <c r="I210" s="5">
        <f t="shared" si="24"/>
        <v>-1.9285906886583454E-2</v>
      </c>
    </row>
    <row r="211" spans="1:9" x14ac:dyDescent="0.3">
      <c r="A211" s="1">
        <v>44623</v>
      </c>
      <c r="B211">
        <v>59.65</v>
      </c>
      <c r="C211" s="2">
        <v>1082.8</v>
      </c>
      <c r="D211">
        <v>142.1</v>
      </c>
      <c r="E211">
        <v>131.85</v>
      </c>
      <c r="F211" s="5">
        <f t="shared" si="21"/>
        <v>1.0109605900553893E-2</v>
      </c>
      <c r="G211" s="5">
        <f t="shared" si="22"/>
        <v>-1.5077850320773439E-2</v>
      </c>
      <c r="H211" s="5">
        <f t="shared" si="23"/>
        <v>-9.8040000966208556E-3</v>
      </c>
      <c r="I211" s="5">
        <f t="shared" si="24"/>
        <v>6.8493418455747683E-3</v>
      </c>
    </row>
    <row r="212" spans="1:9" x14ac:dyDescent="0.3">
      <c r="A212" s="1">
        <v>44624</v>
      </c>
      <c r="B212">
        <v>61.95</v>
      </c>
      <c r="C212" s="2">
        <v>1042.95</v>
      </c>
      <c r="D212">
        <v>138.5</v>
      </c>
      <c r="E212">
        <v>130.25</v>
      </c>
      <c r="F212" s="5">
        <f t="shared" si="21"/>
        <v>3.7833459531226458E-2</v>
      </c>
      <c r="G212" s="5">
        <f t="shared" si="22"/>
        <v>-3.7497042527009493E-2</v>
      </c>
      <c r="H212" s="5">
        <f t="shared" si="23"/>
        <v>-2.5660709475661667E-2</v>
      </c>
      <c r="I212" s="5">
        <f t="shared" si="24"/>
        <v>-1.2209232165819305E-2</v>
      </c>
    </row>
    <row r="213" spans="1:9" x14ac:dyDescent="0.3">
      <c r="A213" s="1">
        <v>44627</v>
      </c>
      <c r="B213">
        <v>60.1</v>
      </c>
      <c r="C213">
        <v>994.25</v>
      </c>
      <c r="D213">
        <v>130.6</v>
      </c>
      <c r="E213">
        <v>130</v>
      </c>
      <c r="F213" s="5">
        <f t="shared" si="21"/>
        <v>-3.0317766533989536E-2</v>
      </c>
      <c r="G213" s="5">
        <f t="shared" si="22"/>
        <v>-4.7819831125336547E-2</v>
      </c>
      <c r="H213" s="5">
        <f t="shared" si="23"/>
        <v>-5.873110878506254E-2</v>
      </c>
      <c r="I213" s="5">
        <f t="shared" si="24"/>
        <v>-1.9212301778939326E-3</v>
      </c>
    </row>
    <row r="214" spans="1:9" x14ac:dyDescent="0.3">
      <c r="A214" s="1">
        <v>44628</v>
      </c>
      <c r="B214">
        <v>60</v>
      </c>
      <c r="C214" s="2">
        <v>1030.45</v>
      </c>
      <c r="D214">
        <v>134.05000000000001</v>
      </c>
      <c r="E214">
        <v>133.6</v>
      </c>
      <c r="F214" s="5">
        <f t="shared" si="21"/>
        <v>-1.6652793190612089E-3</v>
      </c>
      <c r="G214" s="5">
        <f t="shared" si="22"/>
        <v>3.576219492971755E-2</v>
      </c>
      <c r="H214" s="5">
        <f t="shared" si="23"/>
        <v>2.6073647839637823E-2</v>
      </c>
      <c r="I214" s="5">
        <f t="shared" si="24"/>
        <v>2.7315810646962924E-2</v>
      </c>
    </row>
    <row r="215" spans="1:9" x14ac:dyDescent="0.3">
      <c r="A215" s="1">
        <v>44629</v>
      </c>
      <c r="B215">
        <v>61.5</v>
      </c>
      <c r="C215" s="2">
        <v>1078.45</v>
      </c>
      <c r="D215">
        <v>141.05000000000001</v>
      </c>
      <c r="E215">
        <v>131.5</v>
      </c>
      <c r="F215" s="5">
        <f t="shared" si="21"/>
        <v>2.4692612590371414E-2</v>
      </c>
      <c r="G215" s="5">
        <f t="shared" si="22"/>
        <v>4.5529225050865693E-2</v>
      </c>
      <c r="H215" s="5">
        <f t="shared" si="23"/>
        <v>5.0901572766037032E-2</v>
      </c>
      <c r="I215" s="5">
        <f t="shared" si="24"/>
        <v>-1.5843409484726054E-2</v>
      </c>
    </row>
    <row r="216" spans="1:9" x14ac:dyDescent="0.3">
      <c r="A216" s="1">
        <v>44630</v>
      </c>
      <c r="B216">
        <v>61.8</v>
      </c>
      <c r="C216" s="2">
        <v>1090</v>
      </c>
      <c r="D216">
        <v>144.15</v>
      </c>
      <c r="E216">
        <v>132.9</v>
      </c>
      <c r="F216" s="5">
        <f t="shared" si="21"/>
        <v>4.8661896511729063E-3</v>
      </c>
      <c r="G216" s="5">
        <f t="shared" si="22"/>
        <v>1.0652871154806325E-2</v>
      </c>
      <c r="H216" s="5">
        <f t="shared" si="23"/>
        <v>2.173998663640582E-2</v>
      </c>
      <c r="I216" s="5">
        <f t="shared" si="24"/>
        <v>1.059011410138045E-2</v>
      </c>
    </row>
    <row r="217" spans="1:9" x14ac:dyDescent="0.3">
      <c r="A217" s="1">
        <v>44631</v>
      </c>
      <c r="B217">
        <v>61.4</v>
      </c>
      <c r="C217" s="2">
        <v>1096.8</v>
      </c>
      <c r="D217">
        <v>145.15</v>
      </c>
      <c r="E217">
        <v>131.9</v>
      </c>
      <c r="F217" s="5">
        <f t="shared" si="21"/>
        <v>-6.4935293105482308E-3</v>
      </c>
      <c r="G217" s="5">
        <f t="shared" si="22"/>
        <v>6.2191530249152398E-3</v>
      </c>
      <c r="H217" s="5">
        <f t="shared" si="23"/>
        <v>6.9132663862277169E-3</v>
      </c>
      <c r="I217" s="5">
        <f t="shared" si="24"/>
        <v>-7.5529059959307298E-3</v>
      </c>
    </row>
    <row r="218" spans="1:9" x14ac:dyDescent="0.3">
      <c r="A218" s="1">
        <v>44634</v>
      </c>
      <c r="B218">
        <v>60.45</v>
      </c>
      <c r="C218" s="2">
        <v>1067.0999999999999</v>
      </c>
      <c r="D218">
        <v>147.1</v>
      </c>
      <c r="E218">
        <v>132.1</v>
      </c>
      <c r="F218" s="5">
        <f t="shared" si="21"/>
        <v>-1.5593258092294993E-2</v>
      </c>
      <c r="G218" s="5">
        <f t="shared" si="22"/>
        <v>-2.7452160625585465E-2</v>
      </c>
      <c r="H218" s="5">
        <f t="shared" si="23"/>
        <v>1.3344937136752826E-2</v>
      </c>
      <c r="I218" s="5">
        <f t="shared" si="24"/>
        <v>1.515151805010664E-3</v>
      </c>
    </row>
    <row r="219" spans="1:9" x14ac:dyDescent="0.3">
      <c r="A219" s="1">
        <v>44635</v>
      </c>
      <c r="B219">
        <v>60.25</v>
      </c>
      <c r="C219" s="2">
        <v>1036</v>
      </c>
      <c r="D219">
        <v>148.6</v>
      </c>
      <c r="E219">
        <v>131.1</v>
      </c>
      <c r="F219" s="5">
        <f t="shared" si="21"/>
        <v>-3.3140046900373347E-3</v>
      </c>
      <c r="G219" s="5">
        <f t="shared" si="22"/>
        <v>-2.9577544803090734E-2</v>
      </c>
      <c r="H219" s="5">
        <f t="shared" si="23"/>
        <v>1.0145504676267018E-2</v>
      </c>
      <c r="I219" s="5">
        <f t="shared" si="24"/>
        <v>-7.5988207586254715E-3</v>
      </c>
    </row>
    <row r="220" spans="1:9" x14ac:dyDescent="0.3">
      <c r="A220" s="1">
        <v>44636</v>
      </c>
      <c r="B220">
        <v>60.7</v>
      </c>
      <c r="C220" s="2">
        <v>1056.8499999999999</v>
      </c>
      <c r="D220">
        <v>152.80000000000001</v>
      </c>
      <c r="E220">
        <v>132.65</v>
      </c>
      <c r="F220" s="5">
        <f t="shared" si="21"/>
        <v>7.4411256946881749E-3</v>
      </c>
      <c r="G220" s="5">
        <f t="shared" si="22"/>
        <v>1.992564191141739E-2</v>
      </c>
      <c r="H220" s="5">
        <f t="shared" si="23"/>
        <v>2.7871744448761462E-2</v>
      </c>
      <c r="I220" s="5">
        <f t="shared" si="24"/>
        <v>1.1753689814094519E-2</v>
      </c>
    </row>
    <row r="221" spans="1:9" x14ac:dyDescent="0.3">
      <c r="A221" s="1">
        <v>44637</v>
      </c>
      <c r="B221">
        <v>61.15</v>
      </c>
      <c r="C221" s="2">
        <v>1110.5999999999999</v>
      </c>
      <c r="D221">
        <v>158</v>
      </c>
      <c r="E221">
        <v>132.9</v>
      </c>
      <c r="F221" s="5">
        <f t="shared" si="21"/>
        <v>7.3861640677287677E-3</v>
      </c>
      <c r="G221" s="5">
        <f t="shared" si="22"/>
        <v>4.960762407666109E-2</v>
      </c>
      <c r="H221" s="5">
        <f t="shared" si="23"/>
        <v>3.3465156294546695E-2</v>
      </c>
      <c r="I221" s="5">
        <f t="shared" si="24"/>
        <v>1.88288513545106E-3</v>
      </c>
    </row>
    <row r="222" spans="1:9" x14ac:dyDescent="0.3">
      <c r="A222" s="1">
        <v>44641</v>
      </c>
      <c r="B222">
        <v>60.9</v>
      </c>
      <c r="C222" s="2">
        <v>1108.3499999999999</v>
      </c>
      <c r="D222">
        <v>157.30000000000001</v>
      </c>
      <c r="E222">
        <v>132.94999999999999</v>
      </c>
      <c r="F222" s="5">
        <f t="shared" si="21"/>
        <v>-4.0966874173300099E-3</v>
      </c>
      <c r="G222" s="5">
        <f t="shared" si="22"/>
        <v>-2.0279869047404872E-3</v>
      </c>
      <c r="H222" s="5">
        <f t="shared" si="23"/>
        <v>-4.4402229627345758E-3</v>
      </c>
      <c r="I222" s="5">
        <f t="shared" si="24"/>
        <v>3.7615196982905726E-4</v>
      </c>
    </row>
    <row r="223" spans="1:9" x14ac:dyDescent="0.3">
      <c r="A223" s="1">
        <v>44642</v>
      </c>
      <c r="B223">
        <v>61.25</v>
      </c>
      <c r="C223" s="2">
        <v>1064.4000000000001</v>
      </c>
      <c r="D223">
        <v>160.4</v>
      </c>
      <c r="E223">
        <v>132.85</v>
      </c>
      <c r="F223" s="5">
        <f t="shared" si="21"/>
        <v>5.7306747089850745E-3</v>
      </c>
      <c r="G223" s="5">
        <f t="shared" si="22"/>
        <v>-4.0461162799232044E-2</v>
      </c>
      <c r="H223" s="5">
        <f t="shared" si="23"/>
        <v>1.951588536818195E-2</v>
      </c>
      <c r="I223" s="5">
        <f t="shared" si="24"/>
        <v>-7.52445483206281E-4</v>
      </c>
    </row>
    <row r="224" spans="1:9" x14ac:dyDescent="0.3">
      <c r="A224" s="1">
        <v>44643</v>
      </c>
      <c r="B224">
        <v>60.25</v>
      </c>
      <c r="C224" s="2">
        <v>1071.8</v>
      </c>
      <c r="D224">
        <v>158.9</v>
      </c>
      <c r="E224">
        <v>133.44999999999999</v>
      </c>
      <c r="F224" s="5">
        <f t="shared" si="21"/>
        <v>-1.6461277054071962E-2</v>
      </c>
      <c r="G224" s="5">
        <f t="shared" si="22"/>
        <v>6.9282179572156769E-3</v>
      </c>
      <c r="H224" s="5">
        <f t="shared" si="23"/>
        <v>-9.3956218897437698E-3</v>
      </c>
      <c r="I224" s="5">
        <f t="shared" si="24"/>
        <v>4.5062036447106593E-3</v>
      </c>
    </row>
    <row r="225" spans="1:9" x14ac:dyDescent="0.3">
      <c r="A225" s="1">
        <v>44644</v>
      </c>
      <c r="B225">
        <v>59.65</v>
      </c>
      <c r="C225" s="2">
        <v>1087.8499999999999</v>
      </c>
      <c r="D225">
        <v>157.25</v>
      </c>
      <c r="E225">
        <v>135.4</v>
      </c>
      <c r="F225" s="5">
        <f t="shared" si="21"/>
        <v>-1.0008423826839334E-2</v>
      </c>
      <c r="G225" s="5">
        <f t="shared" si="22"/>
        <v>1.4863793203461645E-2</v>
      </c>
      <c r="H225" s="5">
        <f t="shared" si="23"/>
        <v>-1.0438177962120456E-2</v>
      </c>
      <c r="I225" s="5">
        <f t="shared" si="24"/>
        <v>1.4506484627641612E-2</v>
      </c>
    </row>
    <row r="226" spans="1:9" x14ac:dyDescent="0.3">
      <c r="A226" s="1">
        <v>44645</v>
      </c>
      <c r="B226">
        <v>59.6</v>
      </c>
      <c r="C226" s="2">
        <v>1077.4000000000001</v>
      </c>
      <c r="D226">
        <v>158.19999999999999</v>
      </c>
      <c r="E226">
        <v>134.69999999999999</v>
      </c>
      <c r="F226" s="5">
        <f t="shared" si="21"/>
        <v>-8.3857447262102741E-4</v>
      </c>
      <c r="G226" s="5">
        <f t="shared" si="22"/>
        <v>-9.6525400177778983E-3</v>
      </c>
      <c r="H226" s="5">
        <f t="shared" si="23"/>
        <v>6.0231597530035841E-3</v>
      </c>
      <c r="I226" s="5">
        <f t="shared" si="24"/>
        <v>-5.1832770618564583E-3</v>
      </c>
    </row>
    <row r="227" spans="1:9" x14ac:dyDescent="0.3">
      <c r="A227" s="1">
        <v>44648</v>
      </c>
      <c r="B227">
        <v>59.05</v>
      </c>
      <c r="C227" s="2">
        <v>1077.5999999999999</v>
      </c>
      <c r="D227">
        <v>158.05000000000001</v>
      </c>
      <c r="E227">
        <v>134.80000000000001</v>
      </c>
      <c r="F227" s="5">
        <f t="shared" si="21"/>
        <v>-9.2710314279327924E-3</v>
      </c>
      <c r="G227" s="5">
        <f t="shared" si="22"/>
        <v>1.8561484972079052E-4</v>
      </c>
      <c r="H227" s="5">
        <f t="shared" si="23"/>
        <v>-9.4861667192666329E-4</v>
      </c>
      <c r="I227" s="5">
        <f t="shared" si="24"/>
        <v>7.4211506188849347E-4</v>
      </c>
    </row>
    <row r="228" spans="1:9" x14ac:dyDescent="0.3">
      <c r="A228" s="1">
        <v>44649</v>
      </c>
      <c r="B228">
        <v>60.8</v>
      </c>
      <c r="C228" s="2">
        <v>1072.25</v>
      </c>
      <c r="D228">
        <v>158.19999999999999</v>
      </c>
      <c r="E228">
        <v>134.35</v>
      </c>
      <c r="F228" s="5">
        <f t="shared" si="21"/>
        <v>2.9205246328749913E-2</v>
      </c>
      <c r="G228" s="5">
        <f t="shared" si="22"/>
        <v>-4.9771016991642632E-3</v>
      </c>
      <c r="H228" s="5">
        <f t="shared" si="23"/>
        <v>9.4861667192651454E-4</v>
      </c>
      <c r="I228" s="5">
        <f t="shared" si="24"/>
        <v>-3.3438634167065572E-3</v>
      </c>
    </row>
    <row r="229" spans="1:9" x14ac:dyDescent="0.3">
      <c r="A229" s="1">
        <v>44650</v>
      </c>
      <c r="B229">
        <v>60.95</v>
      </c>
      <c r="C229" s="2">
        <v>1117.55</v>
      </c>
      <c r="D229">
        <v>158.19999999999999</v>
      </c>
      <c r="E229">
        <v>135</v>
      </c>
      <c r="F229" s="5">
        <f t="shared" si="21"/>
        <v>2.4640669551592785E-3</v>
      </c>
      <c r="G229" s="5">
        <f t="shared" si="22"/>
        <v>4.137954481911453E-2</v>
      </c>
      <c r="H229" s="5">
        <f t="shared" si="23"/>
        <v>0</v>
      </c>
      <c r="I229" s="5">
        <f t="shared" si="24"/>
        <v>4.8264433769292523E-3</v>
      </c>
    </row>
    <row r="230" spans="1:9" x14ac:dyDescent="0.3">
      <c r="A230" s="1">
        <v>44651</v>
      </c>
      <c r="B230">
        <v>58.75</v>
      </c>
      <c r="C230" s="2">
        <v>1126.2</v>
      </c>
      <c r="D230">
        <v>159.15</v>
      </c>
      <c r="E230">
        <v>134.94999999999999</v>
      </c>
      <c r="F230" s="5">
        <f t="shared" si="21"/>
        <v>-3.6762702903012236E-2</v>
      </c>
      <c r="G230" s="5">
        <f t="shared" si="22"/>
        <v>7.7103446044138818E-3</v>
      </c>
      <c r="H230" s="5">
        <f t="shared" si="23"/>
        <v>5.9870983945484301E-3</v>
      </c>
      <c r="I230" s="5">
        <f t="shared" si="24"/>
        <v>-3.7043897441588284E-4</v>
      </c>
    </row>
    <row r="231" spans="1:9" x14ac:dyDescent="0.3">
      <c r="A231" s="1">
        <v>44652</v>
      </c>
      <c r="B231">
        <v>61.9</v>
      </c>
      <c r="C231" s="2">
        <v>1180.5</v>
      </c>
      <c r="D231">
        <v>165.45</v>
      </c>
      <c r="E231">
        <v>142.94999999999999</v>
      </c>
      <c r="F231" s="5">
        <f t="shared" si="21"/>
        <v>5.2229026666281958E-2</v>
      </c>
      <c r="G231" s="5">
        <f t="shared" si="22"/>
        <v>4.7088943705049346E-2</v>
      </c>
      <c r="H231" s="5">
        <f t="shared" si="23"/>
        <v>3.8821880639519232E-2</v>
      </c>
      <c r="I231" s="5">
        <f t="shared" si="24"/>
        <v>5.7590579304307145E-2</v>
      </c>
    </row>
    <row r="232" spans="1:9" x14ac:dyDescent="0.3">
      <c r="A232" s="1">
        <v>44655</v>
      </c>
      <c r="B232">
        <v>64.5</v>
      </c>
      <c r="C232" s="2">
        <v>1201.45</v>
      </c>
      <c r="D232">
        <v>168.1</v>
      </c>
      <c r="E232">
        <v>144.25</v>
      </c>
      <c r="F232" s="5">
        <f t="shared" si="21"/>
        <v>4.114504411117649E-2</v>
      </c>
      <c r="G232" s="5">
        <f t="shared" si="22"/>
        <v>1.7591083136686211E-2</v>
      </c>
      <c r="H232" s="5">
        <f t="shared" si="23"/>
        <v>1.5890006046948894E-2</v>
      </c>
      <c r="I232" s="5">
        <f t="shared" si="24"/>
        <v>9.052986619888197E-3</v>
      </c>
    </row>
    <row r="233" spans="1:9" x14ac:dyDescent="0.3">
      <c r="A233" s="1">
        <v>44656</v>
      </c>
      <c r="B233">
        <v>64.349999999999994</v>
      </c>
      <c r="C233" s="2">
        <v>1183.95</v>
      </c>
      <c r="D233">
        <v>170.45</v>
      </c>
      <c r="E233">
        <v>149.15</v>
      </c>
      <c r="F233" s="5">
        <f t="shared" si="21"/>
        <v>-2.3282897595911845E-3</v>
      </c>
      <c r="G233" s="5">
        <f t="shared" si="22"/>
        <v>-1.4672854839732798E-2</v>
      </c>
      <c r="H233" s="5">
        <f t="shared" si="23"/>
        <v>1.3882958169342062E-2</v>
      </c>
      <c r="I233" s="5">
        <f t="shared" si="24"/>
        <v>3.3404605572548644E-2</v>
      </c>
    </row>
    <row r="234" spans="1:9" x14ac:dyDescent="0.3">
      <c r="A234" s="1">
        <v>44657</v>
      </c>
      <c r="B234">
        <v>66.3</v>
      </c>
      <c r="C234" s="2">
        <v>1162.0999999999999</v>
      </c>
      <c r="D234">
        <v>168.7</v>
      </c>
      <c r="E234">
        <v>153.05000000000001</v>
      </c>
      <c r="F234" s="5">
        <f t="shared" si="21"/>
        <v>2.9852963149681128E-2</v>
      </c>
      <c r="G234" s="5">
        <f t="shared" si="22"/>
        <v>-1.8627592593693187E-2</v>
      </c>
      <c r="H234" s="5">
        <f t="shared" si="23"/>
        <v>-1.0320009031989472E-2</v>
      </c>
      <c r="I234" s="5">
        <f t="shared" si="24"/>
        <v>2.581215443066405E-2</v>
      </c>
    </row>
    <row r="235" spans="1:9" x14ac:dyDescent="0.3">
      <c r="A235" s="1">
        <v>44658</v>
      </c>
      <c r="B235">
        <v>66.099999999999994</v>
      </c>
      <c r="C235" s="2">
        <v>1163.5</v>
      </c>
      <c r="D235">
        <v>169.8</v>
      </c>
      <c r="E235">
        <v>153.5</v>
      </c>
      <c r="F235" s="5">
        <f t="shared" si="21"/>
        <v>-3.0211503341762112E-3</v>
      </c>
      <c r="G235" s="5">
        <f t="shared" si="22"/>
        <v>1.2039905135184201E-3</v>
      </c>
      <c r="H235" s="5">
        <f t="shared" si="23"/>
        <v>6.4992843253245227E-3</v>
      </c>
      <c r="I235" s="5">
        <f t="shared" si="24"/>
        <v>2.9359016358303201E-3</v>
      </c>
    </row>
    <row r="236" spans="1:9" x14ac:dyDescent="0.3">
      <c r="A236" s="1">
        <v>44659</v>
      </c>
      <c r="B236">
        <v>66.2</v>
      </c>
      <c r="C236" s="2">
        <v>1168.9000000000001</v>
      </c>
      <c r="D236">
        <v>175.05</v>
      </c>
      <c r="E236">
        <v>152</v>
      </c>
      <c r="F236" s="5">
        <f t="shared" si="21"/>
        <v>1.5117160853221608E-3</v>
      </c>
      <c r="G236" s="5">
        <f t="shared" si="22"/>
        <v>4.63043187137821E-3</v>
      </c>
      <c r="H236" s="5">
        <f t="shared" si="23"/>
        <v>3.0450373523427738E-2</v>
      </c>
      <c r="I236" s="5">
        <f t="shared" si="24"/>
        <v>-9.820046180975461E-3</v>
      </c>
    </row>
    <row r="237" spans="1:9" x14ac:dyDescent="0.3">
      <c r="A237" s="1">
        <v>44662</v>
      </c>
      <c r="B237">
        <v>65.599999999999994</v>
      </c>
      <c r="C237" s="2">
        <v>1161.8</v>
      </c>
      <c r="D237">
        <v>175.7</v>
      </c>
      <c r="E237">
        <v>153.05000000000001</v>
      </c>
      <c r="F237" s="5">
        <f t="shared" si="21"/>
        <v>-9.1047669929193165E-3</v>
      </c>
      <c r="G237" s="5">
        <f t="shared" si="22"/>
        <v>-6.0926090552926191E-3</v>
      </c>
      <c r="H237" s="5">
        <f t="shared" si="23"/>
        <v>3.7063477923766526E-3</v>
      </c>
      <c r="I237" s="5">
        <f t="shared" si="24"/>
        <v>6.8841445451451868E-3</v>
      </c>
    </row>
    <row r="238" spans="1:9" x14ac:dyDescent="0.3">
      <c r="A238" s="1">
        <v>44663</v>
      </c>
      <c r="B238">
        <v>64.5</v>
      </c>
      <c r="C238" s="2">
        <v>1137.95</v>
      </c>
      <c r="D238">
        <v>180.05</v>
      </c>
      <c r="E238">
        <v>152.65</v>
      </c>
      <c r="F238" s="5">
        <f t="shared" si="21"/>
        <v>-1.6910472148316511E-2</v>
      </c>
      <c r="G238" s="5">
        <f t="shared" si="22"/>
        <v>-2.0742128568509516E-2</v>
      </c>
      <c r="H238" s="5">
        <f t="shared" si="23"/>
        <v>2.4456594901832839E-2</v>
      </c>
      <c r="I238" s="5">
        <f t="shared" si="24"/>
        <v>-2.6169462105346871E-3</v>
      </c>
    </row>
    <row r="239" spans="1:9" x14ac:dyDescent="0.3">
      <c r="A239" s="1">
        <v>44664</v>
      </c>
      <c r="B239">
        <v>65.599999999999994</v>
      </c>
      <c r="C239" s="2">
        <v>1136.8499999999999</v>
      </c>
      <c r="D239">
        <v>181.95</v>
      </c>
      <c r="E239">
        <v>153.9</v>
      </c>
      <c r="F239" s="5">
        <f t="shared" si="21"/>
        <v>1.6910472148316539E-2</v>
      </c>
      <c r="G239" s="5">
        <f t="shared" si="22"/>
        <v>-9.6711806377493292E-4</v>
      </c>
      <c r="H239" s="5">
        <f t="shared" si="23"/>
        <v>1.0497333963284413E-2</v>
      </c>
      <c r="I239" s="5">
        <f t="shared" si="24"/>
        <v>8.1553216639466339E-3</v>
      </c>
    </row>
    <row r="240" spans="1:9" x14ac:dyDescent="0.3">
      <c r="A240" s="1">
        <v>44669</v>
      </c>
      <c r="B240">
        <v>64</v>
      </c>
      <c r="C240" s="2">
        <v>1093.8</v>
      </c>
      <c r="D240">
        <v>177.6</v>
      </c>
      <c r="E240">
        <v>163.30000000000001</v>
      </c>
      <c r="F240" s="5">
        <f t="shared" si="21"/>
        <v>-2.4692612590371411E-2</v>
      </c>
      <c r="G240" s="5">
        <f t="shared" si="22"/>
        <v>-3.8603408013475428E-2</v>
      </c>
      <c r="H240" s="5">
        <f t="shared" si="23"/>
        <v>-2.4198093500099101E-2</v>
      </c>
      <c r="I240" s="5">
        <f t="shared" si="24"/>
        <v>5.9285959131585991E-2</v>
      </c>
    </row>
    <row r="241" spans="1:9" x14ac:dyDescent="0.3">
      <c r="A241" s="1">
        <v>44670</v>
      </c>
      <c r="B241">
        <v>62.8</v>
      </c>
      <c r="C241" s="2">
        <v>1042.1500000000001</v>
      </c>
      <c r="D241">
        <v>179.25</v>
      </c>
      <c r="E241">
        <v>160.65</v>
      </c>
      <c r="F241" s="5">
        <f t="shared" si="21"/>
        <v>-1.8928009885518911E-2</v>
      </c>
      <c r="G241" s="5">
        <f t="shared" si="22"/>
        <v>-4.8371985024992542E-2</v>
      </c>
      <c r="H241" s="5">
        <f t="shared" si="23"/>
        <v>9.2476489216600805E-3</v>
      </c>
      <c r="I241" s="5">
        <f t="shared" si="24"/>
        <v>-1.636091441455205E-2</v>
      </c>
    </row>
    <row r="242" spans="1:9" x14ac:dyDescent="0.3">
      <c r="A242" s="1">
        <v>44671</v>
      </c>
      <c r="B242">
        <v>63.05</v>
      </c>
      <c r="C242" s="2">
        <v>1004.55</v>
      </c>
      <c r="D242">
        <v>176.15</v>
      </c>
      <c r="E242">
        <v>160.44999999999999</v>
      </c>
      <c r="F242" s="5">
        <f t="shared" si="21"/>
        <v>3.9729889367755991E-3</v>
      </c>
      <c r="G242" s="5">
        <f t="shared" si="22"/>
        <v>-3.6746206863510988E-2</v>
      </c>
      <c r="H242" s="5">
        <f t="shared" si="23"/>
        <v>-1.7445574692483076E-2</v>
      </c>
      <c r="I242" s="5">
        <f t="shared" si="24"/>
        <v>-1.2457180060017332E-3</v>
      </c>
    </row>
    <row r="243" spans="1:9" x14ac:dyDescent="0.3">
      <c r="A243" s="1">
        <v>44672</v>
      </c>
      <c r="B243">
        <v>64.150000000000006</v>
      </c>
      <c r="C243" s="2">
        <v>1022.5</v>
      </c>
      <c r="D243">
        <v>179.7</v>
      </c>
      <c r="E243">
        <v>162.75</v>
      </c>
      <c r="F243" s="5">
        <f t="shared" si="21"/>
        <v>1.7296028650717027E-2</v>
      </c>
      <c r="G243" s="5">
        <f t="shared" si="22"/>
        <v>1.7710928892788046E-2</v>
      </c>
      <c r="H243" s="5">
        <f t="shared" si="23"/>
        <v>1.9952889002266581E-2</v>
      </c>
      <c r="I243" s="5">
        <f t="shared" si="24"/>
        <v>1.4232913532812771E-2</v>
      </c>
    </row>
    <row r="244" spans="1:9" x14ac:dyDescent="0.3">
      <c r="A244" s="1">
        <v>44673</v>
      </c>
      <c r="B244">
        <v>63.15</v>
      </c>
      <c r="C244" s="2">
        <v>1023.9</v>
      </c>
      <c r="D244">
        <v>176.6</v>
      </c>
      <c r="E244">
        <v>160.25</v>
      </c>
      <c r="F244" s="5">
        <f t="shared" si="21"/>
        <v>-1.5711242265145437E-2</v>
      </c>
      <c r="G244" s="5">
        <f t="shared" si="22"/>
        <v>1.3682566638142839E-3</v>
      </c>
      <c r="H244" s="5">
        <f t="shared" si="23"/>
        <v>-1.7401505619653722E-2</v>
      </c>
      <c r="I244" s="5">
        <f t="shared" si="24"/>
        <v>-1.5480185287899172E-2</v>
      </c>
    </row>
    <row r="245" spans="1:9" x14ac:dyDescent="0.3">
      <c r="A245" s="1">
        <v>44676</v>
      </c>
      <c r="B245">
        <v>61.95</v>
      </c>
      <c r="C245">
        <v>985.85</v>
      </c>
      <c r="D245">
        <v>176.1</v>
      </c>
      <c r="E245">
        <v>155.94999999999999</v>
      </c>
      <c r="F245" s="5">
        <f t="shared" si="21"/>
        <v>-1.9185240721348612E-2</v>
      </c>
      <c r="G245" s="5">
        <f t="shared" si="22"/>
        <v>-3.7869931368494265E-2</v>
      </c>
      <c r="H245" s="5">
        <f t="shared" si="23"/>
        <v>-2.8352726676991783E-3</v>
      </c>
      <c r="I245" s="5">
        <f t="shared" si="24"/>
        <v>-2.719965274696718E-2</v>
      </c>
    </row>
    <row r="246" spans="1:9" x14ac:dyDescent="0.3">
      <c r="A246" s="1">
        <v>44677</v>
      </c>
      <c r="B246">
        <v>63.2</v>
      </c>
      <c r="C246" s="2">
        <v>1012</v>
      </c>
      <c r="D246">
        <v>183.05</v>
      </c>
      <c r="E246">
        <v>157</v>
      </c>
      <c r="F246" s="5">
        <f t="shared" si="21"/>
        <v>1.9976693077660274E-2</v>
      </c>
      <c r="G246" s="5">
        <f t="shared" si="22"/>
        <v>2.6179636635134094E-2</v>
      </c>
      <c r="H246" s="5">
        <f t="shared" si="23"/>
        <v>3.8707324064084947E-2</v>
      </c>
      <c r="I246" s="5">
        <f t="shared" si="24"/>
        <v>6.7103622944958601E-3</v>
      </c>
    </row>
    <row r="247" spans="1:9" x14ac:dyDescent="0.3">
      <c r="A247" s="1">
        <v>44678</v>
      </c>
      <c r="B247">
        <v>62.2</v>
      </c>
      <c r="C247" s="2">
        <v>1012.75</v>
      </c>
      <c r="D247">
        <v>185.5</v>
      </c>
      <c r="E247">
        <v>155.55000000000001</v>
      </c>
      <c r="F247" s="5">
        <f t="shared" si="21"/>
        <v>-1.5949301407677953E-2</v>
      </c>
      <c r="G247" s="5">
        <f t="shared" si="22"/>
        <v>7.4083223538916375E-4</v>
      </c>
      <c r="H247" s="5">
        <f t="shared" si="23"/>
        <v>1.32955424812445E-2</v>
      </c>
      <c r="I247" s="5">
        <f t="shared" si="24"/>
        <v>-9.2785820046619727E-3</v>
      </c>
    </row>
    <row r="248" spans="1:9" x14ac:dyDescent="0.3">
      <c r="A248" s="1">
        <v>44679</v>
      </c>
      <c r="B248">
        <v>61.7</v>
      </c>
      <c r="C248" s="2">
        <v>1039.7</v>
      </c>
      <c r="D248">
        <v>182.1</v>
      </c>
      <c r="E248">
        <v>159.69999999999999</v>
      </c>
      <c r="F248" s="5">
        <f t="shared" si="21"/>
        <v>-8.0710688337916614E-3</v>
      </c>
      <c r="G248" s="5">
        <f t="shared" si="22"/>
        <v>2.626280690112465E-2</v>
      </c>
      <c r="H248" s="5">
        <f t="shared" si="23"/>
        <v>-1.8498895313927639E-2</v>
      </c>
      <c r="I248" s="5">
        <f t="shared" si="24"/>
        <v>2.6329831877320509E-2</v>
      </c>
    </row>
    <row r="249" spans="1:9" x14ac:dyDescent="0.3">
      <c r="A249" s="1">
        <v>44680</v>
      </c>
      <c r="B249">
        <v>60.9</v>
      </c>
      <c r="C249" s="2">
        <v>1009.1</v>
      </c>
      <c r="D249">
        <v>183.15</v>
      </c>
      <c r="E249">
        <v>153.6</v>
      </c>
      <c r="F249" s="5">
        <f t="shared" si="21"/>
        <v>-1.3050756195490827E-2</v>
      </c>
      <c r="G249" s="5">
        <f t="shared" si="22"/>
        <v>-2.9873365513441465E-2</v>
      </c>
      <c r="H249" s="5">
        <f t="shared" si="23"/>
        <v>5.7495024912611204E-3</v>
      </c>
      <c r="I249" s="5">
        <f t="shared" si="24"/>
        <v>-3.8945234507394948E-2</v>
      </c>
    </row>
    <row r="250" spans="1:9" x14ac:dyDescent="0.3">
      <c r="A250" s="1">
        <v>44683</v>
      </c>
      <c r="B250">
        <v>60.6</v>
      </c>
      <c r="C250" s="2">
        <v>1028.25</v>
      </c>
      <c r="D250">
        <v>182</v>
      </c>
      <c r="E250">
        <v>157.5</v>
      </c>
      <c r="F250" s="5">
        <f t="shared" si="21"/>
        <v>-4.9382816405825663E-3</v>
      </c>
      <c r="G250" s="5">
        <f t="shared" si="22"/>
        <v>1.8799483640050352E-2</v>
      </c>
      <c r="H250" s="5">
        <f t="shared" si="23"/>
        <v>-6.2988021480280985E-3</v>
      </c>
      <c r="I250" s="5">
        <f t="shared" si="24"/>
        <v>2.507363755211596E-2</v>
      </c>
    </row>
    <row r="251" spans="1:9" x14ac:dyDescent="0.3">
      <c r="A251" s="1">
        <v>44685</v>
      </c>
      <c r="B251">
        <v>60.4</v>
      </c>
      <c r="C251" s="2">
        <v>1021.15</v>
      </c>
      <c r="D251">
        <v>180.25</v>
      </c>
      <c r="E251">
        <v>158.65</v>
      </c>
      <c r="F251" s="5">
        <f t="shared" si="21"/>
        <v>-3.3057881344995439E-3</v>
      </c>
      <c r="G251" s="5">
        <f t="shared" si="22"/>
        <v>-6.928884947366605E-3</v>
      </c>
      <c r="H251" s="5">
        <f t="shared" si="23"/>
        <v>-9.6619109117368589E-3</v>
      </c>
      <c r="I251" s="5">
        <f t="shared" si="24"/>
        <v>7.2750597635168829E-3</v>
      </c>
    </row>
    <row r="252" spans="1:9" x14ac:dyDescent="0.3">
      <c r="A252" s="1"/>
      <c r="C252" s="2"/>
      <c r="F252" s="5"/>
      <c r="G252" s="5"/>
      <c r="H252" s="5"/>
      <c r="I252" s="5"/>
    </row>
    <row r="253" spans="1:9" x14ac:dyDescent="0.3">
      <c r="A253" s="1"/>
      <c r="F253" s="5"/>
      <c r="G253" s="5"/>
      <c r="H253" s="5"/>
      <c r="I253" s="5"/>
    </row>
    <row r="254" spans="1:9" x14ac:dyDescent="0.3">
      <c r="A254" s="1"/>
      <c r="F254" s="5"/>
      <c r="G254" s="5"/>
      <c r="H254" s="5"/>
      <c r="I254" s="5"/>
    </row>
    <row r="255" spans="1:9" x14ac:dyDescent="0.3">
      <c r="A255" s="1"/>
      <c r="F255" s="5"/>
      <c r="G255" s="5"/>
      <c r="H255" s="5"/>
      <c r="I255" s="5"/>
    </row>
    <row r="256" spans="1:9" x14ac:dyDescent="0.3">
      <c r="A256" s="1"/>
      <c r="F256" s="5"/>
      <c r="G256" s="5"/>
      <c r="H256" s="5"/>
      <c r="I256" s="5"/>
    </row>
    <row r="257" spans="1:9" x14ac:dyDescent="0.3">
      <c r="A257" s="1"/>
      <c r="F257" s="5"/>
      <c r="G257" s="5"/>
      <c r="H257" s="5"/>
      <c r="I257" s="5"/>
    </row>
    <row r="258" spans="1:9" x14ac:dyDescent="0.3">
      <c r="A258" s="1"/>
      <c r="F258" s="5"/>
      <c r="G258" s="5"/>
      <c r="H258" s="5"/>
      <c r="I258" s="5"/>
    </row>
    <row r="259" spans="1:9" x14ac:dyDescent="0.3">
      <c r="A259" s="1"/>
      <c r="F259" s="5"/>
      <c r="G259" s="5"/>
      <c r="H259" s="5"/>
      <c r="I259" s="5"/>
    </row>
    <row r="260" spans="1:9" x14ac:dyDescent="0.3">
      <c r="A260" s="1"/>
      <c r="F260" s="5"/>
      <c r="G260" s="5"/>
      <c r="H260" s="5"/>
      <c r="I260" s="5"/>
    </row>
    <row r="261" spans="1:9" x14ac:dyDescent="0.3">
      <c r="A261" s="1"/>
      <c r="F261" s="5"/>
      <c r="G261" s="5"/>
      <c r="H261" s="5"/>
      <c r="I261" s="5"/>
    </row>
    <row r="262" spans="1:9" x14ac:dyDescent="0.3">
      <c r="A262" s="1"/>
      <c r="F262" s="5"/>
      <c r="G262" s="5"/>
      <c r="H262" s="5"/>
      <c r="I262" s="5"/>
    </row>
    <row r="263" spans="1:9" x14ac:dyDescent="0.3">
      <c r="A263" s="1"/>
      <c r="F263" s="5"/>
      <c r="G263" s="5"/>
      <c r="H263" s="5"/>
      <c r="I263" s="5"/>
    </row>
    <row r="264" spans="1:9" x14ac:dyDescent="0.3">
      <c r="A264" s="1"/>
      <c r="F264" s="5"/>
      <c r="G264" s="5"/>
      <c r="H264" s="5"/>
      <c r="I264" s="5"/>
    </row>
    <row r="265" spans="1:9" x14ac:dyDescent="0.3">
      <c r="A265" s="1"/>
      <c r="F265" s="5"/>
      <c r="G265" s="5"/>
      <c r="H265" s="5"/>
      <c r="I265" s="5"/>
    </row>
    <row r="266" spans="1:9" x14ac:dyDescent="0.3">
      <c r="A266" s="1"/>
      <c r="F266" s="5"/>
      <c r="G266" s="5"/>
      <c r="H266" s="5"/>
      <c r="I266" s="5"/>
    </row>
    <row r="267" spans="1:9" x14ac:dyDescent="0.3">
      <c r="A267" s="1"/>
      <c r="F267" s="5"/>
      <c r="G267" s="5"/>
      <c r="H267" s="5"/>
      <c r="I267" s="5"/>
    </row>
    <row r="268" spans="1:9" x14ac:dyDescent="0.3">
      <c r="A268" s="1"/>
      <c r="F268" s="5"/>
      <c r="G268" s="5"/>
      <c r="H268" s="5"/>
      <c r="I268" s="5"/>
    </row>
    <row r="269" spans="1:9" x14ac:dyDescent="0.3">
      <c r="A269" s="1"/>
      <c r="F269" s="5"/>
      <c r="G269" s="5"/>
      <c r="H269" s="5"/>
      <c r="I269" s="5"/>
    </row>
    <row r="270" spans="1:9" x14ac:dyDescent="0.3">
      <c r="A270" s="1"/>
      <c r="F270" s="5"/>
      <c r="G270" s="5"/>
      <c r="H270" s="5"/>
      <c r="I270" s="5"/>
    </row>
    <row r="271" spans="1:9" x14ac:dyDescent="0.3">
      <c r="A271" s="1"/>
      <c r="C271" s="2"/>
      <c r="F271" s="5"/>
      <c r="G271" s="5"/>
      <c r="H271" s="5"/>
      <c r="I271" s="5"/>
    </row>
    <row r="272" spans="1:9" x14ac:dyDescent="0.3">
      <c r="A272" s="1"/>
      <c r="C272" s="2"/>
      <c r="F272" s="5"/>
      <c r="G272" s="5"/>
      <c r="H272" s="5"/>
      <c r="I272" s="5"/>
    </row>
    <row r="273" spans="1:9" x14ac:dyDescent="0.3">
      <c r="A273" s="1"/>
      <c r="C273" s="2"/>
      <c r="F273" s="5"/>
      <c r="G273" s="5"/>
      <c r="H273" s="5"/>
      <c r="I273" s="5"/>
    </row>
    <row r="274" spans="1:9" x14ac:dyDescent="0.3">
      <c r="A274" s="1"/>
      <c r="C274" s="2"/>
      <c r="F274" s="5"/>
      <c r="G274" s="5"/>
      <c r="H274" s="5"/>
      <c r="I274" s="5"/>
    </row>
    <row r="275" spans="1:9" x14ac:dyDescent="0.3">
      <c r="A275" s="1"/>
      <c r="C275" s="2"/>
      <c r="F275" s="5"/>
      <c r="G275" s="5"/>
      <c r="H275" s="5"/>
      <c r="I275" s="5"/>
    </row>
    <row r="276" spans="1:9" x14ac:dyDescent="0.3">
      <c r="A276" s="1"/>
      <c r="C276" s="2"/>
      <c r="F276" s="5"/>
      <c r="G276" s="5"/>
      <c r="H276" s="5"/>
      <c r="I276" s="5"/>
    </row>
    <row r="277" spans="1:9" x14ac:dyDescent="0.3">
      <c r="A277" s="1"/>
      <c r="C277" s="2"/>
      <c r="F277" s="5"/>
      <c r="G277" s="5"/>
      <c r="H277" s="5"/>
      <c r="I277" s="5"/>
    </row>
    <row r="278" spans="1:9" x14ac:dyDescent="0.3">
      <c r="A278" s="1"/>
      <c r="C278" s="2"/>
      <c r="F278" s="5"/>
      <c r="G278" s="5"/>
      <c r="H278" s="5"/>
      <c r="I278" s="5"/>
    </row>
    <row r="279" spans="1:9" x14ac:dyDescent="0.3">
      <c r="A279" s="1"/>
      <c r="C279" s="2"/>
      <c r="F279" s="5"/>
      <c r="G279" s="5"/>
      <c r="H279" s="5"/>
      <c r="I279" s="5"/>
    </row>
    <row r="280" spans="1:9" x14ac:dyDescent="0.3">
      <c r="A280" s="1"/>
      <c r="C280" s="2"/>
      <c r="F280" s="5"/>
      <c r="G280" s="5"/>
      <c r="H280" s="5"/>
      <c r="I280" s="5"/>
    </row>
    <row r="281" spans="1:9" x14ac:dyDescent="0.3">
      <c r="A281" s="1"/>
      <c r="C281" s="2"/>
      <c r="F281" s="5"/>
      <c r="G281" s="5"/>
      <c r="H281" s="5"/>
      <c r="I281" s="5"/>
    </row>
    <row r="282" spans="1:9" x14ac:dyDescent="0.3">
      <c r="A282" s="1"/>
      <c r="C282" s="2"/>
      <c r="F282" s="5"/>
      <c r="G282" s="5"/>
      <c r="H282" s="5"/>
      <c r="I282" s="5"/>
    </row>
    <row r="283" spans="1:9" x14ac:dyDescent="0.3">
      <c r="A283" s="1"/>
      <c r="C283" s="2"/>
      <c r="F283" s="5"/>
      <c r="G283" s="5"/>
      <c r="H283" s="5"/>
      <c r="I283" s="5"/>
    </row>
    <row r="284" spans="1:9" x14ac:dyDescent="0.3">
      <c r="A284" s="1"/>
      <c r="C284" s="2"/>
      <c r="F284" s="5"/>
      <c r="G284" s="5"/>
      <c r="H284" s="5"/>
      <c r="I284" s="5"/>
    </row>
    <row r="285" spans="1:9" x14ac:dyDescent="0.3">
      <c r="A285" s="1"/>
      <c r="C285" s="2"/>
      <c r="F285" s="5"/>
      <c r="G285" s="5"/>
      <c r="H285" s="5"/>
      <c r="I285" s="5"/>
    </row>
    <row r="286" spans="1:9" x14ac:dyDescent="0.3">
      <c r="A286" s="1"/>
      <c r="C286" s="2"/>
      <c r="F286" s="5"/>
      <c r="G286" s="5"/>
      <c r="H286" s="5"/>
      <c r="I286" s="5"/>
    </row>
    <row r="287" spans="1:9" x14ac:dyDescent="0.3">
      <c r="A287" s="1"/>
      <c r="C287" s="2"/>
      <c r="F287" s="5"/>
      <c r="G287" s="5"/>
      <c r="H287" s="5"/>
      <c r="I287" s="5"/>
    </row>
    <row r="288" spans="1:9" x14ac:dyDescent="0.3">
      <c r="A288" s="1"/>
      <c r="C288" s="2"/>
      <c r="F288" s="5"/>
      <c r="G288" s="5"/>
      <c r="H288" s="5"/>
      <c r="I288" s="5"/>
    </row>
    <row r="289" spans="1:9" x14ac:dyDescent="0.3">
      <c r="A289" s="1"/>
      <c r="C289" s="2"/>
      <c r="F289" s="5"/>
      <c r="G289" s="5"/>
      <c r="H289" s="5"/>
      <c r="I289" s="5"/>
    </row>
    <row r="290" spans="1:9" x14ac:dyDescent="0.3">
      <c r="A290" s="1"/>
      <c r="C290" s="2"/>
      <c r="F290" s="5"/>
      <c r="G290" s="5"/>
      <c r="H290" s="5"/>
      <c r="I290" s="5"/>
    </row>
    <row r="291" spans="1:9" x14ac:dyDescent="0.3">
      <c r="A291" s="1"/>
      <c r="C291" s="2"/>
      <c r="F291" s="5"/>
      <c r="G291" s="5"/>
      <c r="H291" s="5"/>
      <c r="I291" s="5"/>
    </row>
    <row r="292" spans="1:9" x14ac:dyDescent="0.3">
      <c r="A292" s="1"/>
      <c r="C292" s="2"/>
      <c r="F292" s="5"/>
      <c r="G292" s="5"/>
      <c r="H292" s="5"/>
      <c r="I292" s="5"/>
    </row>
    <row r="293" spans="1:9" x14ac:dyDescent="0.3">
      <c r="A293" s="1"/>
      <c r="C293" s="2"/>
      <c r="F293" s="5"/>
      <c r="G293" s="5"/>
      <c r="H293" s="5"/>
      <c r="I293" s="5"/>
    </row>
    <row r="294" spans="1:9" x14ac:dyDescent="0.3">
      <c r="A294" s="1"/>
      <c r="C294" s="2"/>
      <c r="F294" s="5"/>
      <c r="G294" s="5"/>
      <c r="H294" s="5"/>
      <c r="I294" s="5"/>
    </row>
    <row r="295" spans="1:9" x14ac:dyDescent="0.3">
      <c r="A295" s="1"/>
      <c r="C295" s="2"/>
      <c r="F295" s="5"/>
      <c r="G295" s="5"/>
      <c r="H295" s="5"/>
      <c r="I295" s="5"/>
    </row>
    <row r="296" spans="1:9" x14ac:dyDescent="0.3">
      <c r="A296" s="1"/>
      <c r="C296" s="2"/>
      <c r="F296" s="5"/>
      <c r="G296" s="5"/>
      <c r="H296" s="5"/>
      <c r="I296" s="5"/>
    </row>
    <row r="297" spans="1:9" x14ac:dyDescent="0.3">
      <c r="A297" s="1"/>
      <c r="C297" s="2"/>
      <c r="F297" s="5"/>
      <c r="G297" s="5"/>
      <c r="H297" s="5"/>
      <c r="I297" s="5"/>
    </row>
    <row r="298" spans="1:9" x14ac:dyDescent="0.3">
      <c r="A298" s="1"/>
      <c r="C298" s="2"/>
      <c r="F298" s="5"/>
      <c r="G298" s="5"/>
      <c r="H298" s="5"/>
      <c r="I298" s="5"/>
    </row>
    <row r="299" spans="1:9" x14ac:dyDescent="0.3">
      <c r="A299" s="1"/>
      <c r="C299" s="2"/>
      <c r="F299" s="5"/>
      <c r="G299" s="5"/>
      <c r="H299" s="5"/>
      <c r="I299" s="5"/>
    </row>
    <row r="300" spans="1:9" x14ac:dyDescent="0.3">
      <c r="A300" s="1"/>
      <c r="C300" s="2"/>
      <c r="F300" s="5"/>
      <c r="G300" s="5"/>
      <c r="H300" s="5"/>
      <c r="I300" s="5"/>
    </row>
    <row r="301" spans="1:9" x14ac:dyDescent="0.3">
      <c r="A301" s="1"/>
      <c r="C301" s="2"/>
      <c r="F301" s="5"/>
      <c r="G301" s="5"/>
      <c r="H301" s="5"/>
      <c r="I301" s="5"/>
    </row>
    <row r="302" spans="1:9" x14ac:dyDescent="0.3">
      <c r="A302" s="1"/>
      <c r="C302" s="2"/>
      <c r="F302" s="5"/>
      <c r="G302" s="5"/>
      <c r="H302" s="5"/>
      <c r="I302" s="5"/>
    </row>
    <row r="303" spans="1:9" x14ac:dyDescent="0.3">
      <c r="A303" s="1"/>
      <c r="C303" s="2"/>
      <c r="F303" s="5"/>
      <c r="G303" s="5"/>
      <c r="H303" s="5"/>
      <c r="I303" s="5"/>
    </row>
    <row r="304" spans="1:9" x14ac:dyDescent="0.3">
      <c r="A304" s="1"/>
      <c r="C304" s="2"/>
      <c r="F304" s="5"/>
      <c r="G304" s="5"/>
      <c r="H304" s="5"/>
      <c r="I304" s="5"/>
    </row>
    <row r="305" spans="1:9" x14ac:dyDescent="0.3">
      <c r="A305" s="1"/>
      <c r="C305" s="2"/>
      <c r="F305" s="5"/>
      <c r="G305" s="5"/>
      <c r="H305" s="5"/>
      <c r="I305" s="5"/>
    </row>
    <row r="306" spans="1:9" x14ac:dyDescent="0.3">
      <c r="A306" s="1"/>
      <c r="C306" s="2"/>
      <c r="F306" s="5"/>
      <c r="G306" s="5"/>
      <c r="H306" s="5"/>
      <c r="I306" s="5"/>
    </row>
    <row r="307" spans="1:9" x14ac:dyDescent="0.3">
      <c r="A307" s="1"/>
      <c r="C307" s="2"/>
      <c r="F307" s="5"/>
      <c r="G307" s="5"/>
      <c r="H307" s="5"/>
      <c r="I307" s="5"/>
    </row>
    <row r="308" spans="1:9" x14ac:dyDescent="0.3">
      <c r="A308" s="1"/>
      <c r="C308" s="2"/>
      <c r="F308" s="5"/>
      <c r="G308" s="5"/>
      <c r="H308" s="5"/>
      <c r="I308" s="5"/>
    </row>
    <row r="309" spans="1:9" x14ac:dyDescent="0.3">
      <c r="A309" s="1"/>
      <c r="C309" s="2"/>
      <c r="F309" s="5"/>
      <c r="G309" s="5"/>
      <c r="H309" s="5"/>
      <c r="I309" s="5"/>
    </row>
    <row r="310" spans="1:9" x14ac:dyDescent="0.3">
      <c r="A310" s="1"/>
      <c r="C310" s="2"/>
      <c r="F310" s="5"/>
      <c r="G310" s="5"/>
      <c r="H310" s="5"/>
      <c r="I310" s="5"/>
    </row>
    <row r="311" spans="1:9" x14ac:dyDescent="0.3">
      <c r="A311" s="1"/>
      <c r="C311" s="2"/>
      <c r="F311" s="5"/>
      <c r="G311" s="5"/>
      <c r="H311" s="5"/>
      <c r="I311" s="5"/>
    </row>
    <row r="312" spans="1:9" x14ac:dyDescent="0.3">
      <c r="A312" s="1"/>
      <c r="C312" s="2"/>
      <c r="F312" s="5"/>
      <c r="G312" s="5"/>
      <c r="H312" s="5"/>
      <c r="I312" s="5"/>
    </row>
    <row r="313" spans="1:9" x14ac:dyDescent="0.3">
      <c r="A313" s="1"/>
      <c r="C313" s="2"/>
      <c r="F313" s="5"/>
      <c r="G313" s="5"/>
      <c r="H313" s="5"/>
      <c r="I313" s="5"/>
    </row>
    <row r="314" spans="1:9" x14ac:dyDescent="0.3">
      <c r="A314" s="1"/>
      <c r="C314" s="2"/>
      <c r="F314" s="5"/>
      <c r="G314" s="5"/>
      <c r="H314" s="5"/>
      <c r="I314" s="5"/>
    </row>
    <row r="315" spans="1:9" x14ac:dyDescent="0.3">
      <c r="A315" s="1"/>
      <c r="C315" s="2"/>
      <c r="F315" s="5"/>
      <c r="G315" s="5"/>
      <c r="H315" s="5"/>
      <c r="I315" s="5"/>
    </row>
    <row r="316" spans="1:9" x14ac:dyDescent="0.3">
      <c r="A316" s="1"/>
      <c r="C316" s="2"/>
      <c r="F316" s="5"/>
      <c r="G316" s="5"/>
      <c r="H316" s="5"/>
      <c r="I316" s="5"/>
    </row>
    <row r="317" spans="1:9" x14ac:dyDescent="0.3">
      <c r="A317" s="1"/>
      <c r="C317" s="2"/>
      <c r="F317" s="5"/>
      <c r="G317" s="5"/>
      <c r="H317" s="5"/>
      <c r="I317" s="5"/>
    </row>
    <row r="318" spans="1:9" x14ac:dyDescent="0.3">
      <c r="A318" s="1"/>
      <c r="C318" s="2"/>
      <c r="F318" s="5"/>
      <c r="G318" s="5"/>
      <c r="H318" s="5"/>
      <c r="I318" s="5"/>
    </row>
    <row r="319" spans="1:9" x14ac:dyDescent="0.3">
      <c r="A319" s="1"/>
      <c r="C319" s="2"/>
      <c r="F319" s="5"/>
      <c r="G319" s="5"/>
      <c r="H319" s="5"/>
      <c r="I319" s="5"/>
    </row>
    <row r="320" spans="1:9" x14ac:dyDescent="0.3">
      <c r="A320" s="1"/>
      <c r="C320" s="2"/>
      <c r="F320" s="5"/>
      <c r="G320" s="5"/>
      <c r="H320" s="5"/>
      <c r="I320" s="5"/>
    </row>
    <row r="321" spans="1:9" x14ac:dyDescent="0.3">
      <c r="A321" s="1"/>
      <c r="C321" s="2"/>
      <c r="F321" s="5"/>
      <c r="G321" s="5"/>
      <c r="H321" s="5"/>
      <c r="I321" s="5"/>
    </row>
    <row r="322" spans="1:9" x14ac:dyDescent="0.3">
      <c r="A322" s="1"/>
      <c r="C322" s="2"/>
      <c r="F322" s="5"/>
      <c r="G322" s="5"/>
      <c r="H322" s="5"/>
      <c r="I322" s="5"/>
    </row>
    <row r="323" spans="1:9" x14ac:dyDescent="0.3">
      <c r="A323" s="1"/>
      <c r="C323" s="2"/>
      <c r="F323" s="5"/>
      <c r="G323" s="5"/>
      <c r="H323" s="5"/>
      <c r="I323" s="5"/>
    </row>
    <row r="324" spans="1:9" x14ac:dyDescent="0.3">
      <c r="A324" s="1"/>
      <c r="C324" s="2"/>
      <c r="F324" s="5"/>
      <c r="G324" s="5"/>
      <c r="H324" s="5"/>
      <c r="I324" s="5"/>
    </row>
    <row r="325" spans="1:9" x14ac:dyDescent="0.3">
      <c r="A325" s="1"/>
      <c r="C325" s="2"/>
      <c r="F325" s="5"/>
      <c r="G325" s="5"/>
      <c r="H325" s="5"/>
      <c r="I325" s="5"/>
    </row>
    <row r="326" spans="1:9" x14ac:dyDescent="0.3">
      <c r="A326" s="1"/>
      <c r="C326" s="2"/>
      <c r="F326" s="5"/>
      <c r="G326" s="5"/>
      <c r="H326" s="5"/>
      <c r="I326" s="5"/>
    </row>
    <row r="327" spans="1:9" x14ac:dyDescent="0.3">
      <c r="A327" s="1"/>
      <c r="C327" s="2"/>
      <c r="F327" s="5"/>
      <c r="G327" s="5"/>
      <c r="H327" s="5"/>
      <c r="I327" s="5"/>
    </row>
    <row r="328" spans="1:9" x14ac:dyDescent="0.3">
      <c r="A328" s="1"/>
      <c r="C328" s="2"/>
      <c r="F328" s="5"/>
      <c r="G328" s="5"/>
      <c r="H328" s="5"/>
      <c r="I328" s="5"/>
    </row>
    <row r="329" spans="1:9" x14ac:dyDescent="0.3">
      <c r="A329" s="1"/>
      <c r="C329" s="2"/>
      <c r="F329" s="5"/>
      <c r="G329" s="5"/>
      <c r="H329" s="5"/>
      <c r="I329" s="5"/>
    </row>
    <row r="330" spans="1:9" x14ac:dyDescent="0.3">
      <c r="A330" s="1"/>
      <c r="C330" s="2"/>
      <c r="F330" s="5"/>
      <c r="G330" s="5"/>
      <c r="H330" s="5"/>
      <c r="I330" s="5"/>
    </row>
    <row r="331" spans="1:9" x14ac:dyDescent="0.3">
      <c r="A331" s="1"/>
      <c r="C331" s="2"/>
      <c r="F331" s="5"/>
      <c r="G331" s="5"/>
      <c r="H331" s="5"/>
      <c r="I331" s="5"/>
    </row>
    <row r="332" spans="1:9" x14ac:dyDescent="0.3">
      <c r="A332" s="1"/>
      <c r="C332" s="2"/>
      <c r="F332" s="5"/>
      <c r="G332" s="5"/>
      <c r="H332" s="5"/>
      <c r="I332" s="5"/>
    </row>
    <row r="333" spans="1:9" x14ac:dyDescent="0.3">
      <c r="A333" s="1"/>
      <c r="C333" s="2"/>
      <c r="F333" s="5"/>
      <c r="G333" s="5"/>
      <c r="H333" s="5"/>
      <c r="I333" s="5"/>
    </row>
    <row r="334" spans="1:9" x14ac:dyDescent="0.3">
      <c r="A334" s="1"/>
      <c r="C334" s="2"/>
      <c r="F334" s="5"/>
      <c r="G334" s="5"/>
      <c r="H334" s="5"/>
      <c r="I334" s="5"/>
    </row>
    <row r="335" spans="1:9" x14ac:dyDescent="0.3">
      <c r="A335" s="1"/>
      <c r="C335" s="2"/>
      <c r="F335" s="5"/>
      <c r="G335" s="5"/>
      <c r="H335" s="5"/>
      <c r="I335" s="5"/>
    </row>
    <row r="336" spans="1:9" x14ac:dyDescent="0.3">
      <c r="A336" s="1"/>
      <c r="C336" s="2"/>
      <c r="F336" s="5"/>
      <c r="G336" s="5"/>
      <c r="H336" s="5"/>
      <c r="I336" s="5"/>
    </row>
    <row r="337" spans="1:9" x14ac:dyDescent="0.3">
      <c r="A337" s="1"/>
      <c r="C337" s="2"/>
      <c r="F337" s="5"/>
      <c r="G337" s="5"/>
      <c r="H337" s="5"/>
      <c r="I337" s="5"/>
    </row>
    <row r="338" spans="1:9" x14ac:dyDescent="0.3">
      <c r="A338" s="1"/>
      <c r="C338" s="2"/>
      <c r="F338" s="5"/>
      <c r="G338" s="5"/>
      <c r="H338" s="5"/>
      <c r="I338" s="5"/>
    </row>
    <row r="339" spans="1:9" x14ac:dyDescent="0.3">
      <c r="A339" s="1"/>
      <c r="C339" s="2"/>
      <c r="F339" s="5"/>
      <c r="G339" s="5"/>
      <c r="H339" s="5"/>
      <c r="I339" s="5"/>
    </row>
    <row r="340" spans="1:9" x14ac:dyDescent="0.3">
      <c r="A340" s="1"/>
      <c r="C340" s="2"/>
      <c r="F340" s="5"/>
      <c r="G340" s="5"/>
      <c r="H340" s="5"/>
      <c r="I340" s="5"/>
    </row>
    <row r="341" spans="1:9" x14ac:dyDescent="0.3">
      <c r="A341" s="1"/>
      <c r="C341" s="2"/>
      <c r="F341" s="5"/>
      <c r="G341" s="5"/>
      <c r="H341" s="5"/>
      <c r="I341" s="5"/>
    </row>
    <row r="342" spans="1:9" x14ac:dyDescent="0.3">
      <c r="A342" s="1"/>
      <c r="C342" s="2"/>
      <c r="F342" s="5"/>
      <c r="G342" s="5"/>
      <c r="H342" s="5"/>
      <c r="I342" s="5"/>
    </row>
    <row r="343" spans="1:9" x14ac:dyDescent="0.3">
      <c r="A343" s="1"/>
      <c r="C343" s="2"/>
      <c r="F343" s="5"/>
      <c r="G343" s="5"/>
      <c r="H343" s="5"/>
      <c r="I343" s="5"/>
    </row>
    <row r="344" spans="1:9" x14ac:dyDescent="0.3">
      <c r="A344" s="1"/>
      <c r="C344" s="2"/>
      <c r="F344" s="5"/>
      <c r="G344" s="5"/>
      <c r="H344" s="5"/>
      <c r="I344" s="5"/>
    </row>
    <row r="345" spans="1:9" x14ac:dyDescent="0.3">
      <c r="A345" s="1"/>
      <c r="C345" s="2"/>
      <c r="F345" s="5"/>
      <c r="G345" s="5"/>
      <c r="H345" s="5"/>
      <c r="I345" s="5"/>
    </row>
    <row r="346" spans="1:9" x14ac:dyDescent="0.3">
      <c r="A346" s="1"/>
      <c r="C346" s="2"/>
      <c r="F346" s="5"/>
      <c r="G346" s="5"/>
      <c r="H346" s="5"/>
      <c r="I346" s="5"/>
    </row>
    <row r="347" spans="1:9" x14ac:dyDescent="0.3">
      <c r="A347" s="1"/>
      <c r="C347" s="2"/>
      <c r="F347" s="5"/>
      <c r="G347" s="5"/>
      <c r="H347" s="5"/>
      <c r="I347" s="5"/>
    </row>
    <row r="348" spans="1:9" x14ac:dyDescent="0.3">
      <c r="A348" s="1"/>
      <c r="C348" s="2"/>
      <c r="F348" s="5"/>
      <c r="G348" s="5"/>
      <c r="H348" s="5"/>
      <c r="I348" s="5"/>
    </row>
    <row r="349" spans="1:9" x14ac:dyDescent="0.3">
      <c r="A349" s="1"/>
      <c r="C349" s="2"/>
      <c r="F349" s="5"/>
      <c r="G349" s="5"/>
      <c r="H349" s="5"/>
      <c r="I349" s="5"/>
    </row>
    <row r="350" spans="1:9" x14ac:dyDescent="0.3">
      <c r="A350" s="1"/>
      <c r="C350" s="2"/>
      <c r="F350" s="5"/>
      <c r="G350" s="5"/>
      <c r="H350" s="5"/>
      <c r="I350" s="5"/>
    </row>
    <row r="351" spans="1:9" x14ac:dyDescent="0.3">
      <c r="A351" s="1"/>
      <c r="C351" s="2"/>
      <c r="F351" s="5"/>
      <c r="G351" s="5"/>
      <c r="H351" s="5"/>
      <c r="I351" s="5"/>
    </row>
    <row r="352" spans="1:9" x14ac:dyDescent="0.3">
      <c r="A352" s="1"/>
      <c r="F352" s="5"/>
      <c r="G352" s="5"/>
      <c r="H352" s="5"/>
      <c r="I352" s="5"/>
    </row>
    <row r="353" spans="1:9" x14ac:dyDescent="0.3">
      <c r="A353" s="1"/>
      <c r="F353" s="5"/>
      <c r="G353" s="5"/>
      <c r="H353" s="5"/>
      <c r="I353" s="5"/>
    </row>
    <row r="354" spans="1:9" x14ac:dyDescent="0.3">
      <c r="A354" s="1"/>
      <c r="F354" s="5"/>
      <c r="G354" s="5"/>
      <c r="H354" s="5"/>
      <c r="I354" s="5"/>
    </row>
    <row r="355" spans="1:9" x14ac:dyDescent="0.3">
      <c r="A355" s="1"/>
      <c r="F355" s="5"/>
      <c r="G355" s="5"/>
      <c r="H355" s="5"/>
      <c r="I355" s="5"/>
    </row>
    <row r="356" spans="1:9" x14ac:dyDescent="0.3">
      <c r="A356" s="1"/>
      <c r="F356" s="5"/>
      <c r="G356" s="5"/>
      <c r="H356" s="5"/>
      <c r="I356" s="5"/>
    </row>
    <row r="357" spans="1:9" x14ac:dyDescent="0.3">
      <c r="A357" s="1"/>
      <c r="F357" s="5"/>
      <c r="G357" s="5"/>
      <c r="H357" s="5"/>
      <c r="I357" s="5"/>
    </row>
    <row r="358" spans="1:9" x14ac:dyDescent="0.3">
      <c r="A358" s="1"/>
      <c r="F358" s="5"/>
      <c r="G358" s="5"/>
      <c r="H358" s="5"/>
      <c r="I358" s="5"/>
    </row>
    <row r="359" spans="1:9" x14ac:dyDescent="0.3">
      <c r="A359" s="1"/>
      <c r="C359" s="2"/>
      <c r="F359" s="5"/>
      <c r="G359" s="5"/>
      <c r="H359" s="5"/>
      <c r="I359" s="5"/>
    </row>
    <row r="360" spans="1:9" x14ac:dyDescent="0.3">
      <c r="A360" s="1"/>
      <c r="C360" s="2"/>
      <c r="F360" s="5"/>
      <c r="G360" s="5"/>
      <c r="H360" s="5"/>
      <c r="I360" s="5"/>
    </row>
    <row r="361" spans="1:9" x14ac:dyDescent="0.3">
      <c r="A361" s="1"/>
      <c r="F361" s="5"/>
      <c r="G361" s="5"/>
      <c r="H361" s="5"/>
      <c r="I361" s="5"/>
    </row>
    <row r="362" spans="1:9" x14ac:dyDescent="0.3">
      <c r="A362" s="1"/>
      <c r="F362" s="5"/>
      <c r="G362" s="5"/>
      <c r="H362" s="5"/>
      <c r="I362" s="5"/>
    </row>
    <row r="363" spans="1:9" x14ac:dyDescent="0.3">
      <c r="A363" s="1"/>
      <c r="F363" s="5"/>
      <c r="G363" s="5"/>
      <c r="H363" s="5"/>
      <c r="I363" s="5"/>
    </row>
    <row r="364" spans="1:9" x14ac:dyDescent="0.3">
      <c r="A364" s="1"/>
      <c r="F364" s="5"/>
      <c r="G364" s="5"/>
      <c r="H364" s="5"/>
      <c r="I364" s="5"/>
    </row>
    <row r="365" spans="1:9" x14ac:dyDescent="0.3">
      <c r="A365" s="1"/>
      <c r="C365" s="2"/>
      <c r="F365" s="5"/>
      <c r="G365" s="5"/>
      <c r="H365" s="5"/>
      <c r="I365" s="5"/>
    </row>
    <row r="366" spans="1:9" x14ac:dyDescent="0.3">
      <c r="A366" s="1"/>
      <c r="C366" s="2"/>
      <c r="F366" s="5"/>
      <c r="G366" s="5"/>
      <c r="H366" s="5"/>
      <c r="I366" s="5"/>
    </row>
    <row r="367" spans="1:9" x14ac:dyDescent="0.3">
      <c r="A367" s="1"/>
      <c r="C367" s="2"/>
      <c r="F367" s="5"/>
      <c r="G367" s="5"/>
      <c r="H367" s="5"/>
      <c r="I367" s="5"/>
    </row>
    <row r="368" spans="1:9" x14ac:dyDescent="0.3">
      <c r="A368" s="1"/>
      <c r="C368" s="2"/>
      <c r="F368" s="5"/>
      <c r="G368" s="5"/>
      <c r="H368" s="5"/>
      <c r="I368" s="5"/>
    </row>
    <row r="369" spans="1:9" x14ac:dyDescent="0.3">
      <c r="A369" s="1"/>
      <c r="C369" s="2"/>
      <c r="F369" s="5"/>
      <c r="G369" s="5"/>
      <c r="H369" s="5"/>
      <c r="I369" s="5"/>
    </row>
    <row r="370" spans="1:9" x14ac:dyDescent="0.3">
      <c r="A370" s="1"/>
      <c r="C370" s="2"/>
      <c r="F370" s="5"/>
      <c r="G370" s="5"/>
      <c r="H370" s="5"/>
      <c r="I370" s="5"/>
    </row>
    <row r="371" spans="1:9" x14ac:dyDescent="0.3">
      <c r="A371" s="1"/>
      <c r="C371" s="2"/>
      <c r="F371" s="5"/>
      <c r="G371" s="5"/>
      <c r="H371" s="5"/>
      <c r="I371" s="5"/>
    </row>
    <row r="372" spans="1:9" x14ac:dyDescent="0.3">
      <c r="A372" s="1"/>
      <c r="C372" s="2"/>
      <c r="F372" s="5"/>
      <c r="G372" s="5"/>
      <c r="H372" s="5"/>
      <c r="I372" s="5"/>
    </row>
    <row r="373" spans="1:9" x14ac:dyDescent="0.3">
      <c r="A373" s="1"/>
      <c r="F373" s="5"/>
      <c r="G373" s="5"/>
      <c r="H373" s="5"/>
      <c r="I373" s="5"/>
    </row>
    <row r="374" spans="1:9" x14ac:dyDescent="0.3">
      <c r="A374" s="1"/>
      <c r="F374" s="5"/>
      <c r="G374" s="5"/>
      <c r="H374" s="5"/>
      <c r="I374" s="5"/>
    </row>
    <row r="375" spans="1:9" x14ac:dyDescent="0.3">
      <c r="A375" s="1"/>
      <c r="C375" s="2"/>
      <c r="F375" s="5"/>
      <c r="G375" s="5"/>
      <c r="H375" s="5"/>
      <c r="I375" s="5"/>
    </row>
    <row r="376" spans="1:9" x14ac:dyDescent="0.3">
      <c r="A376" s="1"/>
      <c r="F376" s="5"/>
      <c r="G376" s="5"/>
      <c r="H376" s="5"/>
      <c r="I376" s="5"/>
    </row>
    <row r="377" spans="1:9" x14ac:dyDescent="0.3">
      <c r="A377" s="1"/>
      <c r="F377" s="5"/>
      <c r="G377" s="5"/>
      <c r="H377" s="5"/>
      <c r="I377" s="5"/>
    </row>
    <row r="378" spans="1:9" x14ac:dyDescent="0.3">
      <c r="A378" s="1"/>
      <c r="F378" s="5"/>
      <c r="G378" s="5"/>
      <c r="H378" s="5"/>
      <c r="I378" s="5"/>
    </row>
    <row r="379" spans="1:9" x14ac:dyDescent="0.3">
      <c r="A379" s="1"/>
      <c r="F379" s="5"/>
      <c r="G379" s="5"/>
      <c r="H379" s="5"/>
      <c r="I379" s="5"/>
    </row>
    <row r="380" spans="1:9" x14ac:dyDescent="0.3">
      <c r="A380" s="1"/>
      <c r="F380" s="5"/>
      <c r="G380" s="5"/>
      <c r="H380" s="5"/>
      <c r="I380" s="5"/>
    </row>
    <row r="381" spans="1:9" x14ac:dyDescent="0.3">
      <c r="A381" s="1"/>
      <c r="F381" s="5"/>
      <c r="G381" s="5"/>
      <c r="H381" s="5"/>
      <c r="I381" s="5"/>
    </row>
    <row r="382" spans="1:9" x14ac:dyDescent="0.3">
      <c r="A382" s="1"/>
      <c r="F382" s="5"/>
      <c r="G382" s="5"/>
      <c r="H382" s="5"/>
      <c r="I382" s="5"/>
    </row>
    <row r="383" spans="1:9" x14ac:dyDescent="0.3">
      <c r="A383" s="1"/>
      <c r="F383" s="5"/>
      <c r="G383" s="5"/>
      <c r="H383" s="5"/>
      <c r="I383" s="5"/>
    </row>
    <row r="384" spans="1:9" x14ac:dyDescent="0.3">
      <c r="A384" s="1"/>
      <c r="F384" s="5"/>
      <c r="G384" s="5"/>
      <c r="H384" s="5"/>
      <c r="I384" s="5"/>
    </row>
    <row r="385" spans="1:9" x14ac:dyDescent="0.3">
      <c r="A385" s="1"/>
      <c r="F385" s="5"/>
      <c r="G385" s="5"/>
      <c r="H385" s="5"/>
      <c r="I385" s="5"/>
    </row>
    <row r="386" spans="1:9" x14ac:dyDescent="0.3">
      <c r="A386" s="1"/>
      <c r="C386" s="2"/>
      <c r="F386" s="5"/>
      <c r="G386" s="5"/>
      <c r="H386" s="5"/>
      <c r="I386" s="5"/>
    </row>
    <row r="387" spans="1:9" x14ac:dyDescent="0.3">
      <c r="A387" s="1"/>
      <c r="C387" s="2"/>
      <c r="F387" s="5"/>
      <c r="G387" s="5"/>
      <c r="H387" s="5"/>
      <c r="I387" s="5"/>
    </row>
    <row r="388" spans="1:9" x14ac:dyDescent="0.3">
      <c r="A388" s="1"/>
      <c r="F388" s="5"/>
      <c r="G388" s="5"/>
      <c r="H388" s="5"/>
      <c r="I388" s="5"/>
    </row>
    <row r="389" spans="1:9" x14ac:dyDescent="0.3">
      <c r="A389" s="1"/>
      <c r="F389" s="5"/>
      <c r="G389" s="5"/>
      <c r="H389" s="5"/>
      <c r="I389" s="5"/>
    </row>
    <row r="390" spans="1:9" x14ac:dyDescent="0.3">
      <c r="A390" s="1"/>
      <c r="F390" s="5"/>
      <c r="G390" s="5"/>
      <c r="H390" s="5"/>
      <c r="I390" s="5"/>
    </row>
    <row r="391" spans="1:9" x14ac:dyDescent="0.3">
      <c r="A391" s="1"/>
      <c r="C391" s="2"/>
      <c r="F391" s="5"/>
      <c r="G391" s="5"/>
      <c r="H391" s="5"/>
      <c r="I391" s="5"/>
    </row>
    <row r="392" spans="1:9" x14ac:dyDescent="0.3">
      <c r="A392" s="1"/>
      <c r="C392" s="2"/>
      <c r="F392" s="5"/>
      <c r="G392" s="5"/>
      <c r="H392" s="5"/>
      <c r="I392" s="5"/>
    </row>
    <row r="393" spans="1:9" x14ac:dyDescent="0.3">
      <c r="A393" s="1"/>
      <c r="F393" s="5"/>
      <c r="G393" s="5"/>
      <c r="H393" s="5"/>
      <c r="I393" s="5"/>
    </row>
    <row r="394" spans="1:9" x14ac:dyDescent="0.3">
      <c r="A394" s="1"/>
      <c r="F394" s="5"/>
      <c r="G394" s="5"/>
      <c r="H394" s="5"/>
      <c r="I394" s="5"/>
    </row>
    <row r="395" spans="1:9" x14ac:dyDescent="0.3">
      <c r="A395" s="1"/>
      <c r="F395" s="5"/>
      <c r="G395" s="5"/>
      <c r="H395" s="5"/>
      <c r="I395" s="5"/>
    </row>
    <row r="396" spans="1:9" x14ac:dyDescent="0.3">
      <c r="A396" s="1"/>
      <c r="C396" s="2"/>
      <c r="F396" s="5"/>
      <c r="G396" s="5"/>
      <c r="H396" s="5"/>
      <c r="I396" s="5"/>
    </row>
    <row r="397" spans="1:9" x14ac:dyDescent="0.3">
      <c r="A397" s="1"/>
      <c r="C397" s="2"/>
      <c r="F397" s="5"/>
      <c r="G397" s="5"/>
      <c r="H397" s="5"/>
      <c r="I397" s="5"/>
    </row>
    <row r="398" spans="1:9" x14ac:dyDescent="0.3">
      <c r="A398" s="1"/>
      <c r="C398" s="2"/>
      <c r="F398" s="5"/>
      <c r="G398" s="5"/>
      <c r="H398" s="5"/>
      <c r="I398" s="5"/>
    </row>
    <row r="399" spans="1:9" x14ac:dyDescent="0.3">
      <c r="A399" s="1"/>
      <c r="C399" s="2"/>
      <c r="F399" s="5"/>
      <c r="G399" s="5"/>
      <c r="H399" s="5"/>
      <c r="I399" s="5"/>
    </row>
    <row r="400" spans="1:9" x14ac:dyDescent="0.3">
      <c r="A400" s="1"/>
      <c r="C400" s="2"/>
      <c r="F400" s="5"/>
      <c r="G400" s="5"/>
      <c r="H400" s="5"/>
      <c r="I400" s="5"/>
    </row>
    <row r="401" spans="1:9" x14ac:dyDescent="0.3">
      <c r="A401" s="1"/>
      <c r="C401" s="2"/>
      <c r="F401" s="5"/>
      <c r="G401" s="5"/>
      <c r="H401" s="5"/>
      <c r="I401" s="5"/>
    </row>
    <row r="402" spans="1:9" x14ac:dyDescent="0.3">
      <c r="A402" s="1"/>
      <c r="C402" s="2"/>
      <c r="F402" s="5"/>
      <c r="G402" s="5"/>
      <c r="H402" s="5"/>
      <c r="I402" s="5"/>
    </row>
    <row r="403" spans="1:9" x14ac:dyDescent="0.3">
      <c r="A403" s="1"/>
      <c r="C403" s="2"/>
      <c r="F403" s="5"/>
      <c r="G403" s="5"/>
      <c r="H403" s="5"/>
      <c r="I403" s="5"/>
    </row>
    <row r="404" spans="1:9" x14ac:dyDescent="0.3">
      <c r="A404" s="1"/>
      <c r="C404" s="2"/>
      <c r="F404" s="5"/>
      <c r="G404" s="5"/>
      <c r="H404" s="5"/>
      <c r="I404" s="5"/>
    </row>
    <row r="405" spans="1:9" x14ac:dyDescent="0.3">
      <c r="A405" s="1"/>
      <c r="C405" s="2"/>
      <c r="F405" s="5"/>
      <c r="G405" s="5"/>
      <c r="H405" s="5"/>
      <c r="I405" s="5"/>
    </row>
    <row r="406" spans="1:9" x14ac:dyDescent="0.3">
      <c r="A406" s="1"/>
      <c r="C406" s="2"/>
      <c r="F406" s="5"/>
      <c r="G406" s="5"/>
      <c r="H406" s="5"/>
      <c r="I406" s="5"/>
    </row>
    <row r="407" spans="1:9" x14ac:dyDescent="0.3">
      <c r="A407" s="1"/>
      <c r="C407" s="2"/>
      <c r="F407" s="5"/>
      <c r="G407" s="5"/>
      <c r="H407" s="5"/>
      <c r="I407" s="5"/>
    </row>
    <row r="408" spans="1:9" x14ac:dyDescent="0.3">
      <c r="A408" s="1"/>
      <c r="C408" s="2"/>
      <c r="F408" s="5"/>
      <c r="G408" s="5"/>
      <c r="H408" s="5"/>
      <c r="I408" s="5"/>
    </row>
    <row r="409" spans="1:9" x14ac:dyDescent="0.3">
      <c r="A409" s="1"/>
      <c r="C409" s="2"/>
      <c r="F409" s="5"/>
      <c r="G409" s="5"/>
      <c r="H409" s="5"/>
      <c r="I409" s="5"/>
    </row>
    <row r="410" spans="1:9" x14ac:dyDescent="0.3">
      <c r="A410" s="1"/>
      <c r="C410" s="2"/>
      <c r="F410" s="5"/>
      <c r="G410" s="5"/>
      <c r="H410" s="5"/>
      <c r="I410" s="5"/>
    </row>
    <row r="411" spans="1:9" x14ac:dyDescent="0.3">
      <c r="A411" s="1"/>
      <c r="C411" s="2"/>
      <c r="F411" s="5"/>
      <c r="G411" s="5"/>
      <c r="H411" s="5"/>
      <c r="I411" s="5"/>
    </row>
    <row r="412" spans="1:9" x14ac:dyDescent="0.3">
      <c r="A412" s="1"/>
      <c r="C412" s="2"/>
      <c r="F412" s="5"/>
      <c r="G412" s="5"/>
      <c r="H412" s="5"/>
      <c r="I412" s="5"/>
    </row>
    <row r="413" spans="1:9" x14ac:dyDescent="0.3">
      <c r="A413" s="1"/>
      <c r="C413" s="2"/>
      <c r="F413" s="5"/>
      <c r="G413" s="5"/>
      <c r="H413" s="5"/>
      <c r="I413" s="5"/>
    </row>
    <row r="414" spans="1:9" x14ac:dyDescent="0.3">
      <c r="A414" s="1"/>
      <c r="C414" s="2"/>
      <c r="F414" s="5"/>
      <c r="G414" s="5"/>
      <c r="H414" s="5"/>
      <c r="I414" s="5"/>
    </row>
    <row r="415" spans="1:9" x14ac:dyDescent="0.3">
      <c r="A415" s="1"/>
      <c r="C415" s="2"/>
      <c r="F415" s="5"/>
      <c r="G415" s="5"/>
      <c r="H415" s="5"/>
      <c r="I415" s="5"/>
    </row>
    <row r="416" spans="1:9" x14ac:dyDescent="0.3">
      <c r="A416" s="1"/>
      <c r="C416" s="2"/>
      <c r="F416" s="5"/>
      <c r="G416" s="5"/>
      <c r="H416" s="5"/>
      <c r="I416" s="5"/>
    </row>
    <row r="417" spans="1:9" x14ac:dyDescent="0.3">
      <c r="A417" s="1"/>
      <c r="C417" s="2"/>
      <c r="F417" s="5"/>
      <c r="G417" s="5"/>
      <c r="H417" s="5"/>
      <c r="I417" s="5"/>
    </row>
    <row r="418" spans="1:9" x14ac:dyDescent="0.3">
      <c r="A418" s="1"/>
      <c r="C418" s="2"/>
      <c r="F418" s="5"/>
      <c r="G418" s="5"/>
      <c r="H418" s="5"/>
      <c r="I418" s="5"/>
    </row>
    <row r="419" spans="1:9" x14ac:dyDescent="0.3">
      <c r="A419" s="1"/>
      <c r="C419" s="2"/>
      <c r="F419" s="5"/>
      <c r="G419" s="5"/>
      <c r="H419" s="5"/>
      <c r="I419" s="5"/>
    </row>
    <row r="420" spans="1:9" x14ac:dyDescent="0.3">
      <c r="A420" s="1"/>
      <c r="C420" s="2"/>
      <c r="F420" s="5"/>
      <c r="G420" s="5"/>
      <c r="H420" s="5"/>
      <c r="I420" s="5"/>
    </row>
    <row r="421" spans="1:9" x14ac:dyDescent="0.3">
      <c r="A421" s="1"/>
      <c r="C421" s="2"/>
      <c r="F421" s="5"/>
      <c r="G421" s="5"/>
      <c r="H421" s="5"/>
      <c r="I421" s="5"/>
    </row>
    <row r="422" spans="1:9" x14ac:dyDescent="0.3">
      <c r="A422" s="1"/>
      <c r="C422" s="2"/>
      <c r="F422" s="5"/>
      <c r="G422" s="5"/>
      <c r="H422" s="5"/>
      <c r="I422" s="5"/>
    </row>
    <row r="423" spans="1:9" x14ac:dyDescent="0.3">
      <c r="A423" s="1"/>
      <c r="C423" s="2"/>
      <c r="F423" s="5"/>
      <c r="G423" s="5"/>
      <c r="H423" s="5"/>
      <c r="I423" s="5"/>
    </row>
    <row r="424" spans="1:9" x14ac:dyDescent="0.3">
      <c r="A424" s="1"/>
      <c r="C424" s="2"/>
      <c r="F424" s="5"/>
      <c r="G424" s="5"/>
      <c r="H424" s="5"/>
      <c r="I424" s="5"/>
    </row>
    <row r="425" spans="1:9" x14ac:dyDescent="0.3">
      <c r="A425" s="1"/>
      <c r="C425" s="2"/>
      <c r="F425" s="5"/>
      <c r="G425" s="5"/>
      <c r="H425" s="5"/>
      <c r="I425" s="5"/>
    </row>
    <row r="426" spans="1:9" x14ac:dyDescent="0.3">
      <c r="A426" s="1"/>
      <c r="C426" s="2"/>
      <c r="F426" s="5"/>
      <c r="G426" s="5"/>
      <c r="H426" s="5"/>
      <c r="I426" s="5"/>
    </row>
    <row r="427" spans="1:9" x14ac:dyDescent="0.3">
      <c r="A427" s="1"/>
      <c r="C427" s="2"/>
      <c r="F427" s="5"/>
      <c r="G427" s="5"/>
      <c r="H427" s="5"/>
      <c r="I427" s="5"/>
    </row>
    <row r="428" spans="1:9" x14ac:dyDescent="0.3">
      <c r="A428" s="1"/>
      <c r="C428" s="2"/>
      <c r="F428" s="5"/>
      <c r="G428" s="5"/>
      <c r="H428" s="5"/>
      <c r="I428" s="5"/>
    </row>
    <row r="429" spans="1:9" x14ac:dyDescent="0.3">
      <c r="A429" s="1"/>
      <c r="C429" s="2"/>
      <c r="F429" s="5"/>
      <c r="G429" s="5"/>
      <c r="H429" s="5"/>
      <c r="I429" s="5"/>
    </row>
    <row r="430" spans="1:9" x14ac:dyDescent="0.3">
      <c r="A430" s="1"/>
      <c r="C430" s="2"/>
      <c r="F430" s="5"/>
      <c r="G430" s="5"/>
      <c r="H430" s="5"/>
      <c r="I430" s="5"/>
    </row>
    <row r="431" spans="1:9" x14ac:dyDescent="0.3">
      <c r="A431" s="1"/>
      <c r="C431" s="2"/>
      <c r="F431" s="5"/>
      <c r="G431" s="5"/>
      <c r="H431" s="5"/>
      <c r="I431" s="5"/>
    </row>
    <row r="432" spans="1:9" x14ac:dyDescent="0.3">
      <c r="A432" s="1"/>
      <c r="C432" s="2"/>
      <c r="F432" s="5"/>
      <c r="G432" s="5"/>
      <c r="H432" s="5"/>
      <c r="I432" s="5"/>
    </row>
    <row r="433" spans="1:9" x14ac:dyDescent="0.3">
      <c r="A433" s="1"/>
      <c r="C433" s="2"/>
      <c r="F433" s="5"/>
      <c r="G433" s="5"/>
      <c r="H433" s="5"/>
      <c r="I433" s="5"/>
    </row>
    <row r="434" spans="1:9" x14ac:dyDescent="0.3">
      <c r="A434" s="1"/>
      <c r="C434" s="2"/>
      <c r="F434" s="5"/>
      <c r="G434" s="5"/>
      <c r="H434" s="5"/>
      <c r="I434" s="5"/>
    </row>
    <row r="435" spans="1:9" x14ac:dyDescent="0.3">
      <c r="A435" s="1"/>
      <c r="C435" s="2"/>
      <c r="F435" s="5"/>
      <c r="G435" s="5"/>
      <c r="H435" s="5"/>
      <c r="I435" s="5"/>
    </row>
    <row r="436" spans="1:9" x14ac:dyDescent="0.3">
      <c r="A436" s="1"/>
      <c r="C436" s="2"/>
      <c r="F436" s="5"/>
      <c r="G436" s="5"/>
      <c r="H436" s="5"/>
      <c r="I436" s="5"/>
    </row>
    <row r="437" spans="1:9" x14ac:dyDescent="0.3">
      <c r="A437" s="1"/>
      <c r="C437" s="2"/>
      <c r="F437" s="5"/>
      <c r="G437" s="5"/>
      <c r="H437" s="5"/>
      <c r="I437" s="5"/>
    </row>
    <row r="438" spans="1:9" x14ac:dyDescent="0.3">
      <c r="A438" s="1"/>
      <c r="C438" s="2"/>
      <c r="F438" s="5"/>
      <c r="G438" s="5"/>
      <c r="H438" s="5"/>
      <c r="I438" s="5"/>
    </row>
    <row r="439" spans="1:9" x14ac:dyDescent="0.3">
      <c r="A439" s="1"/>
      <c r="C439" s="2"/>
      <c r="F439" s="5"/>
      <c r="G439" s="5"/>
      <c r="H439" s="5"/>
      <c r="I439" s="5"/>
    </row>
    <row r="440" spans="1:9" x14ac:dyDescent="0.3">
      <c r="A440" s="1"/>
      <c r="C440" s="2"/>
      <c r="F440" s="5"/>
      <c r="G440" s="5"/>
      <c r="H440" s="5"/>
      <c r="I440" s="5"/>
    </row>
    <row r="441" spans="1:9" x14ac:dyDescent="0.3">
      <c r="A441" s="1"/>
      <c r="F441" s="5"/>
      <c r="G441" s="5"/>
      <c r="H441" s="5"/>
      <c r="I441" s="5"/>
    </row>
    <row r="442" spans="1:9" x14ac:dyDescent="0.3">
      <c r="A442" s="1"/>
      <c r="F442" s="5"/>
      <c r="G442" s="5"/>
      <c r="H442" s="5"/>
      <c r="I442" s="5"/>
    </row>
    <row r="443" spans="1:9" x14ac:dyDescent="0.3">
      <c r="A443" s="1"/>
      <c r="F443" s="5"/>
      <c r="G443" s="5"/>
      <c r="H443" s="5"/>
      <c r="I443" s="5"/>
    </row>
    <row r="444" spans="1:9" x14ac:dyDescent="0.3">
      <c r="A444" s="1"/>
      <c r="F444" s="5"/>
      <c r="G444" s="5"/>
      <c r="H444" s="5"/>
      <c r="I444" s="5"/>
    </row>
    <row r="445" spans="1:9" x14ac:dyDescent="0.3">
      <c r="A445" s="1"/>
      <c r="F445" s="5"/>
      <c r="G445" s="5"/>
      <c r="H445" s="5"/>
      <c r="I445" s="5"/>
    </row>
    <row r="446" spans="1:9" x14ac:dyDescent="0.3">
      <c r="F446" s="5"/>
      <c r="G446" s="5"/>
      <c r="H446" s="5"/>
      <c r="I44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8B08-DA96-466E-BECF-9066CF500852}">
  <dimension ref="A1:U278"/>
  <sheetViews>
    <sheetView tabSelected="1" zoomScaleNormal="100" workbookViewId="0">
      <selection activeCell="R2" sqref="R2"/>
    </sheetView>
  </sheetViews>
  <sheetFormatPr defaultRowHeight="14.4" x14ac:dyDescent="0.3"/>
  <cols>
    <col min="1" max="1" width="9.88671875" bestFit="1" customWidth="1"/>
    <col min="13" max="13" width="17.44140625" bestFit="1" customWidth="1"/>
  </cols>
  <sheetData>
    <row r="1" spans="1:18" x14ac:dyDescent="0.3">
      <c r="A1" t="s">
        <v>0</v>
      </c>
      <c r="B1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35</v>
      </c>
      <c r="H1" t="s">
        <v>15</v>
      </c>
      <c r="I1" t="s">
        <v>16</v>
      </c>
      <c r="J1" t="s">
        <v>17</v>
      </c>
      <c r="K1" t="s">
        <v>18</v>
      </c>
    </row>
    <row r="2" spans="1:18" x14ac:dyDescent="0.3">
      <c r="A2" s="1">
        <v>44319</v>
      </c>
      <c r="B2">
        <v>14634.15</v>
      </c>
      <c r="C2">
        <v>58.65</v>
      </c>
      <c r="D2">
        <v>599.29999999999995</v>
      </c>
      <c r="E2">
        <v>160.30000000000001</v>
      </c>
      <c r="F2">
        <v>104.25</v>
      </c>
      <c r="G2" t="s">
        <v>34</v>
      </c>
      <c r="H2" t="s">
        <v>11</v>
      </c>
      <c r="I2" t="s">
        <v>12</v>
      </c>
      <c r="J2" t="s">
        <v>13</v>
      </c>
      <c r="K2" t="s">
        <v>14</v>
      </c>
      <c r="M2" t="s">
        <v>11</v>
      </c>
      <c r="N2" t="s">
        <v>12</v>
      </c>
      <c r="O2" t="s">
        <v>13</v>
      </c>
      <c r="P2" t="s">
        <v>14</v>
      </c>
    </row>
    <row r="3" spans="1:18" x14ac:dyDescent="0.3">
      <c r="A3" s="1">
        <v>44320</v>
      </c>
      <c r="B3">
        <v>14496.5</v>
      </c>
      <c r="C3">
        <v>58.25</v>
      </c>
      <c r="D3">
        <v>597.70000000000005</v>
      </c>
      <c r="E3">
        <v>155.44999999999999</v>
      </c>
      <c r="F3">
        <v>103.8</v>
      </c>
      <c r="G3" s="5">
        <f>LN((B3/B2))</f>
        <v>-9.4505975322978809E-3</v>
      </c>
      <c r="H3" s="5">
        <f>LN((C3/C2))</f>
        <v>-6.8434826536744545E-3</v>
      </c>
      <c r="I3" s="5">
        <f>LN((D3/D2))</f>
        <v>-2.6733516339309065E-3</v>
      </c>
      <c r="J3" s="5">
        <f>LN((E3/E2))</f>
        <v>-3.0722923110744566E-2</v>
      </c>
      <c r="K3" s="5">
        <f>LN((F3/F2))</f>
        <v>-4.3258899471226063E-3</v>
      </c>
      <c r="M3" s="20">
        <f>SLOPE(H1:H251,$G$1:$G$251)</f>
        <v>0.92514069544793798</v>
      </c>
      <c r="N3" s="16">
        <f>SLOPE(I1:I251,$G$1:$G$251)</f>
        <v>1.6240237912430993</v>
      </c>
      <c r="O3" s="16">
        <f>SLOPE(J1:J251,$G$1:$G$251)</f>
        <v>1.3025739516576611</v>
      </c>
      <c r="P3" s="16">
        <f>SLOPE(K1:K251,$G$1:$G$251)</f>
        <v>0.7097722678599645</v>
      </c>
    </row>
    <row r="4" spans="1:18" x14ac:dyDescent="0.3">
      <c r="A4" s="1">
        <v>44321</v>
      </c>
      <c r="B4">
        <v>14617.85</v>
      </c>
      <c r="C4">
        <v>58.1</v>
      </c>
      <c r="D4">
        <v>606</v>
      </c>
      <c r="E4">
        <v>153.75</v>
      </c>
      <c r="F4">
        <v>103.8</v>
      </c>
      <c r="G4" s="5">
        <f t="shared" ref="G4:G67" si="0">LN((B4/B3))</f>
        <v>8.3361437043846104E-3</v>
      </c>
      <c r="H4" s="5">
        <f t="shared" ref="H4:H67" si="1">LN((C4/C3))</f>
        <v>-2.5784285879443649E-3</v>
      </c>
      <c r="I4" s="5">
        <f t="shared" ref="I4:I67" si="2">LN((D4/D3))</f>
        <v>1.3791030239105946E-2</v>
      </c>
      <c r="J4" s="5">
        <f t="shared" ref="J4:J67" si="3">LN((E4/E3))</f>
        <v>-1.0996229818135455E-2</v>
      </c>
      <c r="K4" s="5">
        <f t="shared" ref="K4:K67" si="4">LN((F4/F3))</f>
        <v>0</v>
      </c>
    </row>
    <row r="5" spans="1:18" x14ac:dyDescent="0.3">
      <c r="A5" s="1">
        <v>44322</v>
      </c>
      <c r="B5">
        <v>14724.8</v>
      </c>
      <c r="C5">
        <v>56.7</v>
      </c>
      <c r="D5">
        <v>601.95000000000005</v>
      </c>
      <c r="E5">
        <v>155.65</v>
      </c>
      <c r="F5">
        <v>102.95</v>
      </c>
      <c r="G5" s="5">
        <f t="shared" si="0"/>
        <v>7.2897624185612698E-3</v>
      </c>
      <c r="H5" s="5">
        <f t="shared" si="1"/>
        <v>-2.4391453124159124E-2</v>
      </c>
      <c r="I5" s="5">
        <f t="shared" si="2"/>
        <v>-6.7056006882789234E-3</v>
      </c>
      <c r="J5" s="5">
        <f t="shared" si="3"/>
        <v>1.2281990200990009E-2</v>
      </c>
      <c r="K5" s="5">
        <f t="shared" si="4"/>
        <v>-8.2225372579897166E-3</v>
      </c>
    </row>
    <row r="6" spans="1:18" x14ac:dyDescent="0.3">
      <c r="A6" s="1">
        <v>44323</v>
      </c>
      <c r="B6">
        <v>14823.15</v>
      </c>
      <c r="C6">
        <v>58.8</v>
      </c>
      <c r="D6">
        <v>631.75</v>
      </c>
      <c r="E6">
        <v>154.5</v>
      </c>
      <c r="F6">
        <v>105.05</v>
      </c>
      <c r="G6" s="5">
        <f t="shared" si="0"/>
        <v>6.6570007870929496E-3</v>
      </c>
      <c r="H6" s="5">
        <f t="shared" si="1"/>
        <v>3.6367644170874791E-2</v>
      </c>
      <c r="I6" s="5">
        <f t="shared" si="2"/>
        <v>4.8319360887268015E-2</v>
      </c>
      <c r="J6" s="5">
        <f t="shared" si="3"/>
        <v>-7.4158005498170957E-3</v>
      </c>
      <c r="K6" s="5">
        <f t="shared" si="4"/>
        <v>2.0192993817210837E-2</v>
      </c>
      <c r="M6" t="s">
        <v>36</v>
      </c>
    </row>
    <row r="7" spans="1:18" ht="15" thickBot="1" x14ac:dyDescent="0.35">
      <c r="A7" s="1">
        <v>44326</v>
      </c>
      <c r="B7">
        <v>14942.35</v>
      </c>
      <c r="C7">
        <v>61.5</v>
      </c>
      <c r="D7">
        <v>691.75</v>
      </c>
      <c r="E7">
        <v>156.15</v>
      </c>
      <c r="F7">
        <v>107.7</v>
      </c>
      <c r="G7" s="5">
        <f t="shared" si="0"/>
        <v>8.0093152954948815E-3</v>
      </c>
      <c r="H7" s="5">
        <f t="shared" si="1"/>
        <v>4.4895319907890946E-2</v>
      </c>
      <c r="I7" s="5">
        <f t="shared" si="2"/>
        <v>9.0730872398731746E-2</v>
      </c>
      <c r="J7" s="5">
        <f t="shared" si="3"/>
        <v>1.0622987391287468E-2</v>
      </c>
      <c r="K7" s="5">
        <f t="shared" si="4"/>
        <v>2.4913156871333598E-2</v>
      </c>
    </row>
    <row r="8" spans="1:18" x14ac:dyDescent="0.3">
      <c r="A8" s="1">
        <v>44327</v>
      </c>
      <c r="B8">
        <v>14850.75</v>
      </c>
      <c r="C8">
        <v>63.6</v>
      </c>
      <c r="D8">
        <v>691.7</v>
      </c>
      <c r="E8">
        <v>155</v>
      </c>
      <c r="F8">
        <v>112.65</v>
      </c>
      <c r="G8" s="5">
        <f t="shared" si="0"/>
        <v>-6.1490941611665332E-3</v>
      </c>
      <c r="H8" s="5">
        <f t="shared" si="1"/>
        <v>3.3576295533604306E-2</v>
      </c>
      <c r="I8" s="5">
        <f t="shared" si="2"/>
        <v>-7.2283060496146855E-5</v>
      </c>
      <c r="J8" s="5">
        <f t="shared" si="3"/>
        <v>-7.3919668098409667E-3</v>
      </c>
      <c r="K8" s="5">
        <f t="shared" si="4"/>
        <v>4.4936082715910534E-2</v>
      </c>
      <c r="M8" s="19" t="s">
        <v>37</v>
      </c>
      <c r="N8" s="19"/>
    </row>
    <row r="9" spans="1:18" x14ac:dyDescent="0.3">
      <c r="A9" s="1">
        <v>44328</v>
      </c>
      <c r="B9">
        <v>14696.5</v>
      </c>
      <c r="C9">
        <v>62.35</v>
      </c>
      <c r="D9">
        <v>646.65</v>
      </c>
      <c r="E9">
        <v>152.19999999999999</v>
      </c>
      <c r="F9">
        <v>113.25</v>
      </c>
      <c r="G9" s="5">
        <f t="shared" si="0"/>
        <v>-1.0440998826452301E-2</v>
      </c>
      <c r="H9" s="5">
        <f t="shared" si="1"/>
        <v>-1.9849798220030971E-2</v>
      </c>
      <c r="I9" s="5">
        <f t="shared" si="2"/>
        <v>-6.7347145745285789E-2</v>
      </c>
      <c r="J9" s="5">
        <f t="shared" si="3"/>
        <v>-1.8229671491661274E-2</v>
      </c>
      <c r="K9" s="5">
        <f t="shared" si="4"/>
        <v>5.3120974848898843E-3</v>
      </c>
      <c r="M9" t="s">
        <v>38</v>
      </c>
      <c r="N9">
        <v>0.39201017592283544</v>
      </c>
    </row>
    <row r="10" spans="1:18" x14ac:dyDescent="0.3">
      <c r="A10" s="1">
        <v>44330</v>
      </c>
      <c r="B10">
        <v>14677.8</v>
      </c>
      <c r="C10">
        <v>60.8</v>
      </c>
      <c r="D10">
        <v>647.9</v>
      </c>
      <c r="E10">
        <v>151.05000000000001</v>
      </c>
      <c r="F10">
        <v>111.3</v>
      </c>
      <c r="G10" s="5">
        <f t="shared" si="0"/>
        <v>-1.2732220019680827E-3</v>
      </c>
      <c r="H10" s="5">
        <f t="shared" si="1"/>
        <v>-2.5173883153924149E-2</v>
      </c>
      <c r="I10" s="5">
        <f t="shared" si="2"/>
        <v>1.9311735946581443E-3</v>
      </c>
      <c r="J10" s="5">
        <f t="shared" si="3"/>
        <v>-7.584537594904267E-3</v>
      </c>
      <c r="K10" s="5">
        <f t="shared" si="4"/>
        <v>-1.7368506081644253E-2</v>
      </c>
      <c r="M10" t="s">
        <v>39</v>
      </c>
      <c r="N10">
        <v>0.15367197802705237</v>
      </c>
    </row>
    <row r="11" spans="1:18" x14ac:dyDescent="0.3">
      <c r="A11" s="1">
        <v>44333</v>
      </c>
      <c r="B11">
        <v>14923.15</v>
      </c>
      <c r="C11">
        <v>60.75</v>
      </c>
      <c r="D11">
        <v>647.4</v>
      </c>
      <c r="E11">
        <v>155.5</v>
      </c>
      <c r="F11">
        <v>111.55</v>
      </c>
      <c r="G11" s="5">
        <f t="shared" si="0"/>
        <v>1.6577550301561973E-2</v>
      </c>
      <c r="H11" s="5">
        <f t="shared" si="1"/>
        <v>-8.2270675146339724E-4</v>
      </c>
      <c r="I11" s="5">
        <f t="shared" si="2"/>
        <v>-7.7202196376753639E-4</v>
      </c>
      <c r="J11" s="5">
        <f t="shared" si="3"/>
        <v>2.9034823786607804E-2</v>
      </c>
      <c r="K11" s="5">
        <f t="shared" si="4"/>
        <v>2.2436625970423565E-3</v>
      </c>
      <c r="M11" t="s">
        <v>40</v>
      </c>
      <c r="N11">
        <v>0.15024554878829549</v>
      </c>
    </row>
    <row r="12" spans="1:18" x14ac:dyDescent="0.3">
      <c r="A12" s="1">
        <v>44334</v>
      </c>
      <c r="B12">
        <v>15108.1</v>
      </c>
      <c r="C12">
        <v>61.25</v>
      </c>
      <c r="D12">
        <v>632.85</v>
      </c>
      <c r="E12">
        <v>156.4</v>
      </c>
      <c r="F12">
        <v>112.05</v>
      </c>
      <c r="G12" s="5">
        <f t="shared" si="0"/>
        <v>1.2317325341082912E-2</v>
      </c>
      <c r="H12" s="5">
        <f t="shared" si="1"/>
        <v>8.1967672041784907E-3</v>
      </c>
      <c r="I12" s="5">
        <f t="shared" si="2"/>
        <v>-2.2730914253686559E-2</v>
      </c>
      <c r="J12" s="5">
        <f t="shared" si="3"/>
        <v>5.7710964919218677E-3</v>
      </c>
      <c r="K12" s="5">
        <f t="shared" si="4"/>
        <v>4.4722793683944981E-3</v>
      </c>
      <c r="M12" t="s">
        <v>41</v>
      </c>
      <c r="N12">
        <v>2.1730121543709891E-2</v>
      </c>
    </row>
    <row r="13" spans="1:18" ht="15" thickBot="1" x14ac:dyDescent="0.35">
      <c r="A13" s="1">
        <v>44335</v>
      </c>
      <c r="B13">
        <v>15030.15</v>
      </c>
      <c r="C13">
        <v>61.2</v>
      </c>
      <c r="D13">
        <v>634.29999999999995</v>
      </c>
      <c r="E13">
        <v>154.19999999999999</v>
      </c>
      <c r="F13">
        <v>111.9</v>
      </c>
      <c r="G13" s="5">
        <f t="shared" si="0"/>
        <v>-5.1728400830980811E-3</v>
      </c>
      <c r="H13" s="5">
        <f t="shared" si="1"/>
        <v>-8.1665990655586679E-4</v>
      </c>
      <c r="I13" s="5">
        <f t="shared" si="2"/>
        <v>2.2886014013940186E-3</v>
      </c>
      <c r="J13" s="5">
        <f t="shared" si="3"/>
        <v>-1.4166366981981668E-2</v>
      </c>
      <c r="K13" s="5">
        <f t="shared" si="4"/>
        <v>-1.3395849290563609E-3</v>
      </c>
      <c r="M13" s="17" t="s">
        <v>42</v>
      </c>
      <c r="N13" s="17">
        <v>249</v>
      </c>
    </row>
    <row r="14" spans="1:18" x14ac:dyDescent="0.3">
      <c r="A14" s="1">
        <v>44336</v>
      </c>
      <c r="B14">
        <v>14906.05</v>
      </c>
      <c r="C14">
        <v>60.1</v>
      </c>
      <c r="D14">
        <v>628.54999999999995</v>
      </c>
      <c r="E14">
        <v>160.25</v>
      </c>
      <c r="F14">
        <v>111.75</v>
      </c>
      <c r="G14" s="5">
        <f t="shared" si="0"/>
        <v>-8.2910129471753299E-3</v>
      </c>
      <c r="H14" s="5">
        <f t="shared" si="1"/>
        <v>-1.8137347977118551E-2</v>
      </c>
      <c r="I14" s="5">
        <f t="shared" si="2"/>
        <v>-9.1064492790114172E-3</v>
      </c>
      <c r="J14" s="5">
        <f t="shared" si="3"/>
        <v>3.8484634671550388E-2</v>
      </c>
      <c r="K14" s="5">
        <f t="shared" si="4"/>
        <v>-1.3413818242013361E-3</v>
      </c>
    </row>
    <row r="15" spans="1:18" ht="15" thickBot="1" x14ac:dyDescent="0.35">
      <c r="A15" s="1">
        <v>44337</v>
      </c>
      <c r="B15">
        <v>15175.3</v>
      </c>
      <c r="C15">
        <v>61.9</v>
      </c>
      <c r="D15">
        <v>644.35</v>
      </c>
      <c r="E15">
        <v>160.30000000000001</v>
      </c>
      <c r="F15">
        <v>112.85</v>
      </c>
      <c r="G15" s="5">
        <f t="shared" si="0"/>
        <v>1.7901935299818986E-2</v>
      </c>
      <c r="H15" s="5">
        <f t="shared" si="1"/>
        <v>2.9510338149388499E-2</v>
      </c>
      <c r="I15" s="5">
        <f t="shared" si="2"/>
        <v>2.4826477373560099E-2</v>
      </c>
      <c r="J15" s="5">
        <f t="shared" si="3"/>
        <v>3.1196381472801916E-4</v>
      </c>
      <c r="K15" s="5">
        <f t="shared" si="4"/>
        <v>9.7952697698664576E-3</v>
      </c>
      <c r="M15" t="s">
        <v>43</v>
      </c>
    </row>
    <row r="16" spans="1:18" x14ac:dyDescent="0.3">
      <c r="A16" s="1">
        <v>44340</v>
      </c>
      <c r="B16">
        <v>15197.7</v>
      </c>
      <c r="C16">
        <v>63</v>
      </c>
      <c r="D16">
        <v>644.20000000000005</v>
      </c>
      <c r="E16">
        <v>163.05000000000001</v>
      </c>
      <c r="F16">
        <v>112.85</v>
      </c>
      <c r="G16" s="5">
        <f t="shared" si="0"/>
        <v>1.4749945057214828E-3</v>
      </c>
      <c r="H16" s="5">
        <f t="shared" si="1"/>
        <v>1.7614546700982305E-2</v>
      </c>
      <c r="I16" s="5">
        <f t="shared" si="2"/>
        <v>-2.3281983730171179E-4</v>
      </c>
      <c r="J16" s="5">
        <f t="shared" si="3"/>
        <v>1.7009842619820949E-2</v>
      </c>
      <c r="K16" s="5">
        <f t="shared" si="4"/>
        <v>0</v>
      </c>
      <c r="M16" s="18"/>
      <c r="N16" s="18" t="s">
        <v>48</v>
      </c>
      <c r="O16" s="18" t="s">
        <v>49</v>
      </c>
      <c r="P16" s="18" t="s">
        <v>50</v>
      </c>
      <c r="Q16" s="18" t="s">
        <v>51</v>
      </c>
      <c r="R16" s="18" t="s">
        <v>52</v>
      </c>
    </row>
    <row r="17" spans="1:21" x14ac:dyDescent="0.3">
      <c r="A17" s="1">
        <v>44341</v>
      </c>
      <c r="B17">
        <v>15208.45</v>
      </c>
      <c r="C17">
        <v>67.849999999999994</v>
      </c>
      <c r="D17">
        <v>632.65</v>
      </c>
      <c r="E17">
        <v>157.30000000000001</v>
      </c>
      <c r="F17">
        <v>113.25</v>
      </c>
      <c r="G17" s="5">
        <f t="shared" si="0"/>
        <v>7.0709382463091867E-4</v>
      </c>
      <c r="H17" s="5">
        <f t="shared" si="1"/>
        <v>7.4164659889345411E-2</v>
      </c>
      <c r="I17" s="5">
        <f t="shared" si="2"/>
        <v>-1.8091890261825842E-2</v>
      </c>
      <c r="J17" s="5">
        <f t="shared" si="3"/>
        <v>-3.5902092171095981E-2</v>
      </c>
      <c r="K17" s="5">
        <f t="shared" si="4"/>
        <v>3.5382610995988253E-3</v>
      </c>
      <c r="M17" t="s">
        <v>44</v>
      </c>
      <c r="N17">
        <v>1</v>
      </c>
      <c r="O17">
        <v>2.1177623595642389E-2</v>
      </c>
      <c r="P17">
        <v>2.1177623595642389E-2</v>
      </c>
      <c r="Q17">
        <v>44.84901549661226</v>
      </c>
      <c r="R17">
        <v>1.4248132533386048E-10</v>
      </c>
    </row>
    <row r="18" spans="1:21" x14ac:dyDescent="0.3">
      <c r="A18" s="1">
        <v>44342</v>
      </c>
      <c r="B18">
        <v>15301.45</v>
      </c>
      <c r="C18">
        <v>71.2</v>
      </c>
      <c r="D18">
        <v>625.1</v>
      </c>
      <c r="E18">
        <v>155.35</v>
      </c>
      <c r="F18">
        <v>111.15</v>
      </c>
      <c r="G18" s="5">
        <f t="shared" si="0"/>
        <v>6.0964007117105569E-3</v>
      </c>
      <c r="H18" s="5">
        <f t="shared" si="1"/>
        <v>4.8193432137052121E-2</v>
      </c>
      <c r="I18" s="5">
        <f t="shared" si="2"/>
        <v>-1.2005709697505881E-2</v>
      </c>
      <c r="J18" s="5">
        <f t="shared" si="3"/>
        <v>-1.2474174225175801E-2</v>
      </c>
      <c r="K18" s="5">
        <f t="shared" si="4"/>
        <v>-1.8717123952937755E-2</v>
      </c>
      <c r="M18" t="s">
        <v>45</v>
      </c>
      <c r="N18">
        <v>247</v>
      </c>
      <c r="O18">
        <v>0.11663295102918796</v>
      </c>
      <c r="P18">
        <v>4.7219818230440471E-4</v>
      </c>
    </row>
    <row r="19" spans="1:21" ht="15" thickBot="1" x14ac:dyDescent="0.35">
      <c r="A19" s="1">
        <v>44343</v>
      </c>
      <c r="B19">
        <v>15337.85</v>
      </c>
      <c r="C19">
        <v>68.5</v>
      </c>
      <c r="D19">
        <v>614.95000000000005</v>
      </c>
      <c r="E19">
        <v>154.5</v>
      </c>
      <c r="F19">
        <v>110.2</v>
      </c>
      <c r="G19" s="5">
        <f t="shared" si="0"/>
        <v>2.3760345128514245E-3</v>
      </c>
      <c r="H19" s="5">
        <f t="shared" si="1"/>
        <v>-3.8659073149750547E-2</v>
      </c>
      <c r="I19" s="5">
        <f t="shared" si="2"/>
        <v>-1.6370673249347146E-2</v>
      </c>
      <c r="J19" s="5">
        <f t="shared" si="3"/>
        <v>-5.4865395012562582E-3</v>
      </c>
      <c r="K19" s="5">
        <f t="shared" si="4"/>
        <v>-8.5837436913914419E-3</v>
      </c>
      <c r="M19" s="17" t="s">
        <v>46</v>
      </c>
      <c r="N19" s="17">
        <v>248</v>
      </c>
      <c r="O19" s="17">
        <v>0.13781057462483035</v>
      </c>
      <c r="P19" s="17"/>
      <c r="Q19" s="17"/>
      <c r="R19" s="17"/>
    </row>
    <row r="20" spans="1:21" ht="15" thickBot="1" x14ac:dyDescent="0.35">
      <c r="A20" s="1">
        <v>44344</v>
      </c>
      <c r="B20">
        <v>15435.65</v>
      </c>
      <c r="C20">
        <v>67.900000000000006</v>
      </c>
      <c r="D20">
        <v>635.15</v>
      </c>
      <c r="E20">
        <v>159.75</v>
      </c>
      <c r="F20">
        <v>108.95</v>
      </c>
      <c r="G20" s="5">
        <f t="shared" si="0"/>
        <v>6.3561394878013074E-3</v>
      </c>
      <c r="H20" s="5">
        <f t="shared" si="1"/>
        <v>-8.7977107035290842E-3</v>
      </c>
      <c r="I20" s="5">
        <f t="shared" si="2"/>
        <v>3.2320227781050058E-2</v>
      </c>
      <c r="J20" s="5">
        <f t="shared" si="3"/>
        <v>3.3415996919844017E-2</v>
      </c>
      <c r="K20" s="5">
        <f t="shared" si="4"/>
        <v>-1.1407835328185262E-2</v>
      </c>
    </row>
    <row r="21" spans="1:21" x14ac:dyDescent="0.3">
      <c r="A21" s="1">
        <v>44347</v>
      </c>
      <c r="B21">
        <v>15582.8</v>
      </c>
      <c r="C21">
        <v>66.8</v>
      </c>
      <c r="D21">
        <v>631.15</v>
      </c>
      <c r="E21">
        <v>163</v>
      </c>
      <c r="F21">
        <v>110.5</v>
      </c>
      <c r="G21" s="5">
        <f t="shared" si="0"/>
        <v>9.4879727316188097E-3</v>
      </c>
      <c r="H21" s="5">
        <f t="shared" si="1"/>
        <v>-1.633295402205057E-2</v>
      </c>
      <c r="I21" s="5">
        <f t="shared" si="2"/>
        <v>-6.3176392705991055E-3</v>
      </c>
      <c r="J21" s="5">
        <f t="shared" si="3"/>
        <v>2.014010754911822E-2</v>
      </c>
      <c r="K21" s="5">
        <f t="shared" si="4"/>
        <v>1.412645956717865E-2</v>
      </c>
      <c r="M21" s="18"/>
      <c r="N21" s="18" t="s">
        <v>53</v>
      </c>
      <c r="O21" s="18" t="s">
        <v>41</v>
      </c>
      <c r="P21" s="18" t="s">
        <v>54</v>
      </c>
      <c r="Q21" s="18" t="s">
        <v>55</v>
      </c>
      <c r="R21" s="18" t="s">
        <v>56</v>
      </c>
      <c r="S21" s="18" t="s">
        <v>57</v>
      </c>
      <c r="T21" s="18" t="s">
        <v>58</v>
      </c>
      <c r="U21" s="18" t="s">
        <v>59</v>
      </c>
    </row>
    <row r="22" spans="1:21" x14ac:dyDescent="0.3">
      <c r="A22" s="1">
        <v>44348</v>
      </c>
      <c r="B22">
        <v>15574.85</v>
      </c>
      <c r="C22">
        <v>67.95</v>
      </c>
      <c r="D22">
        <v>626.29999999999995</v>
      </c>
      <c r="E22">
        <v>160</v>
      </c>
      <c r="F22">
        <v>110.1</v>
      </c>
      <c r="G22" s="5">
        <f t="shared" si="0"/>
        <v>-5.1030807346014347E-4</v>
      </c>
      <c r="H22" s="5">
        <f t="shared" si="1"/>
        <v>1.7069060054552714E-2</v>
      </c>
      <c r="I22" s="5">
        <f t="shared" si="2"/>
        <v>-7.714062667503508E-3</v>
      </c>
      <c r="J22" s="5">
        <f t="shared" si="3"/>
        <v>-1.8576385572935419E-2</v>
      </c>
      <c r="K22" s="5">
        <f t="shared" si="4"/>
        <v>-3.6264772291733265E-3</v>
      </c>
      <c r="M22" t="s">
        <v>47</v>
      </c>
      <c r="N22">
        <v>-3.6755973377044387E-4</v>
      </c>
      <c r="O22">
        <v>1.3789985037403469E-3</v>
      </c>
      <c r="P22">
        <v>-0.26654106786445947</v>
      </c>
      <c r="Q22">
        <v>0.79004491478665462</v>
      </c>
      <c r="R22">
        <v>-3.0836555341130761E-3</v>
      </c>
      <c r="S22">
        <v>2.3485360665721888E-3</v>
      </c>
      <c r="T22">
        <v>-3.0836555341130761E-3</v>
      </c>
      <c r="U22">
        <v>2.3485360665721888E-3</v>
      </c>
    </row>
    <row r="23" spans="1:21" ht="15" thickBot="1" x14ac:dyDescent="0.35">
      <c r="A23" s="1">
        <v>44349</v>
      </c>
      <c r="B23">
        <v>15576.2</v>
      </c>
      <c r="C23">
        <v>70.25</v>
      </c>
      <c r="D23">
        <v>618</v>
      </c>
      <c r="E23">
        <v>162.85</v>
      </c>
      <c r="F23">
        <v>111.1</v>
      </c>
      <c r="G23" s="5">
        <f t="shared" si="0"/>
        <v>8.6674446019981654E-5</v>
      </c>
      <c r="H23" s="5">
        <f t="shared" si="1"/>
        <v>3.3288167616702308E-2</v>
      </c>
      <c r="I23" s="5">
        <f t="shared" si="2"/>
        <v>-1.3341032073676351E-2</v>
      </c>
      <c r="J23" s="5">
        <f t="shared" si="3"/>
        <v>1.7655716488415584E-2</v>
      </c>
      <c r="K23" s="5">
        <f t="shared" si="4"/>
        <v>9.0416529169499455E-3</v>
      </c>
      <c r="M23" s="17" t="s">
        <v>34</v>
      </c>
      <c r="N23" s="21">
        <v>0.9251406954479382</v>
      </c>
      <c r="O23" s="17">
        <v>0.13814377774574443</v>
      </c>
      <c r="P23" s="17">
        <v>6.6969407565404264</v>
      </c>
      <c r="Q23" s="17">
        <v>1.4248132533386048E-10</v>
      </c>
      <c r="R23" s="17">
        <v>0.6530506724631624</v>
      </c>
      <c r="S23" s="17">
        <v>1.197230718432714</v>
      </c>
      <c r="T23" s="17">
        <v>0.6530506724631624</v>
      </c>
      <c r="U23" s="17">
        <v>1.197230718432714</v>
      </c>
    </row>
    <row r="24" spans="1:21" x14ac:dyDescent="0.3">
      <c r="A24" s="1">
        <v>44350</v>
      </c>
      <c r="B24">
        <v>15690.35</v>
      </c>
      <c r="C24">
        <v>71.099999999999994</v>
      </c>
      <c r="D24">
        <v>622.70000000000005</v>
      </c>
      <c r="E24">
        <v>162.85</v>
      </c>
      <c r="F24">
        <v>111.8</v>
      </c>
      <c r="G24" s="5">
        <f t="shared" si="0"/>
        <v>7.3017654436381392E-3</v>
      </c>
      <c r="H24" s="5">
        <f t="shared" si="1"/>
        <v>1.2027028595339986E-2</v>
      </c>
      <c r="I24" s="5">
        <f t="shared" si="2"/>
        <v>7.5764044207155632E-3</v>
      </c>
      <c r="J24" s="5">
        <f t="shared" si="3"/>
        <v>0</v>
      </c>
      <c r="K24" s="5">
        <f t="shared" si="4"/>
        <v>6.2808640754145797E-3</v>
      </c>
    </row>
    <row r="25" spans="1:21" x14ac:dyDescent="0.3">
      <c r="A25" s="1">
        <v>44351</v>
      </c>
      <c r="B25">
        <v>15670.25</v>
      </c>
      <c r="C25">
        <v>80.849999999999994</v>
      </c>
      <c r="D25">
        <v>627.70000000000005</v>
      </c>
      <c r="E25">
        <v>168.15</v>
      </c>
      <c r="F25">
        <v>111.85</v>
      </c>
      <c r="G25" s="5">
        <f t="shared" si="0"/>
        <v>-1.2818634051846062E-3</v>
      </c>
      <c r="H25" s="5">
        <f t="shared" si="1"/>
        <v>0.12850824921392065</v>
      </c>
      <c r="I25" s="5">
        <f t="shared" si="2"/>
        <v>7.9974834450798112E-3</v>
      </c>
      <c r="J25" s="5">
        <f t="shared" si="3"/>
        <v>3.2026906464036255E-2</v>
      </c>
      <c r="K25" s="5">
        <f t="shared" si="4"/>
        <v>4.4712721513969378E-4</v>
      </c>
    </row>
    <row r="26" spans="1:21" x14ac:dyDescent="0.3">
      <c r="A26" s="1">
        <v>44354</v>
      </c>
      <c r="B26">
        <v>15751.65</v>
      </c>
      <c r="C26">
        <v>83.2</v>
      </c>
      <c r="D26">
        <v>670.05</v>
      </c>
      <c r="E26">
        <v>170.7</v>
      </c>
      <c r="F26">
        <v>116.4</v>
      </c>
      <c r="G26" s="5">
        <f t="shared" si="0"/>
        <v>5.1811113962645268E-3</v>
      </c>
      <c r="H26" s="5">
        <f t="shared" si="1"/>
        <v>2.8651761804047226E-2</v>
      </c>
      <c r="I26" s="5">
        <f t="shared" si="2"/>
        <v>6.5289991142751122E-2</v>
      </c>
      <c r="J26" s="5">
        <f t="shared" si="3"/>
        <v>1.5051191614116199E-2</v>
      </c>
      <c r="K26" s="5">
        <f t="shared" si="4"/>
        <v>3.9873847361198894E-2</v>
      </c>
    </row>
    <row r="27" spans="1:21" x14ac:dyDescent="0.3">
      <c r="A27" s="1">
        <v>44355</v>
      </c>
      <c r="B27">
        <v>15740.1</v>
      </c>
      <c r="C27">
        <v>81.599999999999994</v>
      </c>
      <c r="D27">
        <v>690.75</v>
      </c>
      <c r="E27">
        <v>168.25</v>
      </c>
      <c r="F27">
        <v>116.15</v>
      </c>
      <c r="G27" s="5">
        <f t="shared" si="0"/>
        <v>-7.3352548003090691E-4</v>
      </c>
      <c r="H27" s="5">
        <f t="shared" si="1"/>
        <v>-1.9418085857101738E-2</v>
      </c>
      <c r="I27" s="5">
        <f t="shared" si="2"/>
        <v>3.0425627337288687E-2</v>
      </c>
      <c r="J27" s="5">
        <f t="shared" si="3"/>
        <v>-1.4456661275557694E-2</v>
      </c>
      <c r="K27" s="5">
        <f t="shared" si="4"/>
        <v>-2.1500760809192924E-3</v>
      </c>
      <c r="M27" t="s">
        <v>62</v>
      </c>
      <c r="R27" t="s">
        <v>60</v>
      </c>
    </row>
    <row r="28" spans="1:21" ht="15" thickBot="1" x14ac:dyDescent="0.35">
      <c r="A28" s="1">
        <v>44356</v>
      </c>
      <c r="B28">
        <v>15635.35</v>
      </c>
      <c r="C28">
        <v>85.4</v>
      </c>
      <c r="D28">
        <v>666.2</v>
      </c>
      <c r="E28">
        <v>164.8</v>
      </c>
      <c r="F28">
        <v>118.15</v>
      </c>
      <c r="G28" s="5">
        <f t="shared" si="0"/>
        <v>-6.6772198768095935E-3</v>
      </c>
      <c r="H28" s="5">
        <f t="shared" si="1"/>
        <v>4.5516838824462905E-2</v>
      </c>
      <c r="I28" s="5">
        <f t="shared" si="2"/>
        <v>-3.6188038043946609E-2</v>
      </c>
      <c r="J28" s="5">
        <f t="shared" si="3"/>
        <v>-2.0718351049465789E-2</v>
      </c>
      <c r="K28" s="5">
        <f t="shared" si="4"/>
        <v>1.7072544416498681E-2</v>
      </c>
    </row>
    <row r="29" spans="1:21" x14ac:dyDescent="0.3">
      <c r="A29" s="1">
        <v>44357</v>
      </c>
      <c r="B29">
        <v>15737.75</v>
      </c>
      <c r="C29">
        <v>86.3</v>
      </c>
      <c r="D29">
        <v>694.25</v>
      </c>
      <c r="E29">
        <v>170.65</v>
      </c>
      <c r="F29">
        <v>118.45</v>
      </c>
      <c r="G29" s="5">
        <f t="shared" si="0"/>
        <v>6.5279085353827145E-3</v>
      </c>
      <c r="H29" s="5">
        <f t="shared" si="1"/>
        <v>1.0483497294857983E-2</v>
      </c>
      <c r="I29" s="5">
        <f t="shared" si="2"/>
        <v>4.1242200427329519E-2</v>
      </c>
      <c r="J29" s="5">
        <f t="shared" si="3"/>
        <v>3.4882057877344746E-2</v>
      </c>
      <c r="K29" s="5">
        <f t="shared" si="4"/>
        <v>2.5359269718776994E-3</v>
      </c>
      <c r="M29" s="18" t="s">
        <v>63</v>
      </c>
      <c r="N29" s="18" t="s">
        <v>64</v>
      </c>
      <c r="O29" s="18" t="s">
        <v>65</v>
      </c>
      <c r="P29" s="18" t="s">
        <v>66</v>
      </c>
      <c r="R29" s="18" t="s">
        <v>61</v>
      </c>
      <c r="S29" s="18" t="s">
        <v>11</v>
      </c>
    </row>
    <row r="30" spans="1:21" x14ac:dyDescent="0.3">
      <c r="A30" s="1">
        <v>44358</v>
      </c>
      <c r="B30">
        <v>15799.35</v>
      </c>
      <c r="C30">
        <v>85.2</v>
      </c>
      <c r="D30">
        <v>672.9</v>
      </c>
      <c r="E30">
        <v>169.15</v>
      </c>
      <c r="F30">
        <v>118.75</v>
      </c>
      <c r="G30" s="5">
        <f t="shared" si="0"/>
        <v>3.9065150783718612E-3</v>
      </c>
      <c r="H30" s="5">
        <f t="shared" si="1"/>
        <v>-1.2828164254112115E-2</v>
      </c>
      <c r="I30" s="5">
        <f t="shared" si="2"/>
        <v>-3.1235395992636583E-2</v>
      </c>
      <c r="J30" s="5">
        <f t="shared" si="3"/>
        <v>-8.8287801259985376E-3</v>
      </c>
      <c r="K30" s="5">
        <f t="shared" si="4"/>
        <v>2.5295123099560151E-3</v>
      </c>
      <c r="M30">
        <v>1</v>
      </c>
      <c r="N30">
        <v>-9.1106921071990744E-3</v>
      </c>
      <c r="O30">
        <v>2.2672094535246198E-3</v>
      </c>
      <c r="P30">
        <v>0.10454586302795253</v>
      </c>
      <c r="R30">
        <v>0.20080321285140562</v>
      </c>
      <c r="S30">
        <v>-6.1568787373034103E-2</v>
      </c>
    </row>
    <row r="31" spans="1:21" x14ac:dyDescent="0.3">
      <c r="A31" s="1">
        <v>44361</v>
      </c>
      <c r="B31">
        <v>15811.85</v>
      </c>
      <c r="C31">
        <v>83.7</v>
      </c>
      <c r="D31">
        <v>685.1</v>
      </c>
      <c r="E31">
        <v>170.3</v>
      </c>
      <c r="F31">
        <v>118.15</v>
      </c>
      <c r="G31" s="5">
        <f t="shared" si="0"/>
        <v>7.9085897729400882E-4</v>
      </c>
      <c r="H31" s="5">
        <f t="shared" si="1"/>
        <v>-1.7762456339840388E-2</v>
      </c>
      <c r="I31" s="5">
        <f t="shared" si="2"/>
        <v>1.7968082814581097E-2</v>
      </c>
      <c r="J31" s="5">
        <f t="shared" si="3"/>
        <v>6.775692441925189E-3</v>
      </c>
      <c r="K31" s="5">
        <f t="shared" si="4"/>
        <v>-5.0654392818336863E-3</v>
      </c>
      <c r="M31">
        <v>2</v>
      </c>
      <c r="N31">
        <v>7.3445460502578868E-3</v>
      </c>
      <c r="O31">
        <v>-9.9229746382022525E-3</v>
      </c>
      <c r="P31">
        <v>-0.45756952263170075</v>
      </c>
      <c r="R31">
        <v>0.60240963855421681</v>
      </c>
      <c r="S31">
        <v>-5.8113662588737264E-2</v>
      </c>
    </row>
    <row r="32" spans="1:21" x14ac:dyDescent="0.3">
      <c r="A32" s="1">
        <v>44362</v>
      </c>
      <c r="B32">
        <v>15869.25</v>
      </c>
      <c r="C32">
        <v>83.25</v>
      </c>
      <c r="D32">
        <v>708.85</v>
      </c>
      <c r="E32">
        <v>171.55</v>
      </c>
      <c r="F32">
        <v>117.9</v>
      </c>
      <c r="G32" s="5">
        <f t="shared" si="0"/>
        <v>3.6236155189037843E-3</v>
      </c>
      <c r="H32" s="5">
        <f t="shared" si="1"/>
        <v>-5.3908486348764233E-3</v>
      </c>
      <c r="I32" s="5">
        <f t="shared" si="2"/>
        <v>3.4079125554787149E-2</v>
      </c>
      <c r="J32" s="5">
        <f t="shared" si="3"/>
        <v>7.313181635816117E-3</v>
      </c>
      <c r="K32" s="5">
        <f t="shared" si="4"/>
        <v>-2.1181960895916272E-3</v>
      </c>
      <c r="M32">
        <v>3</v>
      </c>
      <c r="N32">
        <v>6.3764961397875736E-3</v>
      </c>
      <c r="O32">
        <v>-3.0767949263946697E-2</v>
      </c>
      <c r="P32">
        <v>-1.4187757573076978</v>
      </c>
      <c r="R32">
        <v>1.0040160642570282</v>
      </c>
      <c r="S32">
        <v>-5.730734525730629E-2</v>
      </c>
    </row>
    <row r="33" spans="1:19" x14ac:dyDescent="0.3">
      <c r="A33" s="1">
        <v>44363</v>
      </c>
      <c r="B33">
        <v>15767.55</v>
      </c>
      <c r="C33">
        <v>81.8</v>
      </c>
      <c r="D33">
        <v>681.8</v>
      </c>
      <c r="E33">
        <v>169.65</v>
      </c>
      <c r="F33">
        <v>119.8</v>
      </c>
      <c r="G33" s="5">
        <f t="shared" si="0"/>
        <v>-6.4292438119768949E-3</v>
      </c>
      <c r="H33" s="5">
        <f t="shared" si="1"/>
        <v>-1.7570885251851843E-2</v>
      </c>
      <c r="I33" s="5">
        <f t="shared" si="2"/>
        <v>-3.8907578859837956E-2</v>
      </c>
      <c r="J33" s="5">
        <f t="shared" si="3"/>
        <v>-1.1137278074219655E-2</v>
      </c>
      <c r="K33" s="5">
        <f t="shared" si="4"/>
        <v>1.5986878138023599E-2</v>
      </c>
      <c r="M33">
        <v>4</v>
      </c>
      <c r="N33">
        <v>5.7911026039981998E-3</v>
      </c>
      <c r="O33">
        <v>3.0576541566876593E-2</v>
      </c>
      <c r="P33">
        <v>1.4099495401934043</v>
      </c>
      <c r="R33">
        <v>1.4056224899598393</v>
      </c>
      <c r="S33">
        <v>-4.8507518605085564E-2</v>
      </c>
    </row>
    <row r="34" spans="1:19" x14ac:dyDescent="0.3">
      <c r="A34" s="1">
        <v>44364</v>
      </c>
      <c r="B34">
        <v>15691.4</v>
      </c>
      <c r="C34">
        <v>81.900000000000006</v>
      </c>
      <c r="D34">
        <v>670.65</v>
      </c>
      <c r="E34">
        <v>162.75</v>
      </c>
      <c r="F34">
        <v>117.25</v>
      </c>
      <c r="G34" s="5">
        <f t="shared" si="0"/>
        <v>-4.8412390579480827E-3</v>
      </c>
      <c r="H34" s="5">
        <f t="shared" si="1"/>
        <v>1.221747250322513E-3</v>
      </c>
      <c r="I34" s="5">
        <f t="shared" si="2"/>
        <v>-1.6488968355703407E-2</v>
      </c>
      <c r="J34" s="5">
        <f t="shared" si="3"/>
        <v>-4.15222101415606E-2</v>
      </c>
      <c r="K34" s="5">
        <f t="shared" si="4"/>
        <v>-2.1515278354960254E-2</v>
      </c>
      <c r="M34">
        <v>5</v>
      </c>
      <c r="N34">
        <v>7.0421837887654996E-3</v>
      </c>
      <c r="O34">
        <v>3.7853136119125448E-2</v>
      </c>
      <c r="P34">
        <v>1.7454888333040193</v>
      </c>
      <c r="R34">
        <v>1.8072289156626506</v>
      </c>
      <c r="S34">
        <v>-4.0637645731826391E-2</v>
      </c>
    </row>
    <row r="35" spans="1:19" x14ac:dyDescent="0.3">
      <c r="A35" s="1">
        <v>44365</v>
      </c>
      <c r="B35">
        <v>15683.35</v>
      </c>
      <c r="C35">
        <v>80.5</v>
      </c>
      <c r="D35">
        <v>681</v>
      </c>
      <c r="E35">
        <v>158.65</v>
      </c>
      <c r="F35">
        <v>113.55</v>
      </c>
      <c r="G35" s="5">
        <f t="shared" si="0"/>
        <v>-5.1315151047548523E-4</v>
      </c>
      <c r="H35" s="5">
        <f t="shared" si="1"/>
        <v>-1.7241806434506103E-2</v>
      </c>
      <c r="I35" s="5">
        <f t="shared" si="2"/>
        <v>1.5314914801413148E-2</v>
      </c>
      <c r="J35" s="5">
        <f t="shared" si="3"/>
        <v>-2.5514763059473991E-2</v>
      </c>
      <c r="K35" s="5">
        <f t="shared" si="4"/>
        <v>-3.2065138774821311E-2</v>
      </c>
      <c r="M35">
        <v>6</v>
      </c>
      <c r="N35">
        <v>-6.0563369824069065E-3</v>
      </c>
      <c r="O35">
        <v>3.9632632516011214E-2</v>
      </c>
      <c r="P35">
        <v>1.8275452071773448</v>
      </c>
      <c r="R35">
        <v>2.2088353413654618</v>
      </c>
      <c r="S35">
        <v>-3.8659073149750547E-2</v>
      </c>
    </row>
    <row r="36" spans="1:19" x14ac:dyDescent="0.3">
      <c r="A36" s="1">
        <v>44368</v>
      </c>
      <c r="B36">
        <v>15746.5</v>
      </c>
      <c r="C36">
        <v>79.849999999999994</v>
      </c>
      <c r="D36">
        <v>704.05</v>
      </c>
      <c r="E36">
        <v>159.65</v>
      </c>
      <c r="F36">
        <v>117.95</v>
      </c>
      <c r="G36" s="5">
        <f t="shared" si="0"/>
        <v>4.0184782924328364E-3</v>
      </c>
      <c r="H36" s="5">
        <f t="shared" si="1"/>
        <v>-8.1073097634962957E-3</v>
      </c>
      <c r="I36" s="5">
        <f t="shared" si="2"/>
        <v>3.3287070213808202E-2</v>
      </c>
      <c r="J36" s="5">
        <f t="shared" si="3"/>
        <v>6.2834011315865334E-3</v>
      </c>
      <c r="K36" s="5">
        <f t="shared" si="4"/>
        <v>3.8017537302116509E-2</v>
      </c>
      <c r="M36">
        <v>7</v>
      </c>
      <c r="N36">
        <v>-1.0026952649245632E-2</v>
      </c>
      <c r="O36">
        <v>-9.8228455707853393E-3</v>
      </c>
      <c r="P36">
        <v>-0.45295235779454313</v>
      </c>
      <c r="R36">
        <v>2.6104417670682727</v>
      </c>
      <c r="S36">
        <v>-3.6762702903012236E-2</v>
      </c>
    </row>
    <row r="37" spans="1:19" x14ac:dyDescent="0.3">
      <c r="A37" s="1">
        <v>44369</v>
      </c>
      <c r="B37">
        <v>15772.75</v>
      </c>
      <c r="C37">
        <v>81.5</v>
      </c>
      <c r="D37">
        <v>699.8</v>
      </c>
      <c r="E37">
        <v>157.30000000000001</v>
      </c>
      <c r="F37">
        <v>118.3</v>
      </c>
      <c r="G37" s="5">
        <f t="shared" si="0"/>
        <v>1.6656491552922152E-3</v>
      </c>
      <c r="H37" s="5">
        <f t="shared" si="1"/>
        <v>2.0453145585795716E-2</v>
      </c>
      <c r="I37" s="5">
        <f t="shared" si="2"/>
        <v>-6.0547964297329388E-3</v>
      </c>
      <c r="J37" s="5">
        <f t="shared" si="3"/>
        <v>-1.4829109096558898E-2</v>
      </c>
      <c r="K37" s="5">
        <f t="shared" si="4"/>
        <v>2.9629651306570487E-3</v>
      </c>
      <c r="M37">
        <v>8</v>
      </c>
      <c r="N37">
        <v>-1.5454692221308121E-3</v>
      </c>
      <c r="O37">
        <v>-2.3628413931793338E-2</v>
      </c>
      <c r="P37">
        <v>-1.0895565571327162</v>
      </c>
      <c r="R37">
        <v>3.012048192771084</v>
      </c>
      <c r="S37">
        <v>-3.1934939248806582E-2</v>
      </c>
    </row>
    <row r="38" spans="1:19" x14ac:dyDescent="0.3">
      <c r="A38" s="1">
        <v>44370</v>
      </c>
      <c r="B38">
        <v>15686.95</v>
      </c>
      <c r="C38">
        <v>80.849999999999994</v>
      </c>
      <c r="D38">
        <v>682.05</v>
      </c>
      <c r="E38">
        <v>156.6</v>
      </c>
      <c r="F38">
        <v>117.25</v>
      </c>
      <c r="G38" s="5">
        <f t="shared" si="0"/>
        <v>-5.4546109932566283E-3</v>
      </c>
      <c r="H38" s="5">
        <f t="shared" si="1"/>
        <v>-8.0074342237012371E-3</v>
      </c>
      <c r="I38" s="5">
        <f t="shared" si="2"/>
        <v>-2.5691610994458387E-2</v>
      </c>
      <c r="J38" s="5">
        <f t="shared" si="3"/>
        <v>-4.4600265075295355E-3</v>
      </c>
      <c r="K38" s="5">
        <f t="shared" si="4"/>
        <v>-8.9153636579522803E-3</v>
      </c>
      <c r="M38">
        <v>9</v>
      </c>
      <c r="N38">
        <v>1.4969006681039778E-2</v>
      </c>
      <c r="O38">
        <v>-1.5791713432503175E-2</v>
      </c>
      <c r="P38">
        <v>-0.72818958430354264</v>
      </c>
      <c r="R38">
        <v>3.4136546184738954</v>
      </c>
      <c r="S38">
        <v>-3.1793564501186318E-2</v>
      </c>
    </row>
    <row r="39" spans="1:19" x14ac:dyDescent="0.3">
      <c r="A39" s="1">
        <v>44371</v>
      </c>
      <c r="B39">
        <v>15790.45</v>
      </c>
      <c r="C39">
        <v>79.75</v>
      </c>
      <c r="D39">
        <v>688</v>
      </c>
      <c r="E39">
        <v>155.9</v>
      </c>
      <c r="F39">
        <v>118.05</v>
      </c>
      <c r="G39" s="5">
        <f t="shared" si="0"/>
        <v>6.5761703950533955E-3</v>
      </c>
      <c r="H39" s="5">
        <f t="shared" si="1"/>
        <v>-1.3698844358161802E-2</v>
      </c>
      <c r="I39" s="5">
        <f t="shared" si="2"/>
        <v>8.6858689942145607E-3</v>
      </c>
      <c r="J39" s="5">
        <f t="shared" si="3"/>
        <v>-4.4800074929717808E-3</v>
      </c>
      <c r="K39" s="5">
        <f t="shared" si="4"/>
        <v>6.7998562051332177E-3</v>
      </c>
      <c r="M39">
        <v>10</v>
      </c>
      <c r="N39">
        <v>1.1027699198337515E-2</v>
      </c>
      <c r="O39">
        <v>-2.8309319941590243E-3</v>
      </c>
      <c r="P39">
        <v>-0.13054031158995605</v>
      </c>
      <c r="R39">
        <v>3.8152610441767068</v>
      </c>
      <c r="S39">
        <v>-3.0317766533989536E-2</v>
      </c>
    </row>
    <row r="40" spans="1:19" x14ac:dyDescent="0.3">
      <c r="A40" s="1">
        <v>44372</v>
      </c>
      <c r="B40">
        <v>15860.35</v>
      </c>
      <c r="C40">
        <v>79.2</v>
      </c>
      <c r="D40">
        <v>676.25</v>
      </c>
      <c r="E40">
        <v>159.05000000000001</v>
      </c>
      <c r="F40">
        <v>116.05</v>
      </c>
      <c r="G40" s="5">
        <f t="shared" si="0"/>
        <v>4.4169571475514277E-3</v>
      </c>
      <c r="H40" s="5">
        <f t="shared" si="1"/>
        <v>-6.9204428445737952E-3</v>
      </c>
      <c r="I40" s="5">
        <f t="shared" si="2"/>
        <v>-1.7226007772652388E-2</v>
      </c>
      <c r="J40" s="5">
        <f t="shared" si="3"/>
        <v>2.0003842131422363E-2</v>
      </c>
      <c r="K40" s="5">
        <f t="shared" si="4"/>
        <v>-1.7087130811075837E-2</v>
      </c>
      <c r="M40">
        <v>11</v>
      </c>
      <c r="N40">
        <v>-5.1531646056887726E-3</v>
      </c>
      <c r="O40">
        <v>4.3365046991329058E-3</v>
      </c>
      <c r="P40">
        <v>0.19996547985049151</v>
      </c>
      <c r="R40">
        <v>4.2168674698795181</v>
      </c>
      <c r="S40">
        <v>-3.0144848732605724E-2</v>
      </c>
    </row>
    <row r="41" spans="1:19" x14ac:dyDescent="0.3">
      <c r="A41" s="1">
        <v>44375</v>
      </c>
      <c r="B41">
        <v>15814.7</v>
      </c>
      <c r="C41">
        <v>78.849999999999994</v>
      </c>
      <c r="D41">
        <v>687.25</v>
      </c>
      <c r="E41">
        <v>158.65</v>
      </c>
      <c r="F41">
        <v>116.15</v>
      </c>
      <c r="G41" s="5">
        <f t="shared" si="0"/>
        <v>-2.8823968142633397E-3</v>
      </c>
      <c r="H41" s="5">
        <f t="shared" si="1"/>
        <v>-4.4289854113329068E-3</v>
      </c>
      <c r="I41" s="5">
        <f t="shared" si="2"/>
        <v>1.6135296884663714E-2</v>
      </c>
      <c r="J41" s="5">
        <f t="shared" si="3"/>
        <v>-2.5181001659485874E-3</v>
      </c>
      <c r="K41" s="5">
        <f t="shared" si="4"/>
        <v>8.6132649597209059E-4</v>
      </c>
      <c r="M41">
        <v>12</v>
      </c>
      <c r="N41">
        <v>-8.0379132176880887E-3</v>
      </c>
      <c r="O41">
        <v>-1.0099434759430462E-2</v>
      </c>
      <c r="P41">
        <v>-0.46570647514622943</v>
      </c>
      <c r="R41">
        <v>4.618473895582329</v>
      </c>
      <c r="S41">
        <v>-2.9772158333670144E-2</v>
      </c>
    </row>
    <row r="42" spans="1:19" x14ac:dyDescent="0.3">
      <c r="A42" s="1">
        <v>44376</v>
      </c>
      <c r="B42">
        <v>15748.45</v>
      </c>
      <c r="C42">
        <v>77.45</v>
      </c>
      <c r="D42">
        <v>675.65</v>
      </c>
      <c r="E42">
        <v>157.65</v>
      </c>
      <c r="F42">
        <v>117.6</v>
      </c>
      <c r="G42" s="5">
        <f t="shared" si="0"/>
        <v>-4.197939514398237E-3</v>
      </c>
      <c r="H42" s="5">
        <f t="shared" si="1"/>
        <v>-1.7914746546169674E-2</v>
      </c>
      <c r="I42" s="5">
        <f t="shared" si="2"/>
        <v>-1.7022936561260082E-2</v>
      </c>
      <c r="J42" s="5">
        <f t="shared" si="3"/>
        <v>-6.3231320381347241E-3</v>
      </c>
      <c r="K42" s="5">
        <f t="shared" si="4"/>
        <v>1.2406576248108217E-2</v>
      </c>
      <c r="M42">
        <v>13</v>
      </c>
      <c r="N42">
        <v>1.6194249139368087E-2</v>
      </c>
      <c r="O42">
        <v>1.3316089010020411E-2</v>
      </c>
      <c r="P42">
        <v>0.61403326258426816</v>
      </c>
      <c r="R42">
        <v>5.0200803212851399</v>
      </c>
      <c r="S42">
        <v>-2.9594364751550088E-2</v>
      </c>
    </row>
    <row r="43" spans="1:19" x14ac:dyDescent="0.3">
      <c r="A43" s="1">
        <v>44377</v>
      </c>
      <c r="B43">
        <v>15721.5</v>
      </c>
      <c r="C43">
        <v>78.25</v>
      </c>
      <c r="D43">
        <v>683.65</v>
      </c>
      <c r="E43">
        <v>157.1</v>
      </c>
      <c r="F43">
        <v>116.4</v>
      </c>
      <c r="G43" s="5">
        <f t="shared" si="0"/>
        <v>-1.7127454341774183E-3</v>
      </c>
      <c r="H43" s="5">
        <f t="shared" si="1"/>
        <v>1.0276262557384853E-2</v>
      </c>
      <c r="I43" s="5">
        <f t="shared" si="2"/>
        <v>1.177090027099564E-2</v>
      </c>
      <c r="J43" s="5">
        <f t="shared" si="3"/>
        <v>-3.4948407294944188E-3</v>
      </c>
      <c r="K43" s="5">
        <f t="shared" si="4"/>
        <v>-1.0256500167188997E-2</v>
      </c>
      <c r="M43">
        <v>14</v>
      </c>
      <c r="N43">
        <v>9.9701770903461661E-4</v>
      </c>
      <c r="O43">
        <v>1.661752899194769E-2</v>
      </c>
      <c r="P43">
        <v>0.76626970091112834</v>
      </c>
      <c r="R43">
        <v>5.4216867469879517</v>
      </c>
      <c r="S43">
        <v>-2.9251354313115051E-2</v>
      </c>
    </row>
    <row r="44" spans="1:19" x14ac:dyDescent="0.3">
      <c r="A44" s="1">
        <v>44378</v>
      </c>
      <c r="B44">
        <v>15680</v>
      </c>
      <c r="C44">
        <v>76.349999999999994</v>
      </c>
      <c r="D44">
        <v>681.55</v>
      </c>
      <c r="E44">
        <v>155.9</v>
      </c>
      <c r="F44">
        <v>117.25</v>
      </c>
      <c r="G44" s="5">
        <f t="shared" si="0"/>
        <v>-2.6431873739428875E-3</v>
      </c>
      <c r="H44" s="5">
        <f t="shared" si="1"/>
        <v>-2.4580797755621275E-2</v>
      </c>
      <c r="I44" s="5">
        <f t="shared" si="2"/>
        <v>-3.0764747382386135E-3</v>
      </c>
      <c r="J44" s="5">
        <f t="shared" si="3"/>
        <v>-7.6677691978445746E-3</v>
      </c>
      <c r="K44" s="5">
        <f t="shared" si="4"/>
        <v>7.2758720290512719E-3</v>
      </c>
      <c r="M44">
        <v>15</v>
      </c>
      <c r="N44">
        <v>2.8660153889554672E-4</v>
      </c>
      <c r="O44">
        <v>7.387805835044986E-2</v>
      </c>
      <c r="P44">
        <v>3.4066748253320758</v>
      </c>
      <c r="R44">
        <v>5.8232931726907626</v>
      </c>
      <c r="S44">
        <v>-2.9092960941664778E-2</v>
      </c>
    </row>
    <row r="45" spans="1:19" x14ac:dyDescent="0.3">
      <c r="A45" s="1">
        <v>44379</v>
      </c>
      <c r="B45">
        <v>15722.2</v>
      </c>
      <c r="C45">
        <v>78.05</v>
      </c>
      <c r="D45">
        <v>676.2</v>
      </c>
      <c r="E45">
        <v>157.35</v>
      </c>
      <c r="F45">
        <v>117.3</v>
      </c>
      <c r="G45" s="5">
        <f t="shared" si="0"/>
        <v>2.6877113962504966E-3</v>
      </c>
      <c r="H45" s="5">
        <f t="shared" si="1"/>
        <v>2.2021615296799579E-2</v>
      </c>
      <c r="I45" s="5">
        <f t="shared" si="2"/>
        <v>-7.8807257430663427E-3</v>
      </c>
      <c r="J45" s="5">
        <f t="shared" si="3"/>
        <v>9.2578474466849785E-3</v>
      </c>
      <c r="K45" s="5">
        <f t="shared" si="4"/>
        <v>4.2634833304102104E-4</v>
      </c>
      <c r="M45">
        <v>16</v>
      </c>
      <c r="N45">
        <v>5.2724686603907662E-3</v>
      </c>
      <c r="O45">
        <v>4.2920963476661356E-2</v>
      </c>
      <c r="P45">
        <v>1.9791771605763835</v>
      </c>
      <c r="R45">
        <v>6.2248995983935744</v>
      </c>
      <c r="S45">
        <v>-2.5904652332042668E-2</v>
      </c>
    </row>
    <row r="46" spans="1:19" x14ac:dyDescent="0.3">
      <c r="A46" s="1">
        <v>44382</v>
      </c>
      <c r="B46">
        <v>15834.35</v>
      </c>
      <c r="C46">
        <v>77</v>
      </c>
      <c r="D46">
        <v>670.95</v>
      </c>
      <c r="E46">
        <v>160.35</v>
      </c>
      <c r="F46">
        <v>118.6</v>
      </c>
      <c r="G46" s="5">
        <f t="shared" si="0"/>
        <v>7.1079045188818853E-3</v>
      </c>
      <c r="H46" s="5">
        <f t="shared" si="1"/>
        <v>-1.3544225107757149E-2</v>
      </c>
      <c r="I46" s="5">
        <f t="shared" si="2"/>
        <v>-7.7942717268187972E-3</v>
      </c>
      <c r="J46" s="5">
        <f t="shared" si="3"/>
        <v>1.888630262874803E-2</v>
      </c>
      <c r="K46" s="5">
        <f t="shared" si="4"/>
        <v>1.1021730904195231E-2</v>
      </c>
      <c r="M46">
        <v>17</v>
      </c>
      <c r="N46">
        <v>1.830606487857226E-3</v>
      </c>
      <c r="O46">
        <v>-4.0489679637607773E-2</v>
      </c>
      <c r="P46">
        <v>-1.8670654777212246</v>
      </c>
      <c r="R46">
        <v>6.6265060240963853</v>
      </c>
      <c r="S46">
        <v>-2.5446665661164262E-2</v>
      </c>
    </row>
    <row r="47" spans="1:19" x14ac:dyDescent="0.3">
      <c r="A47" s="1">
        <v>44383</v>
      </c>
      <c r="B47">
        <v>15818.25</v>
      </c>
      <c r="C47">
        <v>76.7</v>
      </c>
      <c r="D47">
        <v>650.85</v>
      </c>
      <c r="E47">
        <v>161.15</v>
      </c>
      <c r="F47">
        <v>117.6</v>
      </c>
      <c r="G47" s="5">
        <f t="shared" si="0"/>
        <v>-1.0172940856974727E-3</v>
      </c>
      <c r="H47" s="5">
        <f t="shared" si="1"/>
        <v>-3.9037134804732923E-3</v>
      </c>
      <c r="I47" s="5">
        <f t="shared" si="2"/>
        <v>-3.0415417634497444E-2</v>
      </c>
      <c r="J47" s="5">
        <f t="shared" si="3"/>
        <v>4.9766821222830843E-3</v>
      </c>
      <c r="K47" s="5">
        <f t="shared" si="4"/>
        <v>-8.4674510990984941E-3</v>
      </c>
      <c r="M47">
        <v>18</v>
      </c>
      <c r="N47">
        <v>5.5127635723381599E-3</v>
      </c>
      <c r="O47">
        <v>-1.4310474275867244E-2</v>
      </c>
      <c r="P47">
        <v>-0.6598864878514008</v>
      </c>
      <c r="R47">
        <v>7.0281124497991962</v>
      </c>
      <c r="S47">
        <v>-2.5173883153924149E-2</v>
      </c>
    </row>
    <row r="48" spans="1:19" x14ac:dyDescent="0.3">
      <c r="A48" s="1">
        <v>44384</v>
      </c>
      <c r="B48">
        <v>15879.65</v>
      </c>
      <c r="C48">
        <v>77.5</v>
      </c>
      <c r="D48">
        <v>664.25</v>
      </c>
      <c r="E48">
        <v>161.44999999999999</v>
      </c>
      <c r="F48">
        <v>117.35</v>
      </c>
      <c r="G48" s="5">
        <f t="shared" si="0"/>
        <v>3.8740785221350028E-3</v>
      </c>
      <c r="H48" s="5">
        <f t="shared" si="1"/>
        <v>1.0376227986090798E-2</v>
      </c>
      <c r="I48" s="5">
        <f t="shared" si="2"/>
        <v>2.0379383727453404E-2</v>
      </c>
      <c r="J48" s="5">
        <f t="shared" si="3"/>
        <v>1.8598889428372116E-3</v>
      </c>
      <c r="K48" s="5">
        <f t="shared" si="4"/>
        <v>-2.1281131674939862E-3</v>
      </c>
      <c r="M48">
        <v>19</v>
      </c>
      <c r="N48">
        <v>8.410149957550456E-3</v>
      </c>
      <c r="O48">
        <v>-2.4743103979601028E-2</v>
      </c>
      <c r="P48">
        <v>-1.1409572924620244</v>
      </c>
      <c r="R48">
        <v>7.429718875502008</v>
      </c>
      <c r="S48">
        <v>-2.4692612590371522E-2</v>
      </c>
    </row>
    <row r="49" spans="1:19" x14ac:dyDescent="0.3">
      <c r="A49" s="1">
        <v>44385</v>
      </c>
      <c r="B49">
        <v>15727.9</v>
      </c>
      <c r="C49">
        <v>77.95</v>
      </c>
      <c r="D49">
        <v>687.85</v>
      </c>
      <c r="E49">
        <v>160.65</v>
      </c>
      <c r="F49">
        <v>117.45</v>
      </c>
      <c r="G49" s="5">
        <f t="shared" si="0"/>
        <v>-9.6022099767209546E-3</v>
      </c>
      <c r="H49" s="5">
        <f t="shared" si="1"/>
        <v>5.789659144484263E-3</v>
      </c>
      <c r="I49" s="5">
        <f t="shared" si="2"/>
        <v>3.4912206267081733E-2</v>
      </c>
      <c r="J49" s="5">
        <f t="shared" si="3"/>
        <v>-4.9674116424166855E-3</v>
      </c>
      <c r="K49" s="5">
        <f t="shared" si="4"/>
        <v>8.5178880788927417E-4</v>
      </c>
      <c r="M49">
        <v>20</v>
      </c>
      <c r="N49">
        <v>-8.3966649974405851E-4</v>
      </c>
      <c r="O49">
        <v>1.7908726554296771E-2</v>
      </c>
      <c r="P49">
        <v>0.82580957416170864</v>
      </c>
      <c r="R49">
        <v>7.831325301204819</v>
      </c>
      <c r="S49">
        <v>-2.4692612590371411E-2</v>
      </c>
    </row>
    <row r="50" spans="1:19" x14ac:dyDescent="0.3">
      <c r="A50" s="1">
        <v>44386</v>
      </c>
      <c r="B50">
        <v>15689.8</v>
      </c>
      <c r="C50">
        <v>77.5</v>
      </c>
      <c r="D50">
        <v>772.65</v>
      </c>
      <c r="E50">
        <v>161.69999999999999</v>
      </c>
      <c r="F50">
        <v>117.9</v>
      </c>
      <c r="G50" s="5">
        <f t="shared" si="0"/>
        <v>-2.4253856060068731E-3</v>
      </c>
      <c r="H50" s="5">
        <f t="shared" si="1"/>
        <v>-5.7896591444842396E-3</v>
      </c>
      <c r="I50" s="5">
        <f t="shared" si="2"/>
        <v>0.1162553737726993</v>
      </c>
      <c r="J50" s="5">
        <f t="shared" si="3"/>
        <v>6.5146810211936723E-3</v>
      </c>
      <c r="K50" s="5">
        <f t="shared" si="4"/>
        <v>3.8240964384034758E-3</v>
      </c>
      <c r="M50">
        <v>21</v>
      </c>
      <c r="N50">
        <v>-2.8737367650195325E-4</v>
      </c>
      <c r="O50">
        <v>3.357554129320426E-2</v>
      </c>
      <c r="P50">
        <v>1.5482398133404658</v>
      </c>
      <c r="R50">
        <v>8.2329317269076316</v>
      </c>
      <c r="S50">
        <v>-2.4580797755621275E-2</v>
      </c>
    </row>
    <row r="51" spans="1:19" x14ac:dyDescent="0.3">
      <c r="A51" s="1">
        <v>44389</v>
      </c>
      <c r="B51">
        <v>15692.6</v>
      </c>
      <c r="C51">
        <v>76.650000000000006</v>
      </c>
      <c r="D51">
        <v>790.45</v>
      </c>
      <c r="E51">
        <v>161.44999999999999</v>
      </c>
      <c r="F51">
        <v>117.8</v>
      </c>
      <c r="G51" s="5">
        <f t="shared" si="0"/>
        <v>1.7844396906752612E-4</v>
      </c>
      <c r="H51" s="5">
        <f t="shared" si="1"/>
        <v>-1.1028331041478084E-2</v>
      </c>
      <c r="I51" s="5">
        <f t="shared" si="2"/>
        <v>2.2776238862492866E-2</v>
      </c>
      <c r="J51" s="5">
        <f t="shared" si="3"/>
        <v>-1.5472693787769113E-3</v>
      </c>
      <c r="K51" s="5">
        <f t="shared" si="4"/>
        <v>-8.4853632583897472E-4</v>
      </c>
      <c r="M51">
        <v>22</v>
      </c>
      <c r="N51">
        <v>6.3876006267546675E-3</v>
      </c>
      <c r="O51">
        <v>5.6394279685853185E-3</v>
      </c>
      <c r="P51">
        <v>0.26004605046223755</v>
      </c>
      <c r="R51">
        <v>8.6345381526104426</v>
      </c>
      <c r="S51">
        <v>-2.4502450865896017E-2</v>
      </c>
    </row>
    <row r="52" spans="1:19" x14ac:dyDescent="0.3">
      <c r="A52" s="1">
        <v>44390</v>
      </c>
      <c r="B52">
        <v>15812.35</v>
      </c>
      <c r="C52">
        <v>76.5</v>
      </c>
      <c r="D52">
        <v>778.35</v>
      </c>
      <c r="E52">
        <v>163.25</v>
      </c>
      <c r="F52">
        <v>119.8</v>
      </c>
      <c r="G52" s="5">
        <f t="shared" si="0"/>
        <v>7.6020166165659082E-3</v>
      </c>
      <c r="H52" s="5">
        <f t="shared" si="1"/>
        <v>-1.958864485333034E-3</v>
      </c>
      <c r="I52" s="5">
        <f t="shared" si="2"/>
        <v>-1.5426109060338391E-2</v>
      </c>
      <c r="J52" s="5">
        <f t="shared" si="3"/>
        <v>1.108727095225623E-2</v>
      </c>
      <c r="K52" s="5">
        <f t="shared" si="4"/>
        <v>1.6835414463862584E-2</v>
      </c>
      <c r="M52">
        <v>23</v>
      </c>
      <c r="N52">
        <v>-1.5534637359121927E-3</v>
      </c>
      <c r="O52">
        <v>0.13006171294983285</v>
      </c>
      <c r="P52">
        <v>5.9974229580312786</v>
      </c>
      <c r="R52">
        <v>9.0361445783132535</v>
      </c>
      <c r="S52">
        <v>-2.4401053231680438E-2</v>
      </c>
    </row>
    <row r="53" spans="1:19" x14ac:dyDescent="0.3">
      <c r="A53" s="1">
        <v>44391</v>
      </c>
      <c r="B53">
        <v>15853.95</v>
      </c>
      <c r="C53">
        <v>76.05</v>
      </c>
      <c r="D53">
        <v>791.1</v>
      </c>
      <c r="E53">
        <v>163.35</v>
      </c>
      <c r="F53">
        <v>120.7</v>
      </c>
      <c r="G53" s="5">
        <f t="shared" si="0"/>
        <v>2.6274003550276126E-3</v>
      </c>
      <c r="H53" s="5">
        <f t="shared" si="1"/>
        <v>-5.8997221271883827E-3</v>
      </c>
      <c r="I53" s="5">
        <f t="shared" si="2"/>
        <v>1.6248087545492396E-2</v>
      </c>
      <c r="J53" s="5">
        <f t="shared" si="3"/>
        <v>6.1236989053877378E-4</v>
      </c>
      <c r="K53" s="5">
        <f t="shared" si="4"/>
        <v>7.4844424221368134E-3</v>
      </c>
      <c r="M53">
        <v>24</v>
      </c>
      <c r="N53">
        <v>4.4256972665629585E-3</v>
      </c>
      <c r="O53">
        <v>2.4226064537484267E-2</v>
      </c>
      <c r="P53">
        <v>1.1171155011305907</v>
      </c>
      <c r="R53">
        <v>9.4377510040160644</v>
      </c>
      <c r="S53">
        <v>-2.4391453124159124E-2</v>
      </c>
    </row>
    <row r="54" spans="1:19" x14ac:dyDescent="0.3">
      <c r="A54" s="1">
        <v>44392</v>
      </c>
      <c r="B54">
        <v>15924.2</v>
      </c>
      <c r="C54">
        <v>75.099999999999994</v>
      </c>
      <c r="D54">
        <v>829.45</v>
      </c>
      <c r="E54">
        <v>161.5</v>
      </c>
      <c r="F54">
        <v>120.35</v>
      </c>
      <c r="G54" s="5">
        <f t="shared" si="0"/>
        <v>4.4212840858116617E-3</v>
      </c>
      <c r="H54" s="5">
        <f t="shared" si="1"/>
        <v>-1.2570459935212792E-2</v>
      </c>
      <c r="I54" s="5">
        <f t="shared" si="2"/>
        <v>4.7338448510933419E-2</v>
      </c>
      <c r="J54" s="5">
        <f t="shared" si="3"/>
        <v>-1.1389995384367916E-2</v>
      </c>
      <c r="K54" s="5">
        <f t="shared" si="4"/>
        <v>-2.9039638744048891E-3</v>
      </c>
      <c r="M54">
        <v>25</v>
      </c>
      <c r="N54">
        <v>-1.0461740064950198E-3</v>
      </c>
      <c r="O54">
        <v>-1.8371911850606718E-2</v>
      </c>
      <c r="P54">
        <v>-0.84716803597885615</v>
      </c>
      <c r="R54">
        <v>9.8393574297188753</v>
      </c>
      <c r="S54">
        <v>-2.3737974568501286E-2</v>
      </c>
    </row>
    <row r="55" spans="1:19" x14ac:dyDescent="0.3">
      <c r="A55" s="1">
        <v>44393</v>
      </c>
      <c r="B55">
        <v>15923.4</v>
      </c>
      <c r="C55">
        <v>75</v>
      </c>
      <c r="D55">
        <v>852.6</v>
      </c>
      <c r="E55">
        <v>162</v>
      </c>
      <c r="F55">
        <v>119.1</v>
      </c>
      <c r="G55" s="5">
        <f t="shared" si="0"/>
        <v>-5.0239264507832973E-5</v>
      </c>
      <c r="H55" s="5">
        <f t="shared" si="1"/>
        <v>-1.3324452337784896E-3</v>
      </c>
      <c r="I55" s="5">
        <f t="shared" si="2"/>
        <v>2.7527673792825939E-2</v>
      </c>
      <c r="J55" s="5">
        <f t="shared" si="3"/>
        <v>3.0911925696728796E-3</v>
      </c>
      <c r="K55" s="5">
        <f t="shared" si="4"/>
        <v>-1.0440687867826528E-2</v>
      </c>
      <c r="M55">
        <v>26</v>
      </c>
      <c r="N55">
        <v>-6.544927574260867E-3</v>
      </c>
      <c r="O55">
        <v>5.2061766398723772E-2</v>
      </c>
      <c r="P55">
        <v>2.4006790772915823</v>
      </c>
      <c r="R55">
        <v>10.240963855421688</v>
      </c>
      <c r="S55">
        <v>-2.2972481143490996E-2</v>
      </c>
    </row>
    <row r="56" spans="1:19" x14ac:dyDescent="0.3">
      <c r="A56" s="1">
        <v>44396</v>
      </c>
      <c r="B56">
        <v>15752.4</v>
      </c>
      <c r="C56">
        <v>72.8</v>
      </c>
      <c r="D56">
        <v>831.8</v>
      </c>
      <c r="E56">
        <v>156.85</v>
      </c>
      <c r="F56">
        <v>121.35</v>
      </c>
      <c r="G56" s="5">
        <f t="shared" si="0"/>
        <v>-1.0796990837843464E-2</v>
      </c>
      <c r="H56" s="5">
        <f t="shared" si="1"/>
        <v>-2.9772158333670144E-2</v>
      </c>
      <c r="I56" s="5">
        <f t="shared" si="2"/>
        <v>-2.4698477022298725E-2</v>
      </c>
      <c r="J56" s="5">
        <f t="shared" si="3"/>
        <v>-3.2306400595696907E-2</v>
      </c>
      <c r="K56" s="5">
        <f t="shared" si="4"/>
        <v>1.8715455811356002E-2</v>
      </c>
      <c r="M56">
        <v>27</v>
      </c>
      <c r="N56">
        <v>5.6716741084740525E-3</v>
      </c>
      <c r="O56">
        <v>4.8118231863839307E-3</v>
      </c>
      <c r="P56">
        <v>0.22188342897757671</v>
      </c>
      <c r="R56">
        <v>10.642570281124499</v>
      </c>
      <c r="S56">
        <v>-2.2800227699580296E-2</v>
      </c>
    </row>
    <row r="57" spans="1:19" x14ac:dyDescent="0.3">
      <c r="A57" s="1">
        <v>44397</v>
      </c>
      <c r="B57">
        <v>15632.1</v>
      </c>
      <c r="C57">
        <v>72.400000000000006</v>
      </c>
      <c r="D57">
        <v>793.2</v>
      </c>
      <c r="E57">
        <v>153.65</v>
      </c>
      <c r="F57">
        <v>118.45</v>
      </c>
      <c r="G57" s="5">
        <f t="shared" si="0"/>
        <v>-7.6662422011756432E-3</v>
      </c>
      <c r="H57" s="5">
        <f t="shared" si="1"/>
        <v>-5.5096558109694726E-3</v>
      </c>
      <c r="I57" s="5">
        <f t="shared" si="2"/>
        <v>-4.7516630663170328E-2</v>
      </c>
      <c r="J57" s="5">
        <f t="shared" si="3"/>
        <v>-2.0612646060193387E-2</v>
      </c>
      <c r="K57" s="5">
        <f t="shared" si="4"/>
        <v>-2.4188001567815885E-2</v>
      </c>
      <c r="M57">
        <v>28</v>
      </c>
      <c r="N57">
        <v>3.2465163426123565E-3</v>
      </c>
      <c r="O57">
        <v>-1.6074680596724469E-2</v>
      </c>
      <c r="P57">
        <v>-0.74123780371092807</v>
      </c>
      <c r="R57">
        <v>11.04417670682731</v>
      </c>
      <c r="S57">
        <v>-2.1914682705394605E-2</v>
      </c>
    </row>
    <row r="58" spans="1:19" x14ac:dyDescent="0.3">
      <c r="A58" s="1">
        <v>44399</v>
      </c>
      <c r="B58">
        <v>15824.05</v>
      </c>
      <c r="C58">
        <v>73.3</v>
      </c>
      <c r="D58">
        <v>856.25</v>
      </c>
      <c r="E58">
        <v>154.4</v>
      </c>
      <c r="F58">
        <v>119.3</v>
      </c>
      <c r="G58" s="5">
        <f t="shared" si="0"/>
        <v>1.2204442218645537E-2</v>
      </c>
      <c r="H58" s="5">
        <f t="shared" si="1"/>
        <v>1.2354309500934958E-2</v>
      </c>
      <c r="I58" s="5">
        <f t="shared" si="2"/>
        <v>7.648699293079414E-2</v>
      </c>
      <c r="J58" s="5">
        <f t="shared" si="3"/>
        <v>4.8693490141821453E-3</v>
      </c>
      <c r="K58" s="5">
        <f t="shared" si="4"/>
        <v>7.1503984990758428E-3</v>
      </c>
      <c r="M58">
        <v>29</v>
      </c>
      <c r="N58">
        <v>3.6409609048458061E-4</v>
      </c>
      <c r="O58">
        <v>-1.8126552430324967E-2</v>
      </c>
      <c r="P58">
        <v>-0.83585398984804271</v>
      </c>
      <c r="R58">
        <v>11.445783132530121</v>
      </c>
      <c r="S58">
        <v>-2.1641333254981368E-2</v>
      </c>
    </row>
    <row r="59" spans="1:19" x14ac:dyDescent="0.3">
      <c r="A59" s="1">
        <v>44400</v>
      </c>
      <c r="B59">
        <v>15856.05</v>
      </c>
      <c r="C59">
        <v>72.3</v>
      </c>
      <c r="D59">
        <v>844.85</v>
      </c>
      <c r="E59">
        <v>154.15</v>
      </c>
      <c r="F59">
        <v>118.5</v>
      </c>
      <c r="G59" s="5">
        <f t="shared" si="0"/>
        <v>2.020196330389148E-3</v>
      </c>
      <c r="H59" s="5">
        <f t="shared" si="1"/>
        <v>-1.3736479727886839E-2</v>
      </c>
      <c r="I59" s="5">
        <f t="shared" si="2"/>
        <v>-1.3403292769776261E-2</v>
      </c>
      <c r="J59" s="5">
        <f t="shared" si="3"/>
        <v>-1.620483258516437E-3</v>
      </c>
      <c r="K59" s="5">
        <f t="shared" si="4"/>
        <v>-6.7283685286845321E-3</v>
      </c>
      <c r="M59">
        <v>30</v>
      </c>
      <c r="N59">
        <v>2.9847944474241444E-3</v>
      </c>
      <c r="O59">
        <v>-8.3756430823005677E-3</v>
      </c>
      <c r="P59">
        <v>-0.38621876469857647</v>
      </c>
      <c r="R59">
        <v>11.847389558232932</v>
      </c>
      <c r="S59">
        <v>-2.0572154075208206E-2</v>
      </c>
    </row>
    <row r="60" spans="1:19" x14ac:dyDescent="0.3">
      <c r="A60" s="1">
        <v>44403</v>
      </c>
      <c r="B60">
        <v>15824.45</v>
      </c>
      <c r="C60">
        <v>72.099999999999994</v>
      </c>
      <c r="D60">
        <v>843.45</v>
      </c>
      <c r="E60">
        <v>146.30000000000001</v>
      </c>
      <c r="F60">
        <v>119.4</v>
      </c>
      <c r="G60" s="5">
        <f t="shared" si="0"/>
        <v>-1.9949186710989724E-3</v>
      </c>
      <c r="H60" s="5">
        <f t="shared" si="1"/>
        <v>-2.770084873815601E-3</v>
      </c>
      <c r="I60" s="5">
        <f t="shared" si="2"/>
        <v>-1.6584734003383696E-3</v>
      </c>
      <c r="J60" s="5">
        <f t="shared" si="3"/>
        <v>-5.2266846306080673E-2</v>
      </c>
      <c r="K60" s="5">
        <f t="shared" si="4"/>
        <v>7.5662403833158766E-3</v>
      </c>
      <c r="M60">
        <v>31</v>
      </c>
      <c r="N60">
        <v>-6.3155148251871013E-3</v>
      </c>
      <c r="O60">
        <v>-1.1255370426664742E-2</v>
      </c>
      <c r="P60">
        <v>-0.51900913394907111</v>
      </c>
      <c r="R60">
        <v>12.248995983935744</v>
      </c>
      <c r="S60">
        <v>-2.0453145585795692E-2</v>
      </c>
    </row>
    <row r="61" spans="1:19" x14ac:dyDescent="0.3">
      <c r="A61" s="1">
        <v>44404</v>
      </c>
      <c r="B61">
        <v>15746.45</v>
      </c>
      <c r="C61">
        <v>72.05</v>
      </c>
      <c r="D61">
        <v>877</v>
      </c>
      <c r="E61">
        <v>148.1</v>
      </c>
      <c r="F61">
        <v>118.75</v>
      </c>
      <c r="G61" s="5">
        <f t="shared" si="0"/>
        <v>-4.941269251421819E-3</v>
      </c>
      <c r="H61" s="5">
        <f t="shared" si="1"/>
        <v>-6.937218453722968E-4</v>
      </c>
      <c r="I61" s="5">
        <f t="shared" si="2"/>
        <v>3.9006368965862494E-2</v>
      </c>
      <c r="J61" s="5">
        <f t="shared" si="3"/>
        <v>1.2228413247674442E-2</v>
      </c>
      <c r="K61" s="5">
        <f t="shared" si="4"/>
        <v>-5.4587580437512103E-3</v>
      </c>
      <c r="M61">
        <v>32</v>
      </c>
      <c r="N61">
        <v>-4.8463870026702544E-3</v>
      </c>
      <c r="O61">
        <v>6.0681342529927676E-3</v>
      </c>
      <c r="P61">
        <v>0.27981461150947867</v>
      </c>
      <c r="R61">
        <v>12.650602409638555</v>
      </c>
      <c r="S61">
        <v>-2.0050797045561192E-2</v>
      </c>
    </row>
    <row r="62" spans="1:19" x14ac:dyDescent="0.3">
      <c r="A62" s="1">
        <v>44405</v>
      </c>
      <c r="B62">
        <v>15709.4</v>
      </c>
      <c r="C62">
        <v>70.849999999999994</v>
      </c>
      <c r="D62">
        <v>853.15</v>
      </c>
      <c r="E62">
        <v>142.5</v>
      </c>
      <c r="F62">
        <v>116.75</v>
      </c>
      <c r="G62" s="5">
        <f t="shared" si="0"/>
        <v>-2.3556837366210791E-3</v>
      </c>
      <c r="H62" s="5">
        <f t="shared" si="1"/>
        <v>-1.67953563088417E-2</v>
      </c>
      <c r="I62" s="5">
        <f t="shared" si="2"/>
        <v>-2.7571610398909194E-2</v>
      </c>
      <c r="J62" s="5">
        <f t="shared" si="3"/>
        <v>-3.8545721565047826E-2</v>
      </c>
      <c r="K62" s="5">
        <f t="shared" si="4"/>
        <v>-1.6985546365743884E-2</v>
      </c>
      <c r="M62">
        <v>33</v>
      </c>
      <c r="N62">
        <v>-8.4229707904189422E-4</v>
      </c>
      <c r="O62">
        <v>-1.639950935546421E-2</v>
      </c>
      <c r="P62">
        <v>-0.75621635051698122</v>
      </c>
      <c r="R62">
        <v>13.052208835341366</v>
      </c>
      <c r="S62">
        <v>-1.9849798220030971E-2</v>
      </c>
    </row>
    <row r="63" spans="1:19" x14ac:dyDescent="0.3">
      <c r="A63" s="1">
        <v>44406</v>
      </c>
      <c r="B63">
        <v>15778.45</v>
      </c>
      <c r="C63">
        <v>70.95</v>
      </c>
      <c r="D63">
        <v>855.8</v>
      </c>
      <c r="E63">
        <v>148.69999999999999</v>
      </c>
      <c r="F63">
        <v>116.75</v>
      </c>
      <c r="G63" s="5">
        <f t="shared" si="0"/>
        <v>4.3858256873079192E-3</v>
      </c>
      <c r="H63" s="5">
        <f t="shared" si="1"/>
        <v>1.4104374693623334E-3</v>
      </c>
      <c r="I63" s="5">
        <f t="shared" si="2"/>
        <v>3.1013220094424604E-3</v>
      </c>
      <c r="J63" s="5">
        <f t="shared" si="3"/>
        <v>4.2588853757404004E-2</v>
      </c>
      <c r="K63" s="5">
        <f t="shared" si="4"/>
        <v>0</v>
      </c>
      <c r="M63">
        <v>34</v>
      </c>
      <c r="N63">
        <v>3.350098068333314E-3</v>
      </c>
      <c r="O63">
        <v>-1.145740783182961E-2</v>
      </c>
      <c r="P63">
        <v>-0.52832550957288149</v>
      </c>
      <c r="R63">
        <v>13.453815261044177</v>
      </c>
      <c r="S63">
        <v>-1.9774655659417658E-2</v>
      </c>
    </row>
    <row r="64" spans="1:19" x14ac:dyDescent="0.3">
      <c r="A64" s="1">
        <v>44407</v>
      </c>
      <c r="B64">
        <v>15763.05</v>
      </c>
      <c r="C64">
        <v>70.95</v>
      </c>
      <c r="D64">
        <v>853.8</v>
      </c>
      <c r="E64">
        <v>151.4</v>
      </c>
      <c r="F64">
        <v>118.2</v>
      </c>
      <c r="G64" s="5">
        <f t="shared" si="0"/>
        <v>-9.7649136684721917E-4</v>
      </c>
      <c r="H64" s="5">
        <f t="shared" si="1"/>
        <v>0</v>
      </c>
      <c r="I64" s="5">
        <f t="shared" si="2"/>
        <v>-2.339729658854739E-3</v>
      </c>
      <c r="J64" s="5">
        <f t="shared" si="3"/>
        <v>1.7994487537239059E-2</v>
      </c>
      <c r="K64" s="5">
        <f t="shared" si="4"/>
        <v>1.2343208422991223E-2</v>
      </c>
      <c r="M64">
        <v>35</v>
      </c>
      <c r="N64">
        <v>1.1734000841288669E-3</v>
      </c>
      <c r="O64">
        <v>1.9279745501666848E-2</v>
      </c>
      <c r="P64">
        <v>0.8890301817053351</v>
      </c>
      <c r="R64">
        <v>13.855421686746988</v>
      </c>
      <c r="S64">
        <v>-1.9418085857101738E-2</v>
      </c>
    </row>
    <row r="65" spans="1:19" x14ac:dyDescent="0.3">
      <c r="A65" s="1">
        <v>44410</v>
      </c>
      <c r="B65">
        <v>15885.15</v>
      </c>
      <c r="C65">
        <v>71.75</v>
      </c>
      <c r="D65">
        <v>918.85</v>
      </c>
      <c r="E65">
        <v>151.85</v>
      </c>
      <c r="F65">
        <v>117.8</v>
      </c>
      <c r="G65" s="5">
        <f t="shared" si="0"/>
        <v>7.716116923125624E-3</v>
      </c>
      <c r="H65" s="5">
        <f t="shared" si="1"/>
        <v>1.1212451033678805E-2</v>
      </c>
      <c r="I65" s="5">
        <f t="shared" si="2"/>
        <v>7.3425913817571797E-2</v>
      </c>
      <c r="J65" s="5">
        <f t="shared" si="3"/>
        <v>2.9678504884092824E-3</v>
      </c>
      <c r="K65" s="5">
        <f t="shared" si="4"/>
        <v>-3.3898337545115397E-3</v>
      </c>
      <c r="M65">
        <v>36</v>
      </c>
      <c r="N65">
        <v>-5.4138423414698501E-3</v>
      </c>
      <c r="O65">
        <v>-2.593591882231387E-3</v>
      </c>
      <c r="P65">
        <v>-0.11959605286959331</v>
      </c>
      <c r="R65">
        <v>14.257028112449801</v>
      </c>
      <c r="S65">
        <v>-1.9185240721348612E-2</v>
      </c>
    </row>
    <row r="66" spans="1:19" x14ac:dyDescent="0.3">
      <c r="A66" s="1">
        <v>44411</v>
      </c>
      <c r="B66">
        <v>16130.75</v>
      </c>
      <c r="C66">
        <v>74.3</v>
      </c>
      <c r="D66">
        <v>921.45</v>
      </c>
      <c r="E66">
        <v>149.5</v>
      </c>
      <c r="F66">
        <v>117.6</v>
      </c>
      <c r="G66" s="5">
        <f t="shared" si="0"/>
        <v>1.5342677718794513E-2</v>
      </c>
      <c r="H66" s="5">
        <f t="shared" si="1"/>
        <v>3.492309708398305E-2</v>
      </c>
      <c r="I66" s="5">
        <f t="shared" si="2"/>
        <v>2.8256281366127543E-3</v>
      </c>
      <c r="J66" s="5">
        <f t="shared" si="3"/>
        <v>-1.5596798661016575E-2</v>
      </c>
      <c r="K66" s="5">
        <f t="shared" si="4"/>
        <v>-1.6992357529598016E-3</v>
      </c>
      <c r="M66">
        <v>37</v>
      </c>
      <c r="N66">
        <v>5.7163231188933974E-3</v>
      </c>
      <c r="O66">
        <v>-1.9415167477055198E-2</v>
      </c>
      <c r="P66">
        <v>-0.8952747777958795</v>
      </c>
      <c r="R66">
        <v>14.658634538152612</v>
      </c>
      <c r="S66">
        <v>-1.8928009885518911E-2</v>
      </c>
    </row>
    <row r="67" spans="1:19" x14ac:dyDescent="0.3">
      <c r="A67" s="1">
        <v>44412</v>
      </c>
      <c r="B67">
        <v>16258.8</v>
      </c>
      <c r="C67">
        <v>72.400000000000006</v>
      </c>
      <c r="D67">
        <v>883</v>
      </c>
      <c r="E67">
        <v>154.35</v>
      </c>
      <c r="F67">
        <v>117.65</v>
      </c>
      <c r="G67" s="5">
        <f t="shared" si="0"/>
        <v>7.9069123919256155E-3</v>
      </c>
      <c r="H67" s="5">
        <f t="shared" si="1"/>
        <v>-2.5904652332042668E-2</v>
      </c>
      <c r="I67" s="5">
        <f t="shared" si="2"/>
        <v>-4.2623315674086143E-2</v>
      </c>
      <c r="J67" s="5">
        <f t="shared" si="3"/>
        <v>3.1926358117427188E-2</v>
      </c>
      <c r="K67" s="5">
        <f t="shared" si="4"/>
        <v>4.2507970884506893E-4</v>
      </c>
      <c r="M67">
        <v>38</v>
      </c>
      <c r="N67">
        <v>3.7187470734790255E-3</v>
      </c>
      <c r="O67">
        <v>-1.0639189918052822E-2</v>
      </c>
      <c r="P67">
        <v>-0.49059573661002531</v>
      </c>
      <c r="R67">
        <v>15.060240963855422</v>
      </c>
      <c r="S67">
        <v>-1.8284616295041252E-2</v>
      </c>
    </row>
    <row r="68" spans="1:19" x14ac:dyDescent="0.3">
      <c r="A68" s="1">
        <v>44413</v>
      </c>
      <c r="B68">
        <v>16294.6</v>
      </c>
      <c r="C68">
        <v>70.849999999999994</v>
      </c>
      <c r="D68">
        <v>868</v>
      </c>
      <c r="E68">
        <v>156.35</v>
      </c>
      <c r="F68">
        <v>116.5</v>
      </c>
      <c r="G68" s="5">
        <f t="shared" ref="G68:G131" si="5">LN((B68/B67))</f>
        <v>2.1994639228035033E-3</v>
      </c>
      <c r="H68" s="5">
        <f t="shared" ref="H68:H131" si="6">LN((C68/C67))</f>
        <v>-2.1641333254981368E-2</v>
      </c>
      <c r="I68" s="5">
        <f t="shared" ref="I68:I131" si="7">LN((D68/D67))</f>
        <v>-1.7133485943609812E-2</v>
      </c>
      <c r="J68" s="5">
        <f t="shared" ref="J68:J131" si="8">LN((E68/E67))</f>
        <v>1.2874332955682053E-2</v>
      </c>
      <c r="K68" s="5">
        <f t="shared" ref="K68:K131" si="9">LN((F68/F67))</f>
        <v>-9.8228421676163115E-3</v>
      </c>
      <c r="M68">
        <v>39</v>
      </c>
      <c r="N68">
        <v>-3.0341823270749512E-3</v>
      </c>
      <c r="O68">
        <v>-1.3948030842579557E-3</v>
      </c>
      <c r="P68">
        <v>-6.4317344818364167E-2</v>
      </c>
      <c r="R68">
        <v>15.461847389558233</v>
      </c>
      <c r="S68">
        <v>-1.8137347977118551E-2</v>
      </c>
    </row>
    <row r="69" spans="1:19" x14ac:dyDescent="0.3">
      <c r="A69" s="1">
        <v>44414</v>
      </c>
      <c r="B69">
        <v>16238.2</v>
      </c>
      <c r="C69">
        <v>66.849999999999994</v>
      </c>
      <c r="D69">
        <v>874.1</v>
      </c>
      <c r="E69">
        <v>155.69999999999999</v>
      </c>
      <c r="F69">
        <v>117.65</v>
      </c>
      <c r="G69" s="5">
        <f t="shared" si="5"/>
        <v>-3.4672734288667254E-3</v>
      </c>
      <c r="H69" s="5">
        <f t="shared" si="6"/>
        <v>-5.8113662588737264E-2</v>
      </c>
      <c r="I69" s="5">
        <f t="shared" si="7"/>
        <v>7.0030709260921909E-3</v>
      </c>
      <c r="J69" s="5">
        <f t="shared" si="8"/>
        <v>-4.1660050638976974E-3</v>
      </c>
      <c r="K69" s="5">
        <f t="shared" si="9"/>
        <v>9.8228421676162768E-3</v>
      </c>
      <c r="M69">
        <v>40</v>
      </c>
      <c r="N69">
        <v>-4.2512444155692088E-3</v>
      </c>
      <c r="O69">
        <v>-1.3663502130600465E-2</v>
      </c>
      <c r="P69">
        <v>-0.6300532224789358</v>
      </c>
      <c r="R69">
        <v>15.863453815261044</v>
      </c>
      <c r="S69">
        <v>-1.8132148323415406E-2</v>
      </c>
    </row>
    <row r="70" spans="1:19" x14ac:dyDescent="0.3">
      <c r="A70" s="1">
        <v>44417</v>
      </c>
      <c r="B70">
        <v>16258.25</v>
      </c>
      <c r="C70">
        <v>66.849999999999994</v>
      </c>
      <c r="D70">
        <v>858.45</v>
      </c>
      <c r="E70">
        <v>153.65</v>
      </c>
      <c r="F70">
        <v>116.75</v>
      </c>
      <c r="G70" s="5">
        <f t="shared" si="5"/>
        <v>1.233981099116492E-3</v>
      </c>
      <c r="H70" s="5">
        <f t="shared" si="6"/>
        <v>0</v>
      </c>
      <c r="I70" s="5">
        <f t="shared" si="7"/>
        <v>-1.8066348063221282E-2</v>
      </c>
      <c r="J70" s="5">
        <f t="shared" si="8"/>
        <v>-1.3253790263458843E-2</v>
      </c>
      <c r="K70" s="5">
        <f t="shared" si="9"/>
        <v>-7.6792186243648287E-3</v>
      </c>
      <c r="M70">
        <v>41</v>
      </c>
      <c r="N70">
        <v>-1.9520902358706215E-3</v>
      </c>
      <c r="O70">
        <v>1.2228352793255475E-2</v>
      </c>
      <c r="P70">
        <v>0.56387542588697359</v>
      </c>
      <c r="R70">
        <v>16.265060240963855</v>
      </c>
      <c r="S70">
        <v>-1.7914746546169674E-2</v>
      </c>
    </row>
    <row r="71" spans="1:19" x14ac:dyDescent="0.3">
      <c r="A71" s="1">
        <v>44418</v>
      </c>
      <c r="B71">
        <v>16280.1</v>
      </c>
      <c r="C71">
        <v>66</v>
      </c>
      <c r="D71">
        <v>804.55</v>
      </c>
      <c r="E71">
        <v>152.9</v>
      </c>
      <c r="F71">
        <v>114.25</v>
      </c>
      <c r="G71" s="5">
        <f t="shared" si="5"/>
        <v>1.343030810369638E-3</v>
      </c>
      <c r="H71" s="5">
        <f t="shared" si="6"/>
        <v>-1.279656152152658E-2</v>
      </c>
      <c r="I71" s="5">
        <f t="shared" si="7"/>
        <v>-6.4845322618061835E-2</v>
      </c>
      <c r="J71" s="5">
        <f t="shared" si="8"/>
        <v>-4.8931756414770551E-3</v>
      </c>
      <c r="K71" s="5">
        <f t="shared" si="9"/>
        <v>-2.1645866774692664E-2</v>
      </c>
      <c r="M71">
        <v>42</v>
      </c>
      <c r="N71">
        <v>-2.8128799390991759E-3</v>
      </c>
      <c r="O71">
        <v>-2.1767917816522098E-2</v>
      </c>
      <c r="P71">
        <v>-1.0037651135019556</v>
      </c>
      <c r="R71">
        <v>16.666666666666664</v>
      </c>
      <c r="S71">
        <v>-1.7762456339840388E-2</v>
      </c>
    </row>
    <row r="72" spans="1:19" x14ac:dyDescent="0.3">
      <c r="A72" s="1">
        <v>44419</v>
      </c>
      <c r="B72">
        <v>16282.25</v>
      </c>
      <c r="C72">
        <v>67</v>
      </c>
      <c r="D72">
        <v>835.7</v>
      </c>
      <c r="E72">
        <v>154</v>
      </c>
      <c r="F72">
        <v>116.95</v>
      </c>
      <c r="G72" s="5">
        <f t="shared" si="5"/>
        <v>1.3205435130599847E-4</v>
      </c>
      <c r="H72" s="5">
        <f t="shared" si="6"/>
        <v>1.5037877364540502E-2</v>
      </c>
      <c r="I72" s="5">
        <f t="shared" si="7"/>
        <v>3.7986582102231443E-2</v>
      </c>
      <c r="J72" s="5">
        <f t="shared" si="8"/>
        <v>7.168489478612497E-3</v>
      </c>
      <c r="K72" s="5">
        <f t="shared" si="9"/>
        <v>2.3357463255873994E-2</v>
      </c>
      <c r="M72">
        <v>43</v>
      </c>
      <c r="N72">
        <v>2.11895145652009E-3</v>
      </c>
      <c r="O72">
        <v>1.9902663840279489E-2</v>
      </c>
      <c r="P72">
        <v>0.91775427475503346</v>
      </c>
      <c r="R72">
        <v>17.068273092369477</v>
      </c>
      <c r="S72">
        <v>-1.7570885251851843E-2</v>
      </c>
    </row>
    <row r="73" spans="1:19" x14ac:dyDescent="0.3">
      <c r="A73" s="1">
        <v>44420</v>
      </c>
      <c r="B73">
        <v>16364.4</v>
      </c>
      <c r="C73">
        <v>67.099999999999994</v>
      </c>
      <c r="D73">
        <v>852.15</v>
      </c>
      <c r="E73">
        <v>155.25</v>
      </c>
      <c r="F73">
        <v>119.05</v>
      </c>
      <c r="G73" s="5">
        <f t="shared" si="5"/>
        <v>5.0326862566738252E-3</v>
      </c>
      <c r="H73" s="5">
        <f t="shared" si="6"/>
        <v>1.4914245866698983E-3</v>
      </c>
      <c r="I73" s="5">
        <f t="shared" si="7"/>
        <v>1.949287066385497E-2</v>
      </c>
      <c r="J73" s="5">
        <f t="shared" si="8"/>
        <v>8.0841183999590584E-3</v>
      </c>
      <c r="K73" s="5">
        <f t="shared" si="9"/>
        <v>1.7797079902683633E-2</v>
      </c>
      <c r="M73">
        <v>44</v>
      </c>
      <c r="N73">
        <v>6.2082519960054861E-3</v>
      </c>
      <c r="O73">
        <v>-1.9752477103762635E-2</v>
      </c>
      <c r="P73">
        <v>-0.91082884404103537</v>
      </c>
      <c r="R73">
        <v>17.46987951807229</v>
      </c>
      <c r="S73">
        <v>-1.7247754230698849E-2</v>
      </c>
    </row>
    <row r="74" spans="1:19" x14ac:dyDescent="0.3">
      <c r="A74" s="1">
        <v>44421</v>
      </c>
      <c r="B74">
        <v>16529.099999999999</v>
      </c>
      <c r="C74">
        <v>66.099999999999994</v>
      </c>
      <c r="D74">
        <v>871.6</v>
      </c>
      <c r="E74">
        <v>151.35</v>
      </c>
      <c r="F74">
        <v>118.3</v>
      </c>
      <c r="G74" s="5">
        <f t="shared" si="5"/>
        <v>1.0014220220038851E-2</v>
      </c>
      <c r="H74" s="5">
        <f t="shared" si="6"/>
        <v>-1.5015297119995554E-2</v>
      </c>
      <c r="I74" s="5">
        <f t="shared" si="7"/>
        <v>2.2568035399219196E-2</v>
      </c>
      <c r="J74" s="5">
        <f t="shared" si="8"/>
        <v>-2.5441685345860582E-2</v>
      </c>
      <c r="K74" s="5">
        <f t="shared" si="9"/>
        <v>-6.3198019485307122E-3</v>
      </c>
      <c r="M74">
        <v>45</v>
      </c>
      <c r="N74">
        <v>-1.3086998916876781E-3</v>
      </c>
      <c r="O74">
        <v>-2.5950135887856142E-3</v>
      </c>
      <c r="P74">
        <v>-0.11966161079078717</v>
      </c>
      <c r="R74">
        <v>17.871485943775099</v>
      </c>
      <c r="S74">
        <v>-1.7241806434506103E-2</v>
      </c>
    </row>
    <row r="75" spans="1:19" x14ac:dyDescent="0.3">
      <c r="A75" s="1">
        <v>44424</v>
      </c>
      <c r="B75">
        <v>16563.05</v>
      </c>
      <c r="C75">
        <v>65</v>
      </c>
      <c r="D75">
        <v>870.05</v>
      </c>
      <c r="E75">
        <v>150.85</v>
      </c>
      <c r="F75">
        <v>118.85</v>
      </c>
      <c r="G75" s="5">
        <f t="shared" si="5"/>
        <v>2.0518468525620097E-3</v>
      </c>
      <c r="H75" s="5">
        <f t="shared" si="6"/>
        <v>-1.6781476962003432E-2</v>
      </c>
      <c r="I75" s="5">
        <f t="shared" si="7"/>
        <v>-1.7799218088774644E-3</v>
      </c>
      <c r="J75" s="5">
        <f t="shared" si="8"/>
        <v>-3.3090698626575504E-3</v>
      </c>
      <c r="K75" s="5">
        <f t="shared" si="9"/>
        <v>4.6384228218617181E-3</v>
      </c>
      <c r="M75">
        <v>46</v>
      </c>
      <c r="N75">
        <v>3.2165079644174534E-3</v>
      </c>
      <c r="O75">
        <v>7.1597200216733442E-3</v>
      </c>
      <c r="P75">
        <v>0.33014995925528523</v>
      </c>
      <c r="R75">
        <v>18.273092369477911</v>
      </c>
      <c r="S75">
        <v>-1.6910472148316511E-2</v>
      </c>
    </row>
    <row r="76" spans="1:19" x14ac:dyDescent="0.3">
      <c r="A76" s="1">
        <v>44425</v>
      </c>
      <c r="B76">
        <v>16614.599999999999</v>
      </c>
      <c r="C76">
        <v>64</v>
      </c>
      <c r="D76">
        <v>850.85</v>
      </c>
      <c r="E76">
        <v>148.5</v>
      </c>
      <c r="F76">
        <v>117.35</v>
      </c>
      <c r="G76" s="5">
        <f t="shared" si="5"/>
        <v>3.107516143149264E-3</v>
      </c>
      <c r="H76" s="5">
        <f t="shared" si="6"/>
        <v>-1.5504186535965199E-2</v>
      </c>
      <c r="I76" s="5">
        <f t="shared" si="7"/>
        <v>-2.2314831444141578E-2</v>
      </c>
      <c r="J76" s="5">
        <f t="shared" si="8"/>
        <v>-1.5701007362315698E-2</v>
      </c>
      <c r="K76" s="5">
        <f t="shared" si="9"/>
        <v>-1.2701271509170395E-2</v>
      </c>
      <c r="M76">
        <v>47</v>
      </c>
      <c r="N76">
        <v>-9.2509549494711983E-3</v>
      </c>
      <c r="O76">
        <v>1.5040614093955462E-2</v>
      </c>
      <c r="P76">
        <v>0.69355479198379444</v>
      </c>
      <c r="R76">
        <v>18.674698795180721</v>
      </c>
      <c r="S76">
        <v>-1.6847570572611357E-2</v>
      </c>
    </row>
    <row r="77" spans="1:19" x14ac:dyDescent="0.3">
      <c r="A77" s="1">
        <v>44426</v>
      </c>
      <c r="B77">
        <v>16568.849999999999</v>
      </c>
      <c r="C77">
        <v>62.85</v>
      </c>
      <c r="D77">
        <v>861.35</v>
      </c>
      <c r="E77">
        <v>148.05000000000001</v>
      </c>
      <c r="F77">
        <v>116.5</v>
      </c>
      <c r="G77" s="5">
        <f t="shared" si="5"/>
        <v>-2.7574003900989229E-3</v>
      </c>
      <c r="H77" s="5">
        <f t="shared" si="6"/>
        <v>-1.8132148323415406E-2</v>
      </c>
      <c r="I77" s="5">
        <f t="shared" si="7"/>
        <v>1.22650760749324E-2</v>
      </c>
      <c r="J77" s="5">
        <f t="shared" si="8"/>
        <v>-3.034903695153936E-3</v>
      </c>
      <c r="K77" s="5">
        <f t="shared" si="9"/>
        <v>-7.2696492912772224E-3</v>
      </c>
      <c r="M77">
        <v>48</v>
      </c>
      <c r="N77">
        <v>-2.6113826600410615E-3</v>
      </c>
      <c r="O77">
        <v>-3.1782764844431781E-3</v>
      </c>
      <c r="P77">
        <v>-0.14655710679531656</v>
      </c>
      <c r="R77">
        <v>19.076305220883533</v>
      </c>
      <c r="S77">
        <v>-1.67953563088417E-2</v>
      </c>
    </row>
    <row r="78" spans="1:19" x14ac:dyDescent="0.3">
      <c r="A78" s="1">
        <v>44428</v>
      </c>
      <c r="B78">
        <v>16450.5</v>
      </c>
      <c r="C78">
        <v>61.8</v>
      </c>
      <c r="D78">
        <v>852.85</v>
      </c>
      <c r="E78">
        <v>142.94999999999999</v>
      </c>
      <c r="F78">
        <v>114.15</v>
      </c>
      <c r="G78" s="5">
        <f t="shared" si="5"/>
        <v>-7.1685546090666519E-3</v>
      </c>
      <c r="H78" s="5">
        <f t="shared" si="6"/>
        <v>-1.6847570572611357E-2</v>
      </c>
      <c r="I78" s="5">
        <f t="shared" si="7"/>
        <v>-9.9172438054962436E-3</v>
      </c>
      <c r="J78" s="5">
        <f t="shared" si="8"/>
        <v>-3.5055135779279573E-2</v>
      </c>
      <c r="K78" s="5">
        <f t="shared" si="9"/>
        <v>-2.0377900029950616E-2</v>
      </c>
      <c r="M78">
        <v>49</v>
      </c>
      <c r="N78">
        <v>-2.0247395612882238E-4</v>
      </c>
      <c r="O78">
        <v>-1.0825857085349262E-2</v>
      </c>
      <c r="P78">
        <v>-0.49920335778664437</v>
      </c>
      <c r="R78">
        <v>19.477911646586342</v>
      </c>
      <c r="S78">
        <v>-1.6781476962003432E-2</v>
      </c>
    </row>
    <row r="79" spans="1:19" x14ac:dyDescent="0.3">
      <c r="A79" s="1">
        <v>44431</v>
      </c>
      <c r="B79">
        <v>16496.45</v>
      </c>
      <c r="C79">
        <v>62.05</v>
      </c>
      <c r="D79">
        <v>809.6</v>
      </c>
      <c r="E79">
        <v>139.4</v>
      </c>
      <c r="F79">
        <v>113.35</v>
      </c>
      <c r="G79" s="5">
        <f t="shared" si="5"/>
        <v>2.7893343567396453E-3</v>
      </c>
      <c r="H79" s="5">
        <f t="shared" si="6"/>
        <v>4.037147186971163E-3</v>
      </c>
      <c r="I79" s="5">
        <f t="shared" si="7"/>
        <v>-5.2043383553680919E-2</v>
      </c>
      <c r="J79" s="5">
        <f t="shared" si="8"/>
        <v>-2.5147420441897158E-2</v>
      </c>
      <c r="K79" s="5">
        <f t="shared" si="9"/>
        <v>-7.0329960222665919E-3</v>
      </c>
      <c r="M79">
        <v>50</v>
      </c>
      <c r="N79">
        <v>6.6653752056861229E-3</v>
      </c>
      <c r="O79">
        <v>-8.6242396910191574E-3</v>
      </c>
      <c r="P79">
        <v>-0.3976820844919477</v>
      </c>
      <c r="R79">
        <v>19.879518072289155</v>
      </c>
      <c r="S79">
        <v>-1.6717206429969281E-2</v>
      </c>
    </row>
    <row r="80" spans="1:19" x14ac:dyDescent="0.3">
      <c r="A80" s="1">
        <v>44432</v>
      </c>
      <c r="B80">
        <v>16624.599999999999</v>
      </c>
      <c r="C80">
        <v>62.3</v>
      </c>
      <c r="D80">
        <v>839.7</v>
      </c>
      <c r="E80">
        <v>146.30000000000001</v>
      </c>
      <c r="F80">
        <v>114</v>
      </c>
      <c r="G80" s="5">
        <f t="shared" si="5"/>
        <v>7.7383198591159386E-3</v>
      </c>
      <c r="H80" s="5">
        <f t="shared" si="6"/>
        <v>4.0209141427912593E-3</v>
      </c>
      <c r="I80" s="5">
        <f t="shared" si="7"/>
        <v>3.6504386656316397E-2</v>
      </c>
      <c r="J80" s="5">
        <f t="shared" si="8"/>
        <v>4.8311809699655171E-2</v>
      </c>
      <c r="K80" s="5">
        <f t="shared" si="9"/>
        <v>5.7180714409576098E-3</v>
      </c>
      <c r="M80">
        <v>51</v>
      </c>
      <c r="N80">
        <v>2.0631552578999615E-3</v>
      </c>
      <c r="O80">
        <v>-7.9628773850883433E-3</v>
      </c>
      <c r="P80">
        <v>-0.3671852581223311</v>
      </c>
      <c r="R80">
        <v>20.281124497991968</v>
      </c>
      <c r="S80">
        <v>-1.6461277054071962E-2</v>
      </c>
    </row>
    <row r="81" spans="1:19" x14ac:dyDescent="0.3">
      <c r="A81" s="1">
        <v>44433</v>
      </c>
      <c r="B81">
        <v>16634.650000000001</v>
      </c>
      <c r="C81">
        <v>63.3</v>
      </c>
      <c r="D81">
        <v>851.35</v>
      </c>
      <c r="E81">
        <v>146.9</v>
      </c>
      <c r="F81">
        <v>113.95</v>
      </c>
      <c r="G81" s="5">
        <f t="shared" si="5"/>
        <v>6.0434317105073718E-4</v>
      </c>
      <c r="H81" s="5">
        <f t="shared" si="6"/>
        <v>1.5923903356723144E-2</v>
      </c>
      <c r="I81" s="5">
        <f t="shared" si="7"/>
        <v>1.3778639677135352E-2</v>
      </c>
      <c r="J81" s="5">
        <f t="shared" si="8"/>
        <v>4.0927751537529851E-3</v>
      </c>
      <c r="K81" s="5">
        <f t="shared" si="9"/>
        <v>-4.3869270280214246E-4</v>
      </c>
      <c r="M81">
        <v>52</v>
      </c>
      <c r="N81">
        <v>3.7227501001502591E-3</v>
      </c>
      <c r="O81">
        <v>-1.6293210035363052E-2</v>
      </c>
      <c r="P81">
        <v>-0.75131466216966791</v>
      </c>
      <c r="R81">
        <v>20.682730923694777</v>
      </c>
      <c r="S81">
        <v>-1.633295402205057E-2</v>
      </c>
    </row>
    <row r="82" spans="1:19" x14ac:dyDescent="0.3">
      <c r="A82" s="1">
        <v>44434</v>
      </c>
      <c r="B82">
        <v>16636.900000000001</v>
      </c>
      <c r="C82">
        <v>62.95</v>
      </c>
      <c r="D82">
        <v>866.65</v>
      </c>
      <c r="E82">
        <v>155.1</v>
      </c>
      <c r="F82">
        <v>112.7</v>
      </c>
      <c r="G82" s="5">
        <f t="shared" si="5"/>
        <v>1.3525068735473022E-4</v>
      </c>
      <c r="H82" s="5">
        <f t="shared" si="6"/>
        <v>-5.5445686597742948E-3</v>
      </c>
      <c r="I82" s="5">
        <f t="shared" si="7"/>
        <v>1.7811879520666353E-2</v>
      </c>
      <c r="J82" s="5">
        <f t="shared" si="8"/>
        <v>5.4317987002661342E-2</v>
      </c>
      <c r="K82" s="5">
        <f t="shared" si="9"/>
        <v>-1.1030334645962651E-2</v>
      </c>
      <c r="M82">
        <v>53</v>
      </c>
      <c r="N82">
        <v>-4.1403812187601339E-4</v>
      </c>
      <c r="O82">
        <v>-9.1840711190247621E-4</v>
      </c>
      <c r="P82">
        <v>-4.2349710555232165E-2</v>
      </c>
      <c r="R82">
        <v>21.08433734939759</v>
      </c>
      <c r="S82">
        <v>-1.5949301407677953E-2</v>
      </c>
    </row>
    <row r="83" spans="1:19" x14ac:dyDescent="0.3">
      <c r="A83" s="1">
        <v>44435</v>
      </c>
      <c r="B83">
        <v>16705.2</v>
      </c>
      <c r="C83">
        <v>62.9</v>
      </c>
      <c r="D83">
        <v>891.3</v>
      </c>
      <c r="E83">
        <v>155.55000000000001</v>
      </c>
      <c r="F83">
        <v>113.35</v>
      </c>
      <c r="G83" s="5">
        <f t="shared" si="5"/>
        <v>4.0969282398875722E-3</v>
      </c>
      <c r="H83" s="5">
        <f t="shared" si="6"/>
        <v>-7.9459678396145267E-4</v>
      </c>
      <c r="I83" s="5">
        <f t="shared" si="7"/>
        <v>2.8045866749352368E-2</v>
      </c>
      <c r="J83" s="5">
        <f t="shared" si="8"/>
        <v>2.8971531611530084E-3</v>
      </c>
      <c r="K83" s="5">
        <f t="shared" si="9"/>
        <v>5.7509559078072602E-3</v>
      </c>
      <c r="M83">
        <v>54</v>
      </c>
      <c r="N83">
        <v>-1.0356295346237963E-2</v>
      </c>
      <c r="O83">
        <v>-1.941586298743218E-2</v>
      </c>
      <c r="P83">
        <v>-0.8953068492626306</v>
      </c>
      <c r="R83">
        <v>21.485943775100399</v>
      </c>
      <c r="S83">
        <v>-1.5831465216680628E-2</v>
      </c>
    </row>
    <row r="84" spans="1:19" x14ac:dyDescent="0.3">
      <c r="A84" s="1">
        <v>44438</v>
      </c>
      <c r="B84">
        <v>16931.05</v>
      </c>
      <c r="C84">
        <v>62.95</v>
      </c>
      <c r="D84">
        <v>933.8</v>
      </c>
      <c r="E84">
        <v>159.69999999999999</v>
      </c>
      <c r="F84">
        <v>115</v>
      </c>
      <c r="G84" s="5">
        <f t="shared" si="5"/>
        <v>1.3429166104186735E-2</v>
      </c>
      <c r="H84" s="5">
        <f t="shared" si="6"/>
        <v>7.9459678396138957E-4</v>
      </c>
      <c r="I84" s="5">
        <f t="shared" si="7"/>
        <v>4.6581211400164975E-2</v>
      </c>
      <c r="J84" s="5">
        <f t="shared" si="8"/>
        <v>2.6329831877320509E-2</v>
      </c>
      <c r="K84" s="5">
        <f t="shared" si="9"/>
        <v>1.445175140971219E-2</v>
      </c>
      <c r="M84">
        <v>55</v>
      </c>
      <c r="N84">
        <v>-7.4599123752384106E-3</v>
      </c>
      <c r="O84">
        <v>1.950256564268938E-3</v>
      </c>
      <c r="P84">
        <v>8.9930489360149288E-2</v>
      </c>
      <c r="R84">
        <v>21.887550200803211</v>
      </c>
      <c r="S84">
        <v>-1.5711242265145437E-2</v>
      </c>
    </row>
    <row r="85" spans="1:19" x14ac:dyDescent="0.3">
      <c r="A85" s="1">
        <v>44439</v>
      </c>
      <c r="B85">
        <v>17132.2</v>
      </c>
      <c r="C85">
        <v>67.099999999999994</v>
      </c>
      <c r="D85">
        <v>958.5</v>
      </c>
      <c r="E85">
        <v>160.15</v>
      </c>
      <c r="F85">
        <v>115.95</v>
      </c>
      <c r="G85" s="5">
        <f t="shared" si="5"/>
        <v>1.1810519440649946E-2</v>
      </c>
      <c r="H85" s="5">
        <f t="shared" si="6"/>
        <v>6.3843283487279814E-2</v>
      </c>
      <c r="I85" s="5">
        <f t="shared" si="7"/>
        <v>2.6107279948862552E-2</v>
      </c>
      <c r="J85" s="5">
        <f t="shared" si="8"/>
        <v>2.8138208342005301E-3</v>
      </c>
      <c r="K85" s="5">
        <f t="shared" si="9"/>
        <v>8.2269353382905253E-3</v>
      </c>
      <c r="M85">
        <v>56</v>
      </c>
      <c r="N85">
        <v>1.0923266427941466E-2</v>
      </c>
      <c r="O85">
        <v>1.4310430729934914E-3</v>
      </c>
      <c r="P85">
        <v>6.5988447985559348E-2</v>
      </c>
      <c r="R85">
        <v>22.289156626506024</v>
      </c>
      <c r="S85">
        <v>-1.5593258092294993E-2</v>
      </c>
    </row>
    <row r="86" spans="1:19" x14ac:dyDescent="0.3">
      <c r="A86" s="1">
        <v>44440</v>
      </c>
      <c r="B86">
        <v>17076.25</v>
      </c>
      <c r="C86">
        <v>66.3</v>
      </c>
      <c r="D86">
        <v>994.4</v>
      </c>
      <c r="E86">
        <v>162.05000000000001</v>
      </c>
      <c r="F86">
        <v>115.35</v>
      </c>
      <c r="G86" s="5">
        <f t="shared" si="5"/>
        <v>-3.2711245256615783E-3</v>
      </c>
      <c r="H86" s="5">
        <f t="shared" si="6"/>
        <v>-1.1994146785819278E-2</v>
      </c>
      <c r="I86" s="5">
        <f t="shared" si="7"/>
        <v>3.6769977710802107E-2</v>
      </c>
      <c r="J86" s="5">
        <f t="shared" si="8"/>
        <v>1.1794053532389224E-2</v>
      </c>
      <c r="K86" s="5">
        <f t="shared" si="9"/>
        <v>-5.1880790817780565E-3</v>
      </c>
      <c r="M86">
        <v>57</v>
      </c>
      <c r="N86">
        <v>1.5014061042671453E-3</v>
      </c>
      <c r="O86">
        <v>-1.5237885832153984E-2</v>
      </c>
      <c r="P86">
        <v>-0.70265141254036756</v>
      </c>
      <c r="R86">
        <v>22.690763052208833</v>
      </c>
      <c r="S86">
        <v>-1.5504186535965199E-2</v>
      </c>
    </row>
    <row r="87" spans="1:19" x14ac:dyDescent="0.3">
      <c r="A87" s="1">
        <v>44441</v>
      </c>
      <c r="B87">
        <v>17234.150000000001</v>
      </c>
      <c r="C87">
        <v>64.95</v>
      </c>
      <c r="D87" s="2">
        <v>1038</v>
      </c>
      <c r="E87">
        <v>166.35</v>
      </c>
      <c r="F87">
        <v>116.55</v>
      </c>
      <c r="G87" s="5">
        <f t="shared" si="5"/>
        <v>9.2042712853325718E-3</v>
      </c>
      <c r="H87" s="5">
        <f t="shared" si="6"/>
        <v>-2.0572154075208206E-2</v>
      </c>
      <c r="I87" s="5">
        <f t="shared" si="7"/>
        <v>4.291152352933255E-2</v>
      </c>
      <c r="J87" s="5">
        <f t="shared" si="8"/>
        <v>2.6189072876929252E-2</v>
      </c>
      <c r="K87" s="5">
        <f t="shared" si="9"/>
        <v>1.0349380862003512E-2</v>
      </c>
      <c r="M87">
        <v>58</v>
      </c>
      <c r="N87">
        <v>-2.213140180513024E-3</v>
      </c>
      <c r="O87">
        <v>-5.56944693302577E-4</v>
      </c>
      <c r="P87">
        <v>-2.5681907566871373E-2</v>
      </c>
      <c r="R87">
        <v>23.092369477911646</v>
      </c>
      <c r="S87">
        <v>-1.5099806455751062E-2</v>
      </c>
    </row>
    <row r="88" spans="1:19" x14ac:dyDescent="0.3">
      <c r="A88" s="1">
        <v>44442</v>
      </c>
      <c r="B88">
        <v>17323.599999999999</v>
      </c>
      <c r="C88">
        <v>66.2</v>
      </c>
      <c r="D88" s="2">
        <v>1088.55</v>
      </c>
      <c r="E88">
        <v>165.15</v>
      </c>
      <c r="F88">
        <v>117.05</v>
      </c>
      <c r="G88" s="5">
        <f t="shared" si="5"/>
        <v>5.1768532251176254E-3</v>
      </c>
      <c r="H88" s="5">
        <f t="shared" si="6"/>
        <v>1.9062719826353897E-2</v>
      </c>
      <c r="I88" s="5">
        <f t="shared" si="7"/>
        <v>4.7550750666421629E-2</v>
      </c>
      <c r="J88" s="5">
        <f t="shared" si="8"/>
        <v>-7.2398506276870134E-3</v>
      </c>
      <c r="K88" s="5">
        <f t="shared" si="9"/>
        <v>4.2808284551536001E-3</v>
      </c>
      <c r="M88">
        <v>59</v>
      </c>
      <c r="N88">
        <v>-4.9389290054263381E-3</v>
      </c>
      <c r="O88">
        <v>4.2452071600540412E-3</v>
      </c>
      <c r="P88">
        <v>0.19575555561941099</v>
      </c>
      <c r="R88">
        <v>23.493975903614455</v>
      </c>
      <c r="S88">
        <v>-1.504919297385791E-2</v>
      </c>
    </row>
    <row r="89" spans="1:19" x14ac:dyDescent="0.3">
      <c r="A89" s="1">
        <v>44445</v>
      </c>
      <c r="B89">
        <v>17377.8</v>
      </c>
      <c r="C89">
        <v>66.650000000000006</v>
      </c>
      <c r="D89" s="2">
        <v>1089.1500000000001</v>
      </c>
      <c r="E89">
        <v>168.25</v>
      </c>
      <c r="F89">
        <v>116.45</v>
      </c>
      <c r="G89" s="5">
        <f t="shared" si="5"/>
        <v>3.1237958165422752E-3</v>
      </c>
      <c r="H89" s="5">
        <f t="shared" si="6"/>
        <v>6.7745836817551209E-3</v>
      </c>
      <c r="I89" s="5">
        <f t="shared" si="7"/>
        <v>5.510401021098743E-4</v>
      </c>
      <c r="J89" s="5">
        <f t="shared" si="8"/>
        <v>1.8596816688038507E-2</v>
      </c>
      <c r="K89" s="5">
        <f t="shared" si="9"/>
        <v>-5.1391976065697084E-3</v>
      </c>
      <c r="M89">
        <v>60</v>
      </c>
      <c r="N89">
        <v>-2.546898624123467E-3</v>
      </c>
      <c r="O89">
        <v>-1.4248457684718233E-2</v>
      </c>
      <c r="P89">
        <v>-0.65702677057488468</v>
      </c>
      <c r="R89">
        <v>23.895582329317268</v>
      </c>
      <c r="S89">
        <v>-1.5015297119995554E-2</v>
      </c>
    </row>
    <row r="90" spans="1:19" x14ac:dyDescent="0.3">
      <c r="A90" s="1">
        <v>44446</v>
      </c>
      <c r="B90">
        <v>17362.099999999999</v>
      </c>
      <c r="C90">
        <v>67.25</v>
      </c>
      <c r="D90" s="2">
        <v>1028.0999999999999</v>
      </c>
      <c r="E90">
        <v>170.2</v>
      </c>
      <c r="F90">
        <v>115.95</v>
      </c>
      <c r="G90" s="5">
        <f t="shared" si="5"/>
        <v>-9.0385988841995806E-4</v>
      </c>
      <c r="H90" s="5">
        <f t="shared" si="6"/>
        <v>8.9619718572307421E-3</v>
      </c>
      <c r="I90" s="5">
        <f t="shared" si="7"/>
        <v>-5.7685136945692814E-2</v>
      </c>
      <c r="J90" s="5">
        <f t="shared" si="8"/>
        <v>1.1523247614436535E-2</v>
      </c>
      <c r="K90" s="5">
        <f t="shared" si="9"/>
        <v>-4.3029326288092978E-3</v>
      </c>
      <c r="M90">
        <v>61</v>
      </c>
      <c r="N90">
        <v>3.6899460926990363E-3</v>
      </c>
      <c r="O90">
        <v>-2.279508623336703E-3</v>
      </c>
      <c r="P90">
        <v>-0.10511300397760437</v>
      </c>
      <c r="R90">
        <v>24.29718875502008</v>
      </c>
      <c r="S90">
        <v>-1.4947961435873139E-2</v>
      </c>
    </row>
    <row r="91" spans="1:19" x14ac:dyDescent="0.3">
      <c r="A91" s="1">
        <v>44447</v>
      </c>
      <c r="B91">
        <v>17353.5</v>
      </c>
      <c r="C91">
        <v>66.95</v>
      </c>
      <c r="D91" s="2">
        <v>1052.45</v>
      </c>
      <c r="E91">
        <v>168.1</v>
      </c>
      <c r="F91">
        <v>113.95</v>
      </c>
      <c r="G91" s="5">
        <f t="shared" si="5"/>
        <v>-4.9545450321603589E-4</v>
      </c>
      <c r="H91" s="5">
        <f t="shared" si="6"/>
        <v>-4.470946344766899E-3</v>
      </c>
      <c r="I91" s="5">
        <f t="shared" si="7"/>
        <v>2.3408340941178624E-2</v>
      </c>
      <c r="J91" s="5">
        <f t="shared" si="8"/>
        <v>-1.2415175724703856E-2</v>
      </c>
      <c r="K91" s="5">
        <f t="shared" si="9"/>
        <v>-1.7399308009847365E-2</v>
      </c>
      <c r="M91">
        <v>62</v>
      </c>
      <c r="N91">
        <v>-1.270951635994388E-3</v>
      </c>
      <c r="O91">
        <v>1.270951635994388E-3</v>
      </c>
      <c r="P91">
        <v>5.8606290409232625E-2</v>
      </c>
      <c r="R91">
        <v>24.69879518072289</v>
      </c>
      <c r="S91">
        <v>-1.3736479727886839E-2</v>
      </c>
    </row>
    <row r="92" spans="1:19" x14ac:dyDescent="0.3">
      <c r="A92" s="1">
        <v>44448</v>
      </c>
      <c r="B92">
        <v>17369.25</v>
      </c>
      <c r="C92">
        <v>65.95</v>
      </c>
      <c r="D92" s="2">
        <v>1035.8499999999999</v>
      </c>
      <c r="E92">
        <v>167.6</v>
      </c>
      <c r="F92">
        <v>114.5</v>
      </c>
      <c r="G92" s="5">
        <f t="shared" si="5"/>
        <v>9.0718627298651939E-4</v>
      </c>
      <c r="H92" s="5">
        <f t="shared" si="6"/>
        <v>-1.504919297385791E-2</v>
      </c>
      <c r="I92" s="5">
        <f t="shared" si="7"/>
        <v>-1.5898433797953651E-2</v>
      </c>
      <c r="J92" s="5">
        <f t="shared" si="8"/>
        <v>-2.9788523665872659E-3</v>
      </c>
      <c r="K92" s="5">
        <f t="shared" si="9"/>
        <v>4.8150673026010581E-3</v>
      </c>
      <c r="M92">
        <v>63</v>
      </c>
      <c r="N92">
        <v>6.7709340426476009E-3</v>
      </c>
      <c r="O92">
        <v>4.4415169910312037E-3</v>
      </c>
      <c r="P92">
        <v>0.20480782058261196</v>
      </c>
      <c r="R92">
        <v>25.100401606425702</v>
      </c>
      <c r="S92">
        <v>-1.3723581219797564E-2</v>
      </c>
    </row>
    <row r="93" spans="1:19" x14ac:dyDescent="0.3">
      <c r="A93" s="1">
        <v>44452</v>
      </c>
      <c r="B93">
        <v>17355.3</v>
      </c>
      <c r="C93">
        <v>65.8</v>
      </c>
      <c r="D93" s="2">
        <v>1062.75</v>
      </c>
      <c r="E93">
        <v>168.55</v>
      </c>
      <c r="F93">
        <v>114.9</v>
      </c>
      <c r="G93" s="5">
        <f t="shared" si="5"/>
        <v>-8.0346617885402119E-4</v>
      </c>
      <c r="H93" s="5">
        <f t="shared" si="6"/>
        <v>-2.2770408320522254E-3</v>
      </c>
      <c r="I93" s="5">
        <f t="shared" si="7"/>
        <v>2.5637542547001832E-2</v>
      </c>
      <c r="J93" s="5">
        <f t="shared" si="8"/>
        <v>5.6522536320872526E-3</v>
      </c>
      <c r="K93" s="5">
        <f t="shared" si="9"/>
        <v>3.4873618604157109E-3</v>
      </c>
      <c r="M93">
        <v>64</v>
      </c>
      <c r="N93">
        <v>1.3826575801028697E-2</v>
      </c>
      <c r="O93">
        <v>2.1096521282954354E-2</v>
      </c>
      <c r="P93">
        <v>0.97280558749667412</v>
      </c>
      <c r="R93">
        <v>25.502008032128511</v>
      </c>
      <c r="S93">
        <v>-1.3698844358161802E-2</v>
      </c>
    </row>
    <row r="94" spans="1:19" x14ac:dyDescent="0.3">
      <c r="A94" s="1">
        <v>44453</v>
      </c>
      <c r="B94">
        <v>17380</v>
      </c>
      <c r="C94">
        <v>66.650000000000006</v>
      </c>
      <c r="D94" s="2">
        <v>1048.5999999999999</v>
      </c>
      <c r="E94">
        <v>168.95</v>
      </c>
      <c r="F94">
        <v>115.9</v>
      </c>
      <c r="G94" s="5">
        <f t="shared" si="5"/>
        <v>1.4221845881971984E-3</v>
      </c>
      <c r="H94" s="5">
        <f t="shared" si="6"/>
        <v>1.2835208293446291E-2</v>
      </c>
      <c r="I94" s="5">
        <f t="shared" si="7"/>
        <v>-1.3403947100467195E-2</v>
      </c>
      <c r="J94" s="5">
        <f t="shared" si="8"/>
        <v>2.3703714802291746E-3</v>
      </c>
      <c r="K94" s="5">
        <f t="shared" si="9"/>
        <v>8.6655654909959245E-3</v>
      </c>
      <c r="M94">
        <v>65</v>
      </c>
      <c r="N94">
        <v>6.9474466953415408E-3</v>
      </c>
      <c r="O94">
        <v>-3.2852099027384209E-2</v>
      </c>
      <c r="P94">
        <v>-1.5148803476265789</v>
      </c>
      <c r="R94">
        <v>25.903614457831324</v>
      </c>
      <c r="S94">
        <v>-1.3544225107757149E-2</v>
      </c>
    </row>
    <row r="95" spans="1:19" x14ac:dyDescent="0.3">
      <c r="A95" s="1">
        <v>44454</v>
      </c>
      <c r="B95">
        <v>17519.45</v>
      </c>
      <c r="C95">
        <v>71.3</v>
      </c>
      <c r="D95" s="2">
        <v>1021.65</v>
      </c>
      <c r="E95">
        <v>172.65</v>
      </c>
      <c r="F95">
        <v>124.2</v>
      </c>
      <c r="G95" s="5">
        <f t="shared" si="5"/>
        <v>7.9915724841745379E-3</v>
      </c>
      <c r="H95" s="5">
        <f t="shared" si="6"/>
        <v>6.7441280795532479E-2</v>
      </c>
      <c r="I95" s="5">
        <f t="shared" si="7"/>
        <v>-2.6036973782995319E-2</v>
      </c>
      <c r="J95" s="5">
        <f t="shared" si="8"/>
        <v>2.1663610675702435E-2</v>
      </c>
      <c r="K95" s="5">
        <f t="shared" si="9"/>
        <v>6.9165419153672358E-2</v>
      </c>
      <c r="M95">
        <v>66</v>
      </c>
      <c r="N95">
        <v>1.6672538493846393E-3</v>
      </c>
      <c r="O95">
        <v>-2.3308587104366008E-2</v>
      </c>
      <c r="P95">
        <v>-1.0748086600467626</v>
      </c>
      <c r="R95">
        <v>26.305220883534137</v>
      </c>
      <c r="S95">
        <v>-1.3373156211858139E-2</v>
      </c>
    </row>
    <row r="96" spans="1:19" x14ac:dyDescent="0.3">
      <c r="A96" s="1">
        <v>44455</v>
      </c>
      <c r="B96">
        <v>17629.5</v>
      </c>
      <c r="C96">
        <v>72.650000000000006</v>
      </c>
      <c r="D96" s="2">
        <v>1014.9</v>
      </c>
      <c r="E96">
        <v>173.6</v>
      </c>
      <c r="F96">
        <v>124</v>
      </c>
      <c r="G96" s="5">
        <f t="shared" si="5"/>
        <v>6.2619429374609938E-3</v>
      </c>
      <c r="H96" s="5">
        <f t="shared" si="6"/>
        <v>1.8757062596041697E-2</v>
      </c>
      <c r="I96" s="5">
        <f t="shared" si="7"/>
        <v>-6.6288819006646163E-3</v>
      </c>
      <c r="J96" s="5">
        <f t="shared" si="8"/>
        <v>5.4873783902482914E-3</v>
      </c>
      <c r="K96" s="5">
        <f t="shared" si="9"/>
        <v>-1.6116038943415328E-3</v>
      </c>
      <c r="M96">
        <v>67</v>
      </c>
      <c r="N96">
        <v>-3.5752754850603636E-3</v>
      </c>
      <c r="O96">
        <v>-5.4538387103676901E-2</v>
      </c>
      <c r="P96">
        <v>-2.5148813397202705</v>
      </c>
      <c r="R96">
        <v>26.706827309236946</v>
      </c>
      <c r="S96">
        <v>-1.3050756195490827E-2</v>
      </c>
    </row>
    <row r="97" spans="1:19" x14ac:dyDescent="0.3">
      <c r="A97" s="1">
        <v>44456</v>
      </c>
      <c r="B97">
        <v>17585.150000000001</v>
      </c>
      <c r="C97">
        <v>71.900000000000006</v>
      </c>
      <c r="D97" s="2">
        <v>1005.3</v>
      </c>
      <c r="E97">
        <v>179.35</v>
      </c>
      <c r="F97">
        <v>123.65</v>
      </c>
      <c r="G97" s="5">
        <f t="shared" si="5"/>
        <v>-2.5188393721590984E-3</v>
      </c>
      <c r="H97" s="5">
        <f t="shared" si="6"/>
        <v>-1.0377125289290872E-2</v>
      </c>
      <c r="I97" s="5">
        <f t="shared" si="7"/>
        <v>-9.5040810433980639E-3</v>
      </c>
      <c r="J97" s="5">
        <f t="shared" si="8"/>
        <v>3.2585401752041734E-2</v>
      </c>
      <c r="K97" s="5">
        <f t="shared" si="9"/>
        <v>-2.8265716376116396E-3</v>
      </c>
      <c r="M97">
        <v>68</v>
      </c>
      <c r="N97">
        <v>7.740463984357987E-4</v>
      </c>
      <c r="O97">
        <v>-7.740463984357987E-4</v>
      </c>
      <c r="P97">
        <v>-3.5692930188847338E-2</v>
      </c>
      <c r="R97">
        <v>27.108433734939759</v>
      </c>
      <c r="S97">
        <v>-1.2828164254112115E-2</v>
      </c>
    </row>
    <row r="98" spans="1:19" x14ac:dyDescent="0.3">
      <c r="A98" s="1">
        <v>44459</v>
      </c>
      <c r="B98">
        <v>17396.900000000001</v>
      </c>
      <c r="C98">
        <v>69.650000000000006</v>
      </c>
      <c r="D98">
        <v>982.75</v>
      </c>
      <c r="E98">
        <v>176.2</v>
      </c>
      <c r="F98">
        <v>122.7</v>
      </c>
      <c r="G98" s="5">
        <f t="shared" si="5"/>
        <v>-1.0762766458321043E-2</v>
      </c>
      <c r="H98" s="5">
        <f t="shared" si="6"/>
        <v>-3.1793564501186318E-2</v>
      </c>
      <c r="I98" s="5">
        <f t="shared" si="7"/>
        <v>-2.2686519109404647E-2</v>
      </c>
      <c r="J98" s="5">
        <f t="shared" si="8"/>
        <v>-1.7719490476212501E-2</v>
      </c>
      <c r="K98" s="5">
        <f t="shared" si="9"/>
        <v>-7.7126422505594773E-3</v>
      </c>
      <c r="M98">
        <v>69</v>
      </c>
      <c r="N98">
        <v>8.7493272414293109E-4</v>
      </c>
      <c r="O98">
        <v>-1.3671494245669512E-2</v>
      </c>
      <c r="P98">
        <v>-0.63042175594901873</v>
      </c>
      <c r="R98">
        <v>27.510040160642568</v>
      </c>
      <c r="S98">
        <v>-1.279656152152658E-2</v>
      </c>
    </row>
    <row r="99" spans="1:19" x14ac:dyDescent="0.3">
      <c r="A99" s="1">
        <v>44460</v>
      </c>
      <c r="B99">
        <v>17562</v>
      </c>
      <c r="C99">
        <v>67.900000000000006</v>
      </c>
      <c r="D99" s="2">
        <v>1018.15</v>
      </c>
      <c r="E99">
        <v>180.85</v>
      </c>
      <c r="F99">
        <v>124.05</v>
      </c>
      <c r="G99" s="5">
        <f t="shared" si="5"/>
        <v>9.4454475094025107E-3</v>
      </c>
      <c r="H99" s="5">
        <f t="shared" si="6"/>
        <v>-2.5446665661164262E-2</v>
      </c>
      <c r="I99" s="5">
        <f t="shared" si="7"/>
        <v>3.538776969455415E-2</v>
      </c>
      <c r="J99" s="5">
        <f t="shared" si="8"/>
        <v>2.6048244896027906E-2</v>
      </c>
      <c r="K99" s="5">
        <f t="shared" si="9"/>
        <v>1.0942358420944227E-2</v>
      </c>
      <c r="M99">
        <v>70</v>
      </c>
      <c r="N99">
        <v>-2.4539087936628612E-4</v>
      </c>
      <c r="O99">
        <v>1.5283268243906788E-2</v>
      </c>
      <c r="P99">
        <v>0.70474409233032287</v>
      </c>
      <c r="R99">
        <v>27.91164658634538</v>
      </c>
      <c r="S99">
        <v>-1.2739025777429714E-2</v>
      </c>
    </row>
    <row r="100" spans="1:19" x14ac:dyDescent="0.3">
      <c r="A100" s="1">
        <v>44461</v>
      </c>
      <c r="B100">
        <v>17546.650000000001</v>
      </c>
      <c r="C100">
        <v>70.650000000000006</v>
      </c>
      <c r="D100" s="2">
        <v>1054.8</v>
      </c>
      <c r="E100">
        <v>180.85</v>
      </c>
      <c r="F100">
        <v>124.4</v>
      </c>
      <c r="G100" s="5">
        <f t="shared" si="5"/>
        <v>-8.744284373270665E-4</v>
      </c>
      <c r="H100" s="5">
        <f t="shared" si="6"/>
        <v>3.9702074565886078E-2</v>
      </c>
      <c r="I100" s="5">
        <f t="shared" si="7"/>
        <v>3.536392048260769E-2</v>
      </c>
      <c r="J100" s="5">
        <f t="shared" si="8"/>
        <v>0</v>
      </c>
      <c r="K100" s="5">
        <f t="shared" si="9"/>
        <v>2.8174701672691593E-3</v>
      </c>
      <c r="M100">
        <v>71</v>
      </c>
      <c r="N100">
        <v>4.2883831297000595E-3</v>
      </c>
      <c r="O100">
        <v>-2.7969585430301612E-3</v>
      </c>
      <c r="P100">
        <v>-0.12897372330549767</v>
      </c>
      <c r="R100">
        <v>28.313253012048193</v>
      </c>
      <c r="S100">
        <v>-1.2570459935212792E-2</v>
      </c>
    </row>
    <row r="101" spans="1:19" x14ac:dyDescent="0.3">
      <c r="A101" s="1">
        <v>44462</v>
      </c>
      <c r="B101">
        <v>17822.95</v>
      </c>
      <c r="C101">
        <v>69.900000000000006</v>
      </c>
      <c r="D101" s="2">
        <v>1106.45</v>
      </c>
      <c r="E101">
        <v>185</v>
      </c>
      <c r="F101">
        <v>126.1</v>
      </c>
      <c r="G101" s="5">
        <f t="shared" si="5"/>
        <v>1.5623904173446654E-2</v>
      </c>
      <c r="H101" s="5">
        <f t="shared" si="6"/>
        <v>-1.0672459890771872E-2</v>
      </c>
      <c r="I101" s="5">
        <f t="shared" si="7"/>
        <v>4.7805516462743516E-2</v>
      </c>
      <c r="J101" s="5">
        <f t="shared" si="8"/>
        <v>2.2687866680217949E-2</v>
      </c>
      <c r="K101" s="5">
        <f t="shared" si="9"/>
        <v>1.3573062665794616E-2</v>
      </c>
      <c r="M101">
        <v>72</v>
      </c>
      <c r="N101">
        <v>8.8970029249651039E-3</v>
      </c>
      <c r="O101">
        <v>-2.3912300044960658E-2</v>
      </c>
      <c r="P101">
        <v>-1.1026471512357836</v>
      </c>
      <c r="R101">
        <v>28.714859437751002</v>
      </c>
      <c r="S101">
        <v>-1.2232568435634408E-2</v>
      </c>
    </row>
    <row r="102" spans="1:19" x14ac:dyDescent="0.3">
      <c r="A102" s="1">
        <v>44463</v>
      </c>
      <c r="B102">
        <v>17853.2</v>
      </c>
      <c r="C102">
        <v>69.5</v>
      </c>
      <c r="D102" s="2">
        <v>1062</v>
      </c>
      <c r="E102">
        <v>181.95</v>
      </c>
      <c r="F102">
        <v>124.35</v>
      </c>
      <c r="G102" s="5">
        <f t="shared" si="5"/>
        <v>1.6958111931557232E-3</v>
      </c>
      <c r="H102" s="5">
        <f t="shared" si="6"/>
        <v>-5.7388966690181667E-3</v>
      </c>
      <c r="I102" s="5">
        <f t="shared" si="7"/>
        <v>-4.1002769139990958E-2</v>
      </c>
      <c r="J102" s="5">
        <f t="shared" si="8"/>
        <v>-1.6623901020156043E-2</v>
      </c>
      <c r="K102" s="5">
        <f t="shared" si="9"/>
        <v>-1.3975072721460152E-2</v>
      </c>
      <c r="M102">
        <v>73</v>
      </c>
      <c r="N102">
        <v>1.5306872903614369E-3</v>
      </c>
      <c r="O102">
        <v>-1.8312164252364867E-2</v>
      </c>
      <c r="P102">
        <v>-0.84441294680421852</v>
      </c>
      <c r="R102">
        <v>29.116465863453815</v>
      </c>
      <c r="S102">
        <v>-1.1994146785819278E-2</v>
      </c>
    </row>
    <row r="103" spans="1:19" x14ac:dyDescent="0.3">
      <c r="A103" s="1">
        <v>44466</v>
      </c>
      <c r="B103">
        <v>17855.099999999999</v>
      </c>
      <c r="C103">
        <v>69.099999999999994</v>
      </c>
      <c r="D103" s="2">
        <v>1101.9000000000001</v>
      </c>
      <c r="E103">
        <v>181.2</v>
      </c>
      <c r="F103">
        <v>126.95</v>
      </c>
      <c r="G103" s="5">
        <f t="shared" si="5"/>
        <v>1.0641783572961581E-4</v>
      </c>
      <c r="H103" s="5">
        <f t="shared" si="6"/>
        <v>-5.7720217971222888E-3</v>
      </c>
      <c r="I103" s="5">
        <f t="shared" si="7"/>
        <v>3.6882039691847265E-2</v>
      </c>
      <c r="J103" s="5">
        <f t="shared" si="8"/>
        <v>-4.1305304492898322E-3</v>
      </c>
      <c r="K103" s="5">
        <f t="shared" si="9"/>
        <v>2.0693137901273931E-2</v>
      </c>
      <c r="M103">
        <v>74</v>
      </c>
      <c r="N103">
        <v>2.507329912018361E-3</v>
      </c>
      <c r="O103">
        <v>-1.8011516447983558E-2</v>
      </c>
      <c r="P103">
        <v>-0.8305494353727364</v>
      </c>
      <c r="R103">
        <v>29.518072289156624</v>
      </c>
      <c r="S103">
        <v>-1.1704595949527875E-2</v>
      </c>
    </row>
    <row r="104" spans="1:19" x14ac:dyDescent="0.3">
      <c r="A104" s="1">
        <v>44467</v>
      </c>
      <c r="B104">
        <v>17748.599999999999</v>
      </c>
      <c r="C104">
        <v>69.05</v>
      </c>
      <c r="D104" s="2">
        <v>1053.1500000000001</v>
      </c>
      <c r="E104">
        <v>179.75</v>
      </c>
      <c r="F104">
        <v>131.94999999999999</v>
      </c>
      <c r="G104" s="5">
        <f t="shared" si="5"/>
        <v>-5.982542131478065E-3</v>
      </c>
      <c r="H104" s="5">
        <f t="shared" si="6"/>
        <v>-7.2385091832299876E-4</v>
      </c>
      <c r="I104" s="5">
        <f t="shared" si="7"/>
        <v>-4.5250289362363784E-2</v>
      </c>
      <c r="J104" s="5">
        <f t="shared" si="8"/>
        <v>-8.0343970077228419E-3</v>
      </c>
      <c r="K104" s="5">
        <f t="shared" si="9"/>
        <v>3.8629754798645471E-2</v>
      </c>
      <c r="M104">
        <v>75</v>
      </c>
      <c r="N104">
        <v>-2.9185430482949774E-3</v>
      </c>
      <c r="O104">
        <v>-1.5213605275120428E-2</v>
      </c>
      <c r="P104">
        <v>-0.70153178427403051</v>
      </c>
      <c r="R104">
        <v>29.919678714859437</v>
      </c>
      <c r="S104">
        <v>-1.1028331041478084E-2</v>
      </c>
    </row>
    <row r="105" spans="1:19" x14ac:dyDescent="0.3">
      <c r="A105" s="1">
        <v>44468</v>
      </c>
      <c r="B105">
        <v>17711.3</v>
      </c>
      <c r="C105">
        <v>70.05</v>
      </c>
      <c r="D105" s="2">
        <v>1069.5999999999999</v>
      </c>
      <c r="E105">
        <v>183.5</v>
      </c>
      <c r="F105">
        <v>140.55000000000001</v>
      </c>
      <c r="G105" s="5">
        <f t="shared" si="5"/>
        <v>-2.1037856145795374E-3</v>
      </c>
      <c r="H105" s="5">
        <f t="shared" si="6"/>
        <v>1.437839292771491E-2</v>
      </c>
      <c r="I105" s="5">
        <f t="shared" si="7"/>
        <v>1.5499073656365638E-2</v>
      </c>
      <c r="J105" s="5">
        <f t="shared" si="8"/>
        <v>2.0647670893468979E-2</v>
      </c>
      <c r="K105" s="5">
        <f t="shared" si="9"/>
        <v>6.3140234403208026E-2</v>
      </c>
      <c r="M105">
        <v>76</v>
      </c>
      <c r="N105">
        <v>-6.999481330158889E-3</v>
      </c>
      <c r="O105">
        <v>-9.8480892424524687E-3</v>
      </c>
      <c r="P105">
        <v>-0.45411639733060433</v>
      </c>
      <c r="R105">
        <v>30.321285140562249</v>
      </c>
      <c r="S105">
        <v>-1.084540136004785E-2</v>
      </c>
    </row>
    <row r="106" spans="1:19" x14ac:dyDescent="0.3">
      <c r="A106" s="1">
        <v>44469</v>
      </c>
      <c r="B106">
        <v>17618.150000000001</v>
      </c>
      <c r="C106">
        <v>72.900000000000006</v>
      </c>
      <c r="D106" s="2">
        <v>1057.5</v>
      </c>
      <c r="E106">
        <v>185.2</v>
      </c>
      <c r="F106">
        <v>141.85</v>
      </c>
      <c r="G106" s="5">
        <f t="shared" si="5"/>
        <v>-5.2732332856385341E-3</v>
      </c>
      <c r="H106" s="5">
        <f t="shared" si="6"/>
        <v>3.987936623159654E-2</v>
      </c>
      <c r="I106" s="5">
        <f t="shared" si="7"/>
        <v>-1.1377114867300329E-2</v>
      </c>
      <c r="J106" s="5">
        <f t="shared" si="8"/>
        <v>9.2216547174540728E-3</v>
      </c>
      <c r="K106" s="5">
        <f t="shared" si="9"/>
        <v>9.2068639023193451E-3</v>
      </c>
      <c r="M106">
        <v>77</v>
      </c>
      <c r="N106">
        <v>2.2129669928604989E-3</v>
      </c>
      <c r="O106">
        <v>1.8241801941106641E-3</v>
      </c>
      <c r="P106">
        <v>8.4116839057510745E-2</v>
      </c>
      <c r="R106">
        <v>30.722891566265059</v>
      </c>
      <c r="S106">
        <v>-1.0672459890771872E-2</v>
      </c>
    </row>
    <row r="107" spans="1:19" x14ac:dyDescent="0.3">
      <c r="A107" s="1">
        <v>44470</v>
      </c>
      <c r="B107">
        <v>17532.05</v>
      </c>
      <c r="C107">
        <v>73.5</v>
      </c>
      <c r="D107" s="2">
        <v>1055.1500000000001</v>
      </c>
      <c r="E107">
        <v>186.3</v>
      </c>
      <c r="F107">
        <v>139.85</v>
      </c>
      <c r="G107" s="5">
        <f t="shared" si="5"/>
        <v>-4.8989861907132821E-3</v>
      </c>
      <c r="H107" s="5">
        <f t="shared" si="6"/>
        <v>8.1967672041784907E-3</v>
      </c>
      <c r="I107" s="5">
        <f t="shared" si="7"/>
        <v>-2.2246950221110513E-3</v>
      </c>
      <c r="J107" s="5">
        <f t="shared" si="8"/>
        <v>5.921955395463991E-3</v>
      </c>
      <c r="K107" s="5">
        <f t="shared" si="9"/>
        <v>-1.4199741606891587E-2</v>
      </c>
      <c r="M107">
        <v>78</v>
      </c>
      <c r="N107">
        <v>6.7914748822906672E-3</v>
      </c>
      <c r="O107">
        <v>-2.7705607394994079E-3</v>
      </c>
      <c r="P107">
        <v>-0.12775646428786497</v>
      </c>
      <c r="R107">
        <v>31.124497991967871</v>
      </c>
      <c r="S107">
        <v>-1.0379334696948834E-2</v>
      </c>
    </row>
    <row r="108" spans="1:19" x14ac:dyDescent="0.3">
      <c r="A108" s="1">
        <v>44473</v>
      </c>
      <c r="B108">
        <v>17691.25</v>
      </c>
      <c r="C108">
        <v>73.400000000000006</v>
      </c>
      <c r="D108" s="2">
        <v>1059.0999999999999</v>
      </c>
      <c r="E108">
        <v>188.65</v>
      </c>
      <c r="F108">
        <v>145.55000000000001</v>
      </c>
      <c r="G108" s="5">
        <f t="shared" si="5"/>
        <v>9.0395325855123446E-3</v>
      </c>
      <c r="H108" s="5">
        <f t="shared" si="6"/>
        <v>-1.3614705983209633E-3</v>
      </c>
      <c r="I108" s="5">
        <f t="shared" si="7"/>
        <v>3.7365539513015775E-3</v>
      </c>
      <c r="J108" s="5">
        <f t="shared" si="8"/>
        <v>1.2535168802776749E-2</v>
      </c>
      <c r="K108" s="5">
        <f t="shared" si="9"/>
        <v>3.9949250543663564E-2</v>
      </c>
      <c r="M108">
        <v>79</v>
      </c>
      <c r="N108">
        <v>1.9154272778464738E-4</v>
      </c>
      <c r="O108">
        <v>1.5732360628938496E-2</v>
      </c>
      <c r="P108">
        <v>0.72545269995342165</v>
      </c>
      <c r="R108">
        <v>31.52610441767068</v>
      </c>
      <c r="S108">
        <v>-1.0377125289290872E-2</v>
      </c>
    </row>
    <row r="109" spans="1:19" x14ac:dyDescent="0.3">
      <c r="A109" s="1">
        <v>44474</v>
      </c>
      <c r="B109">
        <v>17822.3</v>
      </c>
      <c r="C109">
        <v>72.3</v>
      </c>
      <c r="D109" s="2">
        <v>1082.3499999999999</v>
      </c>
      <c r="E109">
        <v>186</v>
      </c>
      <c r="F109">
        <v>145.35</v>
      </c>
      <c r="G109" s="5">
        <f t="shared" si="5"/>
        <v>7.3803151105359625E-3</v>
      </c>
      <c r="H109" s="5">
        <f t="shared" si="6"/>
        <v>-1.5099806455751062E-2</v>
      </c>
      <c r="I109" s="5">
        <f t="shared" si="7"/>
        <v>2.171511229624085E-2</v>
      </c>
      <c r="J109" s="5">
        <f t="shared" si="8"/>
        <v>-1.414677269711829E-2</v>
      </c>
      <c r="K109" s="5">
        <f t="shared" si="9"/>
        <v>-1.3750431867473817E-3</v>
      </c>
      <c r="M109">
        <v>80</v>
      </c>
      <c r="N109">
        <v>-2.424338188112771E-4</v>
      </c>
      <c r="O109">
        <v>-5.302134840963018E-3</v>
      </c>
      <c r="P109">
        <v>-0.24449274502508384</v>
      </c>
      <c r="R109">
        <v>31.927710843373493</v>
      </c>
      <c r="S109">
        <v>-1.0008423826839334E-2</v>
      </c>
    </row>
    <row r="110" spans="1:19" x14ac:dyDescent="0.3">
      <c r="A110" s="1">
        <v>44475</v>
      </c>
      <c r="B110">
        <v>17646</v>
      </c>
      <c r="C110">
        <v>70.55</v>
      </c>
      <c r="D110" s="2">
        <v>1052.7</v>
      </c>
      <c r="E110">
        <v>181.4</v>
      </c>
      <c r="F110">
        <v>143.35</v>
      </c>
      <c r="G110" s="5">
        <f t="shared" si="5"/>
        <v>-9.9413533765346368E-3</v>
      </c>
      <c r="H110" s="5">
        <f t="shared" si="6"/>
        <v>-2.4502450865896017E-2</v>
      </c>
      <c r="I110" s="5">
        <f t="shared" si="7"/>
        <v>-2.7776310888585221E-2</v>
      </c>
      <c r="J110" s="5">
        <f t="shared" si="8"/>
        <v>-2.5042136032164951E-2</v>
      </c>
      <c r="K110" s="5">
        <f t="shared" si="9"/>
        <v>-1.3855434675506073E-2</v>
      </c>
      <c r="M110">
        <v>81</v>
      </c>
      <c r="N110">
        <v>3.4226753072794424E-3</v>
      </c>
      <c r="O110">
        <v>-4.2172720912408953E-3</v>
      </c>
      <c r="P110">
        <v>-0.19446741002118434</v>
      </c>
      <c r="R110">
        <v>32.329317269076306</v>
      </c>
      <c r="S110">
        <v>-1.0003417862789266E-2</v>
      </c>
    </row>
    <row r="111" spans="1:19" x14ac:dyDescent="0.3">
      <c r="A111" s="1">
        <v>44476</v>
      </c>
      <c r="B111">
        <v>17790.349999999999</v>
      </c>
      <c r="C111">
        <v>79.95</v>
      </c>
      <c r="D111" s="2">
        <v>1123.05</v>
      </c>
      <c r="E111">
        <v>182.5</v>
      </c>
      <c r="F111">
        <v>142.75</v>
      </c>
      <c r="G111" s="5">
        <f t="shared" si="5"/>
        <v>8.1470466584434558E-3</v>
      </c>
      <c r="H111" s="5">
        <f t="shared" si="6"/>
        <v>0.12507976098114035</v>
      </c>
      <c r="I111" s="5">
        <f t="shared" si="7"/>
        <v>6.4689906087524771E-2</v>
      </c>
      <c r="J111" s="5">
        <f t="shared" si="8"/>
        <v>6.0456353415098748E-3</v>
      </c>
      <c r="K111" s="5">
        <f t="shared" si="9"/>
        <v>-4.194343793259175E-3</v>
      </c>
      <c r="M111">
        <v>82</v>
      </c>
      <c r="N111">
        <v>1.2056308335142752E-2</v>
      </c>
      <c r="O111">
        <v>-1.1261711551181362E-2</v>
      </c>
      <c r="P111">
        <v>-0.51930153672382451</v>
      </c>
      <c r="R111">
        <v>32.730923694779115</v>
      </c>
      <c r="S111">
        <v>-9.8522964430114834E-3</v>
      </c>
    </row>
    <row r="112" spans="1:19" x14ac:dyDescent="0.3">
      <c r="A112" s="1">
        <v>44477</v>
      </c>
      <c r="B112">
        <v>17895.2</v>
      </c>
      <c r="C112">
        <v>78</v>
      </c>
      <c r="D112" s="2">
        <v>1163.7</v>
      </c>
      <c r="E112">
        <v>184.55</v>
      </c>
      <c r="F112">
        <v>141.1</v>
      </c>
      <c r="G112" s="5">
        <f t="shared" si="5"/>
        <v>5.8763450034090793E-3</v>
      </c>
      <c r="H112" s="5">
        <f t="shared" si="6"/>
        <v>-2.4692612590371522E-2</v>
      </c>
      <c r="I112" s="5">
        <f t="shared" si="7"/>
        <v>3.5556385769227372E-2</v>
      </c>
      <c r="J112" s="5">
        <f t="shared" si="8"/>
        <v>1.117025645346148E-2</v>
      </c>
      <c r="K112" s="5">
        <f t="shared" si="9"/>
        <v>-1.1625989677351364E-2</v>
      </c>
      <c r="M112">
        <v>83</v>
      </c>
      <c r="N112">
        <v>1.0558832435153841E-2</v>
      </c>
      <c r="O112">
        <v>5.3284451052125974E-2</v>
      </c>
      <c r="P112">
        <v>2.4570596741977244</v>
      </c>
      <c r="R112">
        <v>33.132530120481924</v>
      </c>
      <c r="S112">
        <v>-9.8453678525294141E-3</v>
      </c>
    </row>
    <row r="113" spans="1:19" x14ac:dyDescent="0.3">
      <c r="A113" s="1">
        <v>44480</v>
      </c>
      <c r="B113">
        <v>17945.95</v>
      </c>
      <c r="C113">
        <v>78.05</v>
      </c>
      <c r="D113" s="2">
        <v>1189.75</v>
      </c>
      <c r="E113">
        <v>185</v>
      </c>
      <c r="F113">
        <v>144.80000000000001</v>
      </c>
      <c r="G113" s="5">
        <f t="shared" si="5"/>
        <v>2.831942274032983E-3</v>
      </c>
      <c r="H113" s="5">
        <f t="shared" si="6"/>
        <v>6.4082027184933119E-4</v>
      </c>
      <c r="I113" s="5">
        <f t="shared" si="7"/>
        <v>2.2138616887188604E-2</v>
      </c>
      <c r="J113" s="5">
        <f t="shared" si="8"/>
        <v>2.4353956023171735E-3</v>
      </c>
      <c r="K113" s="5">
        <f t="shared" si="9"/>
        <v>2.5884621092847847E-2</v>
      </c>
      <c r="M113">
        <v>84</v>
      </c>
      <c r="N113">
        <v>-3.3938101523378035E-3</v>
      </c>
      <c r="O113">
        <v>-8.6003366334814757E-3</v>
      </c>
      <c r="P113">
        <v>-0.39657986353243346</v>
      </c>
      <c r="R113">
        <v>33.53413654618474</v>
      </c>
      <c r="S113">
        <v>-9.2710314279327924E-3</v>
      </c>
    </row>
    <row r="114" spans="1:19" x14ac:dyDescent="0.3">
      <c r="A114" s="1">
        <v>44481</v>
      </c>
      <c r="B114">
        <v>17991.95</v>
      </c>
      <c r="C114">
        <v>79</v>
      </c>
      <c r="D114" s="2">
        <v>1193.5999999999999</v>
      </c>
      <c r="E114">
        <v>186.5</v>
      </c>
      <c r="F114">
        <v>144.6</v>
      </c>
      <c r="G114" s="5">
        <f t="shared" si="5"/>
        <v>2.5599729044600752E-3</v>
      </c>
      <c r="H114" s="5">
        <f t="shared" si="6"/>
        <v>1.2098205505580396E-2</v>
      </c>
      <c r="I114" s="5">
        <f t="shared" si="7"/>
        <v>3.2307494482765675E-3</v>
      </c>
      <c r="J114" s="5">
        <f t="shared" si="8"/>
        <v>8.0754140055453311E-3</v>
      </c>
      <c r="K114" s="5">
        <f t="shared" si="9"/>
        <v>-1.3821702269517587E-3</v>
      </c>
      <c r="M114">
        <v>85</v>
      </c>
      <c r="N114">
        <v>8.1476862042336191E-3</v>
      </c>
      <c r="O114">
        <v>-2.8719840279441827E-2</v>
      </c>
      <c r="P114">
        <v>-1.324333084167159</v>
      </c>
      <c r="R114">
        <v>33.935742971887549</v>
      </c>
      <c r="S114">
        <v>-9.2692285763625107E-3</v>
      </c>
    </row>
    <row r="115" spans="1:19" x14ac:dyDescent="0.3">
      <c r="A115" s="1">
        <v>44482</v>
      </c>
      <c r="B115">
        <v>18161.75</v>
      </c>
      <c r="C115">
        <v>78</v>
      </c>
      <c r="D115" s="2">
        <v>1180.5999999999999</v>
      </c>
      <c r="E115">
        <v>186.05</v>
      </c>
      <c r="F115">
        <v>146.35</v>
      </c>
      <c r="G115" s="5">
        <f t="shared" si="5"/>
        <v>9.3932985287852669E-3</v>
      </c>
      <c r="H115" s="5">
        <f t="shared" si="6"/>
        <v>-1.2739025777429714E-2</v>
      </c>
      <c r="I115" s="5">
        <f t="shared" si="7"/>
        <v>-1.0951166642907434E-2</v>
      </c>
      <c r="J115" s="5">
        <f t="shared" si="8"/>
        <v>-2.4157842912386849E-3</v>
      </c>
      <c r="K115" s="5">
        <f t="shared" si="9"/>
        <v>1.2029703413230501E-2</v>
      </c>
      <c r="M115">
        <v>86</v>
      </c>
      <c r="N115">
        <v>4.4217578591467781E-3</v>
      </c>
      <c r="O115">
        <v>1.4640961967207119E-2</v>
      </c>
      <c r="P115">
        <v>0.67512598010807312</v>
      </c>
      <c r="R115">
        <v>34.337349397590359</v>
      </c>
      <c r="S115">
        <v>-9.1047669929193165E-3</v>
      </c>
    </row>
    <row r="116" spans="1:19" x14ac:dyDescent="0.3">
      <c r="A116" s="1">
        <v>44483</v>
      </c>
      <c r="B116">
        <v>18338.55</v>
      </c>
      <c r="C116">
        <v>78.8</v>
      </c>
      <c r="D116" s="2">
        <v>1197.0999999999999</v>
      </c>
      <c r="E116">
        <v>185.2</v>
      </c>
      <c r="F116">
        <v>149.44999999999999</v>
      </c>
      <c r="G116" s="5">
        <f t="shared" si="5"/>
        <v>9.6876673744827318E-3</v>
      </c>
      <c r="H116" s="5">
        <f t="shared" si="6"/>
        <v>1.0204170174241668E-2</v>
      </c>
      <c r="I116" s="5">
        <f t="shared" si="7"/>
        <v>1.3879181450735294E-2</v>
      </c>
      <c r="J116" s="5">
        <f t="shared" si="8"/>
        <v>-4.5791325805525952E-3</v>
      </c>
      <c r="K116" s="5">
        <f t="shared" si="9"/>
        <v>2.0960875592052057E-2</v>
      </c>
      <c r="M116">
        <v>87</v>
      </c>
      <c r="N116">
        <v>2.5223909003828362E-3</v>
      </c>
      <c r="O116">
        <v>4.2521927813722847E-3</v>
      </c>
      <c r="P116">
        <v>0.19607767751616248</v>
      </c>
      <c r="R116">
        <v>34.738955823293175</v>
      </c>
      <c r="S116">
        <v>-8.7977107035290842E-3</v>
      </c>
    </row>
    <row r="117" spans="1:19" x14ac:dyDescent="0.3">
      <c r="A117" s="1">
        <v>44487</v>
      </c>
      <c r="B117">
        <v>18477.05</v>
      </c>
      <c r="C117">
        <v>77.95</v>
      </c>
      <c r="D117" s="2">
        <v>1184.0999999999999</v>
      </c>
      <c r="E117">
        <v>187.45</v>
      </c>
      <c r="F117">
        <v>149.4</v>
      </c>
      <c r="G117" s="5">
        <f t="shared" si="5"/>
        <v>7.5240198928300944E-3</v>
      </c>
      <c r="H117" s="5">
        <f t="shared" si="6"/>
        <v>-1.084540136004785E-2</v>
      </c>
      <c r="I117" s="5">
        <f t="shared" si="7"/>
        <v>-1.0918972920413078E-2</v>
      </c>
      <c r="J117" s="5">
        <f t="shared" si="8"/>
        <v>1.2075820969842107E-2</v>
      </c>
      <c r="K117" s="5">
        <f t="shared" si="9"/>
        <v>-3.3461603122982318E-4</v>
      </c>
      <c r="M117">
        <v>88</v>
      </c>
      <c r="N117">
        <v>-1.2037572995307797E-3</v>
      </c>
      <c r="O117">
        <v>1.0165729156761522E-2</v>
      </c>
      <c r="P117">
        <v>0.46876345118879092</v>
      </c>
      <c r="R117">
        <v>35.140562248995984</v>
      </c>
      <c r="S117">
        <v>-8.6991454082897979E-3</v>
      </c>
    </row>
    <row r="118" spans="1:19" x14ac:dyDescent="0.3">
      <c r="A118" s="1">
        <v>44488</v>
      </c>
      <c r="B118">
        <v>18418.75</v>
      </c>
      <c r="C118">
        <v>75.5</v>
      </c>
      <c r="D118" s="2">
        <v>1106.05</v>
      </c>
      <c r="E118">
        <v>190.15</v>
      </c>
      <c r="F118">
        <v>149.65</v>
      </c>
      <c r="G118" s="5">
        <f t="shared" si="5"/>
        <v>-3.1602539324889403E-3</v>
      </c>
      <c r="H118" s="5">
        <f t="shared" si="6"/>
        <v>-3.1934939248806582E-2</v>
      </c>
      <c r="I118" s="5">
        <f t="shared" si="7"/>
        <v>-6.8187882319879475E-2</v>
      </c>
      <c r="J118" s="5">
        <f t="shared" si="8"/>
        <v>1.430109119234777E-2</v>
      </c>
      <c r="K118" s="5">
        <f t="shared" si="9"/>
        <v>1.6719615999910287E-3</v>
      </c>
      <c r="M118">
        <v>89</v>
      </c>
      <c r="N118">
        <v>-8.2592485743854011E-4</v>
      </c>
      <c r="O118">
        <v>-3.6450214873283591E-3</v>
      </c>
      <c r="P118">
        <v>-0.16807971427419613</v>
      </c>
      <c r="R118">
        <v>35.542168674698793</v>
      </c>
      <c r="S118">
        <v>-8.5172795188790881E-3</v>
      </c>
    </row>
    <row r="119" spans="1:19" x14ac:dyDescent="0.3">
      <c r="A119" s="1">
        <v>44489</v>
      </c>
      <c r="B119">
        <v>18266.599999999999</v>
      </c>
      <c r="C119">
        <v>75.05</v>
      </c>
      <c r="D119" s="2">
        <v>1051.8</v>
      </c>
      <c r="E119">
        <v>184.5</v>
      </c>
      <c r="F119">
        <v>146.25</v>
      </c>
      <c r="G119" s="5">
        <f t="shared" si="5"/>
        <v>-8.2949118597041606E-3</v>
      </c>
      <c r="H119" s="5">
        <f t="shared" si="6"/>
        <v>-5.9780981755080667E-3</v>
      </c>
      <c r="I119" s="5">
        <f t="shared" si="7"/>
        <v>-5.029212786178773E-2</v>
      </c>
      <c r="J119" s="5">
        <f t="shared" si="8"/>
        <v>-3.0163770893686812E-2</v>
      </c>
      <c r="K119" s="5">
        <f t="shared" si="9"/>
        <v>-2.2981748186742049E-2</v>
      </c>
      <c r="M119">
        <v>90</v>
      </c>
      <c r="N119">
        <v>4.7171520572112779E-4</v>
      </c>
      <c r="O119">
        <v>-1.5520908179579039E-2</v>
      </c>
      <c r="P119">
        <v>-0.71570217656296387</v>
      </c>
      <c r="R119">
        <v>35.943775100401602</v>
      </c>
      <c r="S119">
        <v>-8.4459961534108698E-3</v>
      </c>
    </row>
    <row r="120" spans="1:19" x14ac:dyDescent="0.3">
      <c r="A120" s="1">
        <v>44490</v>
      </c>
      <c r="B120">
        <v>18178.099999999999</v>
      </c>
      <c r="C120">
        <v>75.599999999999994</v>
      </c>
      <c r="D120" s="2">
        <v>1027.1500000000001</v>
      </c>
      <c r="E120">
        <v>191.75</v>
      </c>
      <c r="F120">
        <v>147.75</v>
      </c>
      <c r="G120" s="5">
        <f t="shared" si="5"/>
        <v>-4.8566828074737599E-3</v>
      </c>
      <c r="H120" s="5">
        <f t="shared" si="6"/>
        <v>7.301725106016334E-3</v>
      </c>
      <c r="I120" s="5">
        <f t="shared" si="7"/>
        <v>-2.3715005416723584E-2</v>
      </c>
      <c r="J120" s="5">
        <f t="shared" si="8"/>
        <v>3.8542976766783629E-2</v>
      </c>
      <c r="K120" s="5">
        <f t="shared" si="9"/>
        <v>1.0204170174241668E-2</v>
      </c>
      <c r="M120">
        <v>91</v>
      </c>
      <c r="N120">
        <v>-1.1108789932443505E-3</v>
      </c>
      <c r="O120">
        <v>-1.1661618388078749E-3</v>
      </c>
      <c r="P120">
        <v>-5.3774209382772158E-2</v>
      </c>
      <c r="R120">
        <v>36.345381526104418</v>
      </c>
      <c r="S120">
        <v>-8.1633106391610939E-3</v>
      </c>
    </row>
    <row r="121" spans="1:19" x14ac:dyDescent="0.3">
      <c r="A121" s="1">
        <v>44491</v>
      </c>
      <c r="B121">
        <v>18114.900000000001</v>
      </c>
      <c r="C121">
        <v>75.400000000000006</v>
      </c>
      <c r="D121" s="2">
        <v>1052.25</v>
      </c>
      <c r="E121">
        <v>187.05</v>
      </c>
      <c r="F121">
        <v>144.9</v>
      </c>
      <c r="G121" s="5">
        <f t="shared" si="5"/>
        <v>-3.4827687919410082E-3</v>
      </c>
      <c r="H121" s="5">
        <f t="shared" si="6"/>
        <v>-2.6490081715767307E-3</v>
      </c>
      <c r="I121" s="5">
        <f t="shared" si="7"/>
        <v>2.414275191215989E-2</v>
      </c>
      <c r="J121" s="5">
        <f t="shared" si="8"/>
        <v>-2.4816479453210381E-2</v>
      </c>
      <c r="K121" s="5">
        <f t="shared" si="9"/>
        <v>-1.9477806959570874E-2</v>
      </c>
      <c r="M121">
        <v>92</v>
      </c>
      <c r="N121">
        <v>9.4816110520965185E-4</v>
      </c>
      <c r="O121">
        <v>1.1887047188236639E-2</v>
      </c>
      <c r="P121">
        <v>0.54813709655992349</v>
      </c>
      <c r="R121">
        <v>36.746987951807228</v>
      </c>
      <c r="S121">
        <v>-8.1073097634962957E-3</v>
      </c>
    </row>
    <row r="122" spans="1:19" x14ac:dyDescent="0.3">
      <c r="A122" s="1">
        <v>44494</v>
      </c>
      <c r="B122">
        <v>18125.400000000001</v>
      </c>
      <c r="C122">
        <v>74.150000000000006</v>
      </c>
      <c r="D122">
        <v>967.05</v>
      </c>
      <c r="E122">
        <v>180.9</v>
      </c>
      <c r="F122">
        <v>143.85</v>
      </c>
      <c r="G122" s="5">
        <f t="shared" si="5"/>
        <v>5.7946541799084499E-4</v>
      </c>
      <c r="H122" s="5">
        <f t="shared" si="6"/>
        <v>-1.6717206429969281E-2</v>
      </c>
      <c r="I122" s="5">
        <f t="shared" si="7"/>
        <v>-8.4435807225941267E-2</v>
      </c>
      <c r="J122" s="5">
        <f t="shared" si="8"/>
        <v>-3.3431568392905682E-2</v>
      </c>
      <c r="K122" s="5">
        <f t="shared" si="9"/>
        <v>-7.2727593290798087E-3</v>
      </c>
      <c r="M122">
        <v>93</v>
      </c>
      <c r="N122">
        <v>7.025769191961395E-3</v>
      </c>
      <c r="O122">
        <v>6.0415511603571087E-2</v>
      </c>
      <c r="P122">
        <v>2.7858880841606508</v>
      </c>
      <c r="R122">
        <v>37.148594377510037</v>
      </c>
      <c r="S122">
        <v>-8.0710688337916614E-3</v>
      </c>
    </row>
    <row r="123" spans="1:19" x14ac:dyDescent="0.3">
      <c r="A123" s="1">
        <v>44495</v>
      </c>
      <c r="B123">
        <v>18268.400000000001</v>
      </c>
      <c r="C123">
        <v>75.8</v>
      </c>
      <c r="D123" s="2">
        <v>1058.6500000000001</v>
      </c>
      <c r="E123">
        <v>188.2</v>
      </c>
      <c r="F123">
        <v>143.19999999999999</v>
      </c>
      <c r="G123" s="5">
        <f t="shared" si="5"/>
        <v>7.858521832249608E-3</v>
      </c>
      <c r="H123" s="5">
        <f t="shared" si="6"/>
        <v>2.2008224064384782E-2</v>
      </c>
      <c r="I123" s="5">
        <f t="shared" si="7"/>
        <v>9.0499590077206593E-2</v>
      </c>
      <c r="J123" s="5">
        <f t="shared" si="8"/>
        <v>3.9560834750029743E-2</v>
      </c>
      <c r="K123" s="5">
        <f t="shared" si="9"/>
        <v>-4.5288354710116725E-3</v>
      </c>
      <c r="M123">
        <v>94</v>
      </c>
      <c r="N123">
        <v>5.4256185102475249E-3</v>
      </c>
      <c r="O123">
        <v>1.3331444085794172E-2</v>
      </c>
      <c r="P123">
        <v>0.61474131787493913</v>
      </c>
      <c r="R123">
        <v>37.550200803212853</v>
      </c>
      <c r="S123">
        <v>-8.0074342237012371E-3</v>
      </c>
    </row>
    <row r="124" spans="1:19" x14ac:dyDescent="0.3">
      <c r="A124" s="1">
        <v>44496</v>
      </c>
      <c r="B124">
        <v>18210.95</v>
      </c>
      <c r="C124">
        <v>76.25</v>
      </c>
      <c r="D124" s="2">
        <v>1070.95</v>
      </c>
      <c r="E124">
        <v>192</v>
      </c>
      <c r="F124">
        <v>141.19999999999999</v>
      </c>
      <c r="G124" s="5">
        <f t="shared" si="5"/>
        <v>-3.1497297783985938E-3</v>
      </c>
      <c r="H124" s="5">
        <f t="shared" si="6"/>
        <v>5.9191228391949763E-3</v>
      </c>
      <c r="I124" s="5">
        <f t="shared" si="7"/>
        <v>1.1551593515205972E-2</v>
      </c>
      <c r="J124" s="5">
        <f t="shared" si="8"/>
        <v>1.9990144876502365E-2</v>
      </c>
      <c r="K124" s="5">
        <f t="shared" si="9"/>
        <v>-1.4064929467403552E-2</v>
      </c>
      <c r="M124">
        <v>95</v>
      </c>
      <c r="N124">
        <v>-2.6978405422513601E-3</v>
      </c>
      <c r="O124">
        <v>-7.6792847470395116E-3</v>
      </c>
      <c r="P124">
        <v>-0.35410819678285177</v>
      </c>
      <c r="R124">
        <v>37.951807228915662</v>
      </c>
      <c r="S124">
        <v>-7.4074412778618046E-3</v>
      </c>
    </row>
    <row r="125" spans="1:19" x14ac:dyDescent="0.3">
      <c r="A125" s="1">
        <v>44497</v>
      </c>
      <c r="B125">
        <v>17857.25</v>
      </c>
      <c r="C125">
        <v>76.55</v>
      </c>
      <c r="D125" s="2">
        <v>1046.6500000000001</v>
      </c>
      <c r="E125">
        <v>185.6</v>
      </c>
      <c r="F125">
        <v>137.5</v>
      </c>
      <c r="G125" s="5">
        <f t="shared" si="5"/>
        <v>-1.961347328760292E-2</v>
      </c>
      <c r="H125" s="5">
        <f t="shared" si="6"/>
        <v>3.9267066161717962E-3</v>
      </c>
      <c r="I125" s="5">
        <f t="shared" si="7"/>
        <v>-2.2951517476622212E-2</v>
      </c>
      <c r="J125" s="5">
        <f t="shared" si="8"/>
        <v>-3.3901551675681339E-2</v>
      </c>
      <c r="K125" s="5">
        <f t="shared" si="9"/>
        <v>-2.6553407952515651E-2</v>
      </c>
      <c r="M125">
        <v>96</v>
      </c>
      <c r="N125">
        <v>-1.0324632979965316E-2</v>
      </c>
      <c r="O125">
        <v>-2.1468931521221001E-2</v>
      </c>
      <c r="P125">
        <v>-0.98997821779755124</v>
      </c>
      <c r="R125">
        <v>38.353413654618471</v>
      </c>
      <c r="S125">
        <v>-7.1891035724692262E-3</v>
      </c>
    </row>
    <row r="126" spans="1:19" x14ac:dyDescent="0.3">
      <c r="A126" s="1">
        <v>44498</v>
      </c>
      <c r="B126">
        <v>17671.650000000001</v>
      </c>
      <c r="C126">
        <v>76.25</v>
      </c>
      <c r="D126" s="2">
        <v>1064.2</v>
      </c>
      <c r="E126">
        <v>179.5</v>
      </c>
      <c r="F126">
        <v>132.69999999999999</v>
      </c>
      <c r="G126" s="5">
        <f t="shared" si="5"/>
        <v>-1.0447927649083697E-2</v>
      </c>
      <c r="H126" s="5">
        <f t="shared" si="6"/>
        <v>-3.9267066161717519E-3</v>
      </c>
      <c r="I126" s="5">
        <f t="shared" si="7"/>
        <v>1.6628755621739787E-2</v>
      </c>
      <c r="J126" s="5">
        <f t="shared" si="8"/>
        <v>-3.3418612423766557E-2</v>
      </c>
      <c r="K126" s="5">
        <f t="shared" si="9"/>
        <v>-3.5532975768464252E-2</v>
      </c>
      <c r="M126">
        <v>97</v>
      </c>
      <c r="N126">
        <v>8.3708081438951913E-3</v>
      </c>
      <c r="O126">
        <v>-3.381747380505945E-2</v>
      </c>
      <c r="P126">
        <v>-1.559395837415392</v>
      </c>
      <c r="R126">
        <v>38.75502008032128</v>
      </c>
      <c r="S126">
        <v>-6.9204428445737952E-3</v>
      </c>
    </row>
    <row r="127" spans="1:19" x14ac:dyDescent="0.3">
      <c r="A127" s="1">
        <v>44501</v>
      </c>
      <c r="B127">
        <v>17929.650000000001</v>
      </c>
      <c r="C127">
        <v>76.650000000000006</v>
      </c>
      <c r="D127" s="2">
        <v>1150.05</v>
      </c>
      <c r="E127">
        <v>190.7</v>
      </c>
      <c r="F127">
        <v>134.30000000000001</v>
      </c>
      <c r="G127" s="5">
        <f t="shared" si="5"/>
        <v>1.4494106489669145E-2</v>
      </c>
      <c r="H127" s="5">
        <f t="shared" si="6"/>
        <v>5.2321898303021065E-3</v>
      </c>
      <c r="I127" s="5">
        <f t="shared" si="7"/>
        <v>7.7582076510744127E-2</v>
      </c>
      <c r="J127" s="5">
        <f t="shared" si="8"/>
        <v>6.0526304678039808E-2</v>
      </c>
      <c r="K127" s="5">
        <f t="shared" si="9"/>
        <v>1.198516219103014E-2</v>
      </c>
      <c r="M127">
        <v>98</v>
      </c>
      <c r="N127">
        <v>-1.17652906639866E-3</v>
      </c>
      <c r="O127">
        <v>4.0878603632284738E-2</v>
      </c>
      <c r="P127">
        <v>1.884999592547965</v>
      </c>
      <c r="R127">
        <v>39.156626506024097</v>
      </c>
      <c r="S127">
        <v>-6.8434826536744545E-3</v>
      </c>
    </row>
    <row r="128" spans="1:19" x14ac:dyDescent="0.3">
      <c r="A128" s="1">
        <v>44502</v>
      </c>
      <c r="B128">
        <v>17888.95</v>
      </c>
      <c r="C128">
        <v>77.95</v>
      </c>
      <c r="D128" s="2">
        <v>1178.0999999999999</v>
      </c>
      <c r="E128">
        <v>197.1</v>
      </c>
      <c r="F128">
        <v>136.65</v>
      </c>
      <c r="G128" s="5">
        <f t="shared" si="5"/>
        <v>-2.2725632780962878E-3</v>
      </c>
      <c r="H128" s="5">
        <f t="shared" si="6"/>
        <v>1.6817990185962285E-2</v>
      </c>
      <c r="I128" s="5">
        <f t="shared" si="7"/>
        <v>2.4097551579060524E-2</v>
      </c>
      <c r="J128" s="5">
        <f t="shared" si="8"/>
        <v>3.3009701552301082E-2</v>
      </c>
      <c r="K128" s="5">
        <f t="shared" si="9"/>
        <v>1.7346808844885195E-2</v>
      </c>
      <c r="M128">
        <v>99</v>
      </c>
      <c r="N128">
        <v>1.4086749838863937E-2</v>
      </c>
      <c r="O128">
        <v>-2.4759209729635807E-2</v>
      </c>
      <c r="P128">
        <v>-1.1416999629437838</v>
      </c>
      <c r="R128">
        <v>39.558232931726906</v>
      </c>
      <c r="S128">
        <v>-6.4935293105482308E-3</v>
      </c>
    </row>
    <row r="129" spans="1:19" x14ac:dyDescent="0.3">
      <c r="A129" s="1">
        <v>44503</v>
      </c>
      <c r="B129">
        <v>17829.2</v>
      </c>
      <c r="C129">
        <v>77.55</v>
      </c>
      <c r="D129" s="2">
        <v>1181.9000000000001</v>
      </c>
      <c r="E129">
        <v>195.6</v>
      </c>
      <c r="F129">
        <v>136.65</v>
      </c>
      <c r="G129" s="5">
        <f t="shared" si="5"/>
        <v>-3.3456411226991806E-3</v>
      </c>
      <c r="H129" s="5">
        <f t="shared" si="6"/>
        <v>-5.1447058812378182E-3</v>
      </c>
      <c r="I129" s="5">
        <f t="shared" si="7"/>
        <v>3.2203417661213498E-3</v>
      </c>
      <c r="J129" s="5">
        <f t="shared" si="8"/>
        <v>-7.6394565579576143E-3</v>
      </c>
      <c r="K129" s="5">
        <f t="shared" si="9"/>
        <v>0</v>
      </c>
      <c r="M129">
        <v>100</v>
      </c>
      <c r="N129">
        <v>1.2013042128140397E-3</v>
      </c>
      <c r="O129">
        <v>-6.9402008818322068E-3</v>
      </c>
      <c r="P129">
        <v>-0.32002746356342598</v>
      </c>
      <c r="R129">
        <v>39.959839357429715</v>
      </c>
      <c r="S129">
        <v>-5.9780981755080667E-3</v>
      </c>
    </row>
    <row r="130" spans="1:19" x14ac:dyDescent="0.3">
      <c r="A130" s="1">
        <v>44504</v>
      </c>
      <c r="B130">
        <v>17916.8</v>
      </c>
      <c r="C130">
        <v>78</v>
      </c>
      <c r="D130" s="2">
        <v>1169.95</v>
      </c>
      <c r="E130">
        <v>195.45</v>
      </c>
      <c r="F130">
        <v>137.19999999999999</v>
      </c>
      <c r="G130" s="5">
        <f t="shared" si="5"/>
        <v>4.9012575036592558E-3</v>
      </c>
      <c r="H130" s="5">
        <f t="shared" si="6"/>
        <v>5.7859370670439265E-3</v>
      </c>
      <c r="I130" s="5">
        <f t="shared" si="7"/>
        <v>-1.0162300182296153E-2</v>
      </c>
      <c r="J130" s="5">
        <f t="shared" si="8"/>
        <v>-7.6716536175319564E-4</v>
      </c>
      <c r="K130" s="5">
        <f t="shared" si="9"/>
        <v>4.016802917707684E-3</v>
      </c>
      <c r="M130">
        <v>101</v>
      </c>
      <c r="N130">
        <v>-2.6910826321548267E-4</v>
      </c>
      <c r="O130">
        <v>-5.5029135339068058E-3</v>
      </c>
      <c r="P130">
        <v>-0.25375107874400887</v>
      </c>
      <c r="R130">
        <v>40.361445783132531</v>
      </c>
      <c r="S130">
        <v>-5.9543675758215635E-3</v>
      </c>
    </row>
    <row r="131" spans="1:19" x14ac:dyDescent="0.3">
      <c r="A131" s="1">
        <v>44508</v>
      </c>
      <c r="B131">
        <v>18068.55</v>
      </c>
      <c r="C131">
        <v>78.3</v>
      </c>
      <c r="D131" s="2">
        <v>1153.25</v>
      </c>
      <c r="E131">
        <v>199.65</v>
      </c>
      <c r="F131">
        <v>140.25</v>
      </c>
      <c r="G131" s="5">
        <f t="shared" si="5"/>
        <v>8.4340377145086798E-3</v>
      </c>
      <c r="H131" s="5">
        <f t="shared" si="6"/>
        <v>3.8387763071656669E-3</v>
      </c>
      <c r="I131" s="5">
        <f t="shared" si="7"/>
        <v>-1.4376969397968918E-2</v>
      </c>
      <c r="J131" s="5">
        <f t="shared" si="8"/>
        <v>2.1261241270266573E-2</v>
      </c>
      <c r="K131" s="5">
        <f t="shared" si="9"/>
        <v>2.1986829111020928E-2</v>
      </c>
      <c r="M131">
        <v>102</v>
      </c>
      <c r="N131">
        <v>-5.9022529218326512E-3</v>
      </c>
      <c r="O131">
        <v>5.1784020035096521E-3</v>
      </c>
      <c r="P131">
        <v>0.23878716001336403</v>
      </c>
      <c r="R131">
        <v>40.76305220883534</v>
      </c>
      <c r="S131">
        <v>-5.8997221271883827E-3</v>
      </c>
    </row>
    <row r="132" spans="1:19" x14ac:dyDescent="0.3">
      <c r="A132" s="1">
        <v>44509</v>
      </c>
      <c r="B132">
        <v>18044.25</v>
      </c>
      <c r="C132">
        <v>78.650000000000006</v>
      </c>
      <c r="D132" s="2">
        <v>1183.7</v>
      </c>
      <c r="E132">
        <v>202.5</v>
      </c>
      <c r="F132">
        <v>138.44999999999999</v>
      </c>
      <c r="G132" s="5">
        <f t="shared" ref="G132:G195" si="10">LN((B132/B131))</f>
        <v>-1.3457834157164536E-3</v>
      </c>
      <c r="H132" s="5">
        <f t="shared" ref="H132:H195" si="11">LN((C132/C131))</f>
        <v>4.4600265075295242E-3</v>
      </c>
      <c r="I132" s="5">
        <f t="shared" ref="I132:I195" si="12">LN((D132/D131))</f>
        <v>2.6061082521918071E-2</v>
      </c>
      <c r="J132" s="5">
        <f t="shared" ref="J132:J195" si="13">LN((E132/E131))</f>
        <v>1.4174053037363413E-2</v>
      </c>
      <c r="K132" s="5">
        <f t="shared" ref="K132:K195" si="14">LN((F132/F131))</f>
        <v>-1.2917294785834938E-2</v>
      </c>
      <c r="M132">
        <v>103</v>
      </c>
      <c r="N132">
        <v>-2.3138574203159252E-3</v>
      </c>
      <c r="O132">
        <v>1.6692250348030836E-2</v>
      </c>
      <c r="P132">
        <v>0.76971526199335971</v>
      </c>
      <c r="R132">
        <v>41.164658634538149</v>
      </c>
      <c r="S132">
        <v>-5.7896591444842396E-3</v>
      </c>
    </row>
    <row r="133" spans="1:19" x14ac:dyDescent="0.3">
      <c r="A133" s="1">
        <v>44510</v>
      </c>
      <c r="B133">
        <v>18017.2</v>
      </c>
      <c r="C133">
        <v>81.5</v>
      </c>
      <c r="D133" s="2">
        <v>1233.5999999999999</v>
      </c>
      <c r="E133">
        <v>200.55</v>
      </c>
      <c r="F133">
        <v>137.44999999999999</v>
      </c>
      <c r="G133" s="5">
        <f t="shared" si="10"/>
        <v>-1.5002172720921161E-3</v>
      </c>
      <c r="H133" s="5">
        <f t="shared" si="11"/>
        <v>3.5595390742530111E-2</v>
      </c>
      <c r="I133" s="5">
        <f t="shared" si="12"/>
        <v>4.1291597849216932E-2</v>
      </c>
      <c r="J133" s="5">
        <f t="shared" si="13"/>
        <v>-9.6762943305318677E-3</v>
      </c>
      <c r="K133" s="5">
        <f t="shared" si="14"/>
        <v>-7.2490350057161463E-3</v>
      </c>
      <c r="M133">
        <v>104</v>
      </c>
      <c r="N133">
        <v>-5.2460424429052934E-3</v>
      </c>
      <c r="O133">
        <v>4.5125408674501835E-2</v>
      </c>
      <c r="P133">
        <v>2.0808288299216109</v>
      </c>
      <c r="R133">
        <v>41.566265060240966</v>
      </c>
      <c r="S133">
        <v>-5.7720217971222888E-3</v>
      </c>
    </row>
    <row r="134" spans="1:19" x14ac:dyDescent="0.3">
      <c r="A134" s="1">
        <v>44511</v>
      </c>
      <c r="B134">
        <v>17873.599999999999</v>
      </c>
      <c r="C134">
        <v>79.849999999999994</v>
      </c>
      <c r="D134" s="2">
        <v>1236.3499999999999</v>
      </c>
      <c r="E134">
        <v>196.45</v>
      </c>
      <c r="F134">
        <v>136.65</v>
      </c>
      <c r="G134" s="5">
        <f t="shared" si="10"/>
        <v>-8.0020933646903214E-3</v>
      </c>
      <c r="H134" s="5">
        <f t="shared" si="11"/>
        <v>-2.0453145585795692E-2</v>
      </c>
      <c r="I134" s="5">
        <f t="shared" si="12"/>
        <v>2.2267666441187768E-3</v>
      </c>
      <c r="J134" s="5">
        <f t="shared" si="13"/>
        <v>-2.065564621159318E-2</v>
      </c>
      <c r="K134" s="5">
        <f t="shared" si="14"/>
        <v>-5.8373022371776186E-3</v>
      </c>
      <c r="M134">
        <v>105</v>
      </c>
      <c r="N134">
        <v>-4.899811225236775E-3</v>
      </c>
      <c r="O134">
        <v>1.3096578429415265E-2</v>
      </c>
      <c r="P134">
        <v>0.60391116157703417</v>
      </c>
      <c r="R134">
        <v>41.967871485943775</v>
      </c>
      <c r="S134">
        <v>-5.7388966690181667E-3</v>
      </c>
    </row>
    <row r="135" spans="1:19" x14ac:dyDescent="0.3">
      <c r="A135" s="1">
        <v>44512</v>
      </c>
      <c r="B135">
        <v>18102.75</v>
      </c>
      <c r="C135">
        <v>78.05</v>
      </c>
      <c r="D135" s="2">
        <v>1253.5999999999999</v>
      </c>
      <c r="E135">
        <v>198.5</v>
      </c>
      <c r="F135">
        <v>136.25</v>
      </c>
      <c r="G135" s="5">
        <f t="shared" si="10"/>
        <v>1.2739096598234837E-2</v>
      </c>
      <c r="H135" s="5">
        <f t="shared" si="11"/>
        <v>-2.2800227699580296E-2</v>
      </c>
      <c r="I135" s="5">
        <f t="shared" si="12"/>
        <v>1.3855921588627362E-2</v>
      </c>
      <c r="J135" s="5">
        <f t="shared" si="13"/>
        <v>1.0381154122776353E-2</v>
      </c>
      <c r="K135" s="5">
        <f t="shared" si="14"/>
        <v>-2.9314788307235563E-3</v>
      </c>
      <c r="M135">
        <v>106</v>
      </c>
      <c r="N135">
        <v>7.9952797289147455E-3</v>
      </c>
      <c r="O135">
        <v>-9.3567503272357095E-3</v>
      </c>
      <c r="P135">
        <v>-0.4314597121043241</v>
      </c>
      <c r="R135">
        <v>42.369477911646584</v>
      </c>
      <c r="S135">
        <v>-5.5445686597742948E-3</v>
      </c>
    </row>
    <row r="136" spans="1:19" x14ac:dyDescent="0.3">
      <c r="A136" s="1">
        <v>44515</v>
      </c>
      <c r="B136">
        <v>18109.45</v>
      </c>
      <c r="C136">
        <v>75.8</v>
      </c>
      <c r="D136" s="2">
        <v>1284.5999999999999</v>
      </c>
      <c r="E136">
        <v>186.65</v>
      </c>
      <c r="F136">
        <v>137.05000000000001</v>
      </c>
      <c r="G136" s="5">
        <f t="shared" si="10"/>
        <v>3.700410401166087E-4</v>
      </c>
      <c r="H136" s="5">
        <f t="shared" si="11"/>
        <v>-2.9251354313115051E-2</v>
      </c>
      <c r="I136" s="5">
        <f t="shared" si="12"/>
        <v>2.4427973781881E-2</v>
      </c>
      <c r="J136" s="5">
        <f t="shared" si="13"/>
        <v>-6.1553894766652191E-2</v>
      </c>
      <c r="K136" s="5">
        <f t="shared" si="14"/>
        <v>5.8543892054414744E-3</v>
      </c>
      <c r="M136">
        <v>107</v>
      </c>
      <c r="N136">
        <v>6.4602701202157234E-3</v>
      </c>
      <c r="O136">
        <v>-2.1560076575966786E-2</v>
      </c>
      <c r="P136">
        <v>-0.99418111065084036</v>
      </c>
      <c r="R136">
        <v>42.771084337349393</v>
      </c>
      <c r="S136">
        <v>-5.5096558109694726E-3</v>
      </c>
    </row>
    <row r="137" spans="1:19" x14ac:dyDescent="0.3">
      <c r="A137" s="1">
        <v>44516</v>
      </c>
      <c r="B137">
        <v>17999.2</v>
      </c>
      <c r="C137">
        <v>75.349999999999994</v>
      </c>
      <c r="D137" s="2">
        <v>1416.45</v>
      </c>
      <c r="E137">
        <v>183</v>
      </c>
      <c r="F137">
        <v>134.19999999999999</v>
      </c>
      <c r="G137" s="5">
        <f t="shared" si="10"/>
        <v>-6.1065890087613648E-3</v>
      </c>
      <c r="H137" s="5">
        <f t="shared" si="11"/>
        <v>-5.9543675758215635E-3</v>
      </c>
      <c r="I137" s="5">
        <f t="shared" si="12"/>
        <v>9.7706355553495966E-2</v>
      </c>
      <c r="J137" s="5">
        <f t="shared" si="13"/>
        <v>-1.974905251917199E-2</v>
      </c>
      <c r="K137" s="5">
        <f t="shared" si="14"/>
        <v>-2.1014598211213511E-2</v>
      </c>
      <c r="M137">
        <v>108</v>
      </c>
      <c r="N137">
        <v>-9.5647103102314054E-3</v>
      </c>
      <c r="O137">
        <v>-1.4937740555664611E-2</v>
      </c>
      <c r="P137">
        <v>-0.68881107374169015</v>
      </c>
      <c r="R137">
        <v>43.172690763052209</v>
      </c>
      <c r="S137">
        <v>-5.3908486348764233E-3</v>
      </c>
    </row>
    <row r="138" spans="1:19" x14ac:dyDescent="0.3">
      <c r="A138" s="1">
        <v>44517</v>
      </c>
      <c r="B138">
        <v>17898.650000000001</v>
      </c>
      <c r="C138">
        <v>74.599999999999994</v>
      </c>
      <c r="D138" s="2">
        <v>1428.8</v>
      </c>
      <c r="E138">
        <v>179.1</v>
      </c>
      <c r="F138">
        <v>136.44999999999999</v>
      </c>
      <c r="G138" s="5">
        <f t="shared" si="10"/>
        <v>-5.6020214558960254E-3</v>
      </c>
      <c r="H138" s="5">
        <f t="shared" si="11"/>
        <v>-1.0003417862789266E-2</v>
      </c>
      <c r="I138" s="5">
        <f t="shared" si="12"/>
        <v>8.6811897450465893E-3</v>
      </c>
      <c r="J138" s="5">
        <f t="shared" si="13"/>
        <v>-2.1541843774754914E-2</v>
      </c>
      <c r="K138" s="5">
        <f t="shared" si="14"/>
        <v>1.6627022616766154E-2</v>
      </c>
      <c r="M138">
        <v>109</v>
      </c>
      <c r="N138">
        <v>7.1696046776687358E-3</v>
      </c>
      <c r="O138">
        <v>0.11791015630347161</v>
      </c>
      <c r="P138">
        <v>5.437088766255604</v>
      </c>
      <c r="R138">
        <v>43.574297188755018</v>
      </c>
      <c r="S138">
        <v>-5.1447058812378182E-3</v>
      </c>
    </row>
    <row r="139" spans="1:19" x14ac:dyDescent="0.3">
      <c r="A139" s="1">
        <v>44518</v>
      </c>
      <c r="B139">
        <v>17764.8</v>
      </c>
      <c r="C139">
        <v>72.849999999999994</v>
      </c>
      <c r="D139" s="2">
        <v>1376.65</v>
      </c>
      <c r="E139">
        <v>175.7</v>
      </c>
      <c r="F139">
        <v>135.25</v>
      </c>
      <c r="G139" s="5">
        <f t="shared" si="10"/>
        <v>-7.5063196902765391E-3</v>
      </c>
      <c r="H139" s="5">
        <f t="shared" si="11"/>
        <v>-2.3737974568501286E-2</v>
      </c>
      <c r="I139" s="5">
        <f t="shared" si="12"/>
        <v>-3.7181919446080701E-2</v>
      </c>
      <c r="J139" s="5">
        <f t="shared" si="13"/>
        <v>-1.9166313873614647E-2</v>
      </c>
      <c r="K139" s="5">
        <f t="shared" si="14"/>
        <v>-8.8333294277564648E-3</v>
      </c>
      <c r="M139">
        <v>110</v>
      </c>
      <c r="N139">
        <v>5.0688861693754484E-3</v>
      </c>
      <c r="O139">
        <v>-2.9761498759746971E-2</v>
      </c>
      <c r="P139">
        <v>-1.3723661781693866</v>
      </c>
      <c r="R139">
        <v>43.975903614457827</v>
      </c>
      <c r="S139">
        <v>-4.9382816405825663E-3</v>
      </c>
    </row>
    <row r="140" spans="1:19" x14ac:dyDescent="0.3">
      <c r="A140" s="1">
        <v>44522</v>
      </c>
      <c r="B140">
        <v>17416.55</v>
      </c>
      <c r="C140">
        <v>68.5</v>
      </c>
      <c r="D140" s="2">
        <v>1375.05</v>
      </c>
      <c r="E140">
        <v>170.05</v>
      </c>
      <c r="F140">
        <v>130.19999999999999</v>
      </c>
      <c r="G140" s="5">
        <f t="shared" si="10"/>
        <v>-1.9798067728082253E-2</v>
      </c>
      <c r="H140" s="5">
        <f t="shared" si="11"/>
        <v>-6.1568787373034103E-2</v>
      </c>
      <c r="I140" s="5">
        <f t="shared" si="12"/>
        <v>-1.1629176002595542E-3</v>
      </c>
      <c r="J140" s="5">
        <f t="shared" si="13"/>
        <v>-3.2685483739846866E-2</v>
      </c>
      <c r="K140" s="5">
        <f t="shared" si="14"/>
        <v>-3.8053187952122154E-2</v>
      </c>
      <c r="M140">
        <v>111</v>
      </c>
      <c r="N140">
        <v>2.2523853110968453E-3</v>
      </c>
      <c r="O140">
        <v>-1.6115650392475142E-3</v>
      </c>
      <c r="P140">
        <v>-7.4312700836653423E-2</v>
      </c>
      <c r="R140">
        <v>44.377510040160644</v>
      </c>
      <c r="S140">
        <v>-4.4809634350359805E-3</v>
      </c>
    </row>
    <row r="141" spans="1:19" x14ac:dyDescent="0.3">
      <c r="A141" s="1">
        <v>44523</v>
      </c>
      <c r="B141">
        <v>17503.349999999999</v>
      </c>
      <c r="C141">
        <v>70.099999999999994</v>
      </c>
      <c r="D141" s="2">
        <v>1357.65</v>
      </c>
      <c r="E141">
        <v>169.85</v>
      </c>
      <c r="F141">
        <v>133.5</v>
      </c>
      <c r="G141" s="5">
        <f t="shared" si="10"/>
        <v>4.9713875910040546E-3</v>
      </c>
      <c r="H141" s="5">
        <f t="shared" si="11"/>
        <v>2.3089048772364815E-2</v>
      </c>
      <c r="I141" s="5">
        <f t="shared" si="12"/>
        <v>-1.2734830134604722E-2</v>
      </c>
      <c r="J141" s="5">
        <f t="shared" si="13"/>
        <v>-1.1768168466116192E-3</v>
      </c>
      <c r="K141" s="5">
        <f t="shared" si="14"/>
        <v>2.5029748065835515E-2</v>
      </c>
      <c r="M141">
        <v>112</v>
      </c>
      <c r="N141">
        <v>2.000775379389628E-3</v>
      </c>
      <c r="O141">
        <v>1.0097430126190767E-2</v>
      </c>
      <c r="P141">
        <v>0.46561403723239991</v>
      </c>
      <c r="R141">
        <v>44.779116465863453</v>
      </c>
      <c r="S141">
        <v>-4.470946344766899E-3</v>
      </c>
    </row>
    <row r="142" spans="1:19" x14ac:dyDescent="0.3">
      <c r="A142" s="1">
        <v>44524</v>
      </c>
      <c r="B142">
        <v>17415.05</v>
      </c>
      <c r="C142">
        <v>71.45</v>
      </c>
      <c r="D142" s="2">
        <v>1391.1</v>
      </c>
      <c r="E142">
        <v>167.95</v>
      </c>
      <c r="F142">
        <v>135.4</v>
      </c>
      <c r="G142" s="5">
        <f t="shared" si="10"/>
        <v>-5.0575162788005449E-3</v>
      </c>
      <c r="H142" s="5">
        <f t="shared" si="11"/>
        <v>1.9075110335332223E-2</v>
      </c>
      <c r="I142" s="5">
        <f t="shared" si="12"/>
        <v>2.4339537124235242E-2</v>
      </c>
      <c r="J142" s="5">
        <f t="shared" si="13"/>
        <v>-1.1249378548291156E-2</v>
      </c>
      <c r="K142" s="5">
        <f t="shared" si="14"/>
        <v>1.4131882637870477E-2</v>
      </c>
      <c r="M142">
        <v>113</v>
      </c>
      <c r="N142">
        <v>8.3225629997000523E-3</v>
      </c>
      <c r="O142">
        <v>-2.1061588777129766E-2</v>
      </c>
      <c r="P142">
        <v>-0.97119477515488406</v>
      </c>
      <c r="R142">
        <v>45.180722891566262</v>
      </c>
      <c r="S142">
        <v>-4.4289854113329068E-3</v>
      </c>
    </row>
    <row r="143" spans="1:19" x14ac:dyDescent="0.3">
      <c r="A143" s="1">
        <v>44525</v>
      </c>
      <c r="B143">
        <v>17536.25</v>
      </c>
      <c r="C143">
        <v>70.75</v>
      </c>
      <c r="D143" s="2">
        <v>1414.25</v>
      </c>
      <c r="E143">
        <v>167.55</v>
      </c>
      <c r="F143">
        <v>135.19999999999999</v>
      </c>
      <c r="G143" s="5">
        <f t="shared" si="10"/>
        <v>6.9353921488597555E-3</v>
      </c>
      <c r="H143" s="5">
        <f t="shared" si="11"/>
        <v>-9.8453678525294141E-3</v>
      </c>
      <c r="I143" s="5">
        <f t="shared" si="12"/>
        <v>1.6504554157740266E-2</v>
      </c>
      <c r="J143" s="5">
        <f t="shared" si="13"/>
        <v>-2.3845018749821573E-3</v>
      </c>
      <c r="K143" s="5">
        <f t="shared" si="14"/>
        <v>-1.4781968693110058E-3</v>
      </c>
      <c r="M143">
        <v>114</v>
      </c>
      <c r="N143">
        <v>8.5948955983268117E-3</v>
      </c>
      <c r="O143">
        <v>1.6092745759148566E-3</v>
      </c>
      <c r="P143">
        <v>7.4207082687666653E-2</v>
      </c>
      <c r="R143">
        <v>45.582329317269078</v>
      </c>
      <c r="S143">
        <v>-4.1841065225739849E-3</v>
      </c>
    </row>
    <row r="144" spans="1:19" x14ac:dyDescent="0.3">
      <c r="A144" s="1">
        <v>44526</v>
      </c>
      <c r="B144">
        <v>17026.45</v>
      </c>
      <c r="C144">
        <v>67.400000000000006</v>
      </c>
      <c r="D144" s="2">
        <v>1359.45</v>
      </c>
      <c r="E144">
        <v>158.80000000000001</v>
      </c>
      <c r="F144">
        <v>128.65</v>
      </c>
      <c r="G144" s="5">
        <f t="shared" si="10"/>
        <v>-2.9502149772621358E-2</v>
      </c>
      <c r="H144" s="5">
        <f t="shared" si="11"/>
        <v>-4.8507518605085564E-2</v>
      </c>
      <c r="I144" s="5">
        <f t="shared" si="12"/>
        <v>-3.9519149054364669E-2</v>
      </c>
      <c r="J144" s="5">
        <f t="shared" si="13"/>
        <v>-5.3636265370284E-2</v>
      </c>
      <c r="K144" s="5">
        <f t="shared" si="14"/>
        <v>-4.9659624881110379E-2</v>
      </c>
      <c r="M144">
        <v>115</v>
      </c>
      <c r="N144">
        <v>6.5932172624465117E-3</v>
      </c>
      <c r="O144">
        <v>-1.7438618622494361E-2</v>
      </c>
      <c r="P144">
        <v>-0.80413189485856207</v>
      </c>
      <c r="R144">
        <v>45.983935742971887</v>
      </c>
      <c r="S144">
        <v>-4.0966874173300099E-3</v>
      </c>
    </row>
    <row r="145" spans="1:19" x14ac:dyDescent="0.3">
      <c r="A145" s="1">
        <v>44529</v>
      </c>
      <c r="B145">
        <v>17053.95</v>
      </c>
      <c r="C145">
        <v>66.400000000000006</v>
      </c>
      <c r="D145" s="2">
        <v>1405.8</v>
      </c>
      <c r="E145">
        <v>154.9</v>
      </c>
      <c r="F145">
        <v>126.45</v>
      </c>
      <c r="G145" s="5">
        <f t="shared" si="10"/>
        <v>1.6138311738437181E-3</v>
      </c>
      <c r="H145" s="5">
        <f t="shared" si="11"/>
        <v>-1.4947961435873139E-2</v>
      </c>
      <c r="I145" s="5">
        <f t="shared" si="12"/>
        <v>3.3526329572904481E-2</v>
      </c>
      <c r="J145" s="5">
        <f t="shared" si="13"/>
        <v>-2.4865801390212449E-2</v>
      </c>
      <c r="K145" s="5">
        <f t="shared" si="14"/>
        <v>-1.7248565611779017E-2</v>
      </c>
      <c r="M145">
        <v>116</v>
      </c>
      <c r="N145">
        <v>-3.291239254665344E-3</v>
      </c>
      <c r="O145">
        <v>-2.8643699994141236E-2</v>
      </c>
      <c r="P145">
        <v>-1.320822093232656</v>
      </c>
      <c r="R145">
        <v>46.385542168674696</v>
      </c>
      <c r="S145">
        <v>-3.9267066161717519E-3</v>
      </c>
    </row>
    <row r="146" spans="1:19" x14ac:dyDescent="0.3">
      <c r="A146" s="1">
        <v>44530</v>
      </c>
      <c r="B146">
        <v>16983.2</v>
      </c>
      <c r="C146">
        <v>67.05</v>
      </c>
      <c r="D146" s="2">
        <v>1417.8</v>
      </c>
      <c r="E146">
        <v>155.19999999999999</v>
      </c>
      <c r="F146">
        <v>127.3</v>
      </c>
      <c r="G146" s="5">
        <f t="shared" si="10"/>
        <v>-4.1572283164124264E-3</v>
      </c>
      <c r="H146" s="5">
        <f t="shared" si="11"/>
        <v>9.7415532452991525E-3</v>
      </c>
      <c r="I146" s="5">
        <f t="shared" si="12"/>
        <v>8.4998386791122222E-3</v>
      </c>
      <c r="J146" s="5">
        <f t="shared" si="13"/>
        <v>1.9348603262953669E-3</v>
      </c>
      <c r="K146" s="5">
        <f t="shared" si="14"/>
        <v>6.6995324473866228E-3</v>
      </c>
      <c r="M146">
        <v>117</v>
      </c>
      <c r="N146">
        <v>-8.0415202603365023E-3</v>
      </c>
      <c r="O146">
        <v>2.0634220848284356E-3</v>
      </c>
      <c r="P146">
        <v>9.5148792853682995E-2</v>
      </c>
      <c r="R146">
        <v>46.787148594377506</v>
      </c>
      <c r="S146">
        <v>-3.9037134804732923E-3</v>
      </c>
    </row>
    <row r="147" spans="1:19" x14ac:dyDescent="0.3">
      <c r="A147" s="1">
        <v>44531</v>
      </c>
      <c r="B147">
        <v>17166.900000000001</v>
      </c>
      <c r="C147">
        <v>67.900000000000006</v>
      </c>
      <c r="D147" s="2">
        <v>1490.4</v>
      </c>
      <c r="E147">
        <v>157.44999999999999</v>
      </c>
      <c r="F147">
        <v>127.7</v>
      </c>
      <c r="G147" s="5">
        <f t="shared" si="10"/>
        <v>1.0758491006561958E-2</v>
      </c>
      <c r="H147" s="5">
        <f t="shared" si="11"/>
        <v>1.259742483696303E-2</v>
      </c>
      <c r="I147" s="5">
        <f t="shared" si="12"/>
        <v>4.9938165866461555E-2</v>
      </c>
      <c r="J147" s="5">
        <f t="shared" si="13"/>
        <v>1.4393339797915336E-2</v>
      </c>
      <c r="K147" s="5">
        <f t="shared" si="14"/>
        <v>3.1372574751328736E-3</v>
      </c>
      <c r="M147">
        <v>118</v>
      </c>
      <c r="N147">
        <v>-4.860674643846763E-3</v>
      </c>
      <c r="O147">
        <v>1.2162399749863096E-2</v>
      </c>
      <c r="P147">
        <v>0.56083419040250737</v>
      </c>
      <c r="R147">
        <v>47.188755020080322</v>
      </c>
      <c r="S147">
        <v>-3.5727083375735988E-3</v>
      </c>
    </row>
    <row r="148" spans="1:19" x14ac:dyDescent="0.3">
      <c r="A148" s="1">
        <v>44532</v>
      </c>
      <c r="B148">
        <v>17401.650000000001</v>
      </c>
      <c r="C148">
        <v>68</v>
      </c>
      <c r="D148" s="2">
        <v>1434.5</v>
      </c>
      <c r="E148">
        <v>162.5</v>
      </c>
      <c r="F148">
        <v>128.80000000000001</v>
      </c>
      <c r="G148" s="5">
        <f t="shared" si="10"/>
        <v>1.358191816862196E-2</v>
      </c>
      <c r="H148" s="5">
        <f t="shared" si="11"/>
        <v>1.4716706114562507E-3</v>
      </c>
      <c r="I148" s="5">
        <f t="shared" si="12"/>
        <v>-3.8228183865959282E-2</v>
      </c>
      <c r="J148" s="5">
        <f t="shared" si="13"/>
        <v>3.1570054222758673E-2</v>
      </c>
      <c r="K148" s="5">
        <f t="shared" si="14"/>
        <v>8.5770506317596803E-3</v>
      </c>
      <c r="M148">
        <v>119</v>
      </c>
      <c r="N148">
        <v>-3.5896108760311235E-3</v>
      </c>
      <c r="O148">
        <v>9.4060270445439284E-4</v>
      </c>
      <c r="P148">
        <v>4.3373196662856467E-2</v>
      </c>
      <c r="R148">
        <v>47.590361445783131</v>
      </c>
      <c r="S148">
        <v>-3.3140046900373347E-3</v>
      </c>
    </row>
    <row r="149" spans="1:19" x14ac:dyDescent="0.3">
      <c r="A149" s="1">
        <v>44533</v>
      </c>
      <c r="B149">
        <v>17196.7</v>
      </c>
      <c r="C149">
        <v>69.2</v>
      </c>
      <c r="D149" s="2">
        <v>1429.35</v>
      </c>
      <c r="E149">
        <v>161.55000000000001</v>
      </c>
      <c r="F149">
        <v>127.15</v>
      </c>
      <c r="G149" s="5">
        <f t="shared" si="10"/>
        <v>-1.1847524364121427E-2</v>
      </c>
      <c r="H149" s="5">
        <f t="shared" si="11"/>
        <v>1.7493157447517119E-2</v>
      </c>
      <c r="I149" s="5">
        <f t="shared" si="12"/>
        <v>-3.5965609591126339E-3</v>
      </c>
      <c r="J149" s="5">
        <f t="shared" si="13"/>
        <v>-5.8633094992847894E-3</v>
      </c>
      <c r="K149" s="5">
        <f t="shared" si="14"/>
        <v>-1.2893321802124614E-2</v>
      </c>
      <c r="M149">
        <v>120</v>
      </c>
      <c r="N149">
        <v>1.6852730601763671E-4</v>
      </c>
      <c r="O149">
        <v>-1.6885733735986917E-2</v>
      </c>
      <c r="P149">
        <v>-0.77863719364109274</v>
      </c>
      <c r="R149">
        <v>47.99196787148594</v>
      </c>
      <c r="S149">
        <v>-3.3057881344995439E-3</v>
      </c>
    </row>
    <row r="150" spans="1:19" x14ac:dyDescent="0.3">
      <c r="A150" s="1">
        <v>44536</v>
      </c>
      <c r="B150">
        <v>16912.25</v>
      </c>
      <c r="C150">
        <v>67.7</v>
      </c>
      <c r="D150" s="2">
        <v>1432.7</v>
      </c>
      <c r="E150">
        <v>160.19999999999999</v>
      </c>
      <c r="F150">
        <v>124.4</v>
      </c>
      <c r="G150" s="5">
        <f t="shared" si="10"/>
        <v>-1.6679293525066932E-2</v>
      </c>
      <c r="H150" s="5">
        <f t="shared" si="11"/>
        <v>-2.1914682705394605E-2</v>
      </c>
      <c r="I150" s="5">
        <f t="shared" si="12"/>
        <v>2.3409804370196846E-3</v>
      </c>
      <c r="J150" s="5">
        <f t="shared" si="13"/>
        <v>-8.3916576362485125E-3</v>
      </c>
      <c r="K150" s="5">
        <f t="shared" si="14"/>
        <v>-2.1865311563049564E-2</v>
      </c>
      <c r="M150">
        <v>121</v>
      </c>
      <c r="N150">
        <v>6.9026786193097638E-3</v>
      </c>
      <c r="O150">
        <v>1.5105545445075018E-2</v>
      </c>
      <c r="P150">
        <v>0.69654891505866601</v>
      </c>
      <c r="R150">
        <v>48.393574297188756</v>
      </c>
      <c r="S150">
        <v>-3.0211503341762112E-3</v>
      </c>
    </row>
    <row r="151" spans="1:19" x14ac:dyDescent="0.3">
      <c r="A151" s="1">
        <v>44537</v>
      </c>
      <c r="B151">
        <v>17176.7</v>
      </c>
      <c r="C151">
        <v>67.849999999999994</v>
      </c>
      <c r="D151" s="2">
        <v>1430</v>
      </c>
      <c r="E151">
        <v>161.15</v>
      </c>
      <c r="F151">
        <v>125.4</v>
      </c>
      <c r="G151" s="5">
        <f t="shared" si="10"/>
        <v>1.5515602865605863E-2</v>
      </c>
      <c r="H151" s="5">
        <f t="shared" si="11"/>
        <v>2.2132063626486612E-3</v>
      </c>
      <c r="I151" s="5">
        <f t="shared" si="12"/>
        <v>-1.8863316453736972E-3</v>
      </c>
      <c r="J151" s="5">
        <f t="shared" si="13"/>
        <v>5.9125736271881902E-3</v>
      </c>
      <c r="K151" s="5">
        <f t="shared" si="14"/>
        <v>8.0064478937412822E-3</v>
      </c>
      <c r="M151">
        <v>122</v>
      </c>
      <c r="N151">
        <v>-3.281502931431199E-3</v>
      </c>
      <c r="O151">
        <v>9.2006257706261745E-3</v>
      </c>
      <c r="P151">
        <v>0.4242604758426608</v>
      </c>
      <c r="R151">
        <v>48.795180722891565</v>
      </c>
      <c r="S151">
        <v>-2.9261176693887907E-3</v>
      </c>
    </row>
    <row r="152" spans="1:19" x14ac:dyDescent="0.3">
      <c r="A152" s="1">
        <v>44538</v>
      </c>
      <c r="B152">
        <v>17469.75</v>
      </c>
      <c r="C152">
        <v>68.7</v>
      </c>
      <c r="D152" s="2">
        <v>1441.15</v>
      </c>
      <c r="E152">
        <v>165</v>
      </c>
      <c r="F152">
        <v>127.3</v>
      </c>
      <c r="G152" s="5">
        <f t="shared" si="10"/>
        <v>1.6916999510179991E-2</v>
      </c>
      <c r="H152" s="5">
        <f t="shared" si="11"/>
        <v>1.244981294742557E-2</v>
      </c>
      <c r="I152" s="5">
        <f t="shared" si="12"/>
        <v>7.766961707028815E-3</v>
      </c>
      <c r="J152" s="5">
        <f t="shared" si="13"/>
        <v>2.3609865639133667E-2</v>
      </c>
      <c r="K152" s="5">
        <f t="shared" si="14"/>
        <v>1.5037877364540502E-2</v>
      </c>
      <c r="M152">
        <v>123</v>
      </c>
      <c r="N152">
        <v>-1.8512782051212966E-2</v>
      </c>
      <c r="O152">
        <v>2.2439488667384763E-2</v>
      </c>
      <c r="P152">
        <v>1.0347326776494608</v>
      </c>
      <c r="R152">
        <v>49.196787148594375</v>
      </c>
      <c r="S152">
        <v>-2.8653314732863936E-3</v>
      </c>
    </row>
    <row r="153" spans="1:19" x14ac:dyDescent="0.3">
      <c r="A153" s="1">
        <v>44539</v>
      </c>
      <c r="B153">
        <v>17516.849999999999</v>
      </c>
      <c r="C153">
        <v>70.5</v>
      </c>
      <c r="D153" s="2">
        <v>1437.35</v>
      </c>
      <c r="E153">
        <v>165.05</v>
      </c>
      <c r="F153">
        <v>126.1</v>
      </c>
      <c r="G153" s="5">
        <f t="shared" si="10"/>
        <v>2.6924610252884998E-3</v>
      </c>
      <c r="H153" s="5">
        <f t="shared" si="11"/>
        <v>2.5863510589919373E-2</v>
      </c>
      <c r="I153" s="5">
        <f t="shared" si="12"/>
        <v>-2.6402655601764765E-3</v>
      </c>
      <c r="J153" s="5">
        <f t="shared" si="13"/>
        <v>3.0298439862157798E-4</v>
      </c>
      <c r="K153" s="5">
        <f t="shared" si="14"/>
        <v>-9.4712625924869356E-3</v>
      </c>
      <c r="M153">
        <v>124</v>
      </c>
      <c r="N153">
        <v>-1.0033362785033478E-2</v>
      </c>
      <c r="O153">
        <v>6.1066561688617261E-3</v>
      </c>
      <c r="P153">
        <v>0.2815909392033093</v>
      </c>
      <c r="R153">
        <v>49.598393574297191</v>
      </c>
      <c r="S153">
        <v>-2.770084873815601E-3</v>
      </c>
    </row>
    <row r="154" spans="1:19" x14ac:dyDescent="0.3">
      <c r="A154" s="1">
        <v>44540</v>
      </c>
      <c r="B154">
        <v>17511.3</v>
      </c>
      <c r="C154">
        <v>71.75</v>
      </c>
      <c r="D154" s="2">
        <v>1408.8</v>
      </c>
      <c r="E154">
        <v>167.45</v>
      </c>
      <c r="F154">
        <v>126.15</v>
      </c>
      <c r="G154" s="5">
        <f t="shared" si="10"/>
        <v>-3.1688799131232727E-4</v>
      </c>
      <c r="H154" s="5">
        <f t="shared" si="11"/>
        <v>1.7575144821507491E-2</v>
      </c>
      <c r="I154" s="5">
        <f t="shared" si="12"/>
        <v>-2.0062862218808944E-2</v>
      </c>
      <c r="J154" s="5">
        <f t="shared" si="13"/>
        <v>1.4436340941011426E-2</v>
      </c>
      <c r="K154" s="5">
        <f t="shared" si="14"/>
        <v>3.9643211619287677E-4</v>
      </c>
      <c r="M154">
        <v>125</v>
      </c>
      <c r="N154">
        <v>1.3041528023978543E-2</v>
      </c>
      <c r="O154">
        <v>-7.8093381936764367E-3</v>
      </c>
      <c r="P154">
        <v>-0.36010523856356585</v>
      </c>
      <c r="R154">
        <v>50</v>
      </c>
      <c r="S154">
        <v>-2.6490081715767307E-3</v>
      </c>
    </row>
    <row r="155" spans="1:19" x14ac:dyDescent="0.3">
      <c r="A155" s="1">
        <v>44543</v>
      </c>
      <c r="B155">
        <v>17368.25</v>
      </c>
      <c r="C155">
        <v>70.45</v>
      </c>
      <c r="D155" s="2">
        <v>1371.05</v>
      </c>
      <c r="E155">
        <v>165.95</v>
      </c>
      <c r="F155">
        <v>125.7</v>
      </c>
      <c r="G155" s="5">
        <f t="shared" si="10"/>
        <v>-8.2025600706723129E-3</v>
      </c>
      <c r="H155" s="5">
        <f t="shared" si="11"/>
        <v>-1.8284616295041252E-2</v>
      </c>
      <c r="I155" s="5">
        <f t="shared" si="12"/>
        <v>-2.7161408554562422E-2</v>
      </c>
      <c r="J155" s="5">
        <f t="shared" si="13"/>
        <v>-8.998261074229956E-3</v>
      </c>
      <c r="K155" s="5">
        <f t="shared" si="14"/>
        <v>-3.5735594908650249E-3</v>
      </c>
      <c r="M155">
        <v>126</v>
      </c>
      <c r="N155">
        <v>-2.4700005053178899E-3</v>
      </c>
      <c r="O155">
        <v>1.9287990691280177E-2</v>
      </c>
      <c r="P155">
        <v>0.88941038498237002</v>
      </c>
      <c r="R155">
        <v>50.401606425702809</v>
      </c>
      <c r="S155">
        <v>-2.5784285879443649E-3</v>
      </c>
    </row>
    <row r="156" spans="1:19" x14ac:dyDescent="0.3">
      <c r="A156" s="1">
        <v>44544</v>
      </c>
      <c r="B156">
        <v>17324.900000000001</v>
      </c>
      <c r="C156">
        <v>69.8</v>
      </c>
      <c r="D156" s="2">
        <v>1305.95</v>
      </c>
      <c r="E156">
        <v>162.30000000000001</v>
      </c>
      <c r="F156">
        <v>126.25</v>
      </c>
      <c r="G156" s="5">
        <f t="shared" si="10"/>
        <v>-2.4990537072034653E-3</v>
      </c>
      <c r="H156" s="5">
        <f t="shared" si="11"/>
        <v>-9.2692285763625107E-3</v>
      </c>
      <c r="I156" s="5">
        <f t="shared" si="12"/>
        <v>-4.8646124363144382E-2</v>
      </c>
      <c r="J156" s="5">
        <f t="shared" si="13"/>
        <v>-2.2240063645437989E-2</v>
      </c>
      <c r="K156" s="5">
        <f t="shared" si="14"/>
        <v>4.3659525592675032E-3</v>
      </c>
      <c r="M156">
        <v>127</v>
      </c>
      <c r="N156">
        <v>-3.4627484887435845E-3</v>
      </c>
      <c r="O156">
        <v>-1.6819573924942337E-3</v>
      </c>
      <c r="P156">
        <v>-7.7558642365922401E-2</v>
      </c>
      <c r="R156">
        <v>50.803212851405618</v>
      </c>
      <c r="S156">
        <v>-2.3282897595911845E-3</v>
      </c>
    </row>
    <row r="157" spans="1:19" x14ac:dyDescent="0.3">
      <c r="A157" s="1">
        <v>44545</v>
      </c>
      <c r="B157">
        <v>17221.400000000001</v>
      </c>
      <c r="C157">
        <v>69.3</v>
      </c>
      <c r="D157" s="2">
        <v>1278.1500000000001</v>
      </c>
      <c r="E157">
        <v>157.30000000000001</v>
      </c>
      <c r="F157">
        <v>126.7</v>
      </c>
      <c r="G157" s="5">
        <f t="shared" si="10"/>
        <v>-5.9919765456759484E-3</v>
      </c>
      <c r="H157" s="5">
        <f t="shared" si="11"/>
        <v>-7.1891035724692262E-3</v>
      </c>
      <c r="I157" s="5">
        <f t="shared" si="12"/>
        <v>-2.1517025322214813E-2</v>
      </c>
      <c r="J157" s="5">
        <f t="shared" si="13"/>
        <v>-3.1291664456313407E-2</v>
      </c>
      <c r="K157" s="5">
        <f t="shared" si="14"/>
        <v>3.5580191716241645E-3</v>
      </c>
      <c r="M157">
        <v>128</v>
      </c>
      <c r="N157">
        <v>4.1667930417343055E-3</v>
      </c>
      <c r="O157">
        <v>1.619144025309621E-3</v>
      </c>
      <c r="P157">
        <v>7.466218404717373E-2</v>
      </c>
      <c r="R157">
        <v>51.204819277108435</v>
      </c>
      <c r="S157">
        <v>-2.3103591331842584E-3</v>
      </c>
    </row>
    <row r="158" spans="1:19" x14ac:dyDescent="0.3">
      <c r="A158" s="1">
        <v>44546</v>
      </c>
      <c r="B158">
        <v>17248.400000000001</v>
      </c>
      <c r="C158">
        <v>70.3</v>
      </c>
      <c r="D158" s="2">
        <v>1262.9000000000001</v>
      </c>
      <c r="E158">
        <v>156.85</v>
      </c>
      <c r="F158">
        <v>127.35</v>
      </c>
      <c r="G158" s="5">
        <f t="shared" si="10"/>
        <v>1.5665890444361708E-3</v>
      </c>
      <c r="H158" s="5">
        <f t="shared" si="11"/>
        <v>1.4326892620761702E-2</v>
      </c>
      <c r="I158" s="5">
        <f t="shared" si="12"/>
        <v>-1.2003056289950256E-2</v>
      </c>
      <c r="J158" s="5">
        <f t="shared" si="13"/>
        <v>-2.864875427545095E-3</v>
      </c>
      <c r="K158" s="5">
        <f t="shared" si="14"/>
        <v>5.1171140983725617E-3</v>
      </c>
      <c r="M158">
        <v>129</v>
      </c>
      <c r="N158">
        <v>7.4351117828642555E-3</v>
      </c>
      <c r="O158">
        <v>-3.5963354756985886E-3</v>
      </c>
      <c r="P158">
        <v>-0.16583469844854734</v>
      </c>
      <c r="R158">
        <v>51.606425702811244</v>
      </c>
      <c r="S158">
        <v>-2.2770408320522254E-3</v>
      </c>
    </row>
    <row r="159" spans="1:19" x14ac:dyDescent="0.3">
      <c r="A159" s="1">
        <v>44547</v>
      </c>
      <c r="B159">
        <v>16985.2</v>
      </c>
      <c r="C159">
        <v>68.25</v>
      </c>
      <c r="D159" s="2">
        <v>1184.1500000000001</v>
      </c>
      <c r="E159">
        <v>150.1</v>
      </c>
      <c r="F159">
        <v>125.5</v>
      </c>
      <c r="G159" s="5">
        <f t="shared" si="10"/>
        <v>-1.5377008913403054E-2</v>
      </c>
      <c r="H159" s="5">
        <f t="shared" si="11"/>
        <v>-2.9594364751550088E-2</v>
      </c>
      <c r="I159" s="5">
        <f t="shared" si="12"/>
        <v>-6.4385446043381853E-2</v>
      </c>
      <c r="J159" s="5">
        <f t="shared" si="13"/>
        <v>-4.3988195997270906E-2</v>
      </c>
      <c r="K159" s="5">
        <f t="shared" si="14"/>
        <v>-1.4633442853627355E-2</v>
      </c>
      <c r="M159">
        <v>130</v>
      </c>
      <c r="N159">
        <v>-1.6125987389086654E-3</v>
      </c>
      <c r="O159">
        <v>6.0726252464381892E-3</v>
      </c>
      <c r="P159">
        <v>0.28002170079488836</v>
      </c>
      <c r="R159">
        <v>52.008032128514053</v>
      </c>
      <c r="S159">
        <v>-1.958864485333034E-3</v>
      </c>
    </row>
    <row r="160" spans="1:19" x14ac:dyDescent="0.3">
      <c r="A160" s="1">
        <v>44550</v>
      </c>
      <c r="B160">
        <v>16614.2</v>
      </c>
      <c r="C160">
        <v>66.7</v>
      </c>
      <c r="D160" s="2">
        <v>1075</v>
      </c>
      <c r="E160">
        <v>144.55000000000001</v>
      </c>
      <c r="F160">
        <v>121.85</v>
      </c>
      <c r="G160" s="5">
        <f t="shared" si="10"/>
        <v>-2.208462525426377E-2</v>
      </c>
      <c r="H160" s="5">
        <f t="shared" si="11"/>
        <v>-2.2972481143490996E-2</v>
      </c>
      <c r="I160" s="5">
        <f t="shared" si="12"/>
        <v>-9.6704556046979431E-2</v>
      </c>
      <c r="J160" s="5">
        <f t="shared" si="13"/>
        <v>-3.7676270177061121E-2</v>
      </c>
      <c r="K160" s="5">
        <f t="shared" si="14"/>
        <v>-2.9514978500623412E-2</v>
      </c>
      <c r="M160">
        <v>131</v>
      </c>
      <c r="N160">
        <v>-1.7554717841967529E-3</v>
      </c>
      <c r="O160">
        <v>3.7350862526726862E-2</v>
      </c>
      <c r="P160">
        <v>1.7223279267932303</v>
      </c>
      <c r="R160">
        <v>52.409638554216869</v>
      </c>
      <c r="S160">
        <v>-1.6652793190612089E-3</v>
      </c>
    </row>
    <row r="161" spans="1:19" x14ac:dyDescent="0.3">
      <c r="A161" s="1">
        <v>44551</v>
      </c>
      <c r="B161">
        <v>16770.849999999999</v>
      </c>
      <c r="C161">
        <v>67.25</v>
      </c>
      <c r="D161" s="2">
        <v>1136.8</v>
      </c>
      <c r="E161">
        <v>143.69999999999999</v>
      </c>
      <c r="F161">
        <v>122</v>
      </c>
      <c r="G161" s="5">
        <f t="shared" si="10"/>
        <v>9.3845089143681712E-3</v>
      </c>
      <c r="H161" s="5">
        <f t="shared" si="11"/>
        <v>8.212065560370475E-3</v>
      </c>
      <c r="I161" s="5">
        <f t="shared" si="12"/>
        <v>5.589663622112772E-2</v>
      </c>
      <c r="J161" s="5">
        <f t="shared" si="13"/>
        <v>-5.8976753773760304E-3</v>
      </c>
      <c r="K161" s="5">
        <f t="shared" si="14"/>
        <v>1.2302646620413423E-3</v>
      </c>
      <c r="M161">
        <v>132</v>
      </c>
      <c r="N161">
        <v>-7.770621954219379E-3</v>
      </c>
      <c r="O161">
        <v>-1.2682523631576313E-2</v>
      </c>
      <c r="P161">
        <v>-0.58481821182171168</v>
      </c>
      <c r="R161">
        <v>52.811244979919678</v>
      </c>
      <c r="S161">
        <v>-1.4738396183006637E-3</v>
      </c>
    </row>
    <row r="162" spans="1:19" x14ac:dyDescent="0.3">
      <c r="A162" s="1">
        <v>44552</v>
      </c>
      <c r="B162">
        <v>16955.45</v>
      </c>
      <c r="C162">
        <v>67.599999999999994</v>
      </c>
      <c r="D162" s="2">
        <v>1212.3499999999999</v>
      </c>
      <c r="E162">
        <v>145</v>
      </c>
      <c r="F162">
        <v>122.55</v>
      </c>
      <c r="G162" s="5">
        <f t="shared" si="10"/>
        <v>1.0947055769810723E-2</v>
      </c>
      <c r="H162" s="5">
        <f t="shared" si="11"/>
        <v>5.1909645669698697E-3</v>
      </c>
      <c r="I162" s="5">
        <f t="shared" si="12"/>
        <v>6.4343327035662132E-2</v>
      </c>
      <c r="J162" s="5">
        <f t="shared" si="13"/>
        <v>9.0059493355951602E-3</v>
      </c>
      <c r="K162" s="5">
        <f t="shared" si="14"/>
        <v>4.4980652408649676E-3</v>
      </c>
      <c r="M162">
        <v>133</v>
      </c>
      <c r="N162">
        <v>1.1417896952498997E-2</v>
      </c>
      <c r="O162">
        <v>-3.4218124652079296E-2</v>
      </c>
      <c r="P162">
        <v>-1.5778707024127363</v>
      </c>
      <c r="R162">
        <v>53.212851405622487</v>
      </c>
      <c r="S162">
        <v>-1.3614705983209633E-3</v>
      </c>
    </row>
    <row r="163" spans="1:19" x14ac:dyDescent="0.3">
      <c r="A163" s="1">
        <v>44553</v>
      </c>
      <c r="B163">
        <v>17072.599999999999</v>
      </c>
      <c r="C163">
        <v>67.55</v>
      </c>
      <c r="D163" s="2">
        <v>1275.0999999999999</v>
      </c>
      <c r="E163">
        <v>150.55000000000001</v>
      </c>
      <c r="F163">
        <v>124.6</v>
      </c>
      <c r="G163" s="5">
        <f t="shared" si="10"/>
        <v>6.885523140111989E-3</v>
      </c>
      <c r="H163" s="5">
        <f t="shared" si="11"/>
        <v>-7.3991864271046384E-4</v>
      </c>
      <c r="I163" s="5">
        <f t="shared" si="12"/>
        <v>5.0463982070943249E-2</v>
      </c>
      <c r="J163" s="5">
        <f t="shared" si="13"/>
        <v>3.7561512507168521E-2</v>
      </c>
      <c r="K163" s="5">
        <f t="shared" si="14"/>
        <v>1.6589496379231274E-2</v>
      </c>
      <c r="M163">
        <v>134</v>
      </c>
      <c r="N163">
        <v>-2.5219708572686084E-5</v>
      </c>
      <c r="O163">
        <v>-2.9226134604542365E-2</v>
      </c>
      <c r="P163">
        <v>-1.3476793952375825</v>
      </c>
      <c r="R163">
        <v>53.614457831325296</v>
      </c>
      <c r="S163">
        <v>-1.3324452337784896E-3</v>
      </c>
    </row>
    <row r="164" spans="1:19" x14ac:dyDescent="0.3">
      <c r="A164" s="1">
        <v>44554</v>
      </c>
      <c r="B164">
        <v>17003.75</v>
      </c>
      <c r="C164">
        <v>67.75</v>
      </c>
      <c r="D164" s="2">
        <v>1246.2</v>
      </c>
      <c r="E164">
        <v>145.05000000000001</v>
      </c>
      <c r="F164">
        <v>121.25</v>
      </c>
      <c r="G164" s="5">
        <f t="shared" si="10"/>
        <v>-4.0409312434183352E-3</v>
      </c>
      <c r="H164" s="5">
        <f t="shared" si="11"/>
        <v>2.9563953536025232E-3</v>
      </c>
      <c r="I164" s="5">
        <f t="shared" si="12"/>
        <v>-2.2925685779374556E-2</v>
      </c>
      <c r="J164" s="5">
        <f t="shared" si="13"/>
        <v>-3.7216744360329762E-2</v>
      </c>
      <c r="K164" s="5">
        <f t="shared" si="14"/>
        <v>-2.7254076535760185E-2</v>
      </c>
      <c r="M164">
        <v>135</v>
      </c>
      <c r="N164">
        <v>-6.0170137361506681E-3</v>
      </c>
      <c r="O164">
        <v>6.2646160329104562E-5</v>
      </c>
      <c r="P164">
        <v>2.8887480540503128E-3</v>
      </c>
      <c r="R164">
        <v>54.016064257028113</v>
      </c>
      <c r="S164">
        <v>-8.3857447262102741E-4</v>
      </c>
    </row>
    <row r="165" spans="1:19" x14ac:dyDescent="0.3">
      <c r="A165" s="1">
        <v>44557</v>
      </c>
      <c r="B165">
        <v>17086.25</v>
      </c>
      <c r="C165">
        <v>67.25</v>
      </c>
      <c r="D165" s="2">
        <v>1229.9000000000001</v>
      </c>
      <c r="E165">
        <v>146</v>
      </c>
      <c r="F165">
        <v>121.85</v>
      </c>
      <c r="G165" s="5">
        <f t="shared" si="10"/>
        <v>4.8401385192229909E-3</v>
      </c>
      <c r="H165" s="5">
        <f t="shared" si="11"/>
        <v>-7.4074412778618046E-3</v>
      </c>
      <c r="I165" s="5">
        <f t="shared" si="12"/>
        <v>-1.3166055861756747E-2</v>
      </c>
      <c r="J165" s="5">
        <f t="shared" si="13"/>
        <v>6.5281111409233499E-3</v>
      </c>
      <c r="K165" s="5">
        <f t="shared" si="14"/>
        <v>4.9362502536225922E-3</v>
      </c>
      <c r="M165">
        <v>136</v>
      </c>
      <c r="N165">
        <v>-5.5502177593923637E-3</v>
      </c>
      <c r="O165">
        <v>-4.4532001033969022E-3</v>
      </c>
      <c r="P165">
        <v>-0.20534655380958652</v>
      </c>
      <c r="R165">
        <v>54.417670682730922</v>
      </c>
      <c r="S165">
        <v>-8.2270675146339724E-4</v>
      </c>
    </row>
    <row r="166" spans="1:19" x14ac:dyDescent="0.3">
      <c r="A166" s="1">
        <v>44558</v>
      </c>
      <c r="B166">
        <v>17233.25</v>
      </c>
      <c r="C166">
        <v>67.650000000000006</v>
      </c>
      <c r="D166" s="2">
        <v>1214.5999999999999</v>
      </c>
      <c r="E166">
        <v>147</v>
      </c>
      <c r="F166">
        <v>124.15</v>
      </c>
      <c r="G166" s="5">
        <f t="shared" si="10"/>
        <v>8.5666107599145849E-3</v>
      </c>
      <c r="H166" s="5">
        <f t="shared" si="11"/>
        <v>5.930336134848533E-3</v>
      </c>
      <c r="I166" s="5">
        <f t="shared" si="12"/>
        <v>-1.2518060784889986E-2</v>
      </c>
      <c r="J166" s="5">
        <f t="shared" si="13"/>
        <v>6.8259650703998906E-3</v>
      </c>
      <c r="K166" s="5">
        <f t="shared" si="14"/>
        <v>1.86997318829604E-2</v>
      </c>
      <c r="M166">
        <v>137</v>
      </c>
      <c r="N166">
        <v>-7.3119615522874333E-3</v>
      </c>
      <c r="O166">
        <v>-1.6426013016213853E-2</v>
      </c>
      <c r="P166">
        <v>-0.75743849083673154</v>
      </c>
      <c r="R166">
        <v>54.819277108433731</v>
      </c>
      <c r="S166">
        <v>-8.1665990655586679E-4</v>
      </c>
    </row>
    <row r="167" spans="1:19" x14ac:dyDescent="0.3">
      <c r="A167" s="1">
        <v>44559</v>
      </c>
      <c r="B167">
        <v>17213.599999999999</v>
      </c>
      <c r="C167">
        <v>67.099999999999994</v>
      </c>
      <c r="D167" s="2">
        <v>1248.5</v>
      </c>
      <c r="E167">
        <v>147.05000000000001</v>
      </c>
      <c r="F167">
        <v>123.05</v>
      </c>
      <c r="G167" s="5">
        <f t="shared" si="10"/>
        <v>-1.1408881875360657E-3</v>
      </c>
      <c r="H167" s="5">
        <f t="shared" si="11"/>
        <v>-8.1633106391610939E-3</v>
      </c>
      <c r="I167" s="5">
        <f t="shared" si="12"/>
        <v>2.7528026256353113E-2</v>
      </c>
      <c r="J167" s="5">
        <f t="shared" si="13"/>
        <v>3.4007822126769921E-4</v>
      </c>
      <c r="K167" s="5">
        <f t="shared" si="14"/>
        <v>-8.8997351171107887E-3</v>
      </c>
      <c r="M167">
        <v>138</v>
      </c>
      <c r="N167">
        <v>-1.8683557880253842E-2</v>
      </c>
      <c r="O167">
        <v>-4.2885229492780258E-2</v>
      </c>
      <c r="P167">
        <v>-1.9775293903721491</v>
      </c>
      <c r="R167">
        <v>55.220883534136547</v>
      </c>
      <c r="S167">
        <v>-7.9459678396145267E-4</v>
      </c>
    </row>
    <row r="168" spans="1:19" x14ac:dyDescent="0.3">
      <c r="A168" s="1">
        <v>44560</v>
      </c>
      <c r="B168">
        <v>17203.95</v>
      </c>
      <c r="C168">
        <v>66.8</v>
      </c>
      <c r="D168" s="2">
        <v>1240.7</v>
      </c>
      <c r="E168">
        <v>147.25</v>
      </c>
      <c r="F168">
        <v>126.9</v>
      </c>
      <c r="G168" s="5">
        <f t="shared" si="10"/>
        <v>-5.6076044069777991E-4</v>
      </c>
      <c r="H168" s="5">
        <f t="shared" si="11"/>
        <v>-4.4809634350359805E-3</v>
      </c>
      <c r="I168" s="5">
        <f t="shared" si="12"/>
        <v>-6.2670942710019934E-3</v>
      </c>
      <c r="J168" s="5">
        <f t="shared" si="13"/>
        <v>1.3591575316919615E-3</v>
      </c>
      <c r="K168" s="5">
        <f t="shared" si="14"/>
        <v>3.0808597883277142E-2</v>
      </c>
      <c r="M168">
        <v>139</v>
      </c>
      <c r="N168">
        <v>4.2316732395122972E-3</v>
      </c>
      <c r="O168">
        <v>1.8857375532852518E-2</v>
      </c>
      <c r="P168">
        <v>0.86955380168312901</v>
      </c>
      <c r="R168">
        <v>55.622489959839356</v>
      </c>
      <c r="S168">
        <v>-7.3991864271046384E-4</v>
      </c>
    </row>
    <row r="169" spans="1:19" x14ac:dyDescent="0.3">
      <c r="A169" s="1">
        <v>44561</v>
      </c>
      <c r="B169">
        <v>17354.05</v>
      </c>
      <c r="C169">
        <v>68.45</v>
      </c>
      <c r="D169" s="2">
        <v>1233.55</v>
      </c>
      <c r="E169">
        <v>148.94999999999999</v>
      </c>
      <c r="F169">
        <v>124.4</v>
      </c>
      <c r="G169" s="5">
        <f t="shared" si="10"/>
        <v>8.686899930872365E-3</v>
      </c>
      <c r="H169" s="5">
        <f t="shared" si="11"/>
        <v>2.4400471191858029E-2</v>
      </c>
      <c r="I169" s="5">
        <f t="shared" si="12"/>
        <v>-5.779545238108621E-3</v>
      </c>
      <c r="J169" s="5">
        <f t="shared" si="13"/>
        <v>1.1478856627595048E-2</v>
      </c>
      <c r="K169" s="5">
        <f t="shared" si="14"/>
        <v>-1.9897194415262939E-2</v>
      </c>
      <c r="M169">
        <v>140</v>
      </c>
      <c r="N169">
        <v>-5.0464738611792487E-3</v>
      </c>
      <c r="O169">
        <v>2.4121584196511472E-2</v>
      </c>
      <c r="P169">
        <v>1.1122976897901014</v>
      </c>
      <c r="R169">
        <v>56.024096385542165</v>
      </c>
      <c r="S169">
        <v>-7.3610603250220464E-4</v>
      </c>
    </row>
    <row r="170" spans="1:19" x14ac:dyDescent="0.3">
      <c r="A170" s="1">
        <v>44564</v>
      </c>
      <c r="B170">
        <v>17625.7</v>
      </c>
      <c r="C170">
        <v>68.25</v>
      </c>
      <c r="D170" s="2">
        <v>1241.55</v>
      </c>
      <c r="E170">
        <v>152.25</v>
      </c>
      <c r="F170">
        <v>126</v>
      </c>
      <c r="G170" s="5">
        <f t="shared" si="10"/>
        <v>1.5532155674438485E-2</v>
      </c>
      <c r="H170" s="5">
        <f t="shared" si="11"/>
        <v>-2.9261176693887907E-3</v>
      </c>
      <c r="I170" s="5">
        <f t="shared" si="12"/>
        <v>6.4644077887972872E-3</v>
      </c>
      <c r="J170" s="5">
        <f t="shared" si="13"/>
        <v>2.1913227430715297E-2</v>
      </c>
      <c r="K170" s="5">
        <f t="shared" si="14"/>
        <v>1.2779726646398801E-2</v>
      </c>
      <c r="M170">
        <v>141</v>
      </c>
      <c r="N170">
        <v>6.0486537820298412E-3</v>
      </c>
      <c r="O170">
        <v>-1.5894021634559254E-2</v>
      </c>
      <c r="P170">
        <v>-0.7329072336862068</v>
      </c>
      <c r="R170">
        <v>56.425702811244982</v>
      </c>
      <c r="S170">
        <v>-7.2385091832299876E-4</v>
      </c>
    </row>
    <row r="171" spans="1:19" x14ac:dyDescent="0.3">
      <c r="A171" s="1">
        <v>44565</v>
      </c>
      <c r="B171">
        <v>17805.25</v>
      </c>
      <c r="C171">
        <v>70.900000000000006</v>
      </c>
      <c r="D171" s="2">
        <v>1232.9000000000001</v>
      </c>
      <c r="E171">
        <v>153</v>
      </c>
      <c r="F171">
        <v>132.9</v>
      </c>
      <c r="G171" s="5">
        <f t="shared" si="10"/>
        <v>1.0135293409169081E-2</v>
      </c>
      <c r="H171" s="5">
        <f t="shared" si="11"/>
        <v>3.8092999473012784E-2</v>
      </c>
      <c r="I171" s="5">
        <f t="shared" si="12"/>
        <v>-6.9914811250072579E-3</v>
      </c>
      <c r="J171" s="5">
        <f t="shared" si="13"/>
        <v>4.9140148024291626E-3</v>
      </c>
      <c r="K171" s="5">
        <f t="shared" si="14"/>
        <v>5.3315058767721676E-2</v>
      </c>
      <c r="M171">
        <v>142</v>
      </c>
      <c r="N171">
        <v>-2.7661199091622599E-2</v>
      </c>
      <c r="O171">
        <v>-2.0846319513462965E-2</v>
      </c>
      <c r="P171">
        <v>-0.96126825031685004</v>
      </c>
      <c r="R171">
        <v>56.827309236947791</v>
      </c>
      <c r="S171">
        <v>-6.990563024978823E-4</v>
      </c>
    </row>
    <row r="172" spans="1:19" x14ac:dyDescent="0.3">
      <c r="A172" s="1">
        <v>44566</v>
      </c>
      <c r="B172">
        <v>17925.25</v>
      </c>
      <c r="C172">
        <v>73.099999999999994</v>
      </c>
      <c r="D172" s="2">
        <v>1239.55</v>
      </c>
      <c r="E172">
        <v>154.35</v>
      </c>
      <c r="F172">
        <v>132.1</v>
      </c>
      <c r="G172" s="5">
        <f t="shared" si="10"/>
        <v>6.7169757589339947E-3</v>
      </c>
      <c r="H172" s="5">
        <f t="shared" si="11"/>
        <v>3.0557933217650744E-2</v>
      </c>
      <c r="I172" s="5">
        <f t="shared" si="12"/>
        <v>5.3792926334575745E-3</v>
      </c>
      <c r="J172" s="5">
        <f t="shared" si="13"/>
        <v>8.7848295557328114E-3</v>
      </c>
      <c r="K172" s="5">
        <f t="shared" si="14"/>
        <v>-6.0377541909201436E-3</v>
      </c>
      <c r="M172">
        <v>143</v>
      </c>
      <c r="N172">
        <v>1.125461160734896E-3</v>
      </c>
      <c r="O172">
        <v>-1.6073422596608034E-2</v>
      </c>
      <c r="P172">
        <v>-0.74117979464270656</v>
      </c>
      <c r="R172">
        <v>57.2289156626506</v>
      </c>
      <c r="S172">
        <v>-6.937218453722968E-4</v>
      </c>
    </row>
    <row r="173" spans="1:19" x14ac:dyDescent="0.3">
      <c r="A173" s="1">
        <v>44567</v>
      </c>
      <c r="B173">
        <v>17745.900000000001</v>
      </c>
      <c r="C173">
        <v>71.849999999999994</v>
      </c>
      <c r="D173" s="2">
        <v>1200.05</v>
      </c>
      <c r="E173">
        <v>155.30000000000001</v>
      </c>
      <c r="F173">
        <v>130.9</v>
      </c>
      <c r="G173" s="5">
        <f t="shared" si="10"/>
        <v>-1.0055830065243644E-2</v>
      </c>
      <c r="H173" s="5">
        <f t="shared" si="11"/>
        <v>-1.7247754230698849E-2</v>
      </c>
      <c r="I173" s="5">
        <f t="shared" si="12"/>
        <v>-3.2385187933237899E-2</v>
      </c>
      <c r="J173" s="5">
        <f t="shared" si="13"/>
        <v>6.1359792064731404E-3</v>
      </c>
      <c r="K173" s="5">
        <f t="shared" si="14"/>
        <v>-9.1255386124253161E-3</v>
      </c>
      <c r="M173">
        <v>144</v>
      </c>
      <c r="N173">
        <v>-4.2135808295520969E-3</v>
      </c>
      <c r="O173">
        <v>1.3955134074851249E-2</v>
      </c>
      <c r="P173">
        <v>0.64350099337227773</v>
      </c>
      <c r="R173">
        <v>57.630522088353409</v>
      </c>
      <c r="S173">
        <v>0</v>
      </c>
    </row>
    <row r="174" spans="1:19" x14ac:dyDescent="0.3">
      <c r="A174" s="1">
        <v>44568</v>
      </c>
      <c r="B174">
        <v>17812.7</v>
      </c>
      <c r="C174">
        <v>71.55</v>
      </c>
      <c r="D174" s="2">
        <v>1205.6500000000001</v>
      </c>
      <c r="E174">
        <v>153.69999999999999</v>
      </c>
      <c r="F174">
        <v>131.5</v>
      </c>
      <c r="G174" s="5">
        <f t="shared" si="10"/>
        <v>3.7571827114337929E-3</v>
      </c>
      <c r="H174" s="5">
        <f t="shared" si="11"/>
        <v>-4.1841065225739849E-3</v>
      </c>
      <c r="I174" s="5">
        <f t="shared" si="12"/>
        <v>4.6556180029873008E-3</v>
      </c>
      <c r="J174" s="5">
        <f t="shared" si="13"/>
        <v>-1.0356079610091388E-2</v>
      </c>
      <c r="K174" s="5">
        <f t="shared" si="14"/>
        <v>4.57317870196492E-3</v>
      </c>
      <c r="M174">
        <v>145</v>
      </c>
      <c r="N174">
        <v>9.5855581180106751E-3</v>
      </c>
      <c r="O174">
        <v>3.0118667189523544E-3</v>
      </c>
      <c r="P174">
        <v>0.13888359761756011</v>
      </c>
      <c r="R174">
        <v>58.032128514056225</v>
      </c>
      <c r="S174">
        <v>0</v>
      </c>
    </row>
    <row r="175" spans="1:19" x14ac:dyDescent="0.3">
      <c r="A175" s="1">
        <v>44571</v>
      </c>
      <c r="B175">
        <v>18003.3</v>
      </c>
      <c r="C175">
        <v>71.5</v>
      </c>
      <c r="D175" s="2">
        <v>1224.8</v>
      </c>
      <c r="E175">
        <v>154.85</v>
      </c>
      <c r="F175">
        <v>131.80000000000001</v>
      </c>
      <c r="G175" s="5">
        <f t="shared" si="10"/>
        <v>1.064338838998579E-2</v>
      </c>
      <c r="H175" s="5">
        <f t="shared" si="11"/>
        <v>-6.990563024978823E-4</v>
      </c>
      <c r="I175" s="5">
        <f t="shared" si="12"/>
        <v>1.5758724765759808E-2</v>
      </c>
      <c r="J175" s="5">
        <f t="shared" si="13"/>
        <v>7.4542558746615575E-3</v>
      </c>
      <c r="K175" s="5">
        <f t="shared" si="14"/>
        <v>2.2787704505876447E-3</v>
      </c>
      <c r="M175">
        <v>146</v>
      </c>
      <c r="N175">
        <v>1.2197625486265464E-2</v>
      </c>
      <c r="O175">
        <v>-1.0725954874809214E-2</v>
      </c>
      <c r="P175">
        <v>-0.49459665380388151</v>
      </c>
      <c r="R175">
        <v>58.433734939759034</v>
      </c>
      <c r="S175">
        <v>0</v>
      </c>
    </row>
    <row r="176" spans="1:19" x14ac:dyDescent="0.3">
      <c r="A176" s="1">
        <v>44572</v>
      </c>
      <c r="B176">
        <v>18055.75</v>
      </c>
      <c r="C176">
        <v>70.099999999999994</v>
      </c>
      <c r="D176" s="2">
        <v>1247.1500000000001</v>
      </c>
      <c r="E176">
        <v>156.30000000000001</v>
      </c>
      <c r="F176">
        <v>132.30000000000001</v>
      </c>
      <c r="G176" s="5">
        <f t="shared" si="10"/>
        <v>2.9091191803581893E-3</v>
      </c>
      <c r="H176" s="5">
        <f t="shared" si="11"/>
        <v>-1.9774655659417658E-2</v>
      </c>
      <c r="I176" s="5">
        <f t="shared" si="12"/>
        <v>1.8083382795320731E-2</v>
      </c>
      <c r="J176" s="5">
        <f t="shared" si="13"/>
        <v>9.3203310082191522E-3</v>
      </c>
      <c r="K176" s="5">
        <f t="shared" si="14"/>
        <v>3.786449052503262E-3</v>
      </c>
      <c r="M176">
        <v>147</v>
      </c>
      <c r="N176">
        <v>-1.1328186663330133E-2</v>
      </c>
      <c r="O176">
        <v>2.8821344110847254E-2</v>
      </c>
      <c r="P176">
        <v>1.3290136423036942</v>
      </c>
      <c r="R176">
        <v>58.835341365461844</v>
      </c>
      <c r="S176">
        <v>0</v>
      </c>
    </row>
    <row r="177" spans="1:19" x14ac:dyDescent="0.3">
      <c r="A177" s="1">
        <v>44573</v>
      </c>
      <c r="B177">
        <v>18212.349999999999</v>
      </c>
      <c r="C177">
        <v>69.849999999999994</v>
      </c>
      <c r="D177" s="2">
        <v>1241.5999999999999</v>
      </c>
      <c r="E177">
        <v>165.1</v>
      </c>
      <c r="F177">
        <v>133.85</v>
      </c>
      <c r="G177" s="5">
        <f t="shared" si="10"/>
        <v>8.6357417794735106E-3</v>
      </c>
      <c r="H177" s="5">
        <f t="shared" si="11"/>
        <v>-3.5727083375735988E-3</v>
      </c>
      <c r="I177" s="5">
        <f t="shared" si="12"/>
        <v>-4.4600777098404423E-3</v>
      </c>
      <c r="J177" s="5">
        <f t="shared" si="13"/>
        <v>5.4774113498651196E-2</v>
      </c>
      <c r="K177" s="5">
        <f t="shared" si="14"/>
        <v>1.1647698845451368E-2</v>
      </c>
      <c r="M177">
        <v>148</v>
      </c>
      <c r="N177">
        <v>-1.579825294513116E-2</v>
      </c>
      <c r="O177">
        <v>-6.1164297602634456E-3</v>
      </c>
      <c r="P177">
        <v>-0.28204162034632718</v>
      </c>
      <c r="R177">
        <v>59.23694779116466</v>
      </c>
      <c r="S177">
        <v>0</v>
      </c>
    </row>
    <row r="178" spans="1:19" x14ac:dyDescent="0.3">
      <c r="A178" s="1">
        <v>44574</v>
      </c>
      <c r="B178">
        <v>18257.8</v>
      </c>
      <c r="C178">
        <v>69.849999999999994</v>
      </c>
      <c r="D178" s="2">
        <v>1219</v>
      </c>
      <c r="E178">
        <v>166.95</v>
      </c>
      <c r="F178">
        <v>134.94999999999999</v>
      </c>
      <c r="G178" s="5">
        <f t="shared" si="10"/>
        <v>2.4924505947533245E-3</v>
      </c>
      <c r="H178" s="5">
        <f t="shared" si="11"/>
        <v>0</v>
      </c>
      <c r="I178" s="5">
        <f t="shared" si="12"/>
        <v>-1.8370019947682656E-2</v>
      </c>
      <c r="J178" s="5">
        <f t="shared" si="13"/>
        <v>1.1143015463581065E-2</v>
      </c>
      <c r="K178" s="5">
        <f t="shared" si="14"/>
        <v>8.1845694976520021E-3</v>
      </c>
      <c r="M178">
        <v>149</v>
      </c>
      <c r="N178">
        <v>1.3986555891610188E-2</v>
      </c>
      <c r="O178">
        <v>-1.1773349528961526E-2</v>
      </c>
      <c r="P178">
        <v>-0.54289425501535615</v>
      </c>
      <c r="R178">
        <v>59.638554216867469</v>
      </c>
      <c r="S178">
        <v>6.4082027184933119E-4</v>
      </c>
    </row>
    <row r="179" spans="1:19" x14ac:dyDescent="0.3">
      <c r="A179" s="1">
        <v>44575</v>
      </c>
      <c r="B179">
        <v>18255.75</v>
      </c>
      <c r="C179">
        <v>69.900000000000006</v>
      </c>
      <c r="D179" s="2">
        <v>1203.7</v>
      </c>
      <c r="E179">
        <v>164.9</v>
      </c>
      <c r="F179">
        <v>135.35</v>
      </c>
      <c r="G179" s="5">
        <f t="shared" si="10"/>
        <v>-1.1228708258463262E-4</v>
      </c>
      <c r="H179" s="5">
        <f t="shared" si="11"/>
        <v>7.1556353679390913E-4</v>
      </c>
      <c r="I179" s="5">
        <f t="shared" si="12"/>
        <v>-1.2630704095582335E-2</v>
      </c>
      <c r="J179" s="5">
        <f t="shared" si="13"/>
        <v>-1.2355136824110189E-2</v>
      </c>
      <c r="K179" s="5">
        <f t="shared" si="14"/>
        <v>2.9596765962966167E-3</v>
      </c>
      <c r="M179">
        <v>150</v>
      </c>
      <c r="N179">
        <v>1.5283044957969904E-2</v>
      </c>
      <c r="O179">
        <v>-2.8332320105443343E-3</v>
      </c>
      <c r="P179">
        <v>-0.13064637025057377</v>
      </c>
      <c r="R179">
        <v>60.040160642570278</v>
      </c>
      <c r="S179">
        <v>7.1556353679390913E-4</v>
      </c>
    </row>
    <row r="180" spans="1:19" x14ac:dyDescent="0.3">
      <c r="A180" s="1">
        <v>44578</v>
      </c>
      <c r="B180">
        <v>18308.099999999999</v>
      </c>
      <c r="C180">
        <v>69.7</v>
      </c>
      <c r="D180" s="2">
        <v>1242.55</v>
      </c>
      <c r="E180">
        <v>167.4</v>
      </c>
      <c r="F180">
        <v>136.75</v>
      </c>
      <c r="G180" s="5">
        <f t="shared" si="10"/>
        <v>2.8634859715560308E-3</v>
      </c>
      <c r="H180" s="5">
        <f t="shared" si="11"/>
        <v>-2.8653314732863936E-3</v>
      </c>
      <c r="I180" s="5">
        <f t="shared" si="12"/>
        <v>3.1765573224121338E-2</v>
      </c>
      <c r="J180" s="5">
        <f t="shared" si="13"/>
        <v>1.5046928489821674E-2</v>
      </c>
      <c r="K180" s="5">
        <f t="shared" si="14"/>
        <v>1.0290425241780378E-2</v>
      </c>
      <c r="M180">
        <v>151</v>
      </c>
      <c r="N180">
        <v>2.1233455316314277E-3</v>
      </c>
      <c r="O180">
        <v>2.3740165058287944E-2</v>
      </c>
      <c r="P180">
        <v>1.0947096398995342</v>
      </c>
      <c r="R180">
        <v>60.441767068273094</v>
      </c>
      <c r="S180">
        <v>7.9459678396138957E-4</v>
      </c>
    </row>
    <row r="181" spans="1:19" x14ac:dyDescent="0.3">
      <c r="A181" s="1">
        <v>44579</v>
      </c>
      <c r="B181">
        <v>18113.05</v>
      </c>
      <c r="C181">
        <v>68.75</v>
      </c>
      <c r="D181" s="2">
        <v>1239.95</v>
      </c>
      <c r="E181">
        <v>163.65</v>
      </c>
      <c r="F181">
        <v>134.9</v>
      </c>
      <c r="G181" s="5">
        <f t="shared" si="10"/>
        <v>-1.0710911914286183E-2</v>
      </c>
      <c r="H181" s="5">
        <f t="shared" si="11"/>
        <v>-1.3723581219797564E-2</v>
      </c>
      <c r="I181" s="5">
        <f t="shared" si="12"/>
        <v>-2.0946634043501975E-3</v>
      </c>
      <c r="J181" s="5">
        <f t="shared" si="13"/>
        <v>-2.2656157108185446E-2</v>
      </c>
      <c r="K181" s="5">
        <f t="shared" si="14"/>
        <v>-1.3620678088380304E-2</v>
      </c>
      <c r="M181">
        <v>152</v>
      </c>
      <c r="N181">
        <v>-6.6072571043223054E-4</v>
      </c>
      <c r="O181">
        <v>1.8235870531939723E-2</v>
      </c>
      <c r="P181">
        <v>0.84089488064890139</v>
      </c>
      <c r="R181">
        <v>60.843373493975903</v>
      </c>
      <c r="S181">
        <v>1.221747250322513E-3</v>
      </c>
    </row>
    <row r="182" spans="1:19" x14ac:dyDescent="0.3">
      <c r="A182" s="1">
        <v>44580</v>
      </c>
      <c r="B182">
        <v>17938.400000000001</v>
      </c>
      <c r="C182">
        <v>67.95</v>
      </c>
      <c r="D182" s="2">
        <v>1238.45</v>
      </c>
      <c r="E182">
        <v>160.1</v>
      </c>
      <c r="F182">
        <v>134.85</v>
      </c>
      <c r="G182" s="5">
        <f t="shared" si="10"/>
        <v>-9.6890064780822838E-3</v>
      </c>
      <c r="H182" s="5">
        <f t="shared" si="11"/>
        <v>-1.1704595949527875E-2</v>
      </c>
      <c r="I182" s="5">
        <f t="shared" si="12"/>
        <v>-1.2104585080303346E-3</v>
      </c>
      <c r="J182" s="5">
        <f t="shared" si="13"/>
        <v>-2.193138094452057E-2</v>
      </c>
      <c r="K182" s="5">
        <f t="shared" si="14"/>
        <v>-3.7071362797131346E-4</v>
      </c>
      <c r="M182">
        <v>153</v>
      </c>
      <c r="N182">
        <v>-7.9560818620057171E-3</v>
      </c>
      <c r="O182">
        <v>-1.0328534433035535E-2</v>
      </c>
      <c r="P182">
        <v>-0.47627074968170718</v>
      </c>
      <c r="R182">
        <v>61.244979919678713</v>
      </c>
      <c r="S182">
        <v>1.4104374693623334E-3</v>
      </c>
    </row>
    <row r="183" spans="1:19" x14ac:dyDescent="0.3">
      <c r="A183" s="1">
        <v>44581</v>
      </c>
      <c r="B183">
        <v>17757</v>
      </c>
      <c r="C183">
        <v>67.900000000000006</v>
      </c>
      <c r="D183" s="2">
        <v>1275.5999999999999</v>
      </c>
      <c r="E183">
        <v>159.69999999999999</v>
      </c>
      <c r="F183">
        <v>134.9</v>
      </c>
      <c r="G183" s="5">
        <f t="shared" si="10"/>
        <v>-1.0163862100486327E-2</v>
      </c>
      <c r="H183" s="5">
        <f t="shared" si="11"/>
        <v>-7.3610603250220464E-4</v>
      </c>
      <c r="I183" s="5">
        <f t="shared" si="12"/>
        <v>2.9556058438472491E-2</v>
      </c>
      <c r="J183" s="5">
        <f t="shared" si="13"/>
        <v>-2.5015647817022697E-3</v>
      </c>
      <c r="K183" s="5">
        <f t="shared" si="14"/>
        <v>3.7071362797127952E-4</v>
      </c>
      <c r="M183">
        <v>154</v>
      </c>
      <c r="N183">
        <v>-2.679536018414406E-3</v>
      </c>
      <c r="O183">
        <v>-6.5896925579481047E-3</v>
      </c>
      <c r="P183">
        <v>-0.3038647772434756</v>
      </c>
      <c r="R183">
        <v>61.646586345381522</v>
      </c>
      <c r="S183">
        <v>1.4716706114562507E-3</v>
      </c>
    </row>
    <row r="184" spans="1:19" x14ac:dyDescent="0.3">
      <c r="A184" s="1">
        <v>44582</v>
      </c>
      <c r="B184">
        <v>17617.150000000001</v>
      </c>
      <c r="C184">
        <v>67.8</v>
      </c>
      <c r="D184" s="2">
        <v>1276.3499999999999</v>
      </c>
      <c r="E184">
        <v>155.25</v>
      </c>
      <c r="F184">
        <v>134.1</v>
      </c>
      <c r="G184" s="5">
        <f t="shared" si="10"/>
        <v>-7.9069449649056857E-3</v>
      </c>
      <c r="H184" s="5">
        <f t="shared" si="11"/>
        <v>-1.4738396183006637E-3</v>
      </c>
      <c r="I184" s="5">
        <f t="shared" si="12"/>
        <v>5.8778582777344892E-4</v>
      </c>
      <c r="J184" s="5">
        <f t="shared" si="13"/>
        <v>-2.8260334407378525E-2</v>
      </c>
      <c r="K184" s="5">
        <f t="shared" si="14"/>
        <v>-5.9479729260774198E-3</v>
      </c>
      <c r="M184">
        <v>155</v>
      </c>
      <c r="N184">
        <v>-5.9109810823448246E-3</v>
      </c>
      <c r="O184">
        <v>-1.2781224901244016E-3</v>
      </c>
      <c r="P184">
        <v>-5.893695378596845E-2</v>
      </c>
      <c r="R184">
        <v>62.048192771084338</v>
      </c>
      <c r="S184">
        <v>1.4914245866698983E-3</v>
      </c>
    </row>
    <row r="185" spans="1:19" x14ac:dyDescent="0.3">
      <c r="A185" s="1">
        <v>44585</v>
      </c>
      <c r="B185">
        <v>17149.099999999999</v>
      </c>
      <c r="C185">
        <v>65.099999999999994</v>
      </c>
      <c r="D185" s="2">
        <v>1211.8499999999999</v>
      </c>
      <c r="E185">
        <v>150.30000000000001</v>
      </c>
      <c r="F185">
        <v>132.55000000000001</v>
      </c>
      <c r="G185" s="5">
        <f t="shared" si="10"/>
        <v>-2.6927165310979384E-2</v>
      </c>
      <c r="H185" s="5">
        <f t="shared" si="11"/>
        <v>-4.0637645731826391E-2</v>
      </c>
      <c r="I185" s="5">
        <f t="shared" si="12"/>
        <v>-5.1856324369848696E-2</v>
      </c>
      <c r="J185" s="5">
        <f t="shared" si="13"/>
        <v>-3.2403424054659305E-2</v>
      </c>
      <c r="K185" s="5">
        <f t="shared" si="14"/>
        <v>-1.162585755259817E-2</v>
      </c>
      <c r="M185">
        <v>156</v>
      </c>
      <c r="N185">
        <v>1.0817555442803562E-3</v>
      </c>
      <c r="O185">
        <v>1.3245137076481346E-2</v>
      </c>
      <c r="P185">
        <v>0.61076151761433961</v>
      </c>
      <c r="R185">
        <v>62.449799196787147</v>
      </c>
      <c r="S185">
        <v>1.5117160853221608E-3</v>
      </c>
    </row>
    <row r="186" spans="1:19" x14ac:dyDescent="0.3">
      <c r="A186" s="1">
        <v>44586</v>
      </c>
      <c r="B186">
        <v>17277.95</v>
      </c>
      <c r="C186">
        <v>66.3</v>
      </c>
      <c r="D186" s="2">
        <v>1284.0999999999999</v>
      </c>
      <c r="E186">
        <v>155</v>
      </c>
      <c r="F186">
        <v>135.19999999999999</v>
      </c>
      <c r="G186" s="5">
        <f t="shared" si="10"/>
        <v>7.4854279782373646E-3</v>
      </c>
      <c r="H186" s="5">
        <f t="shared" si="11"/>
        <v>1.8265347977293404E-2</v>
      </c>
      <c r="I186" s="5">
        <f t="shared" si="12"/>
        <v>5.7909966243400945E-2</v>
      </c>
      <c r="J186" s="5">
        <f t="shared" si="13"/>
        <v>3.0791820160317753E-2</v>
      </c>
      <c r="K186" s="5">
        <f t="shared" si="14"/>
        <v>1.9795230873828923E-2</v>
      </c>
      <c r="M186">
        <v>157</v>
      </c>
      <c r="N186">
        <v>-1.4593456453825289E-2</v>
      </c>
      <c r="O186">
        <v>-1.5000908297724798E-2</v>
      </c>
      <c r="P186">
        <v>-0.69172387304170313</v>
      </c>
      <c r="R186">
        <v>62.851405622489956</v>
      </c>
      <c r="S186">
        <v>1.6949156599912823E-3</v>
      </c>
    </row>
    <row r="187" spans="1:19" x14ac:dyDescent="0.3">
      <c r="A187" s="1">
        <v>44588</v>
      </c>
      <c r="B187">
        <v>17110.150000000001</v>
      </c>
      <c r="C187">
        <v>65.650000000000006</v>
      </c>
      <c r="D187" s="2">
        <v>1267.1500000000001</v>
      </c>
      <c r="E187">
        <v>156.6</v>
      </c>
      <c r="F187">
        <v>134.94999999999999</v>
      </c>
      <c r="G187" s="5">
        <f t="shared" si="10"/>
        <v>-9.7592674103367961E-3</v>
      </c>
      <c r="H187" s="5">
        <f t="shared" si="11"/>
        <v>-9.8522964430114834E-3</v>
      </c>
      <c r="I187" s="5">
        <f t="shared" si="12"/>
        <v>-1.3287799626224466E-2</v>
      </c>
      <c r="J187" s="5">
        <f t="shared" si="13"/>
        <v>1.0269666637456045E-2</v>
      </c>
      <c r="K187" s="5">
        <f t="shared" si="14"/>
        <v>-1.8508241448500233E-3</v>
      </c>
      <c r="M187">
        <v>158</v>
      </c>
      <c r="N187">
        <v>-2.0798945300207126E-2</v>
      </c>
      <c r="O187">
        <v>-2.1735358432838706E-3</v>
      </c>
      <c r="P187">
        <v>-0.10022637308830949</v>
      </c>
      <c r="R187">
        <v>63.253012048192772</v>
      </c>
      <c r="S187">
        <v>2.2132063626486612E-3</v>
      </c>
    </row>
    <row r="188" spans="1:19" x14ac:dyDescent="0.3">
      <c r="A188" s="1">
        <v>44589</v>
      </c>
      <c r="B188">
        <v>17101.95</v>
      </c>
      <c r="C188">
        <v>66.3</v>
      </c>
      <c r="D188" s="2">
        <v>1283</v>
      </c>
      <c r="E188">
        <v>161.80000000000001</v>
      </c>
      <c r="F188">
        <v>140.19999999999999</v>
      </c>
      <c r="G188" s="5">
        <f t="shared" si="10"/>
        <v>-4.7936257388604811E-4</v>
      </c>
      <c r="H188" s="5">
        <f t="shared" si="11"/>
        <v>9.8522964430114192E-3</v>
      </c>
      <c r="I188" s="5">
        <f t="shared" si="12"/>
        <v>1.2430801404632777E-2</v>
      </c>
      <c r="J188" s="5">
        <f t="shared" si="13"/>
        <v>3.2666221067688718E-2</v>
      </c>
      <c r="K188" s="5">
        <f t="shared" si="14"/>
        <v>3.8165635136476077E-2</v>
      </c>
      <c r="M188">
        <v>159</v>
      </c>
      <c r="N188">
        <v>8.3144313697055012E-3</v>
      </c>
      <c r="O188">
        <v>-1.0236580933502618E-4</v>
      </c>
      <c r="P188">
        <v>-4.720305777151673E-3</v>
      </c>
      <c r="R188">
        <v>63.654618473895582</v>
      </c>
      <c r="S188">
        <v>2.4640669551592785E-3</v>
      </c>
    </row>
    <row r="189" spans="1:19" x14ac:dyDescent="0.3">
      <c r="A189" s="1">
        <v>44592</v>
      </c>
      <c r="B189">
        <v>17339.849999999999</v>
      </c>
      <c r="C189">
        <v>66.55</v>
      </c>
      <c r="D189" s="2">
        <v>1294.1500000000001</v>
      </c>
      <c r="E189">
        <v>161.55000000000001</v>
      </c>
      <c r="F189">
        <v>142.05000000000001</v>
      </c>
      <c r="G189" s="5">
        <f t="shared" si="10"/>
        <v>1.3814828701121379E-2</v>
      </c>
      <c r="H189" s="5">
        <f t="shared" si="11"/>
        <v>3.7636476493038019E-3</v>
      </c>
      <c r="I189" s="5">
        <f t="shared" si="12"/>
        <v>8.6530233561056252E-3</v>
      </c>
      <c r="J189" s="5">
        <f t="shared" si="13"/>
        <v>-1.546312353884057E-3</v>
      </c>
      <c r="K189" s="5">
        <f t="shared" si="14"/>
        <v>1.3109133699707351E-2</v>
      </c>
      <c r="M189">
        <v>160</v>
      </c>
      <c r="N189">
        <v>9.7600070542196125E-3</v>
      </c>
      <c r="O189">
        <v>-4.5690424872497429E-3</v>
      </c>
      <c r="P189">
        <v>-0.21068829317834353</v>
      </c>
      <c r="R189">
        <v>64.056224899598391</v>
      </c>
      <c r="S189">
        <v>2.9563953536025232E-3</v>
      </c>
    </row>
    <row r="190" spans="1:19" x14ac:dyDescent="0.3">
      <c r="A190" s="1">
        <v>44593</v>
      </c>
      <c r="B190">
        <v>17576.849999999999</v>
      </c>
      <c r="C190">
        <v>66.75</v>
      </c>
      <c r="D190" s="2">
        <v>1297.2</v>
      </c>
      <c r="E190">
        <v>167</v>
      </c>
      <c r="F190">
        <v>141.19999999999999</v>
      </c>
      <c r="G190" s="5">
        <f t="shared" si="10"/>
        <v>1.3575374518897244E-2</v>
      </c>
      <c r="H190" s="5">
        <f t="shared" si="11"/>
        <v>3.0007524392382419E-3</v>
      </c>
      <c r="I190" s="5">
        <f t="shared" si="12"/>
        <v>2.3539864614208869E-3</v>
      </c>
      <c r="J190" s="5">
        <f t="shared" si="13"/>
        <v>3.3179120146247833E-2</v>
      </c>
      <c r="K190" s="5">
        <f t="shared" si="14"/>
        <v>-6.0017832410554526E-3</v>
      </c>
      <c r="M190">
        <v>161</v>
      </c>
      <c r="N190">
        <v>6.0025179325956333E-3</v>
      </c>
      <c r="O190">
        <v>-6.7424365753060971E-3</v>
      </c>
      <c r="P190">
        <v>-0.31090812963080039</v>
      </c>
      <c r="R190">
        <v>64.457831325301214</v>
      </c>
      <c r="S190">
        <v>3.0007524392382419E-3</v>
      </c>
    </row>
    <row r="191" spans="1:19" x14ac:dyDescent="0.3">
      <c r="A191" s="1">
        <v>44594</v>
      </c>
      <c r="B191">
        <v>17780</v>
      </c>
      <c r="C191">
        <v>69.75</v>
      </c>
      <c r="D191" s="2">
        <v>1372.3</v>
      </c>
      <c r="E191">
        <v>169</v>
      </c>
      <c r="F191">
        <v>140.9</v>
      </c>
      <c r="G191" s="5">
        <f t="shared" si="10"/>
        <v>1.1491534770912802E-2</v>
      </c>
      <c r="H191" s="5">
        <f t="shared" si="11"/>
        <v>4.3963123421116204E-2</v>
      </c>
      <c r="I191" s="5">
        <f t="shared" si="12"/>
        <v>5.6280068842424577E-2</v>
      </c>
      <c r="J191" s="5">
        <f t="shared" si="13"/>
        <v>1.1904902506318458E-2</v>
      </c>
      <c r="K191" s="5">
        <f t="shared" si="14"/>
        <v>-2.1269061545070678E-3</v>
      </c>
      <c r="M191">
        <v>162</v>
      </c>
      <c r="N191">
        <v>-4.1059896745637842E-3</v>
      </c>
      <c r="O191">
        <v>7.062385028166307E-3</v>
      </c>
      <c r="P191">
        <v>0.32566163512484653</v>
      </c>
      <c r="R191">
        <v>64.859437751004023</v>
      </c>
      <c r="S191">
        <v>3.1545767485155669E-3</v>
      </c>
    </row>
    <row r="192" spans="1:19" x14ac:dyDescent="0.3">
      <c r="A192" s="1">
        <v>44595</v>
      </c>
      <c r="B192">
        <v>17560.2</v>
      </c>
      <c r="C192">
        <v>67.75</v>
      </c>
      <c r="D192" s="2">
        <v>1332.35</v>
      </c>
      <c r="E192">
        <v>160.1</v>
      </c>
      <c r="F192">
        <v>136.6</v>
      </c>
      <c r="G192" s="5">
        <f t="shared" si="10"/>
        <v>-1.2439252422007897E-2</v>
      </c>
      <c r="H192" s="5">
        <f t="shared" si="11"/>
        <v>-2.9092960941664778E-2</v>
      </c>
      <c r="I192" s="5">
        <f t="shared" si="12"/>
        <v>-2.9543863928578894E-2</v>
      </c>
      <c r="J192" s="5">
        <f t="shared" si="13"/>
        <v>-5.4100094920404546E-2</v>
      </c>
      <c r="K192" s="5">
        <f t="shared" si="14"/>
        <v>-3.0993471767944977E-2</v>
      </c>
      <c r="M192">
        <v>163</v>
      </c>
      <c r="N192">
        <v>4.1102493819678678E-3</v>
      </c>
      <c r="O192">
        <v>-1.1517690659829672E-2</v>
      </c>
      <c r="P192">
        <v>-0.53110527933311891</v>
      </c>
      <c r="R192">
        <v>65.261044176706832</v>
      </c>
      <c r="S192">
        <v>3.7636476493038019E-3</v>
      </c>
    </row>
    <row r="193" spans="1:19" x14ac:dyDescent="0.3">
      <c r="A193" s="1">
        <v>44596</v>
      </c>
      <c r="B193">
        <v>17516.3</v>
      </c>
      <c r="C193">
        <v>66.849999999999994</v>
      </c>
      <c r="D193" s="2">
        <v>1309.05</v>
      </c>
      <c r="E193">
        <v>153.75</v>
      </c>
      <c r="F193">
        <v>134.25</v>
      </c>
      <c r="G193" s="5">
        <f t="shared" si="10"/>
        <v>-2.5031016732770949E-3</v>
      </c>
      <c r="H193" s="5">
        <f t="shared" si="11"/>
        <v>-1.3373156211858139E-2</v>
      </c>
      <c r="I193" s="5">
        <f t="shared" si="12"/>
        <v>-1.7642617069578592E-2</v>
      </c>
      <c r="J193" s="5">
        <f t="shared" si="13"/>
        <v>-4.0470713316041691E-2</v>
      </c>
      <c r="K193" s="5">
        <f t="shared" si="14"/>
        <v>-1.7353213747715528E-2</v>
      </c>
      <c r="M193">
        <v>164</v>
      </c>
      <c r="N193">
        <v>7.5577605022887264E-3</v>
      </c>
      <c r="O193">
        <v>-1.6274243674401934E-3</v>
      </c>
      <c r="P193">
        <v>-7.5044008281746163E-2</v>
      </c>
      <c r="R193">
        <v>65.662650602409641</v>
      </c>
      <c r="S193">
        <v>3.8387763071656669E-3</v>
      </c>
    </row>
    <row r="194" spans="1:19" x14ac:dyDescent="0.3">
      <c r="A194" s="1">
        <v>44599</v>
      </c>
      <c r="B194">
        <v>17213.599999999999</v>
      </c>
      <c r="C194">
        <v>65.8</v>
      </c>
      <c r="D194" s="2">
        <v>1319.15</v>
      </c>
      <c r="E194">
        <v>154.80000000000001</v>
      </c>
      <c r="F194">
        <v>135.15</v>
      </c>
      <c r="G194" s="5">
        <f t="shared" si="10"/>
        <v>-1.7432106933369305E-2</v>
      </c>
      <c r="H194" s="5">
        <f t="shared" si="11"/>
        <v>-1.5831465216680628E-2</v>
      </c>
      <c r="I194" s="5">
        <f t="shared" si="12"/>
        <v>7.6859064910278331E-3</v>
      </c>
      <c r="J194" s="5">
        <f t="shared" si="13"/>
        <v>6.8060544689994961E-3</v>
      </c>
      <c r="K194" s="5">
        <f t="shared" si="14"/>
        <v>6.6815393334826471E-3</v>
      </c>
      <c r="M194">
        <v>165</v>
      </c>
      <c r="N194">
        <v>-1.4230418250158975E-3</v>
      </c>
      <c r="O194">
        <v>-6.7402688141451964E-3</v>
      </c>
      <c r="P194">
        <v>-0.31080816954063201</v>
      </c>
      <c r="R194">
        <v>66.064257028112451</v>
      </c>
      <c r="S194">
        <v>3.9267066161717962E-3</v>
      </c>
    </row>
    <row r="195" spans="1:19" x14ac:dyDescent="0.3">
      <c r="A195" s="1">
        <v>44600</v>
      </c>
      <c r="B195">
        <v>17266.75</v>
      </c>
      <c r="C195">
        <v>65</v>
      </c>
      <c r="D195" s="2">
        <v>1292.7</v>
      </c>
      <c r="E195">
        <v>154</v>
      </c>
      <c r="F195">
        <v>134.94999999999999</v>
      </c>
      <c r="G195" s="5">
        <f t="shared" si="10"/>
        <v>3.0829177834033228E-3</v>
      </c>
      <c r="H195" s="5">
        <f t="shared" si="11"/>
        <v>-1.2232568435634408E-2</v>
      </c>
      <c r="I195" s="5">
        <f t="shared" si="12"/>
        <v>-2.0254535478555814E-2</v>
      </c>
      <c r="J195" s="5">
        <f t="shared" si="13"/>
        <v>-5.1813587419976288E-3</v>
      </c>
      <c r="K195" s="5">
        <f t="shared" si="14"/>
        <v>-1.4809332584430426E-3</v>
      </c>
      <c r="M195">
        <v>166</v>
      </c>
      <c r="N195">
        <v>-8.8634203785728028E-4</v>
      </c>
      <c r="O195">
        <v>-3.5946213971787002E-3</v>
      </c>
      <c r="P195">
        <v>-0.1657556586324947</v>
      </c>
      <c r="R195">
        <v>66.46586345381526</v>
      </c>
      <c r="S195">
        <v>3.9729889367755991E-3</v>
      </c>
    </row>
    <row r="196" spans="1:19" x14ac:dyDescent="0.3">
      <c r="A196" s="1">
        <v>44601</v>
      </c>
      <c r="B196">
        <v>17463.8</v>
      </c>
      <c r="C196">
        <v>64.849999999999994</v>
      </c>
      <c r="D196" s="2">
        <v>1296.1500000000001</v>
      </c>
      <c r="E196">
        <v>155.65</v>
      </c>
      <c r="F196">
        <v>135.05000000000001</v>
      </c>
      <c r="G196" s="5">
        <f t="shared" ref="G196:G251" si="15">LN((B196/B195))</f>
        <v>1.1347480211462859E-2</v>
      </c>
      <c r="H196" s="5">
        <f t="shared" ref="H196:H251" si="16">LN((C196/C195))</f>
        <v>-2.3103591331842584E-3</v>
      </c>
      <c r="I196" s="5">
        <f t="shared" ref="I196:I251" si="17">LN((D196/D195))</f>
        <v>2.6652776656159991E-3</v>
      </c>
      <c r="J196" s="5">
        <f t="shared" ref="J196:J251" si="18">LN((E196/E195))</f>
        <v>1.0657294473987979E-2</v>
      </c>
      <c r="K196" s="5">
        <f t="shared" ref="K196:K251" si="19">LN((F196/F195))</f>
        <v>7.4074077461110761E-4</v>
      </c>
      <c r="M196">
        <v>167</v>
      </c>
      <c r="N196">
        <v>7.6690449095634626E-3</v>
      </c>
      <c r="O196">
        <v>1.6731426282294567E-2</v>
      </c>
      <c r="P196">
        <v>0.7715217478701546</v>
      </c>
      <c r="R196">
        <v>66.867469879518083</v>
      </c>
      <c r="S196">
        <v>4.0209141427912593E-3</v>
      </c>
    </row>
    <row r="197" spans="1:19" x14ac:dyDescent="0.3">
      <c r="A197" s="1">
        <v>44602</v>
      </c>
      <c r="B197">
        <v>17605.849999999999</v>
      </c>
      <c r="C197">
        <v>64.849999999999994</v>
      </c>
      <c r="D197" s="2">
        <v>1298.3499999999999</v>
      </c>
      <c r="E197">
        <v>157.4</v>
      </c>
      <c r="F197">
        <v>136.4</v>
      </c>
      <c r="G197" s="5">
        <f t="shared" si="15"/>
        <v>8.1010661276622389E-3</v>
      </c>
      <c r="H197" s="5">
        <f t="shared" si="16"/>
        <v>0</v>
      </c>
      <c r="I197" s="5">
        <f t="shared" si="17"/>
        <v>1.695895569302486E-3</v>
      </c>
      <c r="J197" s="5">
        <f t="shared" si="18"/>
        <v>1.1180439095685576E-2</v>
      </c>
      <c r="K197" s="5">
        <f t="shared" si="19"/>
        <v>9.9466651707371193E-3</v>
      </c>
      <c r="M197">
        <v>168</v>
      </c>
      <c r="N197">
        <v>1.4001869568685215E-2</v>
      </c>
      <c r="O197">
        <v>-1.6927987238074007E-2</v>
      </c>
      <c r="P197">
        <v>-0.78058559273354566</v>
      </c>
      <c r="R197">
        <v>67.269076305220892</v>
      </c>
      <c r="S197">
        <v>4.037147186971163E-3</v>
      </c>
    </row>
    <row r="198" spans="1:19" x14ac:dyDescent="0.3">
      <c r="A198" s="1">
        <v>44603</v>
      </c>
      <c r="B198">
        <v>17374.75</v>
      </c>
      <c r="C198">
        <v>64.3</v>
      </c>
      <c r="D198" s="2">
        <v>1287.2</v>
      </c>
      <c r="E198">
        <v>154.6</v>
      </c>
      <c r="F198">
        <v>137.1</v>
      </c>
      <c r="G198" s="5">
        <f t="shared" si="15"/>
        <v>-1.3213230321500876E-2</v>
      </c>
      <c r="H198" s="5">
        <f t="shared" si="16"/>
        <v>-8.5172795188790881E-3</v>
      </c>
      <c r="I198" s="5">
        <f t="shared" si="17"/>
        <v>-8.6249108466471443E-3</v>
      </c>
      <c r="J198" s="5">
        <f t="shared" si="18"/>
        <v>-1.7949199829981364E-2</v>
      </c>
      <c r="K198" s="5">
        <f t="shared" si="19"/>
        <v>5.1188411589069768E-3</v>
      </c>
      <c r="M198">
        <v>169</v>
      </c>
      <c r="N198">
        <v>9.0090126593571438E-3</v>
      </c>
      <c r="O198">
        <v>2.9083986813655642E-2</v>
      </c>
      <c r="P198">
        <v>1.3411246574507114</v>
      </c>
      <c r="R198">
        <v>67.670682730923701</v>
      </c>
      <c r="S198">
        <v>4.4600265075295242E-3</v>
      </c>
    </row>
    <row r="199" spans="1:19" x14ac:dyDescent="0.3">
      <c r="A199" s="1">
        <v>44606</v>
      </c>
      <c r="B199">
        <v>16842.8</v>
      </c>
      <c r="C199">
        <v>62.75</v>
      </c>
      <c r="D199" s="2">
        <v>1223.05</v>
      </c>
      <c r="E199">
        <v>149.65</v>
      </c>
      <c r="F199">
        <v>132.5</v>
      </c>
      <c r="G199" s="5">
        <f t="shared" si="15"/>
        <v>-3.1094737081558063E-2</v>
      </c>
      <c r="H199" s="5">
        <f t="shared" si="16"/>
        <v>-2.4401053231680438E-2</v>
      </c>
      <c r="I199" s="5">
        <f t="shared" si="17"/>
        <v>-5.1121577752284111E-2</v>
      </c>
      <c r="J199" s="5">
        <f t="shared" si="18"/>
        <v>-3.2541901854613628E-2</v>
      </c>
      <c r="K199" s="5">
        <f t="shared" si="19"/>
        <v>-3.4127941141991816E-2</v>
      </c>
      <c r="M199">
        <v>170</v>
      </c>
      <c r="N199">
        <v>5.8465878911566948E-3</v>
      </c>
      <c r="O199">
        <v>2.471134532649405E-2</v>
      </c>
      <c r="P199">
        <v>1.1394928332377068</v>
      </c>
      <c r="R199">
        <v>68.07228915662651</v>
      </c>
      <c r="S199">
        <v>4.8661896511729063E-3</v>
      </c>
    </row>
    <row r="200" spans="1:19" x14ac:dyDescent="0.3">
      <c r="A200" s="1">
        <v>44607</v>
      </c>
      <c r="B200">
        <v>17352.45</v>
      </c>
      <c r="C200">
        <v>63.3</v>
      </c>
      <c r="D200" s="2">
        <v>1231.9000000000001</v>
      </c>
      <c r="E200">
        <v>153.65</v>
      </c>
      <c r="F200">
        <v>135.35</v>
      </c>
      <c r="G200" s="5">
        <f t="shared" si="15"/>
        <v>2.9810441021687707E-2</v>
      </c>
      <c r="H200" s="5">
        <f t="shared" si="16"/>
        <v>8.7267511382371401E-3</v>
      </c>
      <c r="I200" s="5">
        <f t="shared" si="17"/>
        <v>7.2099540420391675E-3</v>
      </c>
      <c r="J200" s="5">
        <f t="shared" si="18"/>
        <v>2.6378054277785643E-2</v>
      </c>
      <c r="K200" s="5">
        <f t="shared" si="19"/>
        <v>2.1281370634033264E-2</v>
      </c>
      <c r="M200">
        <v>171</v>
      </c>
      <c r="N200">
        <v>-9.6706173536362343E-3</v>
      </c>
      <c r="O200">
        <v>-7.5771368770626152E-3</v>
      </c>
      <c r="P200">
        <v>-0.34939794065428814</v>
      </c>
      <c r="R200">
        <v>68.47389558232932</v>
      </c>
      <c r="S200">
        <v>5.1909645669698697E-3</v>
      </c>
    </row>
    <row r="201" spans="1:19" x14ac:dyDescent="0.3">
      <c r="A201" s="1">
        <v>44608</v>
      </c>
      <c r="B201">
        <v>17322.2</v>
      </c>
      <c r="C201">
        <v>63.5</v>
      </c>
      <c r="D201" s="2">
        <v>1286.8499999999999</v>
      </c>
      <c r="E201">
        <v>162.1</v>
      </c>
      <c r="F201">
        <v>133.15</v>
      </c>
      <c r="G201" s="5">
        <f t="shared" si="15"/>
        <v>-1.7447909452098886E-3</v>
      </c>
      <c r="H201" s="5">
        <f t="shared" si="16"/>
        <v>3.1545767485155669E-3</v>
      </c>
      <c r="I201" s="5">
        <f t="shared" si="17"/>
        <v>4.363967871915532E-2</v>
      </c>
      <c r="J201" s="5">
        <f t="shared" si="18"/>
        <v>5.353614016513672E-2</v>
      </c>
      <c r="K201" s="5">
        <f t="shared" si="19"/>
        <v>-1.6387703800368858E-2</v>
      </c>
      <c r="M201">
        <v>172</v>
      </c>
      <c r="N201">
        <v>3.1083628928103854E-3</v>
      </c>
      <c r="O201">
        <v>-7.2924694153843703E-3</v>
      </c>
      <c r="P201">
        <v>-0.33627131690505208</v>
      </c>
      <c r="R201">
        <v>68.875502008032129</v>
      </c>
      <c r="S201">
        <v>5.2321898303021065E-3</v>
      </c>
    </row>
    <row r="202" spans="1:19" x14ac:dyDescent="0.3">
      <c r="A202" s="1">
        <v>44609</v>
      </c>
      <c r="B202">
        <v>17304.599999999999</v>
      </c>
      <c r="C202">
        <v>62.95</v>
      </c>
      <c r="D202" s="2">
        <v>1264.55</v>
      </c>
      <c r="E202">
        <v>158.30000000000001</v>
      </c>
      <c r="F202">
        <v>132.65</v>
      </c>
      <c r="G202" s="5">
        <f t="shared" si="15"/>
        <v>-1.0165537396252585E-3</v>
      </c>
      <c r="H202" s="5">
        <f t="shared" si="16"/>
        <v>-8.6991454082897979E-3</v>
      </c>
      <c r="I202" s="5">
        <f t="shared" si="17"/>
        <v>-1.7481044038121341E-2</v>
      </c>
      <c r="J202" s="5">
        <f t="shared" si="18"/>
        <v>-2.3721461854663867E-2</v>
      </c>
      <c r="K202" s="5">
        <f t="shared" si="19"/>
        <v>-3.7622316761925533E-3</v>
      </c>
      <c r="M202">
        <v>173</v>
      </c>
      <c r="N202">
        <v>9.4790720032635212E-3</v>
      </c>
      <c r="O202">
        <v>-1.0178128305761404E-2</v>
      </c>
      <c r="P202">
        <v>-0.46933520239201104</v>
      </c>
      <c r="R202">
        <v>69.277108433734952</v>
      </c>
      <c r="S202">
        <v>5.7306747089850745E-3</v>
      </c>
    </row>
    <row r="203" spans="1:19" x14ac:dyDescent="0.3">
      <c r="A203" s="1">
        <v>44610</v>
      </c>
      <c r="B203">
        <v>17276.3</v>
      </c>
      <c r="C203">
        <v>62.3</v>
      </c>
      <c r="D203" s="2">
        <v>1270.4000000000001</v>
      </c>
      <c r="E203">
        <v>155.44999999999999</v>
      </c>
      <c r="F203">
        <v>132.35</v>
      </c>
      <c r="G203" s="5">
        <f t="shared" si="15"/>
        <v>-1.6367420349265715E-3</v>
      </c>
      <c r="H203" s="5">
        <f t="shared" si="16"/>
        <v>-1.0379334696948834E-2</v>
      </c>
      <c r="I203" s="5">
        <f t="shared" si="17"/>
        <v>4.6154838439088752E-3</v>
      </c>
      <c r="J203" s="5">
        <f t="shared" si="18"/>
        <v>-1.8167830382203747E-2</v>
      </c>
      <c r="K203" s="5">
        <f t="shared" si="19"/>
        <v>-2.2641519106384959E-3</v>
      </c>
      <c r="M203">
        <v>174</v>
      </c>
      <c r="N203">
        <v>2.3237848078870669E-3</v>
      </c>
      <c r="O203">
        <v>-2.2098440467304727E-2</v>
      </c>
      <c r="P203">
        <v>-1.019006217813089</v>
      </c>
      <c r="R203">
        <v>69.678714859437761</v>
      </c>
      <c r="S203">
        <v>5.7859370670439265E-3</v>
      </c>
    </row>
    <row r="204" spans="1:19" x14ac:dyDescent="0.3">
      <c r="A204" s="1">
        <v>44613</v>
      </c>
      <c r="B204">
        <v>17206.650000000001</v>
      </c>
      <c r="C204">
        <v>60.45</v>
      </c>
      <c r="D204" s="2">
        <v>1268.05</v>
      </c>
      <c r="E204">
        <v>153.4</v>
      </c>
      <c r="F204">
        <v>131.85</v>
      </c>
      <c r="G204" s="5">
        <f t="shared" si="15"/>
        <v>-4.0396830734258891E-3</v>
      </c>
      <c r="H204" s="5">
        <f t="shared" si="16"/>
        <v>-3.0144848732605724E-2</v>
      </c>
      <c r="I204" s="5">
        <f t="shared" si="17"/>
        <v>-1.8515240964718496E-3</v>
      </c>
      <c r="J204" s="5">
        <f t="shared" si="18"/>
        <v>-1.3275247571606917E-2</v>
      </c>
      <c r="K204" s="5">
        <f t="shared" si="19"/>
        <v>-3.7850158738145304E-3</v>
      </c>
      <c r="M204">
        <v>175</v>
      </c>
      <c r="N204">
        <v>7.6217164218004962E-3</v>
      </c>
      <c r="O204">
        <v>-1.1194424759374095E-2</v>
      </c>
      <c r="P204">
        <v>-0.51619879925555179</v>
      </c>
      <c r="R204">
        <v>70.08032128514057</v>
      </c>
      <c r="S204">
        <v>5.789659144484263E-3</v>
      </c>
    </row>
    <row r="205" spans="1:19" x14ac:dyDescent="0.3">
      <c r="A205" s="1">
        <v>44614</v>
      </c>
      <c r="B205">
        <v>17092.2</v>
      </c>
      <c r="C205">
        <v>59.25</v>
      </c>
      <c r="D205" s="2">
        <v>1185.1500000000001</v>
      </c>
      <c r="E205">
        <v>151.75</v>
      </c>
      <c r="F205">
        <v>132.05000000000001</v>
      </c>
      <c r="G205" s="5">
        <f t="shared" si="15"/>
        <v>-6.6737179109929989E-3</v>
      </c>
      <c r="H205" s="5">
        <f t="shared" si="16"/>
        <v>-2.0050797045561192E-2</v>
      </c>
      <c r="I205" s="5">
        <f t="shared" si="17"/>
        <v>-6.7610938559547445E-2</v>
      </c>
      <c r="J205" s="5">
        <f t="shared" si="18"/>
        <v>-1.0814458993548234E-2</v>
      </c>
      <c r="K205" s="5">
        <f t="shared" si="19"/>
        <v>1.5157259438456003E-3</v>
      </c>
      <c r="M205">
        <v>176</v>
      </c>
      <c r="N205">
        <v>1.9383077428292738E-3</v>
      </c>
      <c r="O205">
        <v>-1.9383077428292738E-3</v>
      </c>
      <c r="P205">
        <v>-8.9379503721114223E-2</v>
      </c>
      <c r="R205">
        <v>70.481927710843379</v>
      </c>
      <c r="S205">
        <v>5.9191228391949763E-3</v>
      </c>
    </row>
    <row r="206" spans="1:19" x14ac:dyDescent="0.3">
      <c r="A206" s="1">
        <v>44615</v>
      </c>
      <c r="B206">
        <v>17063.25</v>
      </c>
      <c r="C206">
        <v>59.25</v>
      </c>
      <c r="D206" s="2">
        <v>1192.3499999999999</v>
      </c>
      <c r="E206">
        <v>152.75</v>
      </c>
      <c r="F206">
        <v>130</v>
      </c>
      <c r="G206" s="5">
        <f t="shared" si="15"/>
        <v>-1.6951910709848976E-3</v>
      </c>
      <c r="H206" s="5">
        <f t="shared" si="16"/>
        <v>0</v>
      </c>
      <c r="I206" s="5">
        <f t="shared" si="17"/>
        <v>6.0568008503793036E-3</v>
      </c>
      <c r="J206" s="5">
        <f t="shared" si="18"/>
        <v>6.5681681120971693E-3</v>
      </c>
      <c r="K206" s="5">
        <f t="shared" si="19"/>
        <v>-1.5646188287558843E-2</v>
      </c>
      <c r="M206">
        <v>177</v>
      </c>
      <c r="N206">
        <v>-4.7144108344261096E-4</v>
      </c>
      <c r="O206">
        <v>1.1870046202365201E-3</v>
      </c>
      <c r="P206">
        <v>5.4735314484452624E-2</v>
      </c>
      <c r="R206">
        <v>70.883534136546189</v>
      </c>
      <c r="S206">
        <v>5.930336134848533E-3</v>
      </c>
    </row>
    <row r="207" spans="1:19" x14ac:dyDescent="0.3">
      <c r="A207" s="1">
        <v>44616</v>
      </c>
      <c r="B207">
        <v>16247.95</v>
      </c>
      <c r="C207">
        <v>55.95</v>
      </c>
      <c r="D207" s="2">
        <v>1054.0999999999999</v>
      </c>
      <c r="E207">
        <v>140.75</v>
      </c>
      <c r="F207">
        <v>124.2</v>
      </c>
      <c r="G207" s="5">
        <f t="shared" si="15"/>
        <v>-4.8960281051569063E-2</v>
      </c>
      <c r="H207" s="5">
        <f t="shared" si="16"/>
        <v>-5.730734525730629E-2</v>
      </c>
      <c r="I207" s="5">
        <f t="shared" si="17"/>
        <v>-0.12323882742608784</v>
      </c>
      <c r="J207" s="5">
        <f t="shared" si="18"/>
        <v>-8.1817331031904972E-2</v>
      </c>
      <c r="K207" s="5">
        <f t="shared" si="19"/>
        <v>-4.5641280956204025E-2</v>
      </c>
      <c r="M207">
        <v>178</v>
      </c>
      <c r="N207">
        <v>2.2815676693603171E-3</v>
      </c>
      <c r="O207">
        <v>-5.1468991426467103E-3</v>
      </c>
      <c r="P207">
        <v>-0.23733449591492989</v>
      </c>
      <c r="R207">
        <v>71.285140562248998</v>
      </c>
      <c r="S207">
        <v>6.7745836817551209E-3</v>
      </c>
    </row>
    <row r="208" spans="1:19" x14ac:dyDescent="0.3">
      <c r="A208" s="1">
        <v>44617</v>
      </c>
      <c r="B208">
        <v>16658.400000000001</v>
      </c>
      <c r="C208">
        <v>59.45</v>
      </c>
      <c r="D208" s="2">
        <v>1174.8</v>
      </c>
      <c r="E208">
        <v>145.6</v>
      </c>
      <c r="F208">
        <v>130.30000000000001</v>
      </c>
      <c r="G208" s="5">
        <f t="shared" si="15"/>
        <v>2.4947846739819746E-2</v>
      </c>
      <c r="H208" s="5">
        <f t="shared" si="16"/>
        <v>6.0677188378856571E-2</v>
      </c>
      <c r="I208" s="5">
        <f t="shared" si="17"/>
        <v>0.10841059806332148</v>
      </c>
      <c r="J208" s="5">
        <f t="shared" si="18"/>
        <v>3.3877868742785852E-2</v>
      </c>
      <c r="K208" s="5">
        <f t="shared" si="19"/>
        <v>4.7946314631421037E-2</v>
      </c>
      <c r="M208">
        <v>179</v>
      </c>
      <c r="N208">
        <v>-1.0276660231034769E-2</v>
      </c>
      <c r="O208">
        <v>-3.4469209887627947E-3</v>
      </c>
      <c r="P208">
        <v>-0.15894487780965696</v>
      </c>
      <c r="R208">
        <v>71.686746987951807</v>
      </c>
      <c r="S208">
        <v>7.301725106016334E-3</v>
      </c>
    </row>
    <row r="209" spans="1:19" x14ac:dyDescent="0.3">
      <c r="A209" s="1">
        <v>44620</v>
      </c>
      <c r="B209">
        <v>16793.900000000001</v>
      </c>
      <c r="C209">
        <v>58.95</v>
      </c>
      <c r="D209" s="2">
        <v>1127.5</v>
      </c>
      <c r="E209">
        <v>145.25</v>
      </c>
      <c r="F209">
        <v>133.5</v>
      </c>
      <c r="G209" s="5">
        <f t="shared" si="15"/>
        <v>8.101131524734604E-3</v>
      </c>
      <c r="H209" s="5">
        <f t="shared" si="16"/>
        <v>-8.4459961534108698E-3</v>
      </c>
      <c r="I209" s="5">
        <f t="shared" si="17"/>
        <v>-4.1095127947631524E-2</v>
      </c>
      <c r="J209" s="5">
        <f t="shared" si="18"/>
        <v>-2.4067400305649764E-3</v>
      </c>
      <c r="K209" s="5">
        <f t="shared" si="19"/>
        <v>2.4261993709504728E-2</v>
      </c>
      <c r="M209">
        <v>180</v>
      </c>
      <c r="N209">
        <v>-9.3312539251030665E-3</v>
      </c>
      <c r="O209">
        <v>-2.3733420244248082E-3</v>
      </c>
      <c r="P209">
        <v>-0.10943986221399424</v>
      </c>
      <c r="R209">
        <v>72.08835341365463</v>
      </c>
      <c r="S209">
        <v>7.3861640677287677E-3</v>
      </c>
    </row>
    <row r="210" spans="1:19" x14ac:dyDescent="0.3">
      <c r="A210" s="1">
        <v>44622</v>
      </c>
      <c r="B210">
        <v>16605.95</v>
      </c>
      <c r="C210">
        <v>59.05</v>
      </c>
      <c r="D210" s="2">
        <v>1099.25</v>
      </c>
      <c r="E210">
        <v>143.5</v>
      </c>
      <c r="F210">
        <v>130.94999999999999</v>
      </c>
      <c r="G210" s="5">
        <f t="shared" si="15"/>
        <v>-1.1254660360669237E-2</v>
      </c>
      <c r="H210" s="5">
        <f t="shared" si="16"/>
        <v>1.6949156599912823E-3</v>
      </c>
      <c r="I210" s="5">
        <f t="shared" si="17"/>
        <v>-2.5374663315913884E-2</v>
      </c>
      <c r="J210" s="5">
        <f t="shared" si="18"/>
        <v>-1.212136053234485E-2</v>
      </c>
      <c r="K210" s="5">
        <f t="shared" si="19"/>
        <v>-1.9285906886583454E-2</v>
      </c>
      <c r="M210">
        <v>181</v>
      </c>
      <c r="N210">
        <v>-9.7705621858513066E-3</v>
      </c>
      <c r="O210">
        <v>9.0344561533491023E-3</v>
      </c>
      <c r="P210">
        <v>0.41659804041118847</v>
      </c>
      <c r="R210">
        <v>72.489959839357439</v>
      </c>
      <c r="S210">
        <v>7.4411256946881749E-3</v>
      </c>
    </row>
    <row r="211" spans="1:19" x14ac:dyDescent="0.3">
      <c r="A211" s="1">
        <v>44623</v>
      </c>
      <c r="B211">
        <v>16498.05</v>
      </c>
      <c r="C211">
        <v>59.65</v>
      </c>
      <c r="D211" s="2">
        <v>1082.8</v>
      </c>
      <c r="E211">
        <v>142.1</v>
      </c>
      <c r="F211">
        <v>131.85</v>
      </c>
      <c r="G211" s="5">
        <f t="shared" si="15"/>
        <v>-6.5188727710802086E-3</v>
      </c>
      <c r="H211" s="5">
        <f t="shared" si="16"/>
        <v>1.0109605900553893E-2</v>
      </c>
      <c r="I211" s="5">
        <f t="shared" si="17"/>
        <v>-1.5077850320773439E-2</v>
      </c>
      <c r="J211" s="5">
        <f t="shared" si="18"/>
        <v>-9.8040000966208556E-3</v>
      </c>
      <c r="K211" s="5">
        <f t="shared" si="19"/>
        <v>6.8493418455747683E-3</v>
      </c>
      <c r="M211">
        <v>182</v>
      </c>
      <c r="N211">
        <v>-7.682596297471863E-3</v>
      </c>
      <c r="O211">
        <v>6.2087566791711995E-3</v>
      </c>
      <c r="P211">
        <v>0.28629901147660725</v>
      </c>
      <c r="R211">
        <v>72.891566265060248</v>
      </c>
      <c r="S211">
        <v>8.1967672041784907E-3</v>
      </c>
    </row>
    <row r="212" spans="1:19" x14ac:dyDescent="0.3">
      <c r="A212" s="1">
        <v>44624</v>
      </c>
      <c r="B212">
        <v>16245.35</v>
      </c>
      <c r="C212">
        <v>61.95</v>
      </c>
      <c r="D212" s="2">
        <v>1042.95</v>
      </c>
      <c r="E212">
        <v>138.5</v>
      </c>
      <c r="F212">
        <v>130.25</v>
      </c>
      <c r="G212" s="5">
        <f t="shared" si="15"/>
        <v>-1.5435478124563093E-2</v>
      </c>
      <c r="H212" s="5">
        <f t="shared" si="16"/>
        <v>3.7833459531226458E-2</v>
      </c>
      <c r="I212" s="5">
        <f t="shared" si="17"/>
        <v>-3.7497042527009493E-2</v>
      </c>
      <c r="J212" s="5">
        <f t="shared" si="18"/>
        <v>-2.5660709475661667E-2</v>
      </c>
      <c r="K212" s="5">
        <f t="shared" si="19"/>
        <v>-1.2209232165819305E-2</v>
      </c>
      <c r="M212">
        <v>183</v>
      </c>
      <c r="N212">
        <v>-2.5278976176011509E-2</v>
      </c>
      <c r="O212">
        <v>-1.5358669555814882E-2</v>
      </c>
      <c r="P212">
        <v>-0.70822100762573892</v>
      </c>
      <c r="R212">
        <v>73.293172690763058</v>
      </c>
      <c r="S212">
        <v>8.1967672041784907E-3</v>
      </c>
    </row>
    <row r="213" spans="1:19" x14ac:dyDescent="0.3">
      <c r="A213" s="1">
        <v>44627</v>
      </c>
      <c r="B213">
        <v>15863.15</v>
      </c>
      <c r="C213">
        <v>60.1</v>
      </c>
      <c r="D213">
        <v>994.25</v>
      </c>
      <c r="E213">
        <v>130.6</v>
      </c>
      <c r="F213">
        <v>130</v>
      </c>
      <c r="G213" s="5">
        <f t="shared" si="15"/>
        <v>-2.3807904631442889E-2</v>
      </c>
      <c r="H213" s="5">
        <f t="shared" si="16"/>
        <v>-3.0317766533989536E-2</v>
      </c>
      <c r="I213" s="5">
        <f t="shared" si="17"/>
        <v>-4.7819831125336547E-2</v>
      </c>
      <c r="J213" s="5">
        <f t="shared" si="18"/>
        <v>-5.873110878506254E-2</v>
      </c>
      <c r="K213" s="5">
        <f t="shared" si="19"/>
        <v>-1.9212301778939326E-3</v>
      </c>
      <c r="M213">
        <v>184</v>
      </c>
      <c r="N213">
        <v>6.5575143117415262E-3</v>
      </c>
      <c r="O213">
        <v>1.1707833665551878E-2</v>
      </c>
      <c r="P213">
        <v>0.53987317883223818</v>
      </c>
      <c r="R213">
        <v>73.694779116465867</v>
      </c>
      <c r="S213">
        <v>8.212065560370475E-3</v>
      </c>
    </row>
    <row r="214" spans="1:19" x14ac:dyDescent="0.3">
      <c r="A214" s="1">
        <v>44628</v>
      </c>
      <c r="B214">
        <v>16013.45</v>
      </c>
      <c r="C214">
        <v>60</v>
      </c>
      <c r="D214" s="2">
        <v>1030.45</v>
      </c>
      <c r="E214">
        <v>134.05000000000001</v>
      </c>
      <c r="F214">
        <v>133.6</v>
      </c>
      <c r="G214" s="5">
        <f t="shared" si="15"/>
        <v>9.4301847641446827E-3</v>
      </c>
      <c r="H214" s="5">
        <f t="shared" si="16"/>
        <v>-1.6652793190612089E-3</v>
      </c>
      <c r="I214" s="5">
        <f t="shared" si="17"/>
        <v>3.576219492971755E-2</v>
      </c>
      <c r="J214" s="5">
        <f t="shared" si="18"/>
        <v>2.6073647839637823E-2</v>
      </c>
      <c r="K214" s="5">
        <f t="shared" si="19"/>
        <v>2.7315810646962924E-2</v>
      </c>
      <c r="M214">
        <v>185</v>
      </c>
      <c r="N214">
        <v>-9.3962551728318262E-3</v>
      </c>
      <c r="O214">
        <v>-4.560412701796572E-4</v>
      </c>
      <c r="P214">
        <v>-2.1029035536693171E-2</v>
      </c>
      <c r="R214">
        <v>74.096385542168676</v>
      </c>
      <c r="S214">
        <v>8.7267511382371401E-3</v>
      </c>
    </row>
    <row r="215" spans="1:19" x14ac:dyDescent="0.3">
      <c r="A215" s="1">
        <v>44629</v>
      </c>
      <c r="B215">
        <v>16345.35</v>
      </c>
      <c r="C215">
        <v>61.5</v>
      </c>
      <c r="D215" s="2">
        <v>1078.45</v>
      </c>
      <c r="E215">
        <v>141.05000000000001</v>
      </c>
      <c r="F215">
        <v>131.5</v>
      </c>
      <c r="G215" s="5">
        <f t="shared" si="15"/>
        <v>2.0514459110673795E-2</v>
      </c>
      <c r="H215" s="5">
        <f t="shared" si="16"/>
        <v>2.4692612590371414E-2</v>
      </c>
      <c r="I215" s="5">
        <f t="shared" si="17"/>
        <v>4.5529225050865693E-2</v>
      </c>
      <c r="J215" s="5">
        <f t="shared" si="18"/>
        <v>5.0901572766037032E-2</v>
      </c>
      <c r="K215" s="5">
        <f t="shared" si="19"/>
        <v>-1.5843409484726054E-2</v>
      </c>
      <c r="M215">
        <v>186</v>
      </c>
      <c r="N215">
        <v>-8.1103755874709603E-4</v>
      </c>
      <c r="O215">
        <v>1.0663334001758515E-2</v>
      </c>
      <c r="P215">
        <v>0.49170907180016699</v>
      </c>
      <c r="R215">
        <v>74.497991967871485</v>
      </c>
      <c r="S215">
        <v>8.9619718572307421E-3</v>
      </c>
    </row>
    <row r="216" spans="1:19" x14ac:dyDescent="0.3">
      <c r="A216" s="1">
        <v>44630</v>
      </c>
      <c r="B216">
        <v>16594.900000000001</v>
      </c>
      <c r="C216">
        <v>61.8</v>
      </c>
      <c r="D216" s="2">
        <v>1090</v>
      </c>
      <c r="E216">
        <v>144.15</v>
      </c>
      <c r="F216">
        <v>132.9</v>
      </c>
      <c r="G216" s="5">
        <f t="shared" si="15"/>
        <v>1.5151966019218735E-2</v>
      </c>
      <c r="H216" s="5">
        <f t="shared" si="16"/>
        <v>4.8661896511729063E-3</v>
      </c>
      <c r="I216" s="5">
        <f t="shared" si="17"/>
        <v>1.0652871154806325E-2</v>
      </c>
      <c r="J216" s="5">
        <f t="shared" si="18"/>
        <v>2.173998663640582E-2</v>
      </c>
      <c r="K216" s="5">
        <f t="shared" si="19"/>
        <v>1.059011410138045E-2</v>
      </c>
      <c r="M216">
        <v>187</v>
      </c>
      <c r="N216">
        <v>1.2413100498279126E-2</v>
      </c>
      <c r="O216">
        <v>-8.6494528489753243E-3</v>
      </c>
      <c r="P216">
        <v>-0.39884471697572188</v>
      </c>
      <c r="R216">
        <v>74.899598393574308</v>
      </c>
      <c r="S216">
        <v>9.7415532452991525E-3</v>
      </c>
    </row>
    <row r="217" spans="1:19" x14ac:dyDescent="0.3">
      <c r="A217" s="1">
        <v>44631</v>
      </c>
      <c r="B217">
        <v>16630.45</v>
      </c>
      <c r="C217">
        <v>61.4</v>
      </c>
      <c r="D217" s="2">
        <v>1096.8</v>
      </c>
      <c r="E217">
        <v>145.15</v>
      </c>
      <c r="F217">
        <v>131.9</v>
      </c>
      <c r="G217" s="5">
        <f t="shared" si="15"/>
        <v>2.1399331273389121E-3</v>
      </c>
      <c r="H217" s="5">
        <f t="shared" si="16"/>
        <v>-6.4935293105482308E-3</v>
      </c>
      <c r="I217" s="5">
        <f t="shared" si="17"/>
        <v>6.2191530249152398E-3</v>
      </c>
      <c r="J217" s="5">
        <f t="shared" si="18"/>
        <v>6.9132663862277169E-3</v>
      </c>
      <c r="K217" s="5">
        <f t="shared" si="19"/>
        <v>-7.5529059959307298E-3</v>
      </c>
      <c r="M217">
        <v>188</v>
      </c>
      <c r="N217">
        <v>1.2191571689608372E-2</v>
      </c>
      <c r="O217">
        <v>-9.1908192503701303E-3</v>
      </c>
      <c r="P217">
        <v>-0.42380827627994488</v>
      </c>
      <c r="R217">
        <v>75.301204819277118</v>
      </c>
      <c r="S217">
        <v>9.8522964430114192E-3</v>
      </c>
    </row>
    <row r="218" spans="1:19" x14ac:dyDescent="0.3">
      <c r="A218" s="1">
        <v>44634</v>
      </c>
      <c r="B218">
        <v>16871.3</v>
      </c>
      <c r="C218">
        <v>60.45</v>
      </c>
      <c r="D218" s="2">
        <v>1067.0999999999999</v>
      </c>
      <c r="E218">
        <v>147.1</v>
      </c>
      <c r="F218">
        <v>132.1</v>
      </c>
      <c r="G218" s="5">
        <f t="shared" si="15"/>
        <v>1.4378601088806696E-2</v>
      </c>
      <c r="H218" s="5">
        <f t="shared" si="16"/>
        <v>-1.5593258092294993E-2</v>
      </c>
      <c r="I218" s="5">
        <f t="shared" si="17"/>
        <v>-2.7452160625585465E-2</v>
      </c>
      <c r="J218" s="5">
        <f t="shared" si="18"/>
        <v>1.3344937136752826E-2</v>
      </c>
      <c r="K218" s="5">
        <f t="shared" si="19"/>
        <v>1.515151805010664E-3</v>
      </c>
      <c r="M218">
        <v>189</v>
      </c>
      <c r="N218">
        <v>1.026372673595599E-2</v>
      </c>
      <c r="O218">
        <v>3.3699396685160213E-2</v>
      </c>
      <c r="P218">
        <v>1.5539510496016635</v>
      </c>
      <c r="R218">
        <v>75.702811244979927</v>
      </c>
      <c r="S218">
        <v>1.0109605900553893E-2</v>
      </c>
    </row>
    <row r="219" spans="1:19" x14ac:dyDescent="0.3">
      <c r="A219" s="1">
        <v>44635</v>
      </c>
      <c r="B219">
        <v>16663</v>
      </c>
      <c r="C219">
        <v>60.25</v>
      </c>
      <c r="D219" s="2">
        <v>1036</v>
      </c>
      <c r="E219">
        <v>148.6</v>
      </c>
      <c r="F219">
        <v>131.1</v>
      </c>
      <c r="G219" s="5">
        <f t="shared" si="15"/>
        <v>-1.2423260902022252E-2</v>
      </c>
      <c r="H219" s="5">
        <f t="shared" si="16"/>
        <v>-3.3140046900373347E-3</v>
      </c>
      <c r="I219" s="5">
        <f t="shared" si="17"/>
        <v>-2.9577544803090734E-2</v>
      </c>
      <c r="J219" s="5">
        <f t="shared" si="18"/>
        <v>1.0145504676267018E-2</v>
      </c>
      <c r="K219" s="5">
        <f t="shared" si="19"/>
        <v>-7.5988207586254715E-3</v>
      </c>
      <c r="M219">
        <v>190</v>
      </c>
      <c r="N219">
        <v>-1.187561837031928E-2</v>
      </c>
      <c r="O219">
        <v>-1.7217342571345499E-2</v>
      </c>
      <c r="P219">
        <v>-0.79392838423945644</v>
      </c>
      <c r="R219">
        <v>76.104417670682736</v>
      </c>
      <c r="S219">
        <v>1.0204170174241668E-2</v>
      </c>
    </row>
    <row r="220" spans="1:19" x14ac:dyDescent="0.3">
      <c r="A220" s="1">
        <v>44636</v>
      </c>
      <c r="B220">
        <v>16975.349999999999</v>
      </c>
      <c r="C220">
        <v>60.7</v>
      </c>
      <c r="D220" s="2">
        <v>1056.8499999999999</v>
      </c>
      <c r="E220">
        <v>152.80000000000001</v>
      </c>
      <c r="F220">
        <v>132.65</v>
      </c>
      <c r="G220" s="5">
        <f t="shared" si="15"/>
        <v>1.8571599232414908E-2</v>
      </c>
      <c r="H220" s="5">
        <f t="shared" si="16"/>
        <v>7.4411256946881749E-3</v>
      </c>
      <c r="I220" s="5">
        <f t="shared" si="17"/>
        <v>1.992564191141739E-2</v>
      </c>
      <c r="J220" s="5">
        <f t="shared" si="18"/>
        <v>2.7871744448761462E-2</v>
      </c>
      <c r="K220" s="5">
        <f t="shared" si="19"/>
        <v>1.1753689814094519E-2</v>
      </c>
      <c r="M220">
        <v>191</v>
      </c>
      <c r="N220">
        <v>-2.6832809565629128E-3</v>
      </c>
      <c r="O220">
        <v>-1.0689875255295227E-2</v>
      </c>
      <c r="P220">
        <v>-0.49293294560350065</v>
      </c>
      <c r="R220">
        <v>76.506024096385545</v>
      </c>
      <c r="S220">
        <v>1.0276262557384853E-2</v>
      </c>
    </row>
    <row r="221" spans="1:19" x14ac:dyDescent="0.3">
      <c r="A221" s="1">
        <v>44637</v>
      </c>
      <c r="B221">
        <v>17287.05</v>
      </c>
      <c r="C221">
        <v>61.15</v>
      </c>
      <c r="D221" s="2">
        <v>1110.5999999999999</v>
      </c>
      <c r="E221">
        <v>158</v>
      </c>
      <c r="F221">
        <v>132.9</v>
      </c>
      <c r="G221" s="5">
        <f t="shared" si="15"/>
        <v>1.8195374494415762E-2</v>
      </c>
      <c r="H221" s="5">
        <f t="shared" si="16"/>
        <v>7.3861640677287677E-3</v>
      </c>
      <c r="I221" s="5">
        <f t="shared" si="17"/>
        <v>4.960762407666109E-2</v>
      </c>
      <c r="J221" s="5">
        <f t="shared" si="18"/>
        <v>3.3465156294546695E-2</v>
      </c>
      <c r="K221" s="5">
        <f t="shared" si="19"/>
        <v>1.88288513545106E-3</v>
      </c>
      <c r="M221">
        <v>192</v>
      </c>
      <c r="N221">
        <v>-1.6494711265230548E-2</v>
      </c>
      <c r="O221">
        <v>6.6324604854992031E-4</v>
      </c>
      <c r="P221">
        <v>3.058368975911548E-2</v>
      </c>
      <c r="R221">
        <v>76.907630522088354</v>
      </c>
      <c r="S221">
        <v>1.0376227986090798E-2</v>
      </c>
    </row>
    <row r="222" spans="1:19" x14ac:dyDescent="0.3">
      <c r="A222" s="1">
        <v>44641</v>
      </c>
      <c r="B222">
        <v>17117.599999999999</v>
      </c>
      <c r="C222">
        <v>60.9</v>
      </c>
      <c r="D222" s="2">
        <v>1108.3499999999999</v>
      </c>
      <c r="E222">
        <v>157.30000000000001</v>
      </c>
      <c r="F222">
        <v>132.94999999999999</v>
      </c>
      <c r="G222" s="5">
        <f t="shared" si="15"/>
        <v>-9.850492312713139E-3</v>
      </c>
      <c r="H222" s="5">
        <f t="shared" si="16"/>
        <v>-4.0966874173300099E-3</v>
      </c>
      <c r="I222" s="5">
        <f t="shared" si="17"/>
        <v>-2.0279869047404872E-3</v>
      </c>
      <c r="J222" s="5">
        <f t="shared" si="18"/>
        <v>-4.4402229627345758E-3</v>
      </c>
      <c r="K222" s="5">
        <f t="shared" si="19"/>
        <v>3.7615196982905726E-4</v>
      </c>
      <c r="M222">
        <v>193</v>
      </c>
      <c r="N222">
        <v>2.4845729683761223E-3</v>
      </c>
      <c r="O222">
        <v>-1.4717141404010529E-2</v>
      </c>
      <c r="P222">
        <v>-0.67863877640186709</v>
      </c>
      <c r="R222">
        <v>77.309236947791163</v>
      </c>
      <c r="S222">
        <v>1.0483497294857983E-2</v>
      </c>
    </row>
    <row r="223" spans="1:19" x14ac:dyDescent="0.3">
      <c r="A223" s="1">
        <v>44642</v>
      </c>
      <c r="B223">
        <v>17315.5</v>
      </c>
      <c r="C223">
        <v>61.25</v>
      </c>
      <c r="D223" s="2">
        <v>1064.4000000000001</v>
      </c>
      <c r="E223">
        <v>160.4</v>
      </c>
      <c r="F223">
        <v>132.85</v>
      </c>
      <c r="G223" s="5">
        <f t="shared" si="15"/>
        <v>1.1494880163363386E-2</v>
      </c>
      <c r="H223" s="5">
        <f t="shared" si="16"/>
        <v>5.7306747089850745E-3</v>
      </c>
      <c r="I223" s="5">
        <f t="shared" si="17"/>
        <v>-4.0461162799232044E-2</v>
      </c>
      <c r="J223" s="5">
        <f t="shared" si="18"/>
        <v>1.951588536818195E-2</v>
      </c>
      <c r="K223" s="5">
        <f t="shared" si="19"/>
        <v>-7.52445483206281E-4</v>
      </c>
      <c r="M223">
        <v>194</v>
      </c>
      <c r="N223">
        <v>1.0130456000644023E-2</v>
      </c>
      <c r="O223">
        <v>-1.2440815133828281E-2</v>
      </c>
      <c r="P223">
        <v>-0.57367251751500636</v>
      </c>
      <c r="R223">
        <v>77.710843373493987</v>
      </c>
      <c r="S223">
        <v>1.1212451033678805E-2</v>
      </c>
    </row>
    <row r="224" spans="1:19" x14ac:dyDescent="0.3">
      <c r="A224" s="1">
        <v>44643</v>
      </c>
      <c r="B224">
        <v>17245.650000000001</v>
      </c>
      <c r="C224">
        <v>60.25</v>
      </c>
      <c r="D224" s="2">
        <v>1071.8</v>
      </c>
      <c r="E224">
        <v>158.9</v>
      </c>
      <c r="F224">
        <v>133.44999999999999</v>
      </c>
      <c r="G224" s="5">
        <f t="shared" si="15"/>
        <v>-4.0421163708296457E-3</v>
      </c>
      <c r="H224" s="5">
        <f t="shared" si="16"/>
        <v>-1.6461277054071962E-2</v>
      </c>
      <c r="I224" s="5">
        <f t="shared" si="17"/>
        <v>6.9282179572156769E-3</v>
      </c>
      <c r="J224" s="5">
        <f t="shared" si="18"/>
        <v>-9.3956218897437698E-3</v>
      </c>
      <c r="K224" s="5">
        <f t="shared" si="19"/>
        <v>4.5062036447106593E-3</v>
      </c>
      <c r="M224">
        <v>195</v>
      </c>
      <c r="N224">
        <v>7.1270662174447354E-3</v>
      </c>
      <c r="O224">
        <v>-7.1270662174447354E-3</v>
      </c>
      <c r="P224">
        <v>-0.32864422270372023</v>
      </c>
      <c r="R224">
        <v>78.112449799196796</v>
      </c>
      <c r="S224">
        <v>1.2027028595339986E-2</v>
      </c>
    </row>
    <row r="225" spans="1:19" x14ac:dyDescent="0.3">
      <c r="A225" s="1">
        <v>44644</v>
      </c>
      <c r="B225">
        <v>17222.75</v>
      </c>
      <c r="C225">
        <v>59.65</v>
      </c>
      <c r="D225" s="2">
        <v>1087.8499999999999</v>
      </c>
      <c r="E225">
        <v>157.25</v>
      </c>
      <c r="F225">
        <v>135.4</v>
      </c>
      <c r="G225" s="5">
        <f t="shared" si="15"/>
        <v>-1.3287534883735959E-3</v>
      </c>
      <c r="H225" s="5">
        <f t="shared" si="16"/>
        <v>-1.0008423826839334E-2</v>
      </c>
      <c r="I225" s="5">
        <f t="shared" si="17"/>
        <v>1.4863793203461645E-2</v>
      </c>
      <c r="J225" s="5">
        <f t="shared" si="18"/>
        <v>-1.0438177962120456E-2</v>
      </c>
      <c r="K225" s="5">
        <f t="shared" si="19"/>
        <v>1.4506484627641612E-2</v>
      </c>
      <c r="M225">
        <v>196</v>
      </c>
      <c r="N225">
        <v>-1.2591656822517549E-2</v>
      </c>
      <c r="O225">
        <v>4.0743773036384604E-3</v>
      </c>
      <c r="P225">
        <v>0.18787822662268178</v>
      </c>
      <c r="R225">
        <v>78.514056224899605</v>
      </c>
      <c r="S225">
        <v>1.2098205505580396E-2</v>
      </c>
    </row>
    <row r="226" spans="1:19" x14ac:dyDescent="0.3">
      <c r="A226" s="1">
        <v>44645</v>
      </c>
      <c r="B226">
        <v>17153</v>
      </c>
      <c r="C226">
        <v>59.6</v>
      </c>
      <c r="D226" s="2">
        <v>1077.4000000000001</v>
      </c>
      <c r="E226">
        <v>158.19999999999999</v>
      </c>
      <c r="F226">
        <v>134.69999999999999</v>
      </c>
      <c r="G226" s="5">
        <f t="shared" si="15"/>
        <v>-4.0580988470762082E-3</v>
      </c>
      <c r="H226" s="5">
        <f t="shared" si="16"/>
        <v>-8.3857447262102741E-4</v>
      </c>
      <c r="I226" s="5">
        <f t="shared" si="17"/>
        <v>-9.6525400177778983E-3</v>
      </c>
      <c r="J226" s="5">
        <f t="shared" si="18"/>
        <v>6.0231597530035841E-3</v>
      </c>
      <c r="K226" s="5">
        <f t="shared" si="19"/>
        <v>-5.1832770618564583E-3</v>
      </c>
      <c r="M226">
        <v>197</v>
      </c>
      <c r="N226">
        <v>-2.9134566422173862E-2</v>
      </c>
      <c r="O226">
        <v>4.7335131904934248E-3</v>
      </c>
      <c r="P226">
        <v>0.21827238806057594</v>
      </c>
      <c r="R226">
        <v>78.915662650602414</v>
      </c>
      <c r="S226">
        <v>1.2354309500934958E-2</v>
      </c>
    </row>
    <row r="227" spans="1:19" x14ac:dyDescent="0.3">
      <c r="A227" s="1">
        <v>44648</v>
      </c>
      <c r="B227">
        <v>17222</v>
      </c>
      <c r="C227">
        <v>59.05</v>
      </c>
      <c r="D227" s="2">
        <v>1077.5999999999999</v>
      </c>
      <c r="E227">
        <v>158.05000000000001</v>
      </c>
      <c r="F227">
        <v>134.80000000000001</v>
      </c>
      <c r="G227" s="5">
        <f t="shared" si="15"/>
        <v>4.0145508462854406E-3</v>
      </c>
      <c r="H227" s="5">
        <f t="shared" si="16"/>
        <v>-9.2710314279327924E-3</v>
      </c>
      <c r="I227" s="5">
        <f t="shared" si="17"/>
        <v>1.8561484972079052E-4</v>
      </c>
      <c r="J227" s="5">
        <f t="shared" si="18"/>
        <v>-9.4861667192666329E-4</v>
      </c>
      <c r="K227" s="5">
        <f t="shared" si="19"/>
        <v>7.4211506188849347E-4</v>
      </c>
      <c r="M227">
        <v>198</v>
      </c>
      <c r="N227">
        <v>2.7211292404643466E-2</v>
      </c>
      <c r="O227">
        <v>-1.8484541266406328E-2</v>
      </c>
      <c r="P227">
        <v>-0.8523616185385966</v>
      </c>
      <c r="R227">
        <v>79.317269076305223</v>
      </c>
      <c r="S227">
        <v>1.244981294742557E-2</v>
      </c>
    </row>
    <row r="228" spans="1:19" x14ac:dyDescent="0.3">
      <c r="A228" s="1">
        <v>44649</v>
      </c>
      <c r="B228">
        <v>17325.3</v>
      </c>
      <c r="C228">
        <v>60.8</v>
      </c>
      <c r="D228" s="2">
        <v>1072.25</v>
      </c>
      <c r="E228">
        <v>158.19999999999999</v>
      </c>
      <c r="F228">
        <v>134.35</v>
      </c>
      <c r="G228" s="5">
        <f t="shared" si="15"/>
        <v>5.9802246693889541E-3</v>
      </c>
      <c r="H228" s="5">
        <f t="shared" si="16"/>
        <v>2.9205246328749913E-2</v>
      </c>
      <c r="I228" s="5">
        <f t="shared" si="17"/>
        <v>-4.9771016991642632E-3</v>
      </c>
      <c r="J228" s="5">
        <f t="shared" si="18"/>
        <v>9.4861667192651454E-4</v>
      </c>
      <c r="K228" s="5">
        <f t="shared" si="19"/>
        <v>-3.3438634167065572E-3</v>
      </c>
      <c r="M228">
        <v>199</v>
      </c>
      <c r="N228">
        <v>-1.9817368422331855E-3</v>
      </c>
      <c r="O228">
        <v>5.136313590748752E-3</v>
      </c>
      <c r="P228">
        <v>0.23684637354181662</v>
      </c>
      <c r="R228">
        <v>79.718875502008032</v>
      </c>
      <c r="S228">
        <v>1.259742483696303E-2</v>
      </c>
    </row>
    <row r="229" spans="1:19" x14ac:dyDescent="0.3">
      <c r="A229" s="1">
        <v>44650</v>
      </c>
      <c r="B229">
        <v>17498.25</v>
      </c>
      <c r="C229">
        <v>60.95</v>
      </c>
      <c r="D229" s="2">
        <v>1117.55</v>
      </c>
      <c r="E229">
        <v>158.19999999999999</v>
      </c>
      <c r="F229">
        <v>135</v>
      </c>
      <c r="G229" s="5">
        <f t="shared" si="15"/>
        <v>9.9330149857725092E-3</v>
      </c>
      <c r="H229" s="5">
        <f t="shared" si="16"/>
        <v>2.4640669551592785E-3</v>
      </c>
      <c r="I229" s="5">
        <f t="shared" si="17"/>
        <v>4.137954481911453E-2</v>
      </c>
      <c r="J229" s="5">
        <f t="shared" si="18"/>
        <v>0</v>
      </c>
      <c r="K229" s="5">
        <f t="shared" si="19"/>
        <v>4.8264433769292523E-3</v>
      </c>
      <c r="M229">
        <v>200</v>
      </c>
      <c r="N229">
        <v>-1.3080149674075578E-3</v>
      </c>
      <c r="O229">
        <v>-7.3911304408822397E-3</v>
      </c>
      <c r="P229">
        <v>-0.34082078719852782</v>
      </c>
      <c r="R229">
        <v>80.120481927710856</v>
      </c>
      <c r="S229">
        <v>1.2835208293446291E-2</v>
      </c>
    </row>
    <row r="230" spans="1:19" x14ac:dyDescent="0.3">
      <c r="A230" s="1">
        <v>44651</v>
      </c>
      <c r="B230">
        <v>17464.75</v>
      </c>
      <c r="C230">
        <v>58.75</v>
      </c>
      <c r="D230" s="2">
        <v>1126.2</v>
      </c>
      <c r="E230">
        <v>159.15</v>
      </c>
      <c r="F230">
        <v>134.94999999999999</v>
      </c>
      <c r="G230" s="5">
        <f t="shared" si="15"/>
        <v>-1.916312115762529E-3</v>
      </c>
      <c r="H230" s="5">
        <f t="shared" si="16"/>
        <v>-3.6762702903012236E-2</v>
      </c>
      <c r="I230" s="5">
        <f t="shared" si="17"/>
        <v>7.7103446044138818E-3</v>
      </c>
      <c r="J230" s="5">
        <f t="shared" si="18"/>
        <v>5.9870983945484301E-3</v>
      </c>
      <c r="K230" s="5">
        <f t="shared" si="19"/>
        <v>-3.7043897441588284E-4</v>
      </c>
      <c r="M230">
        <v>201</v>
      </c>
      <c r="N230">
        <v>-1.8817763982312858E-3</v>
      </c>
      <c r="O230">
        <v>-8.4975582987175478E-3</v>
      </c>
      <c r="P230">
        <v>-0.39184053532798974</v>
      </c>
      <c r="R230">
        <v>80.522088353413665</v>
      </c>
      <c r="S230">
        <v>1.4326892620761702E-2</v>
      </c>
    </row>
    <row r="231" spans="1:19" x14ac:dyDescent="0.3">
      <c r="A231" s="1">
        <v>44652</v>
      </c>
      <c r="B231">
        <v>17670.45</v>
      </c>
      <c r="C231">
        <v>61.9</v>
      </c>
      <c r="D231" s="2">
        <v>1180.5</v>
      </c>
      <c r="E231">
        <v>165.45</v>
      </c>
      <c r="F231">
        <v>142.94999999999999</v>
      </c>
      <c r="G231" s="5">
        <f t="shared" si="15"/>
        <v>1.1709189086995933E-2</v>
      </c>
      <c r="H231" s="5">
        <f t="shared" si="16"/>
        <v>5.2229026666281958E-2</v>
      </c>
      <c r="I231" s="5">
        <f t="shared" si="17"/>
        <v>4.7088943705049346E-2</v>
      </c>
      <c r="J231" s="5">
        <f t="shared" si="18"/>
        <v>3.8821880639519232E-2</v>
      </c>
      <c r="K231" s="5">
        <f t="shared" si="19"/>
        <v>5.7590579304307145E-2</v>
      </c>
      <c r="M231">
        <v>202</v>
      </c>
      <c r="N231">
        <v>-4.1048349417089356E-3</v>
      </c>
      <c r="O231">
        <v>-2.604001379089679E-2</v>
      </c>
      <c r="P231">
        <v>-1.2007605696936674</v>
      </c>
      <c r="R231">
        <v>80.923694779116474</v>
      </c>
      <c r="S231">
        <v>1.437839292771491E-2</v>
      </c>
    </row>
    <row r="232" spans="1:19" x14ac:dyDescent="0.3">
      <c r="A232" s="1">
        <v>44655</v>
      </c>
      <c r="B232">
        <v>18053.400000000001</v>
      </c>
      <c r="C232">
        <v>64.5</v>
      </c>
      <c r="D232" s="2">
        <v>1201.45</v>
      </c>
      <c r="E232">
        <v>168.1</v>
      </c>
      <c r="F232">
        <v>144.25</v>
      </c>
      <c r="G232" s="5">
        <f t="shared" si="15"/>
        <v>2.144027979090949E-2</v>
      </c>
      <c r="H232" s="5">
        <f t="shared" si="16"/>
        <v>4.114504411117649E-2</v>
      </c>
      <c r="I232" s="5">
        <f t="shared" si="17"/>
        <v>1.7591083136686211E-2</v>
      </c>
      <c r="J232" s="5">
        <f t="shared" si="18"/>
        <v>1.5890006046948894E-2</v>
      </c>
      <c r="K232" s="5">
        <f t="shared" si="19"/>
        <v>9.052986619888197E-3</v>
      </c>
      <c r="M232">
        <v>203</v>
      </c>
      <c r="N232">
        <v>-6.5416877631698676E-3</v>
      </c>
      <c r="O232">
        <v>-1.3509109282391324E-2</v>
      </c>
      <c r="P232">
        <v>-0.62293383898471333</v>
      </c>
      <c r="R232">
        <v>81.325301204819283</v>
      </c>
      <c r="S232">
        <v>1.5037877364540502E-2</v>
      </c>
    </row>
    <row r="233" spans="1:19" x14ac:dyDescent="0.3">
      <c r="A233" s="1">
        <v>44656</v>
      </c>
      <c r="B233">
        <v>17957.400000000001</v>
      </c>
      <c r="C233">
        <v>64.349999999999994</v>
      </c>
      <c r="D233" s="2">
        <v>1183.95</v>
      </c>
      <c r="E233">
        <v>170.45</v>
      </c>
      <c r="F233">
        <v>149.15</v>
      </c>
      <c r="G233" s="5">
        <f t="shared" si="15"/>
        <v>-5.3317464438475612E-3</v>
      </c>
      <c r="H233" s="5">
        <f t="shared" si="16"/>
        <v>-2.3282897595911845E-3</v>
      </c>
      <c r="I233" s="5">
        <f t="shared" si="17"/>
        <v>-1.4672854839732798E-2</v>
      </c>
      <c r="J233" s="5">
        <f t="shared" si="18"/>
        <v>1.3882958169342062E-2</v>
      </c>
      <c r="K233" s="5">
        <f t="shared" si="19"/>
        <v>3.3404605572548644E-2</v>
      </c>
      <c r="M233">
        <v>204</v>
      </c>
      <c r="N233">
        <v>-1.9358499800985471E-3</v>
      </c>
      <c r="O233">
        <v>1.9358499800985471E-3</v>
      </c>
      <c r="P233">
        <v>8.9266171040094253E-2</v>
      </c>
      <c r="R233">
        <v>81.726907630522092</v>
      </c>
      <c r="S233">
        <v>1.5923903356723144E-2</v>
      </c>
    </row>
    <row r="234" spans="1:19" x14ac:dyDescent="0.3">
      <c r="A234" s="1">
        <v>44657</v>
      </c>
      <c r="B234">
        <v>17807.650000000001</v>
      </c>
      <c r="C234">
        <v>66.3</v>
      </c>
      <c r="D234" s="2">
        <v>1162.0999999999999</v>
      </c>
      <c r="E234">
        <v>168.7</v>
      </c>
      <c r="F234">
        <v>153.05000000000001</v>
      </c>
      <c r="G234" s="5">
        <f t="shared" si="15"/>
        <v>-8.3741459954355391E-3</v>
      </c>
      <c r="H234" s="5">
        <f t="shared" si="16"/>
        <v>2.9852963149681128E-2</v>
      </c>
      <c r="I234" s="5">
        <f t="shared" si="17"/>
        <v>-1.8627592593693187E-2</v>
      </c>
      <c r="J234" s="5">
        <f t="shared" si="18"/>
        <v>-1.0320009031989472E-2</v>
      </c>
      <c r="K234" s="5">
        <f t="shared" si="19"/>
        <v>2.581215443066405E-2</v>
      </c>
      <c r="M234">
        <v>205</v>
      </c>
      <c r="N234">
        <v>-4.5662708195145556E-2</v>
      </c>
      <c r="O234">
        <v>-1.1644637062160734E-2</v>
      </c>
      <c r="P234">
        <v>-0.53695904867470412</v>
      </c>
      <c r="R234">
        <v>82.128514056224901</v>
      </c>
      <c r="S234">
        <v>1.6817990185962285E-2</v>
      </c>
    </row>
    <row r="235" spans="1:19" x14ac:dyDescent="0.3">
      <c r="A235" s="1">
        <v>44658</v>
      </c>
      <c r="B235">
        <v>17639.55</v>
      </c>
      <c r="C235">
        <v>66.099999999999994</v>
      </c>
      <c r="D235" s="2">
        <v>1163.5</v>
      </c>
      <c r="E235">
        <v>169.8</v>
      </c>
      <c r="F235">
        <v>153.5</v>
      </c>
      <c r="G235" s="5">
        <f t="shared" si="15"/>
        <v>-9.4846002028219235E-3</v>
      </c>
      <c r="H235" s="5">
        <f t="shared" si="16"/>
        <v>-3.0211503341762112E-3</v>
      </c>
      <c r="I235" s="5">
        <f t="shared" si="17"/>
        <v>1.2039905135184201E-3</v>
      </c>
      <c r="J235" s="5">
        <f t="shared" si="18"/>
        <v>6.4992843253245227E-3</v>
      </c>
      <c r="K235" s="5">
        <f t="shared" si="19"/>
        <v>2.9359016358303201E-3</v>
      </c>
      <c r="M235">
        <v>206</v>
      </c>
      <c r="N235">
        <v>2.2712708549034975E-2</v>
      </c>
      <c r="O235">
        <v>3.7964479829821596E-2</v>
      </c>
      <c r="P235">
        <v>1.7506231292595018</v>
      </c>
      <c r="R235">
        <v>82.53012048192771</v>
      </c>
      <c r="S235">
        <v>1.6910472148316539E-2</v>
      </c>
    </row>
    <row r="236" spans="1:19" x14ac:dyDescent="0.3">
      <c r="A236" s="1">
        <v>44659</v>
      </c>
      <c r="B236">
        <v>17784.349999999999</v>
      </c>
      <c r="C236">
        <v>66.2</v>
      </c>
      <c r="D236" s="2">
        <v>1168.9000000000001</v>
      </c>
      <c r="E236">
        <v>175.05</v>
      </c>
      <c r="F236">
        <v>152</v>
      </c>
      <c r="G236" s="5">
        <f t="shared" si="15"/>
        <v>8.1753170308477494E-3</v>
      </c>
      <c r="H236" s="5">
        <f t="shared" si="16"/>
        <v>1.5117160853221608E-3</v>
      </c>
      <c r="I236" s="5">
        <f t="shared" si="17"/>
        <v>4.63043187137821E-3</v>
      </c>
      <c r="J236" s="5">
        <f t="shared" si="18"/>
        <v>3.0450373523427738E-2</v>
      </c>
      <c r="K236" s="5">
        <f t="shared" si="19"/>
        <v>-9.820046180975461E-3</v>
      </c>
      <c r="M236">
        <v>207</v>
      </c>
      <c r="N236">
        <v>7.1271267189377437E-3</v>
      </c>
      <c r="O236">
        <v>-1.5573122872348613E-2</v>
      </c>
      <c r="P236">
        <v>-0.71810990740135117</v>
      </c>
      <c r="R236">
        <v>82.931726907630534</v>
      </c>
      <c r="S236">
        <v>1.7069060054552714E-2</v>
      </c>
    </row>
    <row r="237" spans="1:19" x14ac:dyDescent="0.3">
      <c r="A237" s="1">
        <v>44662</v>
      </c>
      <c r="B237">
        <v>17674.95</v>
      </c>
      <c r="C237">
        <v>65.599999999999994</v>
      </c>
      <c r="D237" s="2">
        <v>1161.8</v>
      </c>
      <c r="E237">
        <v>175.7</v>
      </c>
      <c r="F237">
        <v>153.05000000000001</v>
      </c>
      <c r="G237" s="5">
        <f t="shared" si="15"/>
        <v>-6.1704741556992595E-3</v>
      </c>
      <c r="H237" s="5">
        <f t="shared" si="16"/>
        <v>-9.1047669929193165E-3</v>
      </c>
      <c r="I237" s="5">
        <f t="shared" si="17"/>
        <v>-6.0926090552926191E-3</v>
      </c>
      <c r="J237" s="5">
        <f t="shared" si="18"/>
        <v>3.7063477923766526E-3</v>
      </c>
      <c r="K237" s="5">
        <f t="shared" si="19"/>
        <v>6.8841445451451868E-3</v>
      </c>
      <c r="M237">
        <v>208</v>
      </c>
      <c r="N237">
        <v>-1.0779704046870325E-2</v>
      </c>
      <c r="O237">
        <v>1.2474619706861607E-2</v>
      </c>
      <c r="P237">
        <v>0.57523131847032449</v>
      </c>
      <c r="R237">
        <v>83.333333333333343</v>
      </c>
      <c r="S237">
        <v>1.7296028650717027E-2</v>
      </c>
    </row>
    <row r="238" spans="1:19" x14ac:dyDescent="0.3">
      <c r="A238" s="1">
        <v>44663</v>
      </c>
      <c r="B238">
        <v>17530.3</v>
      </c>
      <c r="C238">
        <v>64.5</v>
      </c>
      <c r="D238" s="2">
        <v>1137.95</v>
      </c>
      <c r="E238">
        <v>180.05</v>
      </c>
      <c r="F238">
        <v>152.65</v>
      </c>
      <c r="G238" s="5">
        <f t="shared" si="15"/>
        <v>-8.217570617932296E-3</v>
      </c>
      <c r="H238" s="5">
        <f t="shared" si="16"/>
        <v>-1.6910472148316511E-2</v>
      </c>
      <c r="I238" s="5">
        <f t="shared" si="17"/>
        <v>-2.0742128568509516E-2</v>
      </c>
      <c r="J238" s="5">
        <f t="shared" si="18"/>
        <v>2.4456594901832839E-2</v>
      </c>
      <c r="K238" s="5">
        <f t="shared" si="19"/>
        <v>-2.6169462105346871E-3</v>
      </c>
      <c r="M238">
        <v>209</v>
      </c>
      <c r="N238">
        <v>-6.398434222744216E-3</v>
      </c>
      <c r="O238">
        <v>1.6508040123298109E-2</v>
      </c>
      <c r="P238">
        <v>0.76122093567811056</v>
      </c>
      <c r="R238">
        <v>83.734939759036152</v>
      </c>
      <c r="S238">
        <v>1.7493157447517119E-2</v>
      </c>
    </row>
    <row r="239" spans="1:19" x14ac:dyDescent="0.3">
      <c r="A239" s="1">
        <v>44664</v>
      </c>
      <c r="B239">
        <v>17475.650000000001</v>
      </c>
      <c r="C239">
        <v>65.599999999999994</v>
      </c>
      <c r="D239" s="2">
        <v>1136.8499999999999</v>
      </c>
      <c r="E239">
        <v>181.95</v>
      </c>
      <c r="F239">
        <v>153.9</v>
      </c>
      <c r="G239" s="5">
        <f t="shared" si="15"/>
        <v>-3.1223288839913239E-3</v>
      </c>
      <c r="H239" s="5">
        <f t="shared" si="16"/>
        <v>1.6910472148316539E-2</v>
      </c>
      <c r="I239" s="5">
        <f t="shared" si="17"/>
        <v>-9.6711806377493292E-4</v>
      </c>
      <c r="J239" s="5">
        <f t="shared" si="18"/>
        <v>1.0497333963284413E-2</v>
      </c>
      <c r="K239" s="5">
        <f t="shared" si="19"/>
        <v>8.1553216639466339E-3</v>
      </c>
      <c r="M239">
        <v>210</v>
      </c>
      <c r="N239">
        <v>-1.464754870050018E-2</v>
      </c>
      <c r="O239">
        <v>5.248100823172664E-2</v>
      </c>
      <c r="P239">
        <v>2.4200112123003557</v>
      </c>
      <c r="R239">
        <v>84.136546184738961</v>
      </c>
      <c r="S239">
        <v>1.7575144821507491E-2</v>
      </c>
    </row>
    <row r="240" spans="1:19" x14ac:dyDescent="0.3">
      <c r="A240" s="1">
        <v>44669</v>
      </c>
      <c r="B240">
        <v>17173.650000000001</v>
      </c>
      <c r="C240">
        <v>64</v>
      </c>
      <c r="D240" s="2">
        <v>1093.8</v>
      </c>
      <c r="E240">
        <v>177.6</v>
      </c>
      <c r="F240">
        <v>163.30000000000001</v>
      </c>
      <c r="G240" s="5">
        <f t="shared" si="15"/>
        <v>-1.7432251023419793E-2</v>
      </c>
      <c r="H240" s="5">
        <f t="shared" si="16"/>
        <v>-2.4692612590371411E-2</v>
      </c>
      <c r="I240" s="5">
        <f t="shared" si="17"/>
        <v>-3.8603408013475428E-2</v>
      </c>
      <c r="J240" s="5">
        <f t="shared" si="18"/>
        <v>-2.4198093500099101E-2</v>
      </c>
      <c r="K240" s="5">
        <f t="shared" si="19"/>
        <v>5.9285959131585991E-2</v>
      </c>
      <c r="M240">
        <v>211</v>
      </c>
      <c r="N240">
        <v>-2.2393221181661708E-2</v>
      </c>
      <c r="O240">
        <v>-7.9245453523278282E-3</v>
      </c>
      <c r="P240">
        <v>-0.36541768634358174</v>
      </c>
      <c r="R240">
        <v>84.53815261044177</v>
      </c>
      <c r="S240">
        <v>1.7614546700982305E-2</v>
      </c>
    </row>
    <row r="241" spans="1:19" x14ac:dyDescent="0.3">
      <c r="A241" s="1">
        <v>44670</v>
      </c>
      <c r="B241">
        <v>16958.650000000001</v>
      </c>
      <c r="C241">
        <v>62.8</v>
      </c>
      <c r="D241" s="2">
        <v>1042.1500000000001</v>
      </c>
      <c r="E241">
        <v>179.25</v>
      </c>
      <c r="F241">
        <v>160.65</v>
      </c>
      <c r="G241" s="5">
        <f t="shared" si="15"/>
        <v>-1.2598204259997624E-2</v>
      </c>
      <c r="H241" s="5">
        <f t="shared" si="16"/>
        <v>-1.8928009885518911E-2</v>
      </c>
      <c r="I241" s="5">
        <f t="shared" si="17"/>
        <v>-4.8371985024992542E-2</v>
      </c>
      <c r="J241" s="5">
        <f t="shared" si="18"/>
        <v>9.2476489216600805E-3</v>
      </c>
      <c r="K241" s="5">
        <f t="shared" si="19"/>
        <v>-1.636091441455205E-2</v>
      </c>
      <c r="M241">
        <v>212</v>
      </c>
      <c r="N241">
        <v>8.3566879571329196E-3</v>
      </c>
      <c r="O241">
        <v>-1.0021967276194128E-2</v>
      </c>
      <c r="P241">
        <v>-0.46213428428448289</v>
      </c>
      <c r="R241">
        <v>84.939759036144579</v>
      </c>
      <c r="S241">
        <v>1.8265347977293404E-2</v>
      </c>
    </row>
    <row r="242" spans="1:19" x14ac:dyDescent="0.3">
      <c r="A242" s="1">
        <v>44671</v>
      </c>
      <c r="B242">
        <v>17136.55</v>
      </c>
      <c r="C242">
        <v>63.05</v>
      </c>
      <c r="D242" s="2">
        <v>1004.55</v>
      </c>
      <c r="E242">
        <v>176.15</v>
      </c>
      <c r="F242">
        <v>160.44999999999999</v>
      </c>
      <c r="G242" s="5">
        <f t="shared" si="15"/>
        <v>1.0435581223143465E-2</v>
      </c>
      <c r="H242" s="5">
        <f t="shared" si="16"/>
        <v>3.9729889367755991E-3</v>
      </c>
      <c r="I242" s="5">
        <f t="shared" si="17"/>
        <v>-3.6746206863510988E-2</v>
      </c>
      <c r="J242" s="5">
        <f t="shared" si="18"/>
        <v>-1.7445574692483076E-2</v>
      </c>
      <c r="K242" s="5">
        <f t="shared" si="19"/>
        <v>-1.2457180060017332E-3</v>
      </c>
      <c r="M242">
        <v>213</v>
      </c>
      <c r="N242">
        <v>1.8611201234616605E-2</v>
      </c>
      <c r="O242">
        <v>6.0814113557548094E-3</v>
      </c>
      <c r="P242">
        <v>0.28042684703302528</v>
      </c>
      <c r="R242">
        <v>85.341365461847388</v>
      </c>
      <c r="S242">
        <v>1.8757062596041697E-2</v>
      </c>
    </row>
    <row r="243" spans="1:19" x14ac:dyDescent="0.3">
      <c r="A243" s="1">
        <v>44672</v>
      </c>
      <c r="B243">
        <v>17392.599999999999</v>
      </c>
      <c r="C243">
        <v>64.150000000000006</v>
      </c>
      <c r="D243" s="2">
        <v>1022.5</v>
      </c>
      <c r="E243">
        <v>179.7</v>
      </c>
      <c r="F243">
        <v>162.75</v>
      </c>
      <c r="G243" s="5">
        <f t="shared" si="15"/>
        <v>1.4831219041721086E-2</v>
      </c>
      <c r="H243" s="5">
        <f t="shared" si="16"/>
        <v>1.7296028650717027E-2</v>
      </c>
      <c r="I243" s="5">
        <f t="shared" si="17"/>
        <v>1.7710928892788046E-2</v>
      </c>
      <c r="J243" s="5">
        <f t="shared" si="18"/>
        <v>1.9952889002266581E-2</v>
      </c>
      <c r="K243" s="5">
        <f t="shared" si="19"/>
        <v>1.4232913532812771E-2</v>
      </c>
      <c r="M243">
        <v>214</v>
      </c>
      <c r="N243">
        <v>1.3650140646653104E-2</v>
      </c>
      <c r="O243">
        <v>-8.783950995480197E-3</v>
      </c>
      <c r="P243">
        <v>-0.40504671334626108</v>
      </c>
      <c r="R243">
        <v>85.742971887550212</v>
      </c>
      <c r="S243">
        <v>1.9062719826353897E-2</v>
      </c>
    </row>
    <row r="244" spans="1:19" x14ac:dyDescent="0.3">
      <c r="A244" s="1">
        <v>44673</v>
      </c>
      <c r="B244">
        <v>17171.95</v>
      </c>
      <c r="C244">
        <v>63.15</v>
      </c>
      <c r="D244" s="2">
        <v>1023.9</v>
      </c>
      <c r="E244">
        <v>176.6</v>
      </c>
      <c r="F244">
        <v>160.25</v>
      </c>
      <c r="G244" s="5">
        <f t="shared" si="15"/>
        <v>-1.2767589762518079E-2</v>
      </c>
      <c r="H244" s="5">
        <f t="shared" si="16"/>
        <v>-1.5711242265145437E-2</v>
      </c>
      <c r="I244" s="5">
        <f t="shared" si="17"/>
        <v>1.3682566638142839E-3</v>
      </c>
      <c r="J244" s="5">
        <f t="shared" si="18"/>
        <v>-1.7401505619653722E-2</v>
      </c>
      <c r="K244" s="5">
        <f t="shared" si="19"/>
        <v>-1.5480185287899172E-2</v>
      </c>
      <c r="M244">
        <v>215</v>
      </c>
      <c r="N244">
        <v>1.6121794878679585E-3</v>
      </c>
      <c r="O244">
        <v>-8.1057087984161887E-3</v>
      </c>
      <c r="P244">
        <v>-0.37377151919787827</v>
      </c>
      <c r="R244">
        <v>86.144578313253021</v>
      </c>
      <c r="S244">
        <v>1.9075110335332223E-2</v>
      </c>
    </row>
    <row r="245" spans="1:19" x14ac:dyDescent="0.3">
      <c r="A245" s="1">
        <v>44676</v>
      </c>
      <c r="B245">
        <v>16953.95</v>
      </c>
      <c r="C245">
        <v>61.95</v>
      </c>
      <c r="D245">
        <v>985.85</v>
      </c>
      <c r="E245">
        <v>176.1</v>
      </c>
      <c r="F245">
        <v>155.94999999999999</v>
      </c>
      <c r="G245" s="5">
        <f t="shared" si="15"/>
        <v>-1.2776393616003143E-2</v>
      </c>
      <c r="H245" s="5">
        <f t="shared" si="16"/>
        <v>-1.9185240721348612E-2</v>
      </c>
      <c r="I245" s="5">
        <f t="shared" si="17"/>
        <v>-3.7869931368494265E-2</v>
      </c>
      <c r="J245" s="5">
        <f t="shared" si="18"/>
        <v>-2.8352726676991783E-3</v>
      </c>
      <c r="K245" s="5">
        <f t="shared" si="19"/>
        <v>-2.719965274696718E-2</v>
      </c>
      <c r="M245">
        <v>216</v>
      </c>
      <c r="N245">
        <v>1.2934669277096664E-2</v>
      </c>
      <c r="O245">
        <v>-2.8527927369391658E-2</v>
      </c>
      <c r="P245">
        <v>-1.3154835706049208</v>
      </c>
      <c r="R245">
        <v>86.54618473895583</v>
      </c>
      <c r="S245">
        <v>1.9976693077660274E-2</v>
      </c>
    </row>
    <row r="246" spans="1:19" x14ac:dyDescent="0.3">
      <c r="A246" s="1">
        <v>44677</v>
      </c>
      <c r="B246">
        <v>17200.8</v>
      </c>
      <c r="C246">
        <v>63.2</v>
      </c>
      <c r="D246" s="2">
        <v>1012</v>
      </c>
      <c r="E246">
        <v>183.05</v>
      </c>
      <c r="F246">
        <v>157</v>
      </c>
      <c r="G246" s="5">
        <f t="shared" si="15"/>
        <v>1.4455049340358107E-2</v>
      </c>
      <c r="H246" s="5">
        <f t="shared" si="16"/>
        <v>1.9976693077660274E-2</v>
      </c>
      <c r="I246" s="5">
        <f t="shared" si="17"/>
        <v>2.6179636635134094E-2</v>
      </c>
      <c r="J246" s="5">
        <f t="shared" si="18"/>
        <v>3.8707324064084947E-2</v>
      </c>
      <c r="K246" s="5">
        <f t="shared" si="19"/>
        <v>6.7103622944958601E-3</v>
      </c>
      <c r="M246">
        <v>217</v>
      </c>
      <c r="N246">
        <v>-1.1860823964398489E-2</v>
      </c>
      <c r="O246">
        <v>8.5468192743611542E-3</v>
      </c>
      <c r="P246">
        <v>0.39411206397050375</v>
      </c>
      <c r="R246">
        <v>86.947791164658639</v>
      </c>
      <c r="S246">
        <v>2.0453145585795716E-2</v>
      </c>
    </row>
    <row r="247" spans="1:19" x14ac:dyDescent="0.3">
      <c r="A247" s="1">
        <v>44678</v>
      </c>
      <c r="B247">
        <v>17038.400000000001</v>
      </c>
      <c r="C247">
        <v>62.2</v>
      </c>
      <c r="D247" s="2">
        <v>1012.75</v>
      </c>
      <c r="E247">
        <v>185.5</v>
      </c>
      <c r="F247">
        <v>155.55000000000001</v>
      </c>
      <c r="G247" s="5">
        <f t="shared" si="15"/>
        <v>-9.4862740866997596E-3</v>
      </c>
      <c r="H247" s="5">
        <f t="shared" si="16"/>
        <v>-1.5949301407677953E-2</v>
      </c>
      <c r="I247" s="5">
        <f t="shared" si="17"/>
        <v>7.4083223538916375E-4</v>
      </c>
      <c r="J247" s="5">
        <f t="shared" si="18"/>
        <v>1.32955424812445E-2</v>
      </c>
      <c r="K247" s="5">
        <f t="shared" si="19"/>
        <v>-9.2785820046619727E-3</v>
      </c>
      <c r="M247">
        <v>218</v>
      </c>
      <c r="N247">
        <v>1.681378249568628E-2</v>
      </c>
      <c r="O247">
        <v>-9.3726568009981047E-3</v>
      </c>
      <c r="P247">
        <v>-0.43219319353218066</v>
      </c>
      <c r="R247">
        <v>87.349397590361448</v>
      </c>
      <c r="S247">
        <v>2.2008224064384782E-2</v>
      </c>
    </row>
    <row r="248" spans="1:19" x14ac:dyDescent="0.3">
      <c r="A248" s="1">
        <v>44679</v>
      </c>
      <c r="B248">
        <v>17245.05</v>
      </c>
      <c r="C248">
        <v>61.7</v>
      </c>
      <c r="D248" s="2">
        <v>1039.7</v>
      </c>
      <c r="E248">
        <v>182.1</v>
      </c>
      <c r="F248">
        <v>159.69999999999999</v>
      </c>
      <c r="G248" s="5">
        <f t="shared" si="15"/>
        <v>1.2055525496746364E-2</v>
      </c>
      <c r="H248" s="5">
        <f t="shared" si="16"/>
        <v>-8.0710688337916614E-3</v>
      </c>
      <c r="I248" s="5">
        <f t="shared" si="17"/>
        <v>2.626280690112465E-2</v>
      </c>
      <c r="J248" s="5">
        <f t="shared" si="18"/>
        <v>-1.8498895313927639E-2</v>
      </c>
      <c r="K248" s="5">
        <f t="shared" si="19"/>
        <v>2.6329831877320509E-2</v>
      </c>
      <c r="M248">
        <v>219</v>
      </c>
      <c r="N248">
        <v>1.6465721679929032E-2</v>
      </c>
      <c r="O248">
        <v>-9.0795576122002647E-3</v>
      </c>
      <c r="P248">
        <v>-0.41867776486367975</v>
      </c>
      <c r="R248">
        <v>87.751004016064257</v>
      </c>
      <c r="S248">
        <v>2.2021615296799579E-2</v>
      </c>
    </row>
    <row r="249" spans="1:19" x14ac:dyDescent="0.3">
      <c r="A249" s="1">
        <v>44680</v>
      </c>
      <c r="B249">
        <v>17102.55</v>
      </c>
      <c r="C249">
        <v>60.9</v>
      </c>
      <c r="D249" s="2">
        <v>1009.1</v>
      </c>
      <c r="E249">
        <v>183.15</v>
      </c>
      <c r="F249">
        <v>153.6</v>
      </c>
      <c r="G249" s="5">
        <f t="shared" si="15"/>
        <v>-8.297570577797668E-3</v>
      </c>
      <c r="H249" s="5">
        <f t="shared" si="16"/>
        <v>-1.3050756195490827E-2</v>
      </c>
      <c r="I249" s="5">
        <f t="shared" si="17"/>
        <v>-2.9873365513441465E-2</v>
      </c>
      <c r="J249" s="5">
        <f t="shared" si="18"/>
        <v>5.7495024912611204E-3</v>
      </c>
      <c r="K249" s="5">
        <f t="shared" si="19"/>
        <v>-3.8945234507394948E-2</v>
      </c>
      <c r="M249">
        <v>220</v>
      </c>
      <c r="N249">
        <v>-9.4806510424584461E-3</v>
      </c>
      <c r="O249">
        <v>5.3839636251284363E-3</v>
      </c>
      <c r="P249">
        <v>0.24826604477372519</v>
      </c>
      <c r="R249">
        <v>88.152610441767081</v>
      </c>
      <c r="S249">
        <v>2.3089048772364815E-2</v>
      </c>
    </row>
    <row r="250" spans="1:19" x14ac:dyDescent="0.3">
      <c r="A250" s="1">
        <v>44683</v>
      </c>
      <c r="B250">
        <v>17069.099999999999</v>
      </c>
      <c r="C250">
        <v>60.6</v>
      </c>
      <c r="D250" s="2">
        <v>1028.25</v>
      </c>
      <c r="E250">
        <v>182</v>
      </c>
      <c r="F250">
        <v>157.5</v>
      </c>
      <c r="G250" s="5">
        <f t="shared" si="15"/>
        <v>-1.957763858873641E-3</v>
      </c>
      <c r="H250" s="5">
        <f t="shared" si="16"/>
        <v>-4.9382816405825663E-3</v>
      </c>
      <c r="I250" s="5">
        <f t="shared" si="17"/>
        <v>1.8799483640050352E-2</v>
      </c>
      <c r="J250" s="5">
        <f t="shared" si="18"/>
        <v>-6.2988021480280985E-3</v>
      </c>
      <c r="K250" s="5">
        <f t="shared" si="19"/>
        <v>2.507363755211596E-2</v>
      </c>
      <c r="M250">
        <v>221</v>
      </c>
      <c r="N250">
        <v>1.0266821694654269E-2</v>
      </c>
      <c r="O250">
        <v>-4.5361469856691943E-3</v>
      </c>
      <c r="P250">
        <v>-0.20917141144642884</v>
      </c>
      <c r="R250">
        <v>88.55421686746989</v>
      </c>
      <c r="S250">
        <v>2.4400471191858029E-2</v>
      </c>
    </row>
    <row r="251" spans="1:19" x14ac:dyDescent="0.3">
      <c r="A251" s="1">
        <v>44685</v>
      </c>
      <c r="B251">
        <v>16677.599999999999</v>
      </c>
      <c r="C251">
        <v>60.4</v>
      </c>
      <c r="D251" s="2">
        <v>1021.15</v>
      </c>
      <c r="E251">
        <v>180.25</v>
      </c>
      <c r="F251">
        <v>158.65</v>
      </c>
      <c r="G251" s="5">
        <f t="shared" si="15"/>
        <v>-2.3203309652967317E-2</v>
      </c>
      <c r="H251" s="5">
        <f t="shared" si="16"/>
        <v>-3.3057881344995439E-3</v>
      </c>
      <c r="I251" s="5">
        <f t="shared" si="17"/>
        <v>-6.928884947366605E-3</v>
      </c>
      <c r="J251" s="5">
        <f t="shared" si="18"/>
        <v>-9.6619109117368589E-3</v>
      </c>
      <c r="K251" s="5">
        <f t="shared" si="19"/>
        <v>7.2750597635168829E-3</v>
      </c>
      <c r="M251">
        <v>222</v>
      </c>
      <c r="N251">
        <v>-4.107086084161278E-3</v>
      </c>
      <c r="O251">
        <v>-1.2354190969910684E-2</v>
      </c>
      <c r="P251">
        <v>-0.56967809257920643</v>
      </c>
      <c r="R251">
        <v>88.955823293172699</v>
      </c>
      <c r="S251">
        <v>2.4692612590371414E-2</v>
      </c>
    </row>
    <row r="252" spans="1:19" x14ac:dyDescent="0.3">
      <c r="M252">
        <v>223</v>
      </c>
      <c r="N252">
        <v>-1.5968436600832662E-3</v>
      </c>
      <c r="O252">
        <v>-8.4115801667560674E-3</v>
      </c>
      <c r="P252">
        <v>-0.38787590030343549</v>
      </c>
      <c r="R252">
        <v>89.357429718875508</v>
      </c>
      <c r="S252">
        <v>2.5863510589919373E-2</v>
      </c>
    </row>
    <row r="253" spans="1:19" x14ac:dyDescent="0.3">
      <c r="M253">
        <v>224</v>
      </c>
      <c r="N253">
        <v>-4.1218721233510034E-3</v>
      </c>
      <c r="O253">
        <v>3.2832976507299761E-3</v>
      </c>
      <c r="P253">
        <v>0.15139985674441656</v>
      </c>
      <c r="R253">
        <v>89.759036144578317</v>
      </c>
      <c r="S253">
        <v>2.8651761804047226E-2</v>
      </c>
    </row>
    <row r="254" spans="1:19" x14ac:dyDescent="0.3">
      <c r="M254">
        <v>225</v>
      </c>
      <c r="N254">
        <v>3.3464646280731772E-3</v>
      </c>
      <c r="O254">
        <v>-1.261749605600597E-2</v>
      </c>
      <c r="P254">
        <v>-0.58181965163220284</v>
      </c>
      <c r="R254">
        <v>90.160642570281126</v>
      </c>
      <c r="S254">
        <v>2.9205246328749913E-2</v>
      </c>
    </row>
    <row r="255" spans="1:19" x14ac:dyDescent="0.3">
      <c r="M255">
        <v>226</v>
      </c>
      <c r="N255">
        <v>5.16498947580297E-3</v>
      </c>
      <c r="O255">
        <v>2.4040256852946945E-2</v>
      </c>
      <c r="P255">
        <v>1.1085475125369559</v>
      </c>
      <c r="R255">
        <v>90.562248995983936</v>
      </c>
      <c r="S255">
        <v>2.9510338149388499E-2</v>
      </c>
    </row>
    <row r="256" spans="1:19" x14ac:dyDescent="0.3">
      <c r="M256">
        <v>227</v>
      </c>
      <c r="N256">
        <v>8.8218766580619272E-3</v>
      </c>
      <c r="O256">
        <v>-6.3578097029026483E-3</v>
      </c>
      <c r="P256">
        <v>-0.2931721642762769</v>
      </c>
      <c r="R256">
        <v>90.963855421686759</v>
      </c>
      <c r="S256">
        <v>2.9852963149681128E-2</v>
      </c>
    </row>
    <row r="257" spans="13:19" x14ac:dyDescent="0.3">
      <c r="M257">
        <v>228</v>
      </c>
      <c r="N257">
        <v>-2.1404180572422997E-3</v>
      </c>
      <c r="O257">
        <v>-3.4622284845769936E-2</v>
      </c>
      <c r="P257">
        <v>-1.5965073908692198</v>
      </c>
      <c r="R257">
        <v>91.365461847389568</v>
      </c>
      <c r="S257">
        <v>3.0557933217650744E-2</v>
      </c>
    </row>
    <row r="258" spans="13:19" x14ac:dyDescent="0.3">
      <c r="M258">
        <v>229</v>
      </c>
      <c r="N258">
        <v>1.0465087601304383E-2</v>
      </c>
      <c r="O258">
        <v>4.1763939064977579E-2</v>
      </c>
      <c r="P258">
        <v>1.925824297445083</v>
      </c>
      <c r="R258">
        <v>91.767068273092377</v>
      </c>
      <c r="S258">
        <v>3.3288167616702308E-2</v>
      </c>
    </row>
    <row r="259" spans="13:19" x14ac:dyDescent="0.3">
      <c r="M259">
        <v>230</v>
      </c>
      <c r="N259">
        <v>1.9467715622589938E-2</v>
      </c>
      <c r="O259">
        <v>2.1677328488586552E-2</v>
      </c>
      <c r="P259">
        <v>0.99958784639704801</v>
      </c>
      <c r="R259">
        <v>92.168674698795186</v>
      </c>
      <c r="S259">
        <v>3.3576295533604306E-2</v>
      </c>
    </row>
    <row r="260" spans="13:19" x14ac:dyDescent="0.3">
      <c r="M260">
        <v>231</v>
      </c>
      <c r="N260">
        <v>-5.3001753467836477E-3</v>
      </c>
      <c r="O260">
        <v>2.9718855871924631E-3</v>
      </c>
      <c r="P260">
        <v>0.13703998236702641</v>
      </c>
      <c r="R260">
        <v>92.570281124497996</v>
      </c>
      <c r="S260">
        <v>3.492309708398305E-2</v>
      </c>
    </row>
    <row r="261" spans="13:19" x14ac:dyDescent="0.3">
      <c r="M261">
        <v>232</v>
      </c>
      <c r="N261">
        <v>-8.1148229837702448E-3</v>
      </c>
      <c r="O261">
        <v>3.7967786133451371E-2</v>
      </c>
      <c r="P261">
        <v>1.7507755899710034</v>
      </c>
      <c r="R261">
        <v>92.971887550200805</v>
      </c>
      <c r="S261">
        <v>3.5595390742530111E-2</v>
      </c>
    </row>
    <row r="262" spans="13:19" x14ac:dyDescent="0.3">
      <c r="M262">
        <v>233</v>
      </c>
      <c r="N262">
        <v>-9.1421493614547728E-3</v>
      </c>
      <c r="O262">
        <v>6.1209990272785616E-3</v>
      </c>
      <c r="P262">
        <v>0.28225231899296427</v>
      </c>
      <c r="R262">
        <v>93.373493975903614</v>
      </c>
      <c r="S262">
        <v>3.6367644170874791E-2</v>
      </c>
    </row>
    <row r="263" spans="13:19" x14ac:dyDescent="0.3">
      <c r="M263">
        <v>234</v>
      </c>
      <c r="N263">
        <v>7.1957587496554168E-3</v>
      </c>
      <c r="O263">
        <v>-5.6840426643332562E-3</v>
      </c>
      <c r="P263">
        <v>-0.262103329229952</v>
      </c>
      <c r="R263">
        <v>93.775100401606437</v>
      </c>
      <c r="S263">
        <v>3.7833459531226458E-2</v>
      </c>
    </row>
    <row r="264" spans="13:19" x14ac:dyDescent="0.3">
      <c r="M264">
        <v>235</v>
      </c>
      <c r="N264">
        <v>-6.0761164854175858E-3</v>
      </c>
      <c r="O264">
        <v>-3.0286505075017307E-3</v>
      </c>
      <c r="P264">
        <v>-0.13965753390123489</v>
      </c>
      <c r="R264">
        <v>94.176706827309246</v>
      </c>
      <c r="S264">
        <v>3.8092999473012784E-2</v>
      </c>
    </row>
    <row r="265" spans="13:19" x14ac:dyDescent="0.3">
      <c r="M265">
        <v>236</v>
      </c>
      <c r="N265">
        <v>-7.969968730136872E-3</v>
      </c>
      <c r="O265">
        <v>-8.9405034181796392E-3</v>
      </c>
      <c r="P265">
        <v>-0.41226567942581138</v>
      </c>
      <c r="R265">
        <v>94.578313253012055</v>
      </c>
      <c r="S265">
        <v>3.9702074565886078E-2</v>
      </c>
    </row>
    <row r="266" spans="13:19" x14ac:dyDescent="0.3">
      <c r="M266">
        <v>237</v>
      </c>
      <c r="N266">
        <v>-3.2561532489233623E-3</v>
      </c>
      <c r="O266">
        <v>2.0166625397239901E-2</v>
      </c>
      <c r="P266">
        <v>0.92992610507963236</v>
      </c>
      <c r="R266">
        <v>94.979919678714865</v>
      </c>
      <c r="S266">
        <v>3.987936623159654E-2</v>
      </c>
    </row>
    <row r="267" spans="13:19" x14ac:dyDescent="0.3">
      <c r="M267">
        <v>238</v>
      </c>
      <c r="N267">
        <v>-1.6494844568800064E-2</v>
      </c>
      <c r="O267">
        <v>-8.1977680215713465E-3</v>
      </c>
      <c r="P267">
        <v>-0.37801656630610936</v>
      </c>
      <c r="R267">
        <v>95.381526104417674</v>
      </c>
      <c r="S267">
        <v>4.114504411117649E-2</v>
      </c>
    </row>
    <row r="268" spans="13:19" x14ac:dyDescent="0.3">
      <c r="M268">
        <v>239</v>
      </c>
      <c r="N268">
        <v>-1.2022671184259823E-2</v>
      </c>
      <c r="O268">
        <v>-6.9053387012590877E-3</v>
      </c>
      <c r="P268">
        <v>-0.31841989406895915</v>
      </c>
      <c r="R268">
        <v>95.783132530120483</v>
      </c>
      <c r="S268">
        <v>4.3963123421116204E-2</v>
      </c>
    </row>
    <row r="269" spans="13:19" x14ac:dyDescent="0.3">
      <c r="M269">
        <v>240</v>
      </c>
      <c r="N269">
        <v>9.2868211364119466E-3</v>
      </c>
      <c r="O269">
        <v>-5.3138321996363475E-3</v>
      </c>
      <c r="P269">
        <v>-0.24503213517968539</v>
      </c>
      <c r="R269">
        <v>96.184738955823292</v>
      </c>
      <c r="S269">
        <v>4.4895319907890946E-2</v>
      </c>
    </row>
    <row r="270" spans="13:19" x14ac:dyDescent="0.3">
      <c r="M270">
        <v>241</v>
      </c>
      <c r="N270">
        <v>1.3353404564828105E-2</v>
      </c>
      <c r="O270">
        <v>3.9426240858889215E-3</v>
      </c>
      <c r="P270">
        <v>0.18180280477097691</v>
      </c>
      <c r="R270">
        <v>96.586345381526115</v>
      </c>
      <c r="S270">
        <v>4.5516838824462905E-2</v>
      </c>
    </row>
    <row r="271" spans="13:19" x14ac:dyDescent="0.3">
      <c r="M271">
        <v>242</v>
      </c>
      <c r="N271">
        <v>-1.2179376605860395E-2</v>
      </c>
      <c r="O271">
        <v>-3.5318656592850418E-3</v>
      </c>
      <c r="P271">
        <v>-0.16286185772325407</v>
      </c>
      <c r="R271">
        <v>96.987951807228924</v>
      </c>
      <c r="S271">
        <v>4.8193432137052121E-2</v>
      </c>
    </row>
    <row r="272" spans="13:19" x14ac:dyDescent="0.3">
      <c r="M272">
        <v>243</v>
      </c>
      <c r="N272">
        <v>-1.2187521408996189E-2</v>
      </c>
      <c r="O272">
        <v>-6.9977193123524229E-3</v>
      </c>
      <c r="P272">
        <v>-0.32267976106042212</v>
      </c>
      <c r="R272">
        <v>97.389558232931734</v>
      </c>
      <c r="S272">
        <v>5.2229026666281958E-2</v>
      </c>
    </row>
    <row r="273" spans="13:19" x14ac:dyDescent="0.3">
      <c r="M273">
        <v>244</v>
      </c>
      <c r="N273">
        <v>1.3005394665702717E-2</v>
      </c>
      <c r="O273">
        <v>6.9712984119575574E-3</v>
      </c>
      <c r="P273">
        <v>0.32146143699712809</v>
      </c>
      <c r="R273">
        <v>97.791164658634543</v>
      </c>
      <c r="S273">
        <v>6.0677188378856571E-2</v>
      </c>
    </row>
    <row r="274" spans="13:19" x14ac:dyDescent="0.3">
      <c r="M274">
        <v>245</v>
      </c>
      <c r="N274">
        <v>-9.1436979395496144E-3</v>
      </c>
      <c r="O274">
        <v>-6.8056034681283385E-3</v>
      </c>
      <c r="P274">
        <v>-0.3138208897706406</v>
      </c>
      <c r="R274">
        <v>98.192771084337352</v>
      </c>
      <c r="S274">
        <v>6.3843283487279814E-2</v>
      </c>
    </row>
    <row r="275" spans="13:19" x14ac:dyDescent="0.3">
      <c r="M275">
        <v>246</v>
      </c>
      <c r="N275">
        <v>1.0785497508279838E-2</v>
      </c>
      <c r="O275">
        <v>-1.8856566342071501E-2</v>
      </c>
      <c r="P275">
        <v>-0.86951648817050931</v>
      </c>
      <c r="R275">
        <v>98.594377510040161</v>
      </c>
      <c r="S275">
        <v>6.7441280795532479E-2</v>
      </c>
    </row>
    <row r="276" spans="13:19" x14ac:dyDescent="0.3">
      <c r="M276">
        <v>247</v>
      </c>
      <c r="N276">
        <v>-8.0439799486425288E-3</v>
      </c>
      <c r="O276">
        <v>-5.006776246848298E-3</v>
      </c>
      <c r="P276">
        <v>-0.230873130358939</v>
      </c>
      <c r="R276">
        <v>98.995983935742984</v>
      </c>
      <c r="S276">
        <v>7.4164659889345411E-2</v>
      </c>
    </row>
    <row r="277" spans="13:19" x14ac:dyDescent="0.3">
      <c r="M277">
        <v>248</v>
      </c>
      <c r="N277">
        <v>-2.1787667516916433E-3</v>
      </c>
      <c r="O277">
        <v>-2.7595148888909229E-3</v>
      </c>
      <c r="P277">
        <v>-0.12724711655956109</v>
      </c>
      <c r="R277">
        <v>99.397590361445793</v>
      </c>
      <c r="S277">
        <v>0.12507976098114035</v>
      </c>
    </row>
    <row r="278" spans="13:19" ht="15" thickBot="1" x14ac:dyDescent="0.35">
      <c r="M278" s="17">
        <v>249</v>
      </c>
      <c r="N278" s="17">
        <v>-2.1833885762810486E-2</v>
      </c>
      <c r="O278" s="17">
        <v>1.8528097628310942E-2</v>
      </c>
      <c r="P278" s="17">
        <v>0.85437009527575758</v>
      </c>
      <c r="R278" s="17">
        <v>99.799196787148603</v>
      </c>
      <c r="S278" s="17">
        <v>0.12850824921392065</v>
      </c>
    </row>
  </sheetData>
  <sortState xmlns:xlrd2="http://schemas.microsoft.com/office/spreadsheetml/2017/richdata2" ref="S30:S278">
    <sortCondition ref="S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kalyan </vt:lpstr>
      <vt:lpstr>M&amp;m</vt:lpstr>
      <vt:lpstr>lodha</vt:lpstr>
      <vt:lpstr>NTPC</vt:lpstr>
      <vt:lpstr>portfolio 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Gupta</dc:creator>
  <cp:lastModifiedBy>Adarsh Gupta</cp:lastModifiedBy>
  <dcterms:created xsi:type="dcterms:W3CDTF">2023-09-03T10:34:57Z</dcterms:created>
  <dcterms:modified xsi:type="dcterms:W3CDTF">2023-09-13T06:08:39Z</dcterms:modified>
</cp:coreProperties>
</file>