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filterPrivacy="1" hidePivotFieldList="1"/>
  <xr:revisionPtr revIDLastSave="0" documentId="13_ncr:1_{C6978A09-3D37-490E-83ED-955F66482643}" xr6:coauthVersionLast="36" xr6:coauthVersionMax="36" xr10:uidLastSave="{00000000-0000-0000-0000-000000000000}"/>
  <bookViews>
    <workbookView xWindow="0" yWindow="0" windowWidth="22260" windowHeight="12645" xr2:uid="{00000000-000D-0000-FFFF-FFFF00000000}"/>
  </bookViews>
  <sheets>
    <sheet name="Sheet1" sheetId="1" r:id="rId1"/>
    <sheet name="Sheet2" sheetId="2" r:id="rId2"/>
  </sheets>
  <definedNames>
    <definedName name="_xlnm._FilterDatabase" localSheetId="0" hidden="1">Sheet1!$A$2:$D$32</definedName>
    <definedName name="_xlnm._FilterDatabase" localSheetId="1" hidden="1">Sheet2!$L$21:$M$28</definedName>
    <definedName name="_xlchart.v1.0" hidden="1">Sheet2!$B$17:$B$27</definedName>
    <definedName name="_xlchart.v1.1" hidden="1">Sheet2!$C$16</definedName>
    <definedName name="_xlchart.v1.2" hidden="1">Sheet2!$C$17:$C$27</definedName>
    <definedName name="Slicer_Geography">#N/A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7" i="2" l="1"/>
  <c r="B36" i="2"/>
  <c r="B35" i="2"/>
  <c r="B34" i="2"/>
  <c r="B33" i="2"/>
  <c r="B32" i="2"/>
  <c r="B31" i="2"/>
  <c r="C25" i="1" l="1"/>
  <c r="C6" i="1"/>
  <c r="D4" i="1"/>
  <c r="C4" i="1"/>
  <c r="C21" i="1"/>
  <c r="C9" i="1" l="1"/>
  <c r="C3" i="1"/>
  <c r="C8" i="1"/>
  <c r="C10" i="1"/>
  <c r="D8" i="1"/>
  <c r="D9" i="1"/>
  <c r="D10" i="1"/>
</calcChain>
</file>

<file path=xl/sharedStrings.xml><?xml version="1.0" encoding="utf-8"?>
<sst xmlns="http://schemas.openxmlformats.org/spreadsheetml/2006/main" count="1009" uniqueCount="91">
  <si>
    <t>Sales Person</t>
  </si>
  <si>
    <t>Geography</t>
  </si>
  <si>
    <t>Product</t>
  </si>
  <si>
    <t>Amount</t>
  </si>
  <si>
    <t>Units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</si>
  <si>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</si>
  <si>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</si>
  <si>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</si>
  <si>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</si>
  <si>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</si>
  <si>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</si>
  <si>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</si>
  <si>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</si>
  <si>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</si>
  <si>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</si>
  <si>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</si>
  <si>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</si>
  <si>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</si>
  <si>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</si>
  <si>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</si>
  <si>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</si>
  <si>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</si>
  <si>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</si>
  <si>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</si>
  <si>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</si>
  <si>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Gunar Cockshoot</t>
  </si>
  <si>
    <t>Eclairs</t>
  </si>
  <si>
    <t>Mint Chip Choco</t>
  </si>
  <si>
    <t>Barr Faughny</t>
  </si>
  <si>
    <t>India</t>
  </si>
  <si>
    <t>Milk Bars</t>
  </si>
  <si>
    <t>Manuka Honey Choco</t>
  </si>
  <si>
    <t>Gigi Bohling</t>
  </si>
  <si>
    <t>Orange Choco</t>
  </si>
  <si>
    <t>Fruit &amp; Nut Bars</t>
  </si>
  <si>
    <t>99% Dark &amp; Pure</t>
  </si>
  <si>
    <t>Raspberry Choco</t>
  </si>
  <si>
    <t>85% Dark Bars</t>
  </si>
  <si>
    <t>Organic Choco Syrup</t>
  </si>
  <si>
    <t>Caramel Stuffed Bars</t>
  </si>
  <si>
    <t>Spicy Special Slims</t>
  </si>
  <si>
    <t>Baker's Choco Chips</t>
  </si>
  <si>
    <t>Oby Sorrel</t>
  </si>
  <si>
    <t>SR.NO.</t>
  </si>
  <si>
    <t>Slicers on Table</t>
  </si>
  <si>
    <r>
      <rPr>
        <b/>
        <sz val="11"/>
        <color theme="1"/>
        <rFont val="Calibri"/>
        <family val="2"/>
        <scheme val="minor"/>
      </rPr>
      <t>CTRL SHIFT 3</t>
    </r>
    <r>
      <rPr>
        <sz val="11"/>
        <color theme="1"/>
        <rFont val="Calibri"/>
        <family val="2"/>
        <scheme val="minor"/>
      </rPr>
      <t xml:space="preserve"> - quick </t>
    </r>
    <r>
      <rPr>
        <b/>
        <sz val="11"/>
        <color theme="1"/>
        <rFont val="Calibri"/>
        <family val="2"/>
        <scheme val="minor"/>
      </rPr>
      <t xml:space="preserve">data </t>
    </r>
    <r>
      <rPr>
        <sz val="11"/>
        <color theme="1"/>
        <rFont val="Calibri"/>
        <family val="2"/>
        <scheme val="minor"/>
      </rPr>
      <t>formate</t>
    </r>
  </si>
  <si>
    <r>
      <rPr>
        <b/>
        <sz val="11"/>
        <color theme="1"/>
        <rFont val="Calibri"/>
        <family val="2"/>
        <scheme val="minor"/>
      </rPr>
      <t>CTRL SHIFT 4</t>
    </r>
    <r>
      <rPr>
        <sz val="11"/>
        <color theme="1"/>
        <rFont val="Calibri"/>
        <family val="2"/>
        <scheme val="minor"/>
      </rPr>
      <t xml:space="preserve"> - quick </t>
    </r>
    <r>
      <rPr>
        <b/>
        <sz val="11"/>
        <color theme="1"/>
        <rFont val="Calibri"/>
        <family val="2"/>
        <scheme val="minor"/>
      </rPr>
      <t>currency</t>
    </r>
    <r>
      <rPr>
        <sz val="11"/>
        <color theme="1"/>
        <rFont val="Calibri"/>
        <family val="2"/>
        <scheme val="minor"/>
      </rPr>
      <t xml:space="preserve"> formate</t>
    </r>
  </si>
  <si>
    <t>Quick number formate in Pivots</t>
  </si>
  <si>
    <t>Easy Interactive Chart Trick</t>
  </si>
  <si>
    <t>Slicer Chart</t>
  </si>
  <si>
    <t>Years to date Totals in Pivots</t>
  </si>
  <si>
    <r>
      <rPr>
        <b/>
        <sz val="11"/>
        <color theme="1"/>
        <rFont val="Calibri"/>
        <family val="2"/>
        <scheme val="minor"/>
      </rPr>
      <t>CTRL F1</t>
    </r>
    <r>
      <rPr>
        <sz val="11"/>
        <color theme="1"/>
        <rFont val="Calibri"/>
        <family val="2"/>
        <scheme val="minor"/>
      </rPr>
      <t xml:space="preserve"> - Collapse / Expand Ribbon</t>
    </r>
  </si>
  <si>
    <t>New Treemap chart</t>
  </si>
  <si>
    <t>Row Labels</t>
  </si>
  <si>
    <t>Grand Total</t>
  </si>
  <si>
    <t>Sum of Amount</t>
  </si>
  <si>
    <t>Tiny charts, Big impact</t>
  </si>
  <si>
    <t>Free ICONS to spice up your reports</t>
  </si>
  <si>
    <r>
      <rPr>
        <b/>
        <sz val="11"/>
        <color theme="1"/>
        <rFont val="Calibri"/>
        <family val="2"/>
        <scheme val="minor"/>
      </rPr>
      <t>FILTER()</t>
    </r>
    <r>
      <rPr>
        <sz val="11"/>
        <color theme="1"/>
        <rFont val="Calibri"/>
        <family val="2"/>
        <scheme val="minor"/>
      </rPr>
      <t xml:space="preserve"> Function</t>
    </r>
  </si>
  <si>
    <t>Function</t>
  </si>
  <si>
    <t>Value-1</t>
  </si>
  <si>
    <t>Value-2</t>
  </si>
  <si>
    <r>
      <rPr>
        <b/>
        <sz val="11"/>
        <color theme="1"/>
        <rFont val="Calibri"/>
        <family val="2"/>
        <scheme val="minor"/>
      </rPr>
      <t xml:space="preserve">CHAR(10) </t>
    </r>
    <r>
      <rPr>
        <sz val="11"/>
        <color theme="1"/>
        <rFont val="Calibri"/>
        <family val="2"/>
        <scheme val="minor"/>
      </rPr>
      <t>Function Trick</t>
    </r>
  </si>
  <si>
    <r>
      <t xml:space="preserve">Additing </t>
    </r>
    <r>
      <rPr>
        <b/>
        <sz val="11"/>
        <color theme="1"/>
        <rFont val="Calibri"/>
        <family val="2"/>
        <scheme val="minor"/>
      </rPr>
      <t>subtitels</t>
    </r>
    <r>
      <rPr>
        <sz val="11"/>
        <color theme="1"/>
        <rFont val="Calibri"/>
        <family val="2"/>
        <scheme val="minor"/>
      </rPr>
      <t>(caption) to charts</t>
    </r>
  </si>
  <si>
    <r>
      <t xml:space="preserve">Find 2nd </t>
    </r>
    <r>
      <rPr>
        <b/>
        <sz val="11"/>
        <color theme="1"/>
        <rFont val="Calibri"/>
        <family val="2"/>
        <scheme val="minor"/>
      </rPr>
      <t>LARGE()</t>
    </r>
    <r>
      <rPr>
        <sz val="11"/>
        <color theme="1"/>
        <rFont val="Calibri"/>
        <family val="2"/>
        <scheme val="minor"/>
      </rPr>
      <t xml:space="preserve"> and </t>
    </r>
    <r>
      <rPr>
        <b/>
        <sz val="11"/>
        <color theme="1"/>
        <rFont val="Calibri"/>
        <family val="2"/>
        <scheme val="minor"/>
      </rPr>
      <t xml:space="preserve">SMALL() </t>
    </r>
    <r>
      <rPr>
        <sz val="11"/>
        <color theme="1"/>
        <rFont val="Calibri"/>
        <family val="2"/>
        <scheme val="minor"/>
      </rPr>
      <t>Value</t>
    </r>
  </si>
  <si>
    <r>
      <t xml:space="preserve">Find </t>
    </r>
    <r>
      <rPr>
        <b/>
        <sz val="11"/>
        <color theme="1"/>
        <rFont val="Calibri"/>
        <family val="2"/>
        <scheme val="minor"/>
      </rPr>
      <t>MAX()</t>
    </r>
    <r>
      <rPr>
        <sz val="11"/>
        <color theme="1"/>
        <rFont val="Calibri"/>
        <family val="2"/>
        <scheme val="minor"/>
      </rPr>
      <t xml:space="preserve"> and </t>
    </r>
    <r>
      <rPr>
        <b/>
        <sz val="11"/>
        <color theme="1"/>
        <rFont val="Calibri"/>
        <family val="2"/>
        <scheme val="minor"/>
      </rPr>
      <t>MIN()</t>
    </r>
    <r>
      <rPr>
        <sz val="11"/>
        <color theme="1"/>
        <rFont val="Calibri"/>
        <family val="2"/>
        <scheme val="minor"/>
      </rPr>
      <t xml:space="preserve"> Function</t>
    </r>
  </si>
  <si>
    <r>
      <rPr>
        <b/>
        <sz val="11"/>
        <color theme="1"/>
        <rFont val="Calibri"/>
        <family val="2"/>
        <scheme val="minor"/>
      </rPr>
      <t xml:space="preserve">SUBTOTAL() </t>
    </r>
    <r>
      <rPr>
        <sz val="11"/>
        <color theme="1"/>
        <rFont val="Calibri"/>
        <family val="2"/>
        <scheme val="minor"/>
      </rPr>
      <t xml:space="preserve">Function (Change Value Filter) </t>
    </r>
  </si>
  <si>
    <t>day</t>
  </si>
  <si>
    <t xml:space="preserve">sun </t>
  </si>
  <si>
    <t>mon</t>
  </si>
  <si>
    <t>tue</t>
  </si>
  <si>
    <t>wed</t>
  </si>
  <si>
    <t>thu</t>
  </si>
  <si>
    <t>fri</t>
  </si>
  <si>
    <t>sat</t>
  </si>
  <si>
    <r>
      <rPr>
        <b/>
        <sz val="11"/>
        <color theme="1"/>
        <rFont val="Calibri"/>
        <family val="2"/>
        <scheme val="minor"/>
      </rPr>
      <t>CTRL G</t>
    </r>
    <r>
      <rPr>
        <sz val="11"/>
        <color theme="1"/>
        <rFont val="Calibri"/>
        <family val="2"/>
        <scheme val="minor"/>
      </rPr>
      <t xml:space="preserve"> - go anywere (Cell)</t>
    </r>
  </si>
  <si>
    <r>
      <t xml:space="preserve">Emojis in your formula </t>
    </r>
    <r>
      <rPr>
        <b/>
        <sz val="11"/>
        <color theme="1"/>
        <rFont val="Calibri"/>
        <family val="2"/>
        <scheme val="minor"/>
      </rPr>
      <t>Win + .</t>
    </r>
  </si>
  <si>
    <r>
      <t>Get</t>
    </r>
    <r>
      <rPr>
        <b/>
        <sz val="11"/>
        <color theme="1"/>
        <rFont val="Calibri"/>
        <family val="2"/>
        <scheme val="minor"/>
      </rPr>
      <t xml:space="preserve"> live Stock</t>
    </r>
    <r>
      <rPr>
        <sz val="11"/>
        <color theme="1"/>
        <rFont val="Calibri"/>
        <family val="2"/>
        <scheme val="minor"/>
      </rPr>
      <t xml:space="preserve"> share Price in Excel</t>
    </r>
  </si>
  <si>
    <r>
      <t xml:space="preserve">Lookup() </t>
    </r>
    <r>
      <rPr>
        <sz val="11"/>
        <color theme="1"/>
        <rFont val="Calibri"/>
        <family val="2"/>
        <scheme val="minor"/>
      </rPr>
      <t>from bottom(last)</t>
    </r>
  </si>
  <si>
    <r>
      <t xml:space="preserve">Fix </t>
    </r>
    <r>
      <rPr>
        <b/>
        <sz val="11"/>
        <color theme="1"/>
        <rFont val="Calibri"/>
        <family val="2"/>
        <scheme val="minor"/>
      </rPr>
      <t>date</t>
    </r>
    <r>
      <rPr>
        <sz val="11"/>
        <color theme="1"/>
        <rFont val="Calibri"/>
        <family val="2"/>
        <scheme val="minor"/>
      </rPr>
      <t xml:space="preserve"> Formate</t>
    </r>
  </si>
  <si>
    <t>Data Bar but not too long</t>
  </si>
  <si>
    <r>
      <rPr>
        <b/>
        <sz val="11"/>
        <color theme="1"/>
        <rFont val="Calibri"/>
        <family val="2"/>
        <scheme val="minor"/>
      </rPr>
      <t xml:space="preserve">F7 </t>
    </r>
    <r>
      <rPr>
        <sz val="11"/>
        <color theme="1"/>
        <rFont val="Calibri"/>
        <family val="2"/>
        <scheme val="minor"/>
      </rPr>
      <t>- Spellchecks</t>
    </r>
  </si>
  <si>
    <t>Spelling Mistakes</t>
  </si>
  <si>
    <t>Smart chart Titles</t>
  </si>
  <si>
    <t>Hide away charts temporaily</t>
  </si>
  <si>
    <t>Find&amp;Select-&gt;Selectionpanel</t>
  </si>
  <si>
    <t>Stock Connector</t>
  </si>
  <si>
    <t>Quick age grouping in pivots</t>
  </si>
  <si>
    <t>Smart Chart Titles : "Hello</t>
  </si>
  <si>
    <r>
      <t xml:space="preserve">Mni Charts with </t>
    </r>
    <r>
      <rPr>
        <b/>
        <sz val="11"/>
        <color theme="1"/>
        <rFont val="Calibri"/>
        <family val="2"/>
        <scheme val="minor"/>
      </rPr>
      <t>REPT()</t>
    </r>
    <r>
      <rPr>
        <sz val="11"/>
        <color theme="1"/>
        <rFont val="Calibri"/>
        <family val="2"/>
        <scheme val="minor"/>
      </rPr>
      <t xml:space="preserve"> trick(PlayBill font)</t>
    </r>
  </si>
  <si>
    <t>Mni Charts with REPT() trick(PlayBill font)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</si>
</sst>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 #,##0;[Red]&quot;₹&quot;\ \-#,##0"/>
    <numFmt numFmtId="8" formatCode="&quot;₹&quot;\ #,##0.00;[Red]&quot;₹&quot;\ \-#,##0.00"/>
    <numFmt numFmtId="164" formatCode="[$$-45C]#,##0.0"/>
    <numFmt numFmtId="165" formatCode="&quot;₹&quot;\ #,##0"/>
    <numFmt numFmtId="167" formatCode="[$-F800]dddd\,\ mmmm\ dd\,\ yyyy"/>
  </numFmts>
  <fonts count="9" x14ac:knownFonts="1">
    <font>
      <sz val="11"/>
      <color theme="1"/>
      <name val="Calibri"/>
      <family val="2"/>
      <scheme val="minor"/>
    </font>
    <font>
      <b/>
      <sz val="11"/>
      <color theme="1"/>
      <name val="Calibri"/>
      <family val="2"/>
      <scheme val="minor"/>
    </font>
    <font>
      <b/>
      <sz val="11"/>
      <color theme="4" tint="-0.249977111117893"/>
      <name val="Calibri"/>
      <family val="2"/>
      <scheme val="minor"/>
    </font>
    <font>
      <sz val="11"/>
      <color theme="4" tint="-0.249977111117893"/>
      <name val="Calibri"/>
      <family val="2"/>
      <scheme val="minor"/>
    </font>
    <font>
      <sz val="11"/>
      <color theme="1"/>
      <name val="Playbill"/>
    </font>
    <font>
      <b/>
      <sz val="14"/>
      <color theme="1"/>
      <name val="Calibri"/>
      <family val="2"/>
      <scheme val="minor"/>
    </font>
    <font>
      <b/>
      <sz val="12"/>
      <color theme="1"/>
      <name val="Calibri"/>
      <family val="2"/>
      <scheme val="minor"/>
    </font>
    <font>
      <b/>
      <u/>
      <sz val="12"/>
      <color theme="1"/>
      <name val="Calibri"/>
      <family val="2"/>
      <scheme val="minor"/>
    </font>
    <font>
      <sz val="11"/>
      <color theme="1"/>
      <name val="Playbill"/>
      <family val="5"/>
    </font>
  </fonts>
  <fills count="5">
    <fill>
      <patternFill patternType="none"/>
    </fill>
    <fill>
      <patternFill patternType="gray125"/>
    </fill>
    <fill>
      <patternFill patternType="solid">
        <fgColor theme="0" tint="-0.14999847407452621"/>
        <bgColor indexed="64"/>
      </patternFill>
    </fill>
    <fill>
      <patternFill patternType="solid">
        <fgColor theme="4" tint="0.79998168889431442"/>
        <bgColor theme="4" tint="0.79998168889431442"/>
      </patternFill>
    </fill>
    <fill>
      <patternFill patternType="solid">
        <fgColor theme="5" tint="0.59999389629810485"/>
        <bgColor indexed="64"/>
      </patternFill>
    </fill>
  </fills>
  <borders count="4">
    <border>
      <left/>
      <right/>
      <top/>
      <bottom/>
      <diagonal/>
    </border>
    <border>
      <left/>
      <right/>
      <top/>
      <bottom style="thin">
        <color theme="4"/>
      </bottom>
      <diagonal/>
    </border>
    <border>
      <left/>
      <right/>
      <top/>
      <bottom style="thin">
        <color rgb="FF999999"/>
      </bottom>
      <diagonal/>
    </border>
    <border>
      <left/>
      <right/>
      <top style="thin">
        <color auto="1"/>
      </top>
      <bottom style="thin">
        <color auto="1"/>
      </bottom>
      <diagonal/>
    </border>
  </borders>
  <cellStyleXfs count="1">
    <xf numFmtId="0" fontId="0" fillId="0" borderId="0"/>
  </cellStyleXfs>
  <cellXfs count="31">
    <xf numFmtId="0" fontId="0" fillId="0" borderId="0" xfId="0"/>
    <xf numFmtId="0" fontId="1" fillId="2" borderId="0" xfId="0" applyFont="1" applyFill="1"/>
    <xf numFmtId="0" fontId="3" fillId="3" borderId="0" xfId="0" applyFont="1" applyFill="1"/>
    <xf numFmtId="0" fontId="3" fillId="0" borderId="0" xfId="0" applyFont="1"/>
    <xf numFmtId="0" fontId="0" fillId="0" borderId="0" xfId="0" applyAlignment="1">
      <alignment horizontal="center"/>
    </xf>
    <xf numFmtId="0" fontId="1" fillId="0" borderId="0" xfId="0" applyFont="1" applyAlignment="1">
      <alignment horizontal="center"/>
    </xf>
    <xf numFmtId="6" fontId="0" fillId="0" borderId="0" xfId="0" applyNumberFormat="1"/>
    <xf numFmtId="6" fontId="0" fillId="3" borderId="0" xfId="0" applyNumberFormat="1" applyFont="1" applyFill="1"/>
    <xf numFmtId="6" fontId="0" fillId="0" borderId="0" xfId="0" applyNumberFormat="1" applyFont="1"/>
    <xf numFmtId="8" fontId="0" fillId="0" borderId="0" xfId="0" applyNumberFormat="1" applyAlignment="1">
      <alignment horizontal="center"/>
    </xf>
    <xf numFmtId="0" fontId="4" fillId="0" borderId="0" xfId="0" applyFont="1" applyAlignment="1">
      <alignment horizontal="center" vertical="center"/>
    </xf>
    <xf numFmtId="15" fontId="0" fillId="0" borderId="0" xfId="0" applyNumberFormat="1" applyAlignment="1">
      <alignment horizontal="center"/>
    </xf>
    <xf numFmtId="0" fontId="0" fillId="0" borderId="0" xfId="0" pivotButton="1"/>
    <xf numFmtId="0" fontId="0" fillId="0" borderId="0" xfId="0" applyAlignment="1">
      <alignment horizontal="left"/>
    </xf>
    <xf numFmtId="0" fontId="1" fillId="0" borderId="2" xfId="0" applyFont="1" applyBorder="1" applyAlignment="1"/>
    <xf numFmtId="164" fontId="0" fillId="0" borderId="0" xfId="0" applyNumberFormat="1"/>
    <xf numFmtId="0" fontId="2" fillId="2" borderId="1" xfId="0" applyFont="1" applyFill="1" applyBorder="1"/>
    <xf numFmtId="0" fontId="1" fillId="0" borderId="0" xfId="0" applyFont="1"/>
    <xf numFmtId="165" fontId="0" fillId="0" borderId="0" xfId="0" applyNumberFormat="1"/>
    <xf numFmtId="0" fontId="0" fillId="0" borderId="0" xfId="0" applyFont="1" applyAlignment="1">
      <alignment horizontal="center"/>
    </xf>
    <xf numFmtId="0" fontId="6" fillId="0" borderId="0" xfId="0" applyFont="1" applyAlignment="1">
      <alignment horizontal="center"/>
    </xf>
    <xf numFmtId="0" fontId="5" fillId="0" borderId="0" xfId="0" applyFont="1" applyAlignment="1">
      <alignment horizontal="center"/>
    </xf>
    <xf numFmtId="0" fontId="5" fillId="0" borderId="0" xfId="0" applyFont="1" applyBorder="1" applyAlignment="1">
      <alignment horizontal="center"/>
    </xf>
    <xf numFmtId="0" fontId="1" fillId="4" borderId="3" xfId="0" applyFont="1" applyFill="1" applyBorder="1" applyAlignment="1">
      <alignment horizontal="center"/>
    </xf>
    <xf numFmtId="0" fontId="1" fillId="4" borderId="3" xfId="0" applyFont="1" applyFill="1" applyBorder="1"/>
    <xf numFmtId="167" fontId="0" fillId="0" borderId="0" xfId="0" applyNumberFormat="1" applyAlignment="1">
      <alignment horizontal="center"/>
    </xf>
    <xf numFmtId="0" fontId="1" fillId="0" borderId="0" xfId="0" applyFont="1" applyAlignment="1">
      <alignment horizontal="center"/>
    </xf>
    <xf numFmtId="0" fontId="0" fillId="0" borderId="0" xfId="0" applyFont="1" applyAlignment="1">
      <alignment horizontal="left"/>
    </xf>
    <xf numFmtId="0" fontId="7" fillId="0" borderId="0" xfId="0" applyFont="1"/>
    <xf numFmtId="0" fontId="8" fillId="0" borderId="0" xfId="0" applyFont="1"/>
    <xf numFmtId="0" fontId="4" fillId="0" borderId="0" xfId="0" applyFont="1" applyAlignment="1">
      <alignment horizontal="left"/>
    </xf>
  </cellXfs>
  <cellStyles count="1">
    <cellStyle name="Normal" xfId="0" builtinId="0"/>
  </cellStyles>
  <dxfs count="9">
    <dxf>
      <numFmt numFmtId="165" formatCode="&quot;₹&quot;\ #,##0"/>
    </dxf>
    <dxf>
      <numFmt numFmtId="165" formatCode="&quot;₹&quot;\ #,##0"/>
    </dxf>
    <dxf>
      <font>
        <b val="0"/>
        <i val="0"/>
        <strike val="0"/>
        <condense val="0"/>
        <extend val="0"/>
        <outline val="0"/>
        <shadow val="0"/>
        <u val="none"/>
        <vertAlign val="baseline"/>
        <sz val="11"/>
        <color theme="1"/>
        <name val="Calibri"/>
        <family val="2"/>
        <scheme val="minor"/>
      </font>
      <numFmt numFmtId="10" formatCode="&quot;₹&quot;\ #,##0;[Red]&quot;₹&quot;\ \-#,##0"/>
      <fill>
        <patternFill patternType="solid">
          <fgColor theme="4" tint="0.79998168889431442"/>
          <bgColor theme="4" tint="0.79998168889431442"/>
        </patternFill>
      </fill>
    </dxf>
    <dxf>
      <font>
        <b val="0"/>
        <i val="0"/>
        <strike val="0"/>
        <condense val="0"/>
        <extend val="0"/>
        <outline val="0"/>
        <shadow val="0"/>
        <u val="none"/>
        <vertAlign val="baseline"/>
        <sz val="11"/>
        <color theme="4" tint="-0.249977111117893"/>
        <name val="Calibri"/>
        <family val="2"/>
        <scheme val="minor"/>
      </font>
      <fill>
        <patternFill patternType="solid">
          <fgColor theme="4" tint="0.79998168889431442"/>
          <bgColor theme="4" tint="0.79998168889431442"/>
        </patternFill>
      </fill>
    </dxf>
    <dxf>
      <border outline="0">
        <top style="thin">
          <color theme="4"/>
        </top>
      </border>
    </dxf>
    <dxf>
      <border outline="0">
        <bottom style="thin">
          <color theme="4"/>
        </bottom>
      </border>
    </dxf>
    <dxf>
      <font>
        <b/>
        <i val="0"/>
        <strike val="0"/>
        <condense val="0"/>
        <extend val="0"/>
        <outline val="0"/>
        <shadow val="0"/>
        <u val="none"/>
        <vertAlign val="baseline"/>
        <sz val="11"/>
        <color theme="4" tint="-0.249977111117893"/>
        <name val="Calibri"/>
        <family val="2"/>
        <scheme val="minor"/>
      </font>
      <fill>
        <patternFill patternType="solid">
          <fgColor indexed="64"/>
          <bgColor theme="0" tint="-0.14999847407452621"/>
        </patternFill>
      </fill>
    </dxf>
    <dxf>
      <numFmt numFmtId="10" formatCode="&quot;₹&quot;\ #,##0;[Red]&quot;₹&quot;\ \-#,##0"/>
    </dxf>
    <dxf>
      <font>
        <b/>
      </font>
      <fill>
        <patternFill patternType="solid">
          <fgColor indexed="64"/>
          <bgColor theme="0"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Worksheet.xlsx]Sheet2!PivotTable1</c:name>
    <c:fmtId val="9"/>
  </c:pivotSource>
  <c:chart>
    <c:title>
      <c:tx>
        <c:strRef>
          <c:f>Sheet2!$L$14</c:f>
          <c:strCache>
            <c:ptCount val="1"/>
            <c:pt idx="0">
              <c:v>Smart Chart Titles : "Hello</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Sheet2!$B$31</c:f>
              <c:strCache>
                <c:ptCount val="1"/>
                <c:pt idx="0">
                  <c:v>Total</c:v>
                </c:pt>
              </c:strCache>
            </c:strRef>
          </c:tx>
          <c:spPr>
            <a:solidFill>
              <a:schemeClr val="accent1"/>
            </a:solidFill>
            <a:ln>
              <a:noFill/>
            </a:ln>
            <a:effectLst/>
          </c:spPr>
          <c:invertIfNegative val="0"/>
          <c:cat>
            <c:strRef>
              <c:f>Sheet2!$B$31</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Sheet2!$B$31</c:f>
              <c:numCache>
                <c:formatCode>[$$-45C]#,##0.0</c:formatCode>
                <c:ptCount val="10"/>
                <c:pt idx="0">
                  <c:v>25655</c:v>
                </c:pt>
                <c:pt idx="1">
                  <c:v>20125</c:v>
                </c:pt>
                <c:pt idx="2">
                  <c:v>17283</c:v>
                </c:pt>
                <c:pt idx="3">
                  <c:v>43568</c:v>
                </c:pt>
                <c:pt idx="4">
                  <c:v>26985</c:v>
                </c:pt>
                <c:pt idx="5">
                  <c:v>14504</c:v>
                </c:pt>
                <c:pt idx="6">
                  <c:v>16821</c:v>
                </c:pt>
                <c:pt idx="7">
                  <c:v>21434</c:v>
                </c:pt>
                <c:pt idx="8">
                  <c:v>7987</c:v>
                </c:pt>
                <c:pt idx="9">
                  <c:v>24451</c:v>
                </c:pt>
              </c:numCache>
            </c:numRef>
          </c:val>
          <c:extLst>
            <c:ext xmlns:c16="http://schemas.microsoft.com/office/drawing/2014/chart" uri="{C3380CC4-5D6E-409C-BE32-E72D297353CC}">
              <c16:uniqueId val="{00000000-61E5-40A2-9103-E9927CF62BF7}"/>
            </c:ext>
          </c:extLst>
        </c:ser>
        <c:dLbls>
          <c:showLegendKey val="0"/>
          <c:showVal val="0"/>
          <c:showCatName val="0"/>
          <c:showSerName val="0"/>
          <c:showPercent val="0"/>
          <c:showBubbleSize val="0"/>
        </c:dLbls>
        <c:gapWidth val="182"/>
        <c:axId val="634605320"/>
        <c:axId val="634597776"/>
      </c:barChart>
      <c:catAx>
        <c:axId val="634605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597776"/>
        <c:crosses val="autoZero"/>
        <c:auto val="1"/>
        <c:lblAlgn val="ctr"/>
        <c:lblOffset val="100"/>
        <c:noMultiLvlLbl val="0"/>
      </c:catAx>
      <c:valAx>
        <c:axId val="634597776"/>
        <c:scaling>
          <c:orientation val="minMax"/>
        </c:scaling>
        <c:delete val="0"/>
        <c:axPos val="b"/>
        <c:majorGridlines>
          <c:spPr>
            <a:ln w="9525" cap="flat" cmpd="sng" algn="ctr">
              <a:solidFill>
                <a:schemeClr val="tx1">
                  <a:lumMod val="15000"/>
                  <a:lumOff val="85000"/>
                </a:schemeClr>
              </a:solidFill>
              <a:round/>
            </a:ln>
            <a:effectLst/>
          </c:spPr>
        </c:majorGridlines>
        <c:numFmt formatCode="[$$-45C]#,##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05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Worksheet.xlsx]Sheet2!PivotTable1</c:name>
    <c:fmtId val="2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Sheet2!$C$2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Sheet2!$B$3:$B$13</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Sheet2!$C$3:$C$13</c:f>
              <c:numCache>
                <c:formatCode>[$$-45C]#,##0.0</c:formatCode>
                <c:ptCount val="10"/>
                <c:pt idx="0">
                  <c:v>25655</c:v>
                </c:pt>
                <c:pt idx="1">
                  <c:v>20125</c:v>
                </c:pt>
                <c:pt idx="2">
                  <c:v>17283</c:v>
                </c:pt>
                <c:pt idx="3">
                  <c:v>43568</c:v>
                </c:pt>
                <c:pt idx="4">
                  <c:v>26985</c:v>
                </c:pt>
                <c:pt idx="5">
                  <c:v>14504</c:v>
                </c:pt>
                <c:pt idx="6">
                  <c:v>16821</c:v>
                </c:pt>
                <c:pt idx="7">
                  <c:v>21434</c:v>
                </c:pt>
                <c:pt idx="8">
                  <c:v>7987</c:v>
                </c:pt>
                <c:pt idx="9">
                  <c:v>24451</c:v>
                </c:pt>
              </c:numCache>
            </c:numRef>
          </c:val>
          <c:smooth val="0"/>
          <c:extLst>
            <c:ext xmlns:c16="http://schemas.microsoft.com/office/drawing/2014/chart" uri="{C3380CC4-5D6E-409C-BE32-E72D297353CC}">
              <c16:uniqueId val="{00000000-1214-4FD0-BDD8-5CC47317531C}"/>
            </c:ext>
          </c:extLst>
        </c:ser>
        <c:dLbls>
          <c:showLegendKey val="0"/>
          <c:showVal val="0"/>
          <c:showCatName val="0"/>
          <c:showSerName val="0"/>
          <c:showPercent val="0"/>
          <c:showBubbleSize val="0"/>
        </c:dLbls>
        <c:marker val="1"/>
        <c:smooth val="0"/>
        <c:axId val="623819272"/>
        <c:axId val="623813368"/>
      </c:lineChart>
      <c:catAx>
        <c:axId val="623819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813368"/>
        <c:crosses val="autoZero"/>
        <c:auto val="1"/>
        <c:lblAlgn val="ctr"/>
        <c:lblOffset val="100"/>
        <c:noMultiLvlLbl val="0"/>
      </c:catAx>
      <c:valAx>
        <c:axId val="623813368"/>
        <c:scaling>
          <c:orientation val="minMax"/>
        </c:scaling>
        <c:delete val="0"/>
        <c:axPos val="l"/>
        <c:majorGridlines>
          <c:spPr>
            <a:ln w="9525" cap="flat" cmpd="sng" algn="ctr">
              <a:solidFill>
                <a:schemeClr val="tx1">
                  <a:lumMod val="15000"/>
                  <a:lumOff val="85000"/>
                </a:schemeClr>
              </a:solidFill>
              <a:round/>
            </a:ln>
            <a:effectLst/>
          </c:spPr>
        </c:majorGridlines>
        <c:numFmt formatCode="[$$-45C]#,##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819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Chart Title</cx:v>
        </cx:txData>
      </cx:tx>
    </cx:title>
    <cx:plotArea>
      <cx:plotAreaRegion>
        <cx:series layoutId="treemap" uniqueId="{CDAE85AB-690B-44FE-9E5A-0AD05BC79083}">
          <cx:tx>
            <cx:txData>
              <cx:f>_xlchart.v1.1</cx:f>
              <cx:v>Amount</cx:v>
            </cx:txData>
          </cx:tx>
          <cx:dataLabels pos="ctr">
            <cx:visibility seriesName="0" categoryName="1" value="0"/>
          </cx:dataLabels>
          <cx:dataId val="0"/>
          <cx:layoutPr>
            <cx:parentLabelLayout val="overlapping"/>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117231</xdr:colOff>
      <xdr:row>16</xdr:row>
      <xdr:rowOff>7327</xdr:rowOff>
    </xdr:from>
    <xdr:to>
      <xdr:col>3</xdr:col>
      <xdr:colOff>1465</xdr:colOff>
      <xdr:row>16</xdr:row>
      <xdr:rowOff>175846</xdr:rowOff>
    </xdr:to>
    <xdr:sp macro="" textlink="">
      <xdr:nvSpPr>
        <xdr:cNvPr id="4" name="TextBox 3">
          <a:extLst>
            <a:ext uri="{FF2B5EF4-FFF2-40B4-BE49-F238E27FC236}">
              <a16:creationId xmlns:a16="http://schemas.microsoft.com/office/drawing/2014/main" id="{CDE6F73F-4957-43DD-AFD3-2926C37AAEEF}"/>
            </a:ext>
          </a:extLst>
        </xdr:cNvPr>
        <xdr:cNvSpPr txBox="1"/>
      </xdr:nvSpPr>
      <xdr:spPr>
        <a:xfrm>
          <a:off x="5502519" y="3055327"/>
          <a:ext cx="587619" cy="1685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How are You ?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176212</xdr:colOff>
      <xdr:row>1</xdr:row>
      <xdr:rowOff>52387</xdr:rowOff>
    </xdr:from>
    <xdr:to>
      <xdr:col>10</xdr:col>
      <xdr:colOff>323850</xdr:colOff>
      <xdr:row>13</xdr:row>
      <xdr:rowOff>85725</xdr:rowOff>
    </xdr:to>
    <xdr:graphicFrame macro="">
      <xdr:nvGraphicFramePr>
        <xdr:cNvPr id="2" name="Chart 1">
          <a:extLst>
            <a:ext uri="{FF2B5EF4-FFF2-40B4-BE49-F238E27FC236}">
              <a16:creationId xmlns:a16="http://schemas.microsoft.com/office/drawing/2014/main" id="{C426A8E7-12FC-4A81-BED3-3523128479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457200</xdr:colOff>
      <xdr:row>1</xdr:row>
      <xdr:rowOff>76201</xdr:rowOff>
    </xdr:from>
    <xdr:to>
      <xdr:col>13</xdr:col>
      <xdr:colOff>285750</xdr:colOff>
      <xdr:row>11</xdr:row>
      <xdr:rowOff>171451</xdr:rowOff>
    </xdr:to>
    <mc:AlternateContent xmlns:mc="http://schemas.openxmlformats.org/markup-compatibility/2006" xmlns:a14="http://schemas.microsoft.com/office/drawing/2010/main">
      <mc:Choice Requires="a14">
        <xdr:graphicFrame macro="">
          <xdr:nvGraphicFramePr>
            <xdr:cNvPr id="3" name="Geography">
              <a:extLst>
                <a:ext uri="{FF2B5EF4-FFF2-40B4-BE49-F238E27FC236}">
                  <a16:creationId xmlns:a16="http://schemas.microsoft.com/office/drawing/2014/main" id="{653B1643-8A4C-49E4-A0BC-AD4D4B272F11}"/>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7391400" y="314326"/>
              <a:ext cx="1828800" cy="2000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85724</xdr:colOff>
      <xdr:row>1</xdr:row>
      <xdr:rowOff>23812</xdr:rowOff>
    </xdr:from>
    <xdr:to>
      <xdr:col>20</xdr:col>
      <xdr:colOff>342899</xdr:colOff>
      <xdr:row>12</xdr:row>
      <xdr:rowOff>123825</xdr:rowOff>
    </xdr:to>
    <xdr:graphicFrame macro="">
      <xdr:nvGraphicFramePr>
        <xdr:cNvPr id="4" name="Chart 3">
          <a:extLst>
            <a:ext uri="{FF2B5EF4-FFF2-40B4-BE49-F238E27FC236}">
              <a16:creationId xmlns:a16="http://schemas.microsoft.com/office/drawing/2014/main" id="{39E9B065-82B6-4A2D-B044-5C003BF68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95250</xdr:colOff>
      <xdr:row>15</xdr:row>
      <xdr:rowOff>47625</xdr:rowOff>
    </xdr:from>
    <xdr:to>
      <xdr:col>10</xdr:col>
      <xdr:colOff>400050</xdr:colOff>
      <xdr:row>27</xdr:row>
      <xdr:rowOff>142875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1B323CAE-7560-4E39-9B87-EB6EF7C95D5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762250" y="3000375"/>
              <a:ext cx="4572000" cy="24384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61.659723611112" createdVersion="6" refreshedVersion="6" minRefreshableVersion="3" recordCount="300" xr:uid="{292559D4-AAF2-416C-9473-603DA0A2BC8D}">
  <cacheSource type="worksheet">
    <worksheetSource name="data4"/>
  </cacheSource>
  <cacheFields count="5">
    <cacheField name="Sales Person" numFmtId="0">
      <sharedItems count="10">
        <s v="Ram Mahesh"/>
        <s v="Brien Boise"/>
        <s v="Husein Augar"/>
        <s v="Carla Molina"/>
        <s v="Curtice Advani"/>
        <s v="Ches Bonnell"/>
        <s v="Gunar Cockshoot"/>
        <s v="Barr Faughny"/>
        <s v="Gigi Bohling"/>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0">
      <sharedItems containsSemiMixedTypes="0" containsString="0" containsNumber="1" containsInteger="1" minValue="0" maxValue="525"/>
    </cacheField>
  </cacheFields>
  <extLst>
    <ext xmlns:x14="http://schemas.microsoft.com/office/spreadsheetml/2009/9/main" uri="{725AE2AE-9491-48be-B2B4-4EB974FC3084}">
      <x14:pivotCacheDefinition pivotCacheId="9286712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Eclairs"/>
    <n v="3983"/>
    <n v="144"/>
  </r>
  <r>
    <x v="2"/>
    <x v="4"/>
    <s v="Mint Chip Choco"/>
    <n v="2646"/>
    <n v="120"/>
  </r>
  <r>
    <x v="7"/>
    <x v="5"/>
    <s v="Milk Bars"/>
    <n v="252"/>
    <n v="54"/>
  </r>
  <r>
    <x v="6"/>
    <x v="1"/>
    <s v="Manuka Honey Choco"/>
    <n v="2114"/>
    <n v="66"/>
  </r>
  <r>
    <x v="8"/>
    <x v="5"/>
    <s v="Orange Choco"/>
    <n v="15610"/>
    <n v="339"/>
  </r>
  <r>
    <x v="2"/>
    <x v="5"/>
    <s v="Fruit &amp; Nut Bars"/>
    <n v="8155"/>
    <n v="90"/>
  </r>
  <r>
    <x v="1"/>
    <x v="0"/>
    <s v="99% Dark &amp; Pure"/>
    <n v="1771"/>
    <n v="204"/>
  </r>
  <r>
    <x v="3"/>
    <x v="1"/>
    <s v="Raspberry Choco"/>
    <n v="2114"/>
    <n v="186"/>
  </r>
  <r>
    <x v="3"/>
    <x v="0"/>
    <s v="85% Dark Bars"/>
    <n v="6398"/>
    <n v="102"/>
  </r>
  <r>
    <x v="4"/>
    <x v="4"/>
    <s v="Organic Choco Syrup"/>
    <n v="1134"/>
    <n v="282"/>
  </r>
  <r>
    <x v="7"/>
    <x v="3"/>
    <s v="Caramel Stuffed Bars"/>
    <n v="6027"/>
    <n v="144"/>
  </r>
  <r>
    <x v="4"/>
    <x v="2"/>
    <s v="Spicy Special Slims"/>
    <n v="497"/>
    <n v="63"/>
  </r>
  <r>
    <x v="2"/>
    <x v="1"/>
    <s v="Baker's Choco Chips"/>
    <n v="98"/>
    <n v="159"/>
  </r>
  <r>
    <x v="8"/>
    <x v="0"/>
    <s v="50% Dark Bites"/>
    <n v="4991"/>
    <n v="12"/>
  </r>
  <r>
    <x v="7"/>
    <x v="3"/>
    <s v="White Choc"/>
    <n v="1785"/>
    <n v="462"/>
  </r>
  <r>
    <x v="6"/>
    <x v="1"/>
    <s v="White Choc"/>
    <n v="2464"/>
    <n v="234"/>
  </r>
  <r>
    <x v="4"/>
    <x v="0"/>
    <s v="Smooth Sliky Salty"/>
    <n v="7693"/>
    <n v="87"/>
  </r>
  <r>
    <x v="3"/>
    <x v="5"/>
    <s v="After Nines"/>
    <n v="336"/>
    <n v="144"/>
  </r>
  <r>
    <x v="7"/>
    <x v="3"/>
    <s v="Orange Choco"/>
    <n v="9443"/>
    <n v="162"/>
  </r>
  <r>
    <x v="1"/>
    <x v="4"/>
    <s v="Fruit &amp; Nut Bars"/>
    <n v="1701"/>
    <n v="234"/>
  </r>
  <r>
    <x v="9"/>
    <x v="4"/>
    <s v="After Nines"/>
    <n v="2205"/>
    <n v="141"/>
  </r>
  <r>
    <x v="3"/>
    <x v="2"/>
    <s v="Milk Bars"/>
    <n v="10311"/>
    <n v="231"/>
  </r>
  <r>
    <x v="6"/>
    <x v="3"/>
    <s v="Mint Chip Choco"/>
    <n v="21"/>
    <n v="168"/>
  </r>
  <r>
    <x v="9"/>
    <x v="1"/>
    <s v="Orange Choco"/>
    <n v="1974"/>
    <n v="195"/>
  </r>
  <r>
    <x v="8"/>
    <x v="2"/>
    <s v="Fruit &amp; Nut Bars"/>
    <n v="6314"/>
    <n v="15"/>
  </r>
  <r>
    <x v="9"/>
    <x v="0"/>
    <s v="Fruit &amp; Nut Bars"/>
    <n v="4683"/>
    <n v="30"/>
  </r>
  <r>
    <x v="7"/>
    <x v="1"/>
    <s v="99% Dark &amp; Pure"/>
    <n v="553"/>
    <n v="15"/>
  </r>
  <r>
    <x v="1"/>
    <x v="3"/>
    <s v="70% Dark Bites"/>
    <n v="7021"/>
    <n v="183"/>
  </r>
  <r>
    <x v="0"/>
    <x v="3"/>
    <s v="After Nines"/>
    <n v="5817"/>
    <n v="12"/>
  </r>
  <r>
    <x v="3"/>
    <x v="3"/>
    <s v="50% Dark Bites"/>
    <n v="3976"/>
    <n v="72"/>
  </r>
  <r>
    <x v="4"/>
    <x v="0"/>
    <s v="Mint Chip Choco"/>
    <n v="1904"/>
    <n v="405"/>
  </r>
  <r>
    <x v="5"/>
    <x v="5"/>
    <s v="Choco Coated Almonds"/>
    <n v="3262"/>
    <n v="75"/>
  </r>
  <r>
    <x v="0"/>
    <x v="5"/>
    <s v="Organic Choco Syrup"/>
    <n v="2289"/>
    <n v="135"/>
  </r>
  <r>
    <x v="8"/>
    <x v="5"/>
    <s v="Organic Choco Syrup"/>
    <n v="6986"/>
    <n v="21"/>
  </r>
  <r>
    <x v="7"/>
    <x v="4"/>
    <s v="Fruit &amp; Nut Bars"/>
    <n v="4417"/>
    <n v="153"/>
  </r>
  <r>
    <x v="4"/>
    <x v="5"/>
    <s v="Raspberry Choco"/>
    <n v="1442"/>
    <n v="15"/>
  </r>
  <r>
    <x v="6"/>
    <x v="1"/>
    <s v="50% Dark Bites"/>
    <n v="2415"/>
    <n v="255"/>
  </r>
  <r>
    <x v="7"/>
    <x v="0"/>
    <s v="99% Dark &amp; Pure"/>
    <n v="238"/>
    <n v="18"/>
  </r>
  <r>
    <x v="4"/>
    <x v="0"/>
    <s v="Fruit &amp; Nut Bars"/>
    <n v="4949"/>
    <n v="189"/>
  </r>
  <r>
    <x v="8"/>
    <x v="4"/>
    <s v="Choco Coated Almonds"/>
    <n v="5075"/>
    <n v="21"/>
  </r>
  <r>
    <x v="6"/>
    <x v="2"/>
    <s v="Mint Chip Choco"/>
    <n v="9198"/>
    <n v="36"/>
  </r>
  <r>
    <x v="4"/>
    <x v="5"/>
    <s v="Manuka Honey Choco"/>
    <n v="3339"/>
    <n v="75"/>
  </r>
  <r>
    <x v="0"/>
    <x v="5"/>
    <s v="Eclairs"/>
    <n v="5019"/>
    <n v="156"/>
  </r>
  <r>
    <x v="8"/>
    <x v="2"/>
    <s v="Mint Chip Choco"/>
    <n v="16184"/>
    <n v="39"/>
  </r>
  <r>
    <x v="7"/>
    <x v="2"/>
    <s v="Manuka Honey Choco"/>
    <n v="8211"/>
    <n v="75"/>
  </r>
  <r>
    <x v="7"/>
    <x v="4"/>
    <s v="Caramel Stuffed Bars"/>
    <n v="6580"/>
    <n v="183"/>
  </r>
  <r>
    <x v="3"/>
    <x v="1"/>
    <s v="Milk Bars"/>
    <n v="4760"/>
    <n v="69"/>
  </r>
  <r>
    <x v="0"/>
    <x v="2"/>
    <s v="White Choc"/>
    <n v="5439"/>
    <n v="30"/>
  </r>
  <r>
    <x v="3"/>
    <x v="5"/>
    <s v="Eclairs"/>
    <n v="1463"/>
    <n v="39"/>
  </r>
  <r>
    <x v="6"/>
    <x v="5"/>
    <s v="Choco Coated Almonds"/>
    <n v="7777"/>
    <n v="504"/>
  </r>
  <r>
    <x v="2"/>
    <x v="0"/>
    <s v="Manuka Honey Choco"/>
    <n v="1085"/>
    <n v="273"/>
  </r>
  <r>
    <x v="8"/>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8"/>
    <x v="1"/>
    <s v="Drinking Coco"/>
    <n v="2415"/>
    <n v="15"/>
  </r>
  <r>
    <x v="0"/>
    <x v="5"/>
    <s v="99% Dark &amp; Pure"/>
    <n v="4018"/>
    <n v="162"/>
  </r>
  <r>
    <x v="8"/>
    <x v="5"/>
    <s v="99% Dark &amp; Pure"/>
    <n v="861"/>
    <n v="195"/>
  </r>
  <r>
    <x v="9"/>
    <x v="4"/>
    <s v="50% Dark Bites"/>
    <n v="5586"/>
    <n v="525"/>
  </r>
  <r>
    <x v="5"/>
    <x v="5"/>
    <s v="Peanut Butter Cubes"/>
    <n v="2226"/>
    <n v="48"/>
  </r>
  <r>
    <x v="2"/>
    <x v="5"/>
    <s v="Caramel Stuffed Bars"/>
    <n v="14329"/>
    <n v="150"/>
  </r>
  <r>
    <x v="2"/>
    <x v="5"/>
    <s v="Orange Choco"/>
    <n v="8463"/>
    <n v="492"/>
  </r>
  <r>
    <x v="8"/>
    <x v="5"/>
    <s v="Manuka Honey Choco"/>
    <n v="2891"/>
    <n v="102"/>
  </r>
  <r>
    <x v="6"/>
    <x v="2"/>
    <s v="Fruit &amp; Nut Bars"/>
    <n v="3773"/>
    <n v="165"/>
  </r>
  <r>
    <x v="3"/>
    <x v="2"/>
    <s v="Caramel Stuffed Bars"/>
    <n v="854"/>
    <n v="309"/>
  </r>
  <r>
    <x v="4"/>
    <x v="2"/>
    <s v="Eclairs"/>
    <n v="4970"/>
    <n v="156"/>
  </r>
  <r>
    <x v="8"/>
    <x v="1"/>
    <s v="Raspberry Choco"/>
    <n v="13391"/>
    <n v="201"/>
  </r>
  <r>
    <x v="1"/>
    <x v="3"/>
    <s v="Smooth Sliky Salty"/>
    <n v="8890"/>
    <n v="210"/>
  </r>
  <r>
    <x v="7"/>
    <x v="4"/>
    <s v="Milk Bars"/>
    <n v="56"/>
    <n v="51"/>
  </r>
  <r>
    <x v="6"/>
    <x v="2"/>
    <s v="White Choc"/>
    <n v="3339"/>
    <n v="39"/>
  </r>
  <r>
    <x v="9"/>
    <x v="1"/>
    <s v="Drinking Coco"/>
    <n v="3808"/>
    <n v="279"/>
  </r>
  <r>
    <x v="9"/>
    <x v="4"/>
    <s v="Milk Bars"/>
    <n v="63"/>
    <n v="123"/>
  </r>
  <r>
    <x v="7"/>
    <x v="3"/>
    <s v="Organic Choco Syrup"/>
    <n v="7812"/>
    <n v="81"/>
  </r>
  <r>
    <x v="0"/>
    <x v="0"/>
    <s v="99% Dark &amp; Pure"/>
    <n v="7693"/>
    <n v="21"/>
  </r>
  <r>
    <x v="6"/>
    <x v="2"/>
    <s v="Caramel Stuffed Bars"/>
    <n v="973"/>
    <n v="162"/>
  </r>
  <r>
    <x v="9"/>
    <x v="1"/>
    <s v="Spicy Special Slims"/>
    <n v="567"/>
    <n v="228"/>
  </r>
  <r>
    <x v="9"/>
    <x v="2"/>
    <s v="Manuka Honey Choco"/>
    <n v="2471"/>
    <n v="342"/>
  </r>
  <r>
    <x v="8"/>
    <x v="4"/>
    <s v="Milk Bars"/>
    <n v="7189"/>
    <n v="54"/>
  </r>
  <r>
    <x v="3"/>
    <x v="1"/>
    <s v="Caramel Stuffed Bars"/>
    <n v="7455"/>
    <n v="216"/>
  </r>
  <r>
    <x v="6"/>
    <x v="5"/>
    <s v="Baker's Choco Chips"/>
    <n v="3108"/>
    <n v="54"/>
  </r>
  <r>
    <x v="4"/>
    <x v="4"/>
    <s v="White Choc"/>
    <n v="469"/>
    <n v="75"/>
  </r>
  <r>
    <x v="2"/>
    <x v="0"/>
    <s v="Fruit &amp; Nut Bars"/>
    <n v="2737"/>
    <n v="93"/>
  </r>
  <r>
    <x v="2"/>
    <x v="0"/>
    <s v="White Choc"/>
    <n v="4305"/>
    <n v="156"/>
  </r>
  <r>
    <x v="2"/>
    <x v="4"/>
    <s v="Eclairs"/>
    <n v="2408"/>
    <n v="9"/>
  </r>
  <r>
    <x v="6"/>
    <x v="2"/>
    <s v="99% Dark &amp; Pure"/>
    <n v="1281"/>
    <n v="18"/>
  </r>
  <r>
    <x v="0"/>
    <x v="1"/>
    <s v="Choco Coated Almonds"/>
    <n v="12348"/>
    <n v="234"/>
  </r>
  <r>
    <x v="6"/>
    <x v="5"/>
    <s v="Caramel Stuffed Bars"/>
    <n v="3689"/>
    <n v="312"/>
  </r>
  <r>
    <x v="5"/>
    <x v="2"/>
    <s v="99% Dark &amp; Pure"/>
    <n v="2870"/>
    <n v="300"/>
  </r>
  <r>
    <x v="7"/>
    <x v="2"/>
    <s v="Organic Choco Syrup"/>
    <n v="798"/>
    <n v="519"/>
  </r>
  <r>
    <x v="3"/>
    <x v="0"/>
    <s v="Spicy Special Slims"/>
    <n v="2933"/>
    <n v="9"/>
  </r>
  <r>
    <x v="8"/>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8"/>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8"/>
    <x v="2"/>
    <s v="Eclairs"/>
    <n v="3339"/>
    <n v="348"/>
  </r>
  <r>
    <x v="5"/>
    <x v="0"/>
    <s v="Peanut Butter Cubes"/>
    <n v="6391"/>
    <n v="48"/>
  </r>
  <r>
    <x v="8"/>
    <x v="0"/>
    <s v="After Nines"/>
    <n v="518"/>
    <n v="75"/>
  </r>
  <r>
    <x v="5"/>
    <x v="4"/>
    <s v="Caramel Stuffed Bars"/>
    <n v="5677"/>
    <n v="258"/>
  </r>
  <r>
    <x v="4"/>
    <x v="3"/>
    <s v="Eclairs"/>
    <n v="6048"/>
    <n v="27"/>
  </r>
  <r>
    <x v="1"/>
    <x v="4"/>
    <s v="Choco Coated Almonds"/>
    <n v="3752"/>
    <n v="213"/>
  </r>
  <r>
    <x v="8"/>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8"/>
    <x v="5"/>
    <s v="Raspberry Choco"/>
    <n v="7280"/>
    <n v="201"/>
  </r>
  <r>
    <x v="4"/>
    <x v="5"/>
    <s v="70% Dark Bites"/>
    <n v="3402"/>
    <n v="366"/>
  </r>
  <r>
    <x v="6"/>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6"/>
    <x v="1"/>
    <s v="Peanut Butter Cubes"/>
    <n v="819"/>
    <n v="306"/>
  </r>
  <r>
    <x v="6"/>
    <x v="5"/>
    <s v="Orange Choco"/>
    <n v="2583"/>
    <n v="18"/>
  </r>
  <r>
    <x v="5"/>
    <x v="1"/>
    <s v="99% Dark &amp; Pure"/>
    <n v="4585"/>
    <n v="240"/>
  </r>
  <r>
    <x v="8"/>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6"/>
    <x v="3"/>
    <s v="Baker's Choco Chips"/>
    <n v="4956"/>
    <n v="171"/>
  </r>
  <r>
    <x v="9"/>
    <x v="5"/>
    <s v="99% Dark &amp; Pure"/>
    <n v="5355"/>
    <n v="204"/>
  </r>
  <r>
    <x v="6"/>
    <x v="5"/>
    <s v="50% Dark Bites"/>
    <n v="7259"/>
    <n v="276"/>
  </r>
  <r>
    <x v="1"/>
    <x v="0"/>
    <s v="Baker's Choco Chips"/>
    <n v="6279"/>
    <n v="45"/>
  </r>
  <r>
    <x v="0"/>
    <x v="4"/>
    <s v="Manuka Honey Choco"/>
    <n v="2541"/>
    <n v="45"/>
  </r>
  <r>
    <x v="4"/>
    <x v="1"/>
    <s v="Organic Choco Syrup"/>
    <n v="3864"/>
    <n v="177"/>
  </r>
  <r>
    <x v="8"/>
    <x v="2"/>
    <s v="Milk Bars"/>
    <n v="6146"/>
    <n v="63"/>
  </r>
  <r>
    <x v="2"/>
    <x v="3"/>
    <s v="Drinking Coco"/>
    <n v="2639"/>
    <n v="204"/>
  </r>
  <r>
    <x v="1"/>
    <x v="0"/>
    <s v="After Nines"/>
    <n v="1890"/>
    <n v="195"/>
  </r>
  <r>
    <x v="5"/>
    <x v="5"/>
    <s v="50% Dark Bites"/>
    <n v="1932"/>
    <n v="369"/>
  </r>
  <r>
    <x v="6"/>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8"/>
    <x v="2"/>
    <s v="70% Dark Bites"/>
    <n v="1526"/>
    <n v="105"/>
  </r>
  <r>
    <x v="0"/>
    <x v="3"/>
    <s v="Caramel Stuffed Bars"/>
    <n v="3101"/>
    <n v="225"/>
  </r>
  <r>
    <x v="7"/>
    <x v="0"/>
    <s v="50% Dark Bites"/>
    <n v="1057"/>
    <n v="54"/>
  </r>
  <r>
    <x v="5"/>
    <x v="0"/>
    <s v="Baker's Choco Chips"/>
    <n v="5306"/>
    <n v="0"/>
  </r>
  <r>
    <x v="8"/>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8"/>
    <x v="3"/>
    <s v="After Nines"/>
    <n v="6909"/>
    <n v="81"/>
  </r>
  <r>
    <x v="2"/>
    <x v="3"/>
    <s v="85% Dark Bars"/>
    <n v="3920"/>
    <n v="306"/>
  </r>
  <r>
    <x v="9"/>
    <x v="3"/>
    <s v="Spicy Special Slims"/>
    <n v="4858"/>
    <n v="279"/>
  </r>
  <r>
    <x v="7"/>
    <x v="4"/>
    <s v="Almond Choco"/>
    <n v="3549"/>
    <n v="3"/>
  </r>
  <r>
    <x v="5"/>
    <x v="3"/>
    <s v="Organic Choco Syrup"/>
    <n v="966"/>
    <n v="198"/>
  </r>
  <r>
    <x v="8"/>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6"/>
    <x v="1"/>
    <s v="Fruit &amp; Nut Bars"/>
    <n v="2023"/>
    <n v="78"/>
  </r>
  <r>
    <x v="2"/>
    <x v="2"/>
    <s v="70% Dark Bites"/>
    <n v="9051"/>
    <n v="57"/>
  </r>
  <r>
    <x v="2"/>
    <x v="0"/>
    <s v="Caramel Stuffed Bars"/>
    <n v="2919"/>
    <n v="45"/>
  </r>
  <r>
    <x v="3"/>
    <x v="4"/>
    <s v="After Nines"/>
    <n v="5915"/>
    <n v="3"/>
  </r>
  <r>
    <x v="9"/>
    <x v="1"/>
    <s v="Raspberry Choco"/>
    <n v="2562"/>
    <n v="6"/>
  </r>
  <r>
    <x v="8"/>
    <x v="0"/>
    <s v="White Choc"/>
    <n v="8813"/>
    <n v="21"/>
  </r>
  <r>
    <x v="8"/>
    <x v="2"/>
    <s v="Drinking Coco"/>
    <n v="6111"/>
    <n v="3"/>
  </r>
  <r>
    <x v="1"/>
    <x v="5"/>
    <s v="Smooth Sliky Salty"/>
    <n v="3507"/>
    <n v="288"/>
  </r>
  <r>
    <x v="4"/>
    <x v="2"/>
    <s v="Milk Bars"/>
    <n v="4319"/>
    <n v="30"/>
  </r>
  <r>
    <x v="0"/>
    <x v="4"/>
    <s v="Baker's Choco Chips"/>
    <n v="609"/>
    <n v="87"/>
  </r>
  <r>
    <x v="0"/>
    <x v="3"/>
    <s v="Organic Choco Syrup"/>
    <n v="6370"/>
    <n v="30"/>
  </r>
  <r>
    <x v="8"/>
    <x v="4"/>
    <s v="99% Dark &amp; Pure"/>
    <n v="5474"/>
    <n v="168"/>
  </r>
  <r>
    <x v="0"/>
    <x v="2"/>
    <s v="Organic Choco Syrup"/>
    <n v="3164"/>
    <n v="306"/>
  </r>
  <r>
    <x v="4"/>
    <x v="1"/>
    <s v="Almond Choco"/>
    <n v="1302"/>
    <n v="402"/>
  </r>
  <r>
    <x v="6"/>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8"/>
    <x v="5"/>
    <s v="After Nines"/>
    <n v="6279"/>
    <n v="237"/>
  </r>
  <r>
    <x v="0"/>
    <x v="2"/>
    <s v="Milk Bars"/>
    <n v="4424"/>
    <n v="201"/>
  </r>
  <r>
    <x v="7"/>
    <x v="2"/>
    <s v="Eclairs"/>
    <n v="189"/>
    <n v="48"/>
  </r>
  <r>
    <x v="8"/>
    <x v="1"/>
    <s v="After Nines"/>
    <n v="490"/>
    <n v="84"/>
  </r>
  <r>
    <x v="1"/>
    <x v="0"/>
    <s v="Spicy Special Slims"/>
    <n v="434"/>
    <n v="87"/>
  </r>
  <r>
    <x v="5"/>
    <x v="4"/>
    <s v="70% Dark Bites"/>
    <n v="10129"/>
    <n v="312"/>
  </r>
  <r>
    <x v="6"/>
    <x v="3"/>
    <s v="Caramel Stuffed Bars"/>
    <n v="1652"/>
    <n v="102"/>
  </r>
  <r>
    <x v="1"/>
    <x v="4"/>
    <s v="Spicy Special Slims"/>
    <n v="6433"/>
    <n v="78"/>
  </r>
  <r>
    <x v="6"/>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6"/>
    <x v="1"/>
    <s v="Raspberry Choco"/>
    <n v="6657"/>
    <n v="276"/>
  </r>
  <r>
    <x v="6"/>
    <x v="5"/>
    <s v="Eclairs"/>
    <n v="2919"/>
    <n v="93"/>
  </r>
  <r>
    <x v="7"/>
    <x v="2"/>
    <s v="Smooth Sliky Salty"/>
    <n v="3094"/>
    <n v="246"/>
  </r>
  <r>
    <x v="4"/>
    <x v="3"/>
    <s v="85% Dark Bars"/>
    <n v="2989"/>
    <n v="3"/>
  </r>
  <r>
    <x v="1"/>
    <x v="4"/>
    <s v="Organic Choco Syrup"/>
    <n v="2268"/>
    <n v="63"/>
  </r>
  <r>
    <x v="8"/>
    <x v="1"/>
    <s v="Smooth Sliky Salty"/>
    <n v="4753"/>
    <n v="246"/>
  </r>
  <r>
    <x v="7"/>
    <x v="5"/>
    <s v="99% Dark &amp; Pure"/>
    <n v="7511"/>
    <n v="120"/>
  </r>
  <r>
    <x v="7"/>
    <x v="4"/>
    <s v="Smooth Sliky Salty"/>
    <n v="4326"/>
    <n v="348"/>
  </r>
  <r>
    <x v="3"/>
    <x v="5"/>
    <s v="Fruit &amp; Nut Bars"/>
    <n v="4935"/>
    <n v="126"/>
  </r>
  <r>
    <x v="4"/>
    <x v="1"/>
    <s v="70% Dark Bites"/>
    <n v="4781"/>
    <n v="123"/>
  </r>
  <r>
    <x v="8"/>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6"/>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6"/>
    <x v="0"/>
    <s v="Almond Choco"/>
    <n v="938"/>
    <n v="366"/>
  </r>
  <r>
    <x v="6"/>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879410-C034-45A6-94A7-D5AB8522E86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B2:C13" firstHeaderRow="1" firstDataRow="1" firstDataCol="1"/>
  <pivotFields count="5">
    <pivotField axis="axisRow" showAll="0">
      <items count="11">
        <item x="7"/>
        <item x="1"/>
        <item x="3"/>
        <item x="5"/>
        <item x="4"/>
        <item x="8"/>
        <item x="6"/>
        <item x="2"/>
        <item x="9"/>
        <item x="0"/>
        <item t="default"/>
      </items>
    </pivotField>
    <pivotField showAll="0">
      <items count="7">
        <item h="1" x="4"/>
        <item h="1" x="2"/>
        <item h="1" x="5"/>
        <item x="0"/>
        <item h="1" x="3"/>
        <item h="1" x="1"/>
        <item t="default"/>
      </items>
    </pivotField>
    <pivotField showAll="0"/>
    <pivotField dataField="1" numFmtId="6" showAll="0"/>
    <pivotField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numFmtId="164"/>
  </dataFields>
  <conditionalFormats count="1">
    <conditionalFormat priority="1">
      <pivotAreas count="1">
        <pivotArea type="data" collapsedLevelsAreSubtotals="1" fieldPosition="0">
          <references count="2">
            <reference field="4294967294" count="1" selected="0">
              <x v="0"/>
            </reference>
            <reference field="0" count="1">
              <x v="0"/>
            </reference>
          </references>
        </pivotArea>
      </pivotAreas>
    </conditionalFormat>
  </conditionalFormats>
  <chartFormats count="2">
    <chartFormat chart="9"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35CF6916-EF9F-41A2-A3A4-DC9F886E6B64}" sourceName="Geography">
  <pivotTables>
    <pivotTable tabId="2" name="PivotTable1"/>
  </pivotTables>
  <data>
    <tabular pivotCacheId="928671290">
      <items count="6">
        <i x="4"/>
        <i x="2"/>
        <i x="5"/>
        <i x="0" s="1"/>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50F4792A-E702-4B15-A52D-68FDC531634D}" cache="Slicer_Geography" caption="Geograph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0B214C-D415-4E3E-A5EF-F103B5AF288D}" name="data" displayName="data" ref="L2:P302" totalsRowShown="0" headerRowDxfId="8">
  <tableColumns count="5">
    <tableColumn id="5" xr3:uid="{F27CCD0A-EA71-4BC1-A9C4-87E61C1B462B}" name="Sales Person"/>
    <tableColumn id="1" xr3:uid="{753525C4-D07D-44AE-B769-B02ED72635B0}" name="Geography"/>
    <tableColumn id="2" xr3:uid="{F79B5C7F-D429-45E7-8F7B-2EE4387E9950}" name="Product"/>
    <tableColumn id="3" xr3:uid="{2A788AD3-C062-47E2-BB10-E4B5D6C9BAFE}" name="Amount" dataDxfId="7"/>
    <tableColumn id="4" xr3:uid="{DC9E9DA6-1894-4A26-B4E4-C7455181E389}" name="Units"/>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DBC3EC-E0AE-4B0E-8C3D-AED6A9B39B63}" name="Table2" displayName="Table2" ref="B16:C27" totalsRowShown="0" headerRowDxfId="6" headerRowBorderDxfId="5" tableBorderDxfId="4">
  <autoFilter ref="B16:C27" xr:uid="{682EA47D-DD48-4983-B0D9-52E55AEB959C}"/>
  <tableColumns count="2">
    <tableColumn id="1" xr3:uid="{B3F60486-FFBA-4BA7-87DE-C8F983D65342}" name="Product" dataDxfId="3"/>
    <tableColumn id="2" xr3:uid="{43526893-253C-44D2-8D1B-E2237FDAB57D}" name="Amount"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8F6FD08-7AFA-4687-882A-2DF8EAFA69E8}" name="Table3" displayName="Table3" ref="L21:N28" totalsRowShown="0">
  <autoFilter ref="L21:N28" xr:uid="{FACD8C5E-0B69-4048-8D10-3386431CBC3E}"/>
  <tableColumns count="3">
    <tableColumn id="1" xr3:uid="{DA8FE6E2-9BFC-4A99-9920-2D4DB43EBA1E}" name="Product"/>
    <tableColumn id="2" xr3:uid="{7D0FC15D-2D4D-4F00-A7E0-C9C3198312E1}" name="Amount" dataDxfId="1"/>
    <tableColumn id="3" xr3:uid="{915885AD-8D67-458C-94A6-E930C83C2C37}" name="da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A42232E-8ED1-4F88-8D60-16EE7BD3F791}" name="Table35" displayName="Table35" ref="P18:R25" totalsRowShown="0">
  <autoFilter ref="P18:R25" xr:uid="{DD15C5FB-F18F-4473-AA40-505EEB318BEC}"/>
  <tableColumns count="3">
    <tableColumn id="1" xr3:uid="{DD57FDD3-E2F4-4097-9EE0-937811BB89C6}" name="Product"/>
    <tableColumn id="2" xr3:uid="{3F400A40-3D67-489A-8E3C-E4AEA7971E97}" name="Amount" dataDxfId="0"/>
    <tableColumn id="3" xr3:uid="{9DB4655C-D02B-4D5C-8D64-4F767C19D533}" name="da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336"/>
  <sheetViews>
    <sheetView tabSelected="1" zoomScale="130" zoomScaleNormal="130" workbookViewId="0">
      <selection activeCell="D11" sqref="D11"/>
    </sheetView>
  </sheetViews>
  <sheetFormatPr defaultRowHeight="15" x14ac:dyDescent="0.25"/>
  <cols>
    <col min="1" max="1" width="6.5703125" customWidth="1"/>
    <col min="2" max="2" width="34.140625" customWidth="1"/>
    <col min="3" max="3" width="21.42578125" customWidth="1"/>
    <col min="4" max="4" width="11.28515625" customWidth="1"/>
    <col min="5" max="5" width="1.7109375" hidden="1" customWidth="1"/>
    <col min="6" max="6" width="2.85546875" hidden="1" customWidth="1"/>
    <col min="7" max="7" width="2.42578125" hidden="1" customWidth="1"/>
    <col min="8" max="8" width="2.7109375" style="5" hidden="1" customWidth="1"/>
    <col min="9" max="9" width="3.42578125" hidden="1" customWidth="1"/>
    <col min="10" max="10" width="2.140625" style="4" hidden="1" customWidth="1"/>
    <col min="11" max="11" width="1.85546875" style="4" customWidth="1"/>
  </cols>
  <sheetData>
    <row r="2" spans="1:16" x14ac:dyDescent="0.25">
      <c r="A2" s="23" t="s">
        <v>43</v>
      </c>
      <c r="B2" s="24" t="s">
        <v>59</v>
      </c>
      <c r="C2" s="23" t="s">
        <v>60</v>
      </c>
      <c r="D2" s="23" t="s">
        <v>61</v>
      </c>
      <c r="L2" s="1" t="s">
        <v>0</v>
      </c>
      <c r="M2" s="1" t="s">
        <v>1</v>
      </c>
      <c r="N2" s="1" t="s">
        <v>2</v>
      </c>
      <c r="O2" s="1" t="s">
        <v>3</v>
      </c>
      <c r="P2" s="1" t="s">
        <v>4</v>
      </c>
    </row>
    <row r="3" spans="1:16" x14ac:dyDescent="0.25">
      <c r="A3" s="5">
        <v>1</v>
      </c>
      <c r="B3" t="s">
        <v>58</v>
      </c>
      <c r="C3" s="4" t="e">
        <f>_xlfn.FILTERXML(data[],data[Geography]="New Zealand")</f>
        <v>#VALUE!</v>
      </c>
      <c r="D3" s="4"/>
      <c r="L3" t="s">
        <v>5</v>
      </c>
      <c r="M3" t="s">
        <v>6</v>
      </c>
      <c r="N3" t="s">
        <v>7</v>
      </c>
      <c r="O3" s="6">
        <v>1624</v>
      </c>
      <c r="P3">
        <v>114</v>
      </c>
    </row>
    <row r="4" spans="1:16" x14ac:dyDescent="0.25">
      <c r="A4" s="5">
        <v>2</v>
      </c>
      <c r="B4" t="s">
        <v>62</v>
      </c>
      <c r="C4" s="4" t="str">
        <f>L3&amp;CHAR(10)&amp;L4</f>
        <v>Ram Mahesh
Brien Boise</v>
      </c>
      <c r="D4" s="4" t="str">
        <f>L3&amp;CHAR(10)&amp;L4</f>
        <v>Ram Mahesh
Brien Boise</v>
      </c>
      <c r="L4" t="s">
        <v>8</v>
      </c>
      <c r="M4" t="s">
        <v>9</v>
      </c>
      <c r="N4" t="s">
        <v>10</v>
      </c>
      <c r="O4" s="6">
        <v>6706</v>
      </c>
      <c r="P4">
        <v>459</v>
      </c>
    </row>
    <row r="5" spans="1:16" x14ac:dyDescent="0.25">
      <c r="A5" s="5">
        <v>3</v>
      </c>
      <c r="B5" t="s">
        <v>46</v>
      </c>
      <c r="C5" s="9">
        <v>10000</v>
      </c>
      <c r="D5" s="4"/>
      <c r="L5" t="s">
        <v>11</v>
      </c>
      <c r="M5" t="s">
        <v>9</v>
      </c>
      <c r="N5" t="s">
        <v>12</v>
      </c>
      <c r="O5" s="6">
        <v>959</v>
      </c>
      <c r="P5">
        <v>147</v>
      </c>
    </row>
    <row r="6" spans="1:16" x14ac:dyDescent="0.25">
      <c r="A6" s="5">
        <v>4</v>
      </c>
      <c r="B6" t="s">
        <v>66</v>
      </c>
      <c r="C6" s="4">
        <f>SUBTOTAL(9,data[Units])</f>
        <v>45660</v>
      </c>
      <c r="D6" s="4"/>
      <c r="L6" t="s">
        <v>13</v>
      </c>
      <c r="M6" t="s">
        <v>14</v>
      </c>
      <c r="N6" t="s">
        <v>15</v>
      </c>
      <c r="O6" s="6">
        <v>9632</v>
      </c>
      <c r="P6">
        <v>288</v>
      </c>
    </row>
    <row r="7" spans="1:16" x14ac:dyDescent="0.25">
      <c r="A7" s="5">
        <v>5</v>
      </c>
      <c r="B7" t="s">
        <v>51</v>
      </c>
      <c r="C7" s="4"/>
      <c r="D7" s="4"/>
      <c r="L7" t="s">
        <v>16</v>
      </c>
      <c r="M7" t="s">
        <v>17</v>
      </c>
      <c r="N7" t="s">
        <v>18</v>
      </c>
      <c r="O7" s="6">
        <v>2100</v>
      </c>
      <c r="P7">
        <v>414</v>
      </c>
    </row>
    <row r="8" spans="1:16" x14ac:dyDescent="0.25">
      <c r="A8" s="5">
        <v>6</v>
      </c>
      <c r="B8" t="s">
        <v>89</v>
      </c>
      <c r="C8" s="4" t="str">
        <f>REPT("|",P25)</f>
        <v>||||||||||||</v>
      </c>
      <c r="D8" s="30" t="str">
        <f>REPT("|",P25)</f>
        <v>||||||||||||</v>
      </c>
      <c r="L8" t="s">
        <v>5</v>
      </c>
      <c r="M8" t="s">
        <v>9</v>
      </c>
      <c r="N8" t="s">
        <v>19</v>
      </c>
      <c r="O8" s="6">
        <v>8869</v>
      </c>
      <c r="P8">
        <v>432</v>
      </c>
    </row>
    <row r="9" spans="1:16" x14ac:dyDescent="0.25">
      <c r="A9" s="5">
        <v>7</v>
      </c>
      <c r="B9" t="s">
        <v>64</v>
      </c>
      <c r="C9" s="4">
        <f>LARGE(data[Amount],2)</f>
        <v>15610</v>
      </c>
      <c r="D9" s="4">
        <f>SMALL(data[Amount],2)</f>
        <v>21</v>
      </c>
      <c r="L9" t="s">
        <v>16</v>
      </c>
      <c r="M9" t="s">
        <v>20</v>
      </c>
      <c r="N9" t="s">
        <v>21</v>
      </c>
      <c r="O9" s="6">
        <v>2681</v>
      </c>
      <c r="P9">
        <v>54</v>
      </c>
    </row>
    <row r="10" spans="1:16" x14ac:dyDescent="0.25">
      <c r="A10" s="5">
        <v>8</v>
      </c>
      <c r="B10" t="s">
        <v>65</v>
      </c>
      <c r="C10" s="4">
        <f>MAX(data[Amount])</f>
        <v>16184</v>
      </c>
      <c r="D10" s="4">
        <f>MIN(data[Amount])</f>
        <v>0</v>
      </c>
      <c r="L10" t="s">
        <v>8</v>
      </c>
      <c r="M10" t="s">
        <v>9</v>
      </c>
      <c r="N10" t="s">
        <v>22</v>
      </c>
      <c r="O10" s="6">
        <v>5012</v>
      </c>
      <c r="P10">
        <v>210</v>
      </c>
    </row>
    <row r="11" spans="1:16" x14ac:dyDescent="0.25">
      <c r="A11" s="5">
        <v>9</v>
      </c>
      <c r="B11" t="s">
        <v>45</v>
      </c>
      <c r="C11" s="11">
        <v>1624</v>
      </c>
      <c r="D11" s="4"/>
      <c r="L11" t="s">
        <v>23</v>
      </c>
      <c r="M11" t="s">
        <v>20</v>
      </c>
      <c r="N11" t="s">
        <v>24</v>
      </c>
      <c r="O11" s="6">
        <v>1281</v>
      </c>
      <c r="P11">
        <v>75</v>
      </c>
    </row>
    <row r="12" spans="1:16" x14ac:dyDescent="0.25">
      <c r="A12" s="5">
        <v>10</v>
      </c>
      <c r="B12" t="s">
        <v>75</v>
      </c>
      <c r="C12" s="4"/>
      <c r="D12" s="4"/>
      <c r="L12" t="s">
        <v>25</v>
      </c>
      <c r="M12" t="s">
        <v>6</v>
      </c>
      <c r="N12" t="s">
        <v>26</v>
      </c>
      <c r="O12" s="6">
        <v>3983</v>
      </c>
      <c r="P12">
        <v>144</v>
      </c>
    </row>
    <row r="13" spans="1:16" x14ac:dyDescent="0.25">
      <c r="A13" s="5">
        <v>11</v>
      </c>
      <c r="B13" t="s">
        <v>81</v>
      </c>
      <c r="C13" s="4" t="s">
        <v>82</v>
      </c>
      <c r="D13" s="4"/>
      <c r="L13" t="s">
        <v>11</v>
      </c>
      <c r="M13" t="s">
        <v>20</v>
      </c>
      <c r="N13" t="s">
        <v>27</v>
      </c>
      <c r="O13" s="6">
        <v>2646</v>
      </c>
      <c r="P13">
        <v>120</v>
      </c>
    </row>
    <row r="14" spans="1:16" x14ac:dyDescent="0.25">
      <c r="A14" s="5">
        <v>12</v>
      </c>
      <c r="B14" t="s">
        <v>49</v>
      </c>
      <c r="C14" s="4"/>
      <c r="D14" s="4"/>
      <c r="L14" t="s">
        <v>28</v>
      </c>
      <c r="M14" t="s">
        <v>29</v>
      </c>
      <c r="N14" t="s">
        <v>30</v>
      </c>
      <c r="O14" s="6">
        <v>252</v>
      </c>
      <c r="P14">
        <v>54</v>
      </c>
    </row>
    <row r="15" spans="1:16" x14ac:dyDescent="0.25">
      <c r="A15" s="5">
        <v>13</v>
      </c>
      <c r="B15" t="s">
        <v>50</v>
      </c>
      <c r="C15" s="4"/>
      <c r="D15" s="4"/>
      <c r="L15" t="s">
        <v>25</v>
      </c>
      <c r="M15" t="s">
        <v>9</v>
      </c>
      <c r="N15" t="s">
        <v>31</v>
      </c>
      <c r="O15" s="6">
        <v>2114</v>
      </c>
      <c r="P15">
        <v>66</v>
      </c>
    </row>
    <row r="16" spans="1:16" x14ac:dyDescent="0.25">
      <c r="A16" s="5">
        <v>14</v>
      </c>
      <c r="B16" t="s">
        <v>47</v>
      </c>
      <c r="C16" s="4"/>
      <c r="D16" s="4"/>
      <c r="L16" t="s">
        <v>32</v>
      </c>
      <c r="M16" t="s">
        <v>29</v>
      </c>
      <c r="N16" t="s">
        <v>33</v>
      </c>
      <c r="O16" s="6">
        <v>15610</v>
      </c>
      <c r="P16">
        <v>339</v>
      </c>
    </row>
    <row r="17" spans="1:16" x14ac:dyDescent="0.25">
      <c r="A17" s="5">
        <v>15</v>
      </c>
      <c r="B17" t="s">
        <v>63</v>
      </c>
      <c r="C17" s="4"/>
      <c r="D17" s="4"/>
      <c r="L17" t="s">
        <v>11</v>
      </c>
      <c r="M17" t="s">
        <v>29</v>
      </c>
      <c r="N17" t="s">
        <v>34</v>
      </c>
      <c r="O17" s="6">
        <v>8155</v>
      </c>
      <c r="P17">
        <v>90</v>
      </c>
    </row>
    <row r="18" spans="1:16" x14ac:dyDescent="0.25">
      <c r="A18" s="5">
        <v>16</v>
      </c>
      <c r="B18" t="s">
        <v>52</v>
      </c>
      <c r="C18" s="4"/>
      <c r="D18" s="4"/>
      <c r="L18" t="s">
        <v>8</v>
      </c>
      <c r="M18" t="s">
        <v>6</v>
      </c>
      <c r="N18" t="s">
        <v>35</v>
      </c>
      <c r="O18" s="6">
        <v>1771</v>
      </c>
      <c r="P18">
        <v>204</v>
      </c>
    </row>
    <row r="19" spans="1:16" x14ac:dyDescent="0.25">
      <c r="A19" s="5">
        <v>17</v>
      </c>
      <c r="B19" t="s">
        <v>56</v>
      </c>
      <c r="C19" s="4"/>
      <c r="D19" s="4"/>
      <c r="L19" t="s">
        <v>13</v>
      </c>
      <c r="M19" t="s">
        <v>9</v>
      </c>
      <c r="N19" t="s">
        <v>36</v>
      </c>
      <c r="O19" s="6">
        <v>2114</v>
      </c>
      <c r="P19">
        <v>186</v>
      </c>
    </row>
    <row r="20" spans="1:16" x14ac:dyDescent="0.25">
      <c r="A20" s="5">
        <v>18</v>
      </c>
      <c r="B20" t="s">
        <v>57</v>
      </c>
      <c r="C20" s="4"/>
      <c r="D20" s="4"/>
      <c r="L20" t="s">
        <v>13</v>
      </c>
      <c r="M20" t="s">
        <v>6</v>
      </c>
      <c r="N20" t="s">
        <v>37</v>
      </c>
      <c r="O20" s="6">
        <v>6398</v>
      </c>
      <c r="P20">
        <v>102</v>
      </c>
    </row>
    <row r="21" spans="1:16" x14ac:dyDescent="0.25">
      <c r="A21" s="5">
        <v>19</v>
      </c>
      <c r="B21" s="17" t="s">
        <v>78</v>
      </c>
      <c r="C21" s="4">
        <f>_xll.XLOOKUP(L3,data[Sales Person],data[Amount],,,-1)</f>
        <v>9002</v>
      </c>
      <c r="D21" s="4"/>
      <c r="L21" t="s">
        <v>16</v>
      </c>
      <c r="M21" t="s">
        <v>20</v>
      </c>
      <c r="N21" t="s">
        <v>38</v>
      </c>
      <c r="O21" s="6">
        <v>1134</v>
      </c>
      <c r="P21">
        <v>282</v>
      </c>
    </row>
    <row r="22" spans="1:16" x14ac:dyDescent="0.25">
      <c r="A22" s="5">
        <v>20</v>
      </c>
      <c r="B22" t="s">
        <v>48</v>
      </c>
      <c r="C22" s="4"/>
      <c r="D22" s="4"/>
      <c r="L22" t="s">
        <v>28</v>
      </c>
      <c r="M22" t="s">
        <v>17</v>
      </c>
      <c r="N22" t="s">
        <v>39</v>
      </c>
      <c r="O22" s="6">
        <v>6027</v>
      </c>
      <c r="P22">
        <v>144</v>
      </c>
    </row>
    <row r="23" spans="1:16" x14ac:dyDescent="0.25">
      <c r="A23" s="5">
        <v>21</v>
      </c>
      <c r="B23" t="s">
        <v>87</v>
      </c>
      <c r="C23" s="4"/>
      <c r="D23" s="4"/>
      <c r="L23" t="s">
        <v>16</v>
      </c>
      <c r="M23" t="s">
        <v>14</v>
      </c>
      <c r="N23" t="s">
        <v>40</v>
      </c>
      <c r="O23" s="6">
        <v>497</v>
      </c>
      <c r="P23">
        <v>63</v>
      </c>
    </row>
    <row r="24" spans="1:16" x14ac:dyDescent="0.25">
      <c r="A24" s="5">
        <v>22</v>
      </c>
      <c r="B24" t="s">
        <v>79</v>
      </c>
      <c r="C24" s="25">
        <v>44723</v>
      </c>
      <c r="D24" s="4"/>
      <c r="L24" t="s">
        <v>11</v>
      </c>
      <c r="M24" t="s">
        <v>9</v>
      </c>
      <c r="N24" t="s">
        <v>41</v>
      </c>
      <c r="O24" s="6">
        <v>98</v>
      </c>
      <c r="P24">
        <v>159</v>
      </c>
    </row>
    <row r="25" spans="1:16" x14ac:dyDescent="0.25">
      <c r="A25" s="5">
        <v>23</v>
      </c>
      <c r="B25" t="s">
        <v>76</v>
      </c>
      <c r="C25" s="19" t="str">
        <f>IF(P22&gt;150,"👩👩","😛😛")</f>
        <v>😛😛</v>
      </c>
      <c r="D25" s="4"/>
      <c r="L25" t="s">
        <v>32</v>
      </c>
      <c r="M25" t="s">
        <v>6</v>
      </c>
      <c r="N25" t="s">
        <v>24</v>
      </c>
      <c r="O25" s="6">
        <v>4991</v>
      </c>
      <c r="P25">
        <v>12</v>
      </c>
    </row>
    <row r="26" spans="1:16" x14ac:dyDescent="0.25">
      <c r="A26" s="5">
        <v>24</v>
      </c>
      <c r="B26" t="s">
        <v>77</v>
      </c>
      <c r="C26" s="4" t="s">
        <v>86</v>
      </c>
      <c r="D26" s="4"/>
      <c r="L26" t="s">
        <v>28</v>
      </c>
      <c r="M26" t="s">
        <v>17</v>
      </c>
      <c r="N26" t="s">
        <v>18</v>
      </c>
      <c r="O26" s="6">
        <v>1785</v>
      </c>
      <c r="P26">
        <v>462</v>
      </c>
    </row>
    <row r="27" spans="1:16" x14ac:dyDescent="0.25">
      <c r="A27" s="5">
        <v>25</v>
      </c>
      <c r="B27" t="s">
        <v>80</v>
      </c>
      <c r="C27" s="4"/>
      <c r="D27" s="4"/>
      <c r="L27" t="s">
        <v>25</v>
      </c>
      <c r="M27" t="s">
        <v>9</v>
      </c>
      <c r="N27" t="s">
        <v>18</v>
      </c>
      <c r="O27" s="6">
        <v>2464</v>
      </c>
      <c r="P27">
        <v>234</v>
      </c>
    </row>
    <row r="28" spans="1:16" x14ac:dyDescent="0.25">
      <c r="A28" s="5">
        <v>26</v>
      </c>
      <c r="D28" s="4"/>
      <c r="L28" t="s">
        <v>16</v>
      </c>
      <c r="M28" t="s">
        <v>6</v>
      </c>
      <c r="N28" t="s">
        <v>21</v>
      </c>
      <c r="O28" s="6">
        <v>7693</v>
      </c>
      <c r="P28">
        <v>87</v>
      </c>
    </row>
    <row r="29" spans="1:16" x14ac:dyDescent="0.25">
      <c r="A29" s="5">
        <v>27</v>
      </c>
      <c r="B29" t="s">
        <v>83</v>
      </c>
      <c r="C29" s="4"/>
      <c r="D29" s="4"/>
      <c r="L29" t="s">
        <v>13</v>
      </c>
      <c r="M29" t="s">
        <v>29</v>
      </c>
      <c r="N29" t="s">
        <v>22</v>
      </c>
      <c r="O29" s="6">
        <v>336</v>
      </c>
      <c r="P29">
        <v>144</v>
      </c>
    </row>
    <row r="30" spans="1:16" x14ac:dyDescent="0.25">
      <c r="A30" s="5">
        <v>28</v>
      </c>
      <c r="B30" t="s">
        <v>84</v>
      </c>
      <c r="C30" s="27" t="s">
        <v>85</v>
      </c>
      <c r="D30" s="4"/>
      <c r="L30" t="s">
        <v>28</v>
      </c>
      <c r="M30" t="s">
        <v>17</v>
      </c>
      <c r="N30" t="s">
        <v>33</v>
      </c>
      <c r="O30" s="6">
        <v>9443</v>
      </c>
      <c r="P30">
        <v>162</v>
      </c>
    </row>
    <row r="31" spans="1:16" x14ac:dyDescent="0.25">
      <c r="A31" s="5">
        <v>29</v>
      </c>
      <c r="B31" t="s">
        <v>44</v>
      </c>
      <c r="C31" s="4"/>
      <c r="D31" s="4"/>
      <c r="L31" t="s">
        <v>8</v>
      </c>
      <c r="M31" t="s">
        <v>20</v>
      </c>
      <c r="N31" t="s">
        <v>34</v>
      </c>
      <c r="O31" s="6">
        <v>1701</v>
      </c>
      <c r="P31">
        <v>234</v>
      </c>
    </row>
    <row r="32" spans="1:16" x14ac:dyDescent="0.25">
      <c r="A32" s="5">
        <v>30</v>
      </c>
      <c r="C32" s="4"/>
      <c r="D32" s="4"/>
      <c r="L32" t="s">
        <v>42</v>
      </c>
      <c r="M32" t="s">
        <v>20</v>
      </c>
      <c r="N32" t="s">
        <v>22</v>
      </c>
      <c r="O32" s="6">
        <v>2205</v>
      </c>
      <c r="P32">
        <v>141</v>
      </c>
    </row>
    <row r="33" spans="12:16" x14ac:dyDescent="0.25">
      <c r="L33" t="s">
        <v>13</v>
      </c>
      <c r="M33" t="s">
        <v>14</v>
      </c>
      <c r="N33" t="s">
        <v>30</v>
      </c>
      <c r="O33" s="6">
        <v>10311</v>
      </c>
      <c r="P33">
        <v>231</v>
      </c>
    </row>
    <row r="34" spans="12:16" x14ac:dyDescent="0.25">
      <c r="L34" t="s">
        <v>25</v>
      </c>
      <c r="M34" t="s">
        <v>17</v>
      </c>
      <c r="N34" t="s">
        <v>27</v>
      </c>
      <c r="O34" s="6">
        <v>21</v>
      </c>
      <c r="P34">
        <v>168</v>
      </c>
    </row>
    <row r="35" spans="12:16" x14ac:dyDescent="0.25">
      <c r="L35" t="s">
        <v>42</v>
      </c>
      <c r="M35" t="s">
        <v>9</v>
      </c>
      <c r="N35" t="s">
        <v>33</v>
      </c>
      <c r="O35" s="6">
        <v>1974</v>
      </c>
      <c r="P35">
        <v>195</v>
      </c>
    </row>
    <row r="36" spans="12:16" x14ac:dyDescent="0.25">
      <c r="L36" t="s">
        <v>32</v>
      </c>
      <c r="M36" t="s">
        <v>14</v>
      </c>
      <c r="N36" t="s">
        <v>34</v>
      </c>
      <c r="O36" s="6">
        <v>6314</v>
      </c>
      <c r="P36">
        <v>15</v>
      </c>
    </row>
    <row r="37" spans="12:16" x14ac:dyDescent="0.25">
      <c r="L37" t="s">
        <v>42</v>
      </c>
      <c r="M37" t="s">
        <v>6</v>
      </c>
      <c r="N37" t="s">
        <v>34</v>
      </c>
      <c r="O37" s="6">
        <v>4683</v>
      </c>
      <c r="P37">
        <v>30</v>
      </c>
    </row>
    <row r="38" spans="12:16" x14ac:dyDescent="0.25">
      <c r="L38" t="s">
        <v>28</v>
      </c>
      <c r="M38" t="s">
        <v>9</v>
      </c>
      <c r="N38" t="s">
        <v>35</v>
      </c>
      <c r="O38" s="6">
        <v>553</v>
      </c>
      <c r="P38">
        <v>15</v>
      </c>
    </row>
    <row r="39" spans="12:16" x14ac:dyDescent="0.25">
      <c r="L39" t="s">
        <v>8</v>
      </c>
      <c r="M39" t="s">
        <v>17</v>
      </c>
      <c r="N39" t="s">
        <v>7</v>
      </c>
      <c r="O39" s="6">
        <v>7021</v>
      </c>
      <c r="P39">
        <v>183</v>
      </c>
    </row>
    <row r="40" spans="12:16" x14ac:dyDescent="0.25">
      <c r="L40" t="s">
        <v>5</v>
      </c>
      <c r="M40" t="s">
        <v>17</v>
      </c>
      <c r="N40" t="s">
        <v>22</v>
      </c>
      <c r="O40" s="6">
        <v>5817</v>
      </c>
      <c r="P40">
        <v>12</v>
      </c>
    </row>
    <row r="41" spans="12:16" x14ac:dyDescent="0.25">
      <c r="L41" t="s">
        <v>13</v>
      </c>
      <c r="M41" t="s">
        <v>17</v>
      </c>
      <c r="N41" t="s">
        <v>24</v>
      </c>
      <c r="O41" s="6">
        <v>3976</v>
      </c>
      <c r="P41">
        <v>72</v>
      </c>
    </row>
    <row r="42" spans="12:16" x14ac:dyDescent="0.25">
      <c r="L42" t="s">
        <v>16</v>
      </c>
      <c r="M42" t="s">
        <v>6</v>
      </c>
      <c r="N42" t="s">
        <v>27</v>
      </c>
      <c r="O42" s="6">
        <v>1904</v>
      </c>
      <c r="P42">
        <v>405</v>
      </c>
    </row>
    <row r="43" spans="12:16" x14ac:dyDescent="0.25">
      <c r="L43" t="s">
        <v>23</v>
      </c>
      <c r="M43" t="s">
        <v>29</v>
      </c>
      <c r="N43" t="s">
        <v>10</v>
      </c>
      <c r="O43" s="6">
        <v>3262</v>
      </c>
      <c r="P43">
        <v>75</v>
      </c>
    </row>
    <row r="44" spans="12:16" x14ac:dyDescent="0.25">
      <c r="L44" t="s">
        <v>5</v>
      </c>
      <c r="M44" t="s">
        <v>29</v>
      </c>
      <c r="N44" t="s">
        <v>38</v>
      </c>
      <c r="O44" s="6">
        <v>2289</v>
      </c>
      <c r="P44">
        <v>135</v>
      </c>
    </row>
    <row r="45" spans="12:16" x14ac:dyDescent="0.25">
      <c r="L45" t="s">
        <v>32</v>
      </c>
      <c r="M45" t="s">
        <v>29</v>
      </c>
      <c r="N45" t="s">
        <v>38</v>
      </c>
      <c r="O45" s="6">
        <v>6986</v>
      </c>
      <c r="P45">
        <v>21</v>
      </c>
    </row>
    <row r="46" spans="12:16" x14ac:dyDescent="0.25">
      <c r="L46" t="s">
        <v>28</v>
      </c>
      <c r="M46" t="s">
        <v>20</v>
      </c>
      <c r="N46" t="s">
        <v>34</v>
      </c>
      <c r="O46" s="6">
        <v>4417</v>
      </c>
      <c r="P46">
        <v>153</v>
      </c>
    </row>
    <row r="47" spans="12:16" x14ac:dyDescent="0.25">
      <c r="L47" t="s">
        <v>16</v>
      </c>
      <c r="M47" t="s">
        <v>29</v>
      </c>
      <c r="N47" t="s">
        <v>36</v>
      </c>
      <c r="O47" s="6">
        <v>1442</v>
      </c>
      <c r="P47">
        <v>15</v>
      </c>
    </row>
    <row r="48" spans="12:16" x14ac:dyDescent="0.25">
      <c r="L48" t="s">
        <v>25</v>
      </c>
      <c r="M48" t="s">
        <v>9</v>
      </c>
      <c r="N48" t="s">
        <v>24</v>
      </c>
      <c r="O48" s="6">
        <v>2415</v>
      </c>
      <c r="P48">
        <v>255</v>
      </c>
    </row>
    <row r="49" spans="12:16" x14ac:dyDescent="0.25">
      <c r="L49" t="s">
        <v>28</v>
      </c>
      <c r="M49" t="s">
        <v>6</v>
      </c>
      <c r="N49" t="s">
        <v>35</v>
      </c>
      <c r="O49" s="6">
        <v>238</v>
      </c>
      <c r="P49">
        <v>18</v>
      </c>
    </row>
    <row r="50" spans="12:16" x14ac:dyDescent="0.25">
      <c r="L50" t="s">
        <v>16</v>
      </c>
      <c r="M50" t="s">
        <v>6</v>
      </c>
      <c r="N50" t="s">
        <v>34</v>
      </c>
      <c r="O50" s="6">
        <v>4949</v>
      </c>
      <c r="P50">
        <v>189</v>
      </c>
    </row>
    <row r="51" spans="12:16" x14ac:dyDescent="0.25">
      <c r="L51" t="s">
        <v>32</v>
      </c>
      <c r="M51" t="s">
        <v>20</v>
      </c>
      <c r="N51" t="s">
        <v>10</v>
      </c>
      <c r="O51" s="6">
        <v>5075</v>
      </c>
      <c r="P51">
        <v>21</v>
      </c>
    </row>
    <row r="52" spans="12:16" x14ac:dyDescent="0.25">
      <c r="L52" t="s">
        <v>25</v>
      </c>
      <c r="M52" t="s">
        <v>14</v>
      </c>
      <c r="N52" t="s">
        <v>27</v>
      </c>
      <c r="O52" s="6">
        <v>9198</v>
      </c>
      <c r="P52">
        <v>36</v>
      </c>
    </row>
    <row r="53" spans="12:16" x14ac:dyDescent="0.25">
      <c r="L53" t="s">
        <v>16</v>
      </c>
      <c r="M53" t="s">
        <v>29</v>
      </c>
      <c r="N53" t="s">
        <v>31</v>
      </c>
      <c r="O53" s="6">
        <v>3339</v>
      </c>
      <c r="P53">
        <v>75</v>
      </c>
    </row>
    <row r="54" spans="12:16" x14ac:dyDescent="0.25">
      <c r="L54" t="s">
        <v>5</v>
      </c>
      <c r="M54" t="s">
        <v>29</v>
      </c>
      <c r="N54" t="s">
        <v>26</v>
      </c>
      <c r="O54" s="6">
        <v>5019</v>
      </c>
      <c r="P54">
        <v>156</v>
      </c>
    </row>
    <row r="55" spans="12:16" x14ac:dyDescent="0.25">
      <c r="L55" t="s">
        <v>32</v>
      </c>
      <c r="M55" t="s">
        <v>14</v>
      </c>
      <c r="N55" t="s">
        <v>27</v>
      </c>
      <c r="O55" s="6">
        <v>16184</v>
      </c>
      <c r="P55">
        <v>39</v>
      </c>
    </row>
    <row r="56" spans="12:16" x14ac:dyDescent="0.25">
      <c r="L56" t="s">
        <v>28</v>
      </c>
      <c r="M56" t="s">
        <v>14</v>
      </c>
      <c r="N56" t="s">
        <v>31</v>
      </c>
      <c r="O56" s="6">
        <v>8211</v>
      </c>
      <c r="P56">
        <v>75</v>
      </c>
    </row>
    <row r="57" spans="12:16" x14ac:dyDescent="0.25">
      <c r="L57" t="s">
        <v>28</v>
      </c>
      <c r="M57" t="s">
        <v>20</v>
      </c>
      <c r="N57" t="s">
        <v>39</v>
      </c>
      <c r="O57" s="6">
        <v>6580</v>
      </c>
      <c r="P57">
        <v>183</v>
      </c>
    </row>
    <row r="58" spans="12:16" x14ac:dyDescent="0.25">
      <c r="L58" t="s">
        <v>13</v>
      </c>
      <c r="M58" t="s">
        <v>9</v>
      </c>
      <c r="N58" t="s">
        <v>30</v>
      </c>
      <c r="O58" s="6">
        <v>4760</v>
      </c>
      <c r="P58">
        <v>69</v>
      </c>
    </row>
    <row r="59" spans="12:16" x14ac:dyDescent="0.25">
      <c r="L59" t="s">
        <v>5</v>
      </c>
      <c r="M59" t="s">
        <v>14</v>
      </c>
      <c r="N59" t="s">
        <v>18</v>
      </c>
      <c r="O59" s="6">
        <v>5439</v>
      </c>
      <c r="P59">
        <v>30</v>
      </c>
    </row>
    <row r="60" spans="12:16" x14ac:dyDescent="0.25">
      <c r="L60" t="s">
        <v>13</v>
      </c>
      <c r="M60" t="s">
        <v>29</v>
      </c>
      <c r="N60" t="s">
        <v>26</v>
      </c>
      <c r="O60" s="6">
        <v>1463</v>
      </c>
      <c r="P60">
        <v>39</v>
      </c>
    </row>
    <row r="61" spans="12:16" x14ac:dyDescent="0.25">
      <c r="L61" t="s">
        <v>25</v>
      </c>
      <c r="M61" t="s">
        <v>29</v>
      </c>
      <c r="N61" t="s">
        <v>10</v>
      </c>
      <c r="O61" s="6">
        <v>7777</v>
      </c>
      <c r="P61">
        <v>504</v>
      </c>
    </row>
    <row r="62" spans="12:16" x14ac:dyDescent="0.25">
      <c r="L62" t="s">
        <v>11</v>
      </c>
      <c r="M62" t="s">
        <v>6</v>
      </c>
      <c r="N62" t="s">
        <v>31</v>
      </c>
      <c r="O62" s="6">
        <v>1085</v>
      </c>
      <c r="P62">
        <v>273</v>
      </c>
    </row>
    <row r="63" spans="12:16" x14ac:dyDescent="0.25">
      <c r="L63" t="s">
        <v>32</v>
      </c>
      <c r="M63" t="s">
        <v>6</v>
      </c>
      <c r="N63" t="s">
        <v>21</v>
      </c>
      <c r="O63" s="6">
        <v>182</v>
      </c>
      <c r="P63">
        <v>48</v>
      </c>
    </row>
    <row r="64" spans="12:16" x14ac:dyDescent="0.25">
      <c r="L64" t="s">
        <v>16</v>
      </c>
      <c r="M64" t="s">
        <v>29</v>
      </c>
      <c r="N64" t="s">
        <v>38</v>
      </c>
      <c r="O64" s="6">
        <v>4242</v>
      </c>
      <c r="P64">
        <v>207</v>
      </c>
    </row>
    <row r="65" spans="12:16" x14ac:dyDescent="0.25">
      <c r="L65" t="s">
        <v>16</v>
      </c>
      <c r="M65" t="s">
        <v>14</v>
      </c>
      <c r="N65" t="s">
        <v>10</v>
      </c>
      <c r="O65" s="6">
        <v>6118</v>
      </c>
      <c r="P65">
        <v>9</v>
      </c>
    </row>
    <row r="66" spans="12:16" x14ac:dyDescent="0.25">
      <c r="L66" t="s">
        <v>42</v>
      </c>
      <c r="M66" t="s">
        <v>14</v>
      </c>
      <c r="N66" t="s">
        <v>34</v>
      </c>
      <c r="O66" s="6">
        <v>2317</v>
      </c>
      <c r="P66">
        <v>261</v>
      </c>
    </row>
    <row r="67" spans="12:16" x14ac:dyDescent="0.25">
      <c r="L67" t="s">
        <v>16</v>
      </c>
      <c r="M67" t="s">
        <v>20</v>
      </c>
      <c r="N67" t="s">
        <v>27</v>
      </c>
      <c r="O67" s="6">
        <v>938</v>
      </c>
      <c r="P67">
        <v>6</v>
      </c>
    </row>
    <row r="68" spans="12:16" x14ac:dyDescent="0.25">
      <c r="L68" t="s">
        <v>8</v>
      </c>
      <c r="M68" t="s">
        <v>6</v>
      </c>
      <c r="N68" t="s">
        <v>36</v>
      </c>
      <c r="O68" s="6">
        <v>9709</v>
      </c>
      <c r="P68">
        <v>30</v>
      </c>
    </row>
    <row r="69" spans="12:16" x14ac:dyDescent="0.25">
      <c r="L69" t="s">
        <v>23</v>
      </c>
      <c r="M69" t="s">
        <v>29</v>
      </c>
      <c r="N69" t="s">
        <v>33</v>
      </c>
      <c r="O69" s="6">
        <v>2205</v>
      </c>
      <c r="P69">
        <v>138</v>
      </c>
    </row>
    <row r="70" spans="12:16" x14ac:dyDescent="0.25">
      <c r="L70" t="s">
        <v>23</v>
      </c>
      <c r="M70" t="s">
        <v>6</v>
      </c>
      <c r="N70" t="s">
        <v>26</v>
      </c>
      <c r="O70" s="6">
        <v>4487</v>
      </c>
      <c r="P70">
        <v>111</v>
      </c>
    </row>
    <row r="71" spans="12:16" x14ac:dyDescent="0.25">
      <c r="L71" t="s">
        <v>32</v>
      </c>
      <c r="M71" t="s">
        <v>9</v>
      </c>
      <c r="N71" t="s">
        <v>15</v>
      </c>
      <c r="O71" s="6">
        <v>2415</v>
      </c>
      <c r="P71">
        <v>15</v>
      </c>
    </row>
    <row r="72" spans="12:16" x14ac:dyDescent="0.25">
      <c r="L72" t="s">
        <v>5</v>
      </c>
      <c r="M72" t="s">
        <v>29</v>
      </c>
      <c r="N72" t="s">
        <v>35</v>
      </c>
      <c r="O72" s="6">
        <v>4018</v>
      </c>
      <c r="P72">
        <v>162</v>
      </c>
    </row>
    <row r="73" spans="12:16" x14ac:dyDescent="0.25">
      <c r="L73" t="s">
        <v>32</v>
      </c>
      <c r="M73" t="s">
        <v>29</v>
      </c>
      <c r="N73" t="s">
        <v>35</v>
      </c>
      <c r="O73" s="6">
        <v>861</v>
      </c>
      <c r="P73">
        <v>195</v>
      </c>
    </row>
    <row r="74" spans="12:16" x14ac:dyDescent="0.25">
      <c r="L74" t="s">
        <v>42</v>
      </c>
      <c r="M74" t="s">
        <v>20</v>
      </c>
      <c r="N74" t="s">
        <v>24</v>
      </c>
      <c r="O74" s="6">
        <v>5586</v>
      </c>
      <c r="P74">
        <v>525</v>
      </c>
    </row>
    <row r="75" spans="12:16" x14ac:dyDescent="0.25">
      <c r="L75" t="s">
        <v>23</v>
      </c>
      <c r="M75" t="s">
        <v>29</v>
      </c>
      <c r="N75" t="s">
        <v>19</v>
      </c>
      <c r="O75" s="6">
        <v>2226</v>
      </c>
      <c r="P75">
        <v>48</v>
      </c>
    </row>
    <row r="76" spans="12:16" x14ac:dyDescent="0.25">
      <c r="L76" t="s">
        <v>11</v>
      </c>
      <c r="M76" t="s">
        <v>29</v>
      </c>
      <c r="N76" t="s">
        <v>39</v>
      </c>
      <c r="O76" s="6">
        <v>14329</v>
      </c>
      <c r="P76">
        <v>150</v>
      </c>
    </row>
    <row r="77" spans="12:16" x14ac:dyDescent="0.25">
      <c r="L77" t="s">
        <v>11</v>
      </c>
      <c r="M77" t="s">
        <v>29</v>
      </c>
      <c r="N77" t="s">
        <v>33</v>
      </c>
      <c r="O77" s="6">
        <v>8463</v>
      </c>
      <c r="P77">
        <v>492</v>
      </c>
    </row>
    <row r="78" spans="12:16" x14ac:dyDescent="0.25">
      <c r="L78" t="s">
        <v>32</v>
      </c>
      <c r="M78" t="s">
        <v>29</v>
      </c>
      <c r="N78" t="s">
        <v>31</v>
      </c>
      <c r="O78" s="6">
        <v>2891</v>
      </c>
      <c r="P78">
        <v>102</v>
      </c>
    </row>
    <row r="79" spans="12:16" x14ac:dyDescent="0.25">
      <c r="L79" t="s">
        <v>25</v>
      </c>
      <c r="M79" t="s">
        <v>14</v>
      </c>
      <c r="N79" t="s">
        <v>34</v>
      </c>
      <c r="O79" s="6">
        <v>3773</v>
      </c>
      <c r="P79">
        <v>165</v>
      </c>
    </row>
    <row r="80" spans="12:16" x14ac:dyDescent="0.25">
      <c r="L80" t="s">
        <v>13</v>
      </c>
      <c r="M80" t="s">
        <v>14</v>
      </c>
      <c r="N80" t="s">
        <v>39</v>
      </c>
      <c r="O80" s="6">
        <v>854</v>
      </c>
      <c r="P80">
        <v>309</v>
      </c>
    </row>
    <row r="81" spans="12:16" x14ac:dyDescent="0.25">
      <c r="L81" t="s">
        <v>16</v>
      </c>
      <c r="M81" t="s">
        <v>14</v>
      </c>
      <c r="N81" t="s">
        <v>26</v>
      </c>
      <c r="O81" s="6">
        <v>4970</v>
      </c>
      <c r="P81">
        <v>156</v>
      </c>
    </row>
    <row r="82" spans="12:16" x14ac:dyDescent="0.25">
      <c r="L82" t="s">
        <v>32</v>
      </c>
      <c r="M82" t="s">
        <v>9</v>
      </c>
      <c r="N82" t="s">
        <v>36</v>
      </c>
      <c r="O82" s="6">
        <v>13391</v>
      </c>
      <c r="P82">
        <v>201</v>
      </c>
    </row>
    <row r="83" spans="12:16" x14ac:dyDescent="0.25">
      <c r="L83" t="s">
        <v>8</v>
      </c>
      <c r="M83" t="s">
        <v>17</v>
      </c>
      <c r="N83" t="s">
        <v>21</v>
      </c>
      <c r="O83" s="6">
        <v>8890</v>
      </c>
      <c r="P83">
        <v>210</v>
      </c>
    </row>
    <row r="84" spans="12:16" x14ac:dyDescent="0.25">
      <c r="L84" t="s">
        <v>28</v>
      </c>
      <c r="M84" t="s">
        <v>20</v>
      </c>
      <c r="N84" t="s">
        <v>30</v>
      </c>
      <c r="O84" s="6">
        <v>56</v>
      </c>
      <c r="P84">
        <v>51</v>
      </c>
    </row>
    <row r="85" spans="12:16" x14ac:dyDescent="0.25">
      <c r="L85" t="s">
        <v>25</v>
      </c>
      <c r="M85" t="s">
        <v>14</v>
      </c>
      <c r="N85" t="s">
        <v>18</v>
      </c>
      <c r="O85" s="6">
        <v>3339</v>
      </c>
      <c r="P85">
        <v>39</v>
      </c>
    </row>
    <row r="86" spans="12:16" x14ac:dyDescent="0.25">
      <c r="L86" t="s">
        <v>42</v>
      </c>
      <c r="M86" t="s">
        <v>9</v>
      </c>
      <c r="N86" t="s">
        <v>15</v>
      </c>
      <c r="O86" s="6">
        <v>3808</v>
      </c>
      <c r="P86">
        <v>279</v>
      </c>
    </row>
    <row r="87" spans="12:16" x14ac:dyDescent="0.25">
      <c r="L87" t="s">
        <v>42</v>
      </c>
      <c r="M87" t="s">
        <v>20</v>
      </c>
      <c r="N87" t="s">
        <v>30</v>
      </c>
      <c r="O87" s="6">
        <v>63</v>
      </c>
      <c r="P87">
        <v>123</v>
      </c>
    </row>
    <row r="88" spans="12:16" x14ac:dyDescent="0.25">
      <c r="L88" t="s">
        <v>28</v>
      </c>
      <c r="M88" t="s">
        <v>17</v>
      </c>
      <c r="N88" t="s">
        <v>38</v>
      </c>
      <c r="O88" s="6">
        <v>7812</v>
      </c>
      <c r="P88">
        <v>81</v>
      </c>
    </row>
    <row r="89" spans="12:16" x14ac:dyDescent="0.25">
      <c r="L89" t="s">
        <v>5</v>
      </c>
      <c r="M89" t="s">
        <v>6</v>
      </c>
      <c r="N89" t="s">
        <v>35</v>
      </c>
      <c r="O89" s="6">
        <v>7693</v>
      </c>
      <c r="P89">
        <v>21</v>
      </c>
    </row>
    <row r="90" spans="12:16" x14ac:dyDescent="0.25">
      <c r="L90" t="s">
        <v>25</v>
      </c>
      <c r="M90" t="s">
        <v>14</v>
      </c>
      <c r="N90" t="s">
        <v>39</v>
      </c>
      <c r="O90" s="6">
        <v>973</v>
      </c>
      <c r="P90">
        <v>162</v>
      </c>
    </row>
    <row r="91" spans="12:16" x14ac:dyDescent="0.25">
      <c r="L91" t="s">
        <v>42</v>
      </c>
      <c r="M91" t="s">
        <v>9</v>
      </c>
      <c r="N91" t="s">
        <v>40</v>
      </c>
      <c r="O91" s="6">
        <v>567</v>
      </c>
      <c r="P91">
        <v>228</v>
      </c>
    </row>
    <row r="92" spans="12:16" x14ac:dyDescent="0.25">
      <c r="L92" t="s">
        <v>42</v>
      </c>
      <c r="M92" t="s">
        <v>14</v>
      </c>
      <c r="N92" t="s">
        <v>31</v>
      </c>
      <c r="O92" s="6">
        <v>2471</v>
      </c>
      <c r="P92">
        <v>342</v>
      </c>
    </row>
    <row r="93" spans="12:16" x14ac:dyDescent="0.25">
      <c r="L93" t="s">
        <v>32</v>
      </c>
      <c r="M93" t="s">
        <v>20</v>
      </c>
      <c r="N93" t="s">
        <v>30</v>
      </c>
      <c r="O93" s="6">
        <v>7189</v>
      </c>
      <c r="P93">
        <v>54</v>
      </c>
    </row>
    <row r="94" spans="12:16" x14ac:dyDescent="0.25">
      <c r="L94" t="s">
        <v>13</v>
      </c>
      <c r="M94" t="s">
        <v>9</v>
      </c>
      <c r="N94" t="s">
        <v>39</v>
      </c>
      <c r="O94" s="6">
        <v>7455</v>
      </c>
      <c r="P94">
        <v>216</v>
      </c>
    </row>
    <row r="95" spans="12:16" x14ac:dyDescent="0.25">
      <c r="L95" t="s">
        <v>25</v>
      </c>
      <c r="M95" t="s">
        <v>29</v>
      </c>
      <c r="N95" t="s">
        <v>41</v>
      </c>
      <c r="O95" s="6">
        <v>3108</v>
      </c>
      <c r="P95">
        <v>54</v>
      </c>
    </row>
    <row r="96" spans="12:16" x14ac:dyDescent="0.25">
      <c r="L96" t="s">
        <v>16</v>
      </c>
      <c r="M96" t="s">
        <v>20</v>
      </c>
      <c r="N96" t="s">
        <v>18</v>
      </c>
      <c r="O96" s="6">
        <v>469</v>
      </c>
      <c r="P96">
        <v>75</v>
      </c>
    </row>
    <row r="97" spans="12:16" x14ac:dyDescent="0.25">
      <c r="L97" t="s">
        <v>11</v>
      </c>
      <c r="M97" t="s">
        <v>6</v>
      </c>
      <c r="N97" t="s">
        <v>34</v>
      </c>
      <c r="O97" s="6">
        <v>2737</v>
      </c>
      <c r="P97">
        <v>93</v>
      </c>
    </row>
    <row r="98" spans="12:16" x14ac:dyDescent="0.25">
      <c r="L98" t="s">
        <v>11</v>
      </c>
      <c r="M98" t="s">
        <v>6</v>
      </c>
      <c r="N98" t="s">
        <v>18</v>
      </c>
      <c r="O98" s="6">
        <v>4305</v>
      </c>
      <c r="P98">
        <v>156</v>
      </c>
    </row>
    <row r="99" spans="12:16" x14ac:dyDescent="0.25">
      <c r="L99" t="s">
        <v>11</v>
      </c>
      <c r="M99" t="s">
        <v>20</v>
      </c>
      <c r="N99" t="s">
        <v>26</v>
      </c>
      <c r="O99" s="6">
        <v>2408</v>
      </c>
      <c r="P99">
        <v>9</v>
      </c>
    </row>
    <row r="100" spans="12:16" x14ac:dyDescent="0.25">
      <c r="L100" t="s">
        <v>25</v>
      </c>
      <c r="M100" t="s">
        <v>14</v>
      </c>
      <c r="N100" t="s">
        <v>35</v>
      </c>
      <c r="O100" s="6">
        <v>1281</v>
      </c>
      <c r="P100">
        <v>18</v>
      </c>
    </row>
    <row r="101" spans="12:16" x14ac:dyDescent="0.25">
      <c r="L101" t="s">
        <v>5</v>
      </c>
      <c r="M101" t="s">
        <v>9</v>
      </c>
      <c r="N101" t="s">
        <v>10</v>
      </c>
      <c r="O101" s="6">
        <v>12348</v>
      </c>
      <c r="P101">
        <v>234</v>
      </c>
    </row>
    <row r="102" spans="12:16" x14ac:dyDescent="0.25">
      <c r="L102" t="s">
        <v>25</v>
      </c>
      <c r="M102" t="s">
        <v>29</v>
      </c>
      <c r="N102" t="s">
        <v>39</v>
      </c>
      <c r="O102" s="6">
        <v>3689</v>
      </c>
      <c r="P102">
        <v>312</v>
      </c>
    </row>
    <row r="103" spans="12:16" x14ac:dyDescent="0.25">
      <c r="L103" t="s">
        <v>23</v>
      </c>
      <c r="M103" t="s">
        <v>14</v>
      </c>
      <c r="N103" t="s">
        <v>35</v>
      </c>
      <c r="O103" s="6">
        <v>2870</v>
      </c>
      <c r="P103">
        <v>300</v>
      </c>
    </row>
    <row r="104" spans="12:16" x14ac:dyDescent="0.25">
      <c r="L104" t="s">
        <v>28</v>
      </c>
      <c r="M104" t="s">
        <v>14</v>
      </c>
      <c r="N104" t="s">
        <v>38</v>
      </c>
      <c r="O104" s="6">
        <v>798</v>
      </c>
      <c r="P104">
        <v>519</v>
      </c>
    </row>
    <row r="105" spans="12:16" x14ac:dyDescent="0.25">
      <c r="L105" t="s">
        <v>13</v>
      </c>
      <c r="M105" t="s">
        <v>6</v>
      </c>
      <c r="N105" t="s">
        <v>40</v>
      </c>
      <c r="O105" s="6">
        <v>2933</v>
      </c>
      <c r="P105">
        <v>9</v>
      </c>
    </row>
    <row r="106" spans="12:16" x14ac:dyDescent="0.25">
      <c r="L106" t="s">
        <v>32</v>
      </c>
      <c r="M106" t="s">
        <v>9</v>
      </c>
      <c r="N106" t="s">
        <v>12</v>
      </c>
      <c r="O106" s="6">
        <v>2744</v>
      </c>
      <c r="P106">
        <v>9</v>
      </c>
    </row>
    <row r="107" spans="12:16" x14ac:dyDescent="0.25">
      <c r="L107" t="s">
        <v>5</v>
      </c>
      <c r="M107" t="s">
        <v>14</v>
      </c>
      <c r="N107" t="s">
        <v>19</v>
      </c>
      <c r="O107" s="6">
        <v>9772</v>
      </c>
      <c r="P107">
        <v>90</v>
      </c>
    </row>
    <row r="108" spans="12:16" x14ac:dyDescent="0.25">
      <c r="L108" t="s">
        <v>23</v>
      </c>
      <c r="M108" t="s">
        <v>29</v>
      </c>
      <c r="N108" t="s">
        <v>18</v>
      </c>
      <c r="O108" s="6">
        <v>1568</v>
      </c>
      <c r="P108">
        <v>96</v>
      </c>
    </row>
    <row r="109" spans="12:16" x14ac:dyDescent="0.25">
      <c r="L109" t="s">
        <v>28</v>
      </c>
      <c r="M109" t="s">
        <v>14</v>
      </c>
      <c r="N109" t="s">
        <v>27</v>
      </c>
      <c r="O109" s="6">
        <v>11417</v>
      </c>
      <c r="P109">
        <v>21</v>
      </c>
    </row>
    <row r="110" spans="12:16" x14ac:dyDescent="0.25">
      <c r="L110" t="s">
        <v>5</v>
      </c>
      <c r="M110" t="s">
        <v>29</v>
      </c>
      <c r="N110" t="s">
        <v>41</v>
      </c>
      <c r="O110" s="6">
        <v>6748</v>
      </c>
      <c r="P110">
        <v>48</v>
      </c>
    </row>
    <row r="111" spans="12:16" x14ac:dyDescent="0.25">
      <c r="L111" t="s">
        <v>42</v>
      </c>
      <c r="M111" t="s">
        <v>14</v>
      </c>
      <c r="N111" t="s">
        <v>38</v>
      </c>
      <c r="O111" s="6">
        <v>1407</v>
      </c>
      <c r="P111">
        <v>72</v>
      </c>
    </row>
    <row r="112" spans="12:16" x14ac:dyDescent="0.25">
      <c r="L112" t="s">
        <v>8</v>
      </c>
      <c r="M112" t="s">
        <v>9</v>
      </c>
      <c r="N112" t="s">
        <v>31</v>
      </c>
      <c r="O112" s="6">
        <v>2023</v>
      </c>
      <c r="P112">
        <v>168</v>
      </c>
    </row>
    <row r="113" spans="12:16" x14ac:dyDescent="0.25">
      <c r="L113" t="s">
        <v>32</v>
      </c>
      <c r="M113" t="s">
        <v>17</v>
      </c>
      <c r="N113" t="s">
        <v>41</v>
      </c>
      <c r="O113" s="6">
        <v>5236</v>
      </c>
      <c r="P113">
        <v>51</v>
      </c>
    </row>
    <row r="114" spans="12:16" x14ac:dyDescent="0.25">
      <c r="L114" t="s">
        <v>13</v>
      </c>
      <c r="M114" t="s">
        <v>14</v>
      </c>
      <c r="N114" t="s">
        <v>35</v>
      </c>
      <c r="O114" s="6">
        <v>1925</v>
      </c>
      <c r="P114">
        <v>192</v>
      </c>
    </row>
    <row r="115" spans="12:16" x14ac:dyDescent="0.25">
      <c r="L115" t="s">
        <v>23</v>
      </c>
      <c r="M115" t="s">
        <v>6</v>
      </c>
      <c r="N115" t="s">
        <v>24</v>
      </c>
      <c r="O115" s="6">
        <v>6608</v>
      </c>
      <c r="P115">
        <v>225</v>
      </c>
    </row>
    <row r="116" spans="12:16" x14ac:dyDescent="0.25">
      <c r="L116" t="s">
        <v>16</v>
      </c>
      <c r="M116" t="s">
        <v>29</v>
      </c>
      <c r="N116" t="s">
        <v>41</v>
      </c>
      <c r="O116" s="6">
        <v>8008</v>
      </c>
      <c r="P116">
        <v>456</v>
      </c>
    </row>
    <row r="117" spans="12:16" x14ac:dyDescent="0.25">
      <c r="L117" t="s">
        <v>42</v>
      </c>
      <c r="M117" t="s">
        <v>29</v>
      </c>
      <c r="N117" t="s">
        <v>18</v>
      </c>
      <c r="O117" s="6">
        <v>1428</v>
      </c>
      <c r="P117">
        <v>93</v>
      </c>
    </row>
    <row r="118" spans="12:16" x14ac:dyDescent="0.25">
      <c r="L118" t="s">
        <v>16</v>
      </c>
      <c r="M118" t="s">
        <v>29</v>
      </c>
      <c r="N118" t="s">
        <v>12</v>
      </c>
      <c r="O118" s="6">
        <v>525</v>
      </c>
      <c r="P118">
        <v>48</v>
      </c>
    </row>
    <row r="119" spans="12:16" x14ac:dyDescent="0.25">
      <c r="L119" t="s">
        <v>16</v>
      </c>
      <c r="M119" t="s">
        <v>6</v>
      </c>
      <c r="N119" t="s">
        <v>15</v>
      </c>
      <c r="O119" s="6">
        <v>1505</v>
      </c>
      <c r="P119">
        <v>102</v>
      </c>
    </row>
    <row r="120" spans="12:16" x14ac:dyDescent="0.25">
      <c r="L120" t="s">
        <v>23</v>
      </c>
      <c r="M120" t="s">
        <v>9</v>
      </c>
      <c r="N120" t="s">
        <v>7</v>
      </c>
      <c r="O120" s="6">
        <v>6755</v>
      </c>
      <c r="P120">
        <v>252</v>
      </c>
    </row>
    <row r="121" spans="12:16" x14ac:dyDescent="0.25">
      <c r="L121" t="s">
        <v>28</v>
      </c>
      <c r="M121" t="s">
        <v>6</v>
      </c>
      <c r="N121" t="s">
        <v>15</v>
      </c>
      <c r="O121" s="6">
        <v>11571</v>
      </c>
      <c r="P121">
        <v>138</v>
      </c>
    </row>
    <row r="122" spans="12:16" x14ac:dyDescent="0.25">
      <c r="L122" t="s">
        <v>5</v>
      </c>
      <c r="M122" t="s">
        <v>20</v>
      </c>
      <c r="N122" t="s">
        <v>18</v>
      </c>
      <c r="O122" s="6">
        <v>2541</v>
      </c>
      <c r="P122">
        <v>90</v>
      </c>
    </row>
    <row r="123" spans="12:16" x14ac:dyDescent="0.25">
      <c r="L123" t="s">
        <v>13</v>
      </c>
      <c r="M123" t="s">
        <v>6</v>
      </c>
      <c r="N123" t="s">
        <v>7</v>
      </c>
      <c r="O123" s="6">
        <v>1526</v>
      </c>
      <c r="P123">
        <v>240</v>
      </c>
    </row>
    <row r="124" spans="12:16" x14ac:dyDescent="0.25">
      <c r="L124" t="s">
        <v>5</v>
      </c>
      <c r="M124" t="s">
        <v>20</v>
      </c>
      <c r="N124" t="s">
        <v>12</v>
      </c>
      <c r="O124" s="6">
        <v>6125</v>
      </c>
      <c r="P124">
        <v>102</v>
      </c>
    </row>
    <row r="125" spans="12:16" x14ac:dyDescent="0.25">
      <c r="L125" t="s">
        <v>13</v>
      </c>
      <c r="M125" t="s">
        <v>9</v>
      </c>
      <c r="N125" t="s">
        <v>38</v>
      </c>
      <c r="O125" s="6">
        <v>847</v>
      </c>
      <c r="P125">
        <v>129</v>
      </c>
    </row>
    <row r="126" spans="12:16" x14ac:dyDescent="0.25">
      <c r="L126" t="s">
        <v>8</v>
      </c>
      <c r="M126" t="s">
        <v>9</v>
      </c>
      <c r="N126" t="s">
        <v>38</v>
      </c>
      <c r="O126" s="6">
        <v>4753</v>
      </c>
      <c r="P126">
        <v>300</v>
      </c>
    </row>
    <row r="127" spans="12:16" x14ac:dyDescent="0.25">
      <c r="L127" t="s">
        <v>16</v>
      </c>
      <c r="M127" t="s">
        <v>20</v>
      </c>
      <c r="N127" t="s">
        <v>19</v>
      </c>
      <c r="O127" s="6">
        <v>959</v>
      </c>
      <c r="P127">
        <v>135</v>
      </c>
    </row>
    <row r="128" spans="12:16" x14ac:dyDescent="0.25">
      <c r="L128" t="s">
        <v>23</v>
      </c>
      <c r="M128" t="s">
        <v>9</v>
      </c>
      <c r="N128" t="s">
        <v>37</v>
      </c>
      <c r="O128" s="6">
        <v>2793</v>
      </c>
      <c r="P128">
        <v>114</v>
      </c>
    </row>
    <row r="129" spans="12:16" x14ac:dyDescent="0.25">
      <c r="L129" t="s">
        <v>23</v>
      </c>
      <c r="M129" t="s">
        <v>9</v>
      </c>
      <c r="N129" t="s">
        <v>24</v>
      </c>
      <c r="O129" s="6">
        <v>4606</v>
      </c>
      <c r="P129">
        <v>63</v>
      </c>
    </row>
    <row r="130" spans="12:16" x14ac:dyDescent="0.25">
      <c r="L130" t="s">
        <v>23</v>
      </c>
      <c r="M130" t="s">
        <v>14</v>
      </c>
      <c r="N130" t="s">
        <v>31</v>
      </c>
      <c r="O130" s="6">
        <v>5551</v>
      </c>
      <c r="P130">
        <v>252</v>
      </c>
    </row>
    <row r="131" spans="12:16" x14ac:dyDescent="0.25">
      <c r="L131" t="s">
        <v>42</v>
      </c>
      <c r="M131" t="s">
        <v>14</v>
      </c>
      <c r="N131" t="s">
        <v>10</v>
      </c>
      <c r="O131" s="6">
        <v>6657</v>
      </c>
      <c r="P131">
        <v>303</v>
      </c>
    </row>
    <row r="132" spans="12:16" x14ac:dyDescent="0.25">
      <c r="L132" t="s">
        <v>23</v>
      </c>
      <c r="M132" t="s">
        <v>17</v>
      </c>
      <c r="N132" t="s">
        <v>26</v>
      </c>
      <c r="O132" s="6">
        <v>4438</v>
      </c>
      <c r="P132">
        <v>246</v>
      </c>
    </row>
    <row r="133" spans="12:16" x14ac:dyDescent="0.25">
      <c r="L133" t="s">
        <v>8</v>
      </c>
      <c r="M133" t="s">
        <v>20</v>
      </c>
      <c r="N133" t="s">
        <v>22</v>
      </c>
      <c r="O133" s="6">
        <v>168</v>
      </c>
      <c r="P133">
        <v>84</v>
      </c>
    </row>
    <row r="134" spans="12:16" x14ac:dyDescent="0.25">
      <c r="L134" t="s">
        <v>23</v>
      </c>
      <c r="M134" t="s">
        <v>29</v>
      </c>
      <c r="N134" t="s">
        <v>26</v>
      </c>
      <c r="O134" s="6">
        <v>7777</v>
      </c>
      <c r="P134">
        <v>39</v>
      </c>
    </row>
    <row r="135" spans="12:16" x14ac:dyDescent="0.25">
      <c r="L135" t="s">
        <v>32</v>
      </c>
      <c r="M135" t="s">
        <v>14</v>
      </c>
      <c r="N135" t="s">
        <v>26</v>
      </c>
      <c r="O135" s="6">
        <v>3339</v>
      </c>
      <c r="P135">
        <v>348</v>
      </c>
    </row>
    <row r="136" spans="12:16" x14ac:dyDescent="0.25">
      <c r="L136" t="s">
        <v>23</v>
      </c>
      <c r="M136" t="s">
        <v>6</v>
      </c>
      <c r="N136" t="s">
        <v>19</v>
      </c>
      <c r="O136" s="6">
        <v>6391</v>
      </c>
      <c r="P136">
        <v>48</v>
      </c>
    </row>
    <row r="137" spans="12:16" x14ac:dyDescent="0.25">
      <c r="L137" t="s">
        <v>32</v>
      </c>
      <c r="M137" t="s">
        <v>6</v>
      </c>
      <c r="N137" t="s">
        <v>22</v>
      </c>
      <c r="O137" s="6">
        <v>518</v>
      </c>
      <c r="P137">
        <v>75</v>
      </c>
    </row>
    <row r="138" spans="12:16" x14ac:dyDescent="0.25">
      <c r="L138" t="s">
        <v>23</v>
      </c>
      <c r="M138" t="s">
        <v>20</v>
      </c>
      <c r="N138" t="s">
        <v>39</v>
      </c>
      <c r="O138" s="6">
        <v>5677</v>
      </c>
      <c r="P138">
        <v>258</v>
      </c>
    </row>
    <row r="139" spans="12:16" x14ac:dyDescent="0.25">
      <c r="L139" t="s">
        <v>16</v>
      </c>
      <c r="M139" t="s">
        <v>17</v>
      </c>
      <c r="N139" t="s">
        <v>26</v>
      </c>
      <c r="O139" s="6">
        <v>6048</v>
      </c>
      <c r="P139">
        <v>27</v>
      </c>
    </row>
    <row r="140" spans="12:16" x14ac:dyDescent="0.25">
      <c r="L140" t="s">
        <v>8</v>
      </c>
      <c r="M140" t="s">
        <v>20</v>
      </c>
      <c r="N140" t="s">
        <v>10</v>
      </c>
      <c r="O140" s="6">
        <v>3752</v>
      </c>
      <c r="P140">
        <v>213</v>
      </c>
    </row>
    <row r="141" spans="12:16" x14ac:dyDescent="0.25">
      <c r="L141" t="s">
        <v>32</v>
      </c>
      <c r="M141" t="s">
        <v>9</v>
      </c>
      <c r="N141" t="s">
        <v>31</v>
      </c>
      <c r="O141" s="6">
        <v>4480</v>
      </c>
      <c r="P141">
        <v>357</v>
      </c>
    </row>
    <row r="142" spans="12:16" x14ac:dyDescent="0.25">
      <c r="L142" t="s">
        <v>11</v>
      </c>
      <c r="M142" t="s">
        <v>6</v>
      </c>
      <c r="N142" t="s">
        <v>12</v>
      </c>
      <c r="O142" s="6">
        <v>259</v>
      </c>
      <c r="P142">
        <v>207</v>
      </c>
    </row>
    <row r="143" spans="12:16" x14ac:dyDescent="0.25">
      <c r="L143" t="s">
        <v>8</v>
      </c>
      <c r="M143" t="s">
        <v>6</v>
      </c>
      <c r="N143" t="s">
        <v>7</v>
      </c>
      <c r="O143" s="6">
        <v>42</v>
      </c>
      <c r="P143">
        <v>150</v>
      </c>
    </row>
    <row r="144" spans="12:16" x14ac:dyDescent="0.25">
      <c r="L144" t="s">
        <v>13</v>
      </c>
      <c r="M144" t="s">
        <v>14</v>
      </c>
      <c r="N144" t="s">
        <v>41</v>
      </c>
      <c r="O144" s="6">
        <v>98</v>
      </c>
      <c r="P144">
        <v>204</v>
      </c>
    </row>
    <row r="145" spans="12:16" x14ac:dyDescent="0.25">
      <c r="L145" t="s">
        <v>23</v>
      </c>
      <c r="M145" t="s">
        <v>9</v>
      </c>
      <c r="N145" t="s">
        <v>38</v>
      </c>
      <c r="O145" s="6">
        <v>2478</v>
      </c>
      <c r="P145">
        <v>21</v>
      </c>
    </row>
    <row r="146" spans="12:16" x14ac:dyDescent="0.25">
      <c r="L146" t="s">
        <v>13</v>
      </c>
      <c r="M146" t="s">
        <v>29</v>
      </c>
      <c r="N146" t="s">
        <v>19</v>
      </c>
      <c r="O146" s="6">
        <v>7847</v>
      </c>
      <c r="P146">
        <v>174</v>
      </c>
    </row>
    <row r="147" spans="12:16" x14ac:dyDescent="0.25">
      <c r="L147" t="s">
        <v>28</v>
      </c>
      <c r="M147" t="s">
        <v>6</v>
      </c>
      <c r="N147" t="s">
        <v>26</v>
      </c>
      <c r="O147" s="6">
        <v>9926</v>
      </c>
      <c r="P147">
        <v>201</v>
      </c>
    </row>
    <row r="148" spans="12:16" x14ac:dyDescent="0.25">
      <c r="L148" t="s">
        <v>8</v>
      </c>
      <c r="M148" t="s">
        <v>20</v>
      </c>
      <c r="N148" t="s">
        <v>30</v>
      </c>
      <c r="O148" s="6">
        <v>819</v>
      </c>
      <c r="P148">
        <v>510</v>
      </c>
    </row>
    <row r="149" spans="12:16" x14ac:dyDescent="0.25">
      <c r="L149" t="s">
        <v>16</v>
      </c>
      <c r="M149" t="s">
        <v>17</v>
      </c>
      <c r="N149" t="s">
        <v>31</v>
      </c>
      <c r="O149" s="6">
        <v>3052</v>
      </c>
      <c r="P149">
        <v>378</v>
      </c>
    </row>
    <row r="150" spans="12:16" x14ac:dyDescent="0.25">
      <c r="L150" t="s">
        <v>11</v>
      </c>
      <c r="M150" t="s">
        <v>29</v>
      </c>
      <c r="N150" t="s">
        <v>40</v>
      </c>
      <c r="O150" s="6">
        <v>6832</v>
      </c>
      <c r="P150">
        <v>27</v>
      </c>
    </row>
    <row r="151" spans="12:16" x14ac:dyDescent="0.25">
      <c r="L151" t="s">
        <v>28</v>
      </c>
      <c r="M151" t="s">
        <v>17</v>
      </c>
      <c r="N151" t="s">
        <v>27</v>
      </c>
      <c r="O151" s="6">
        <v>2016</v>
      </c>
      <c r="P151">
        <v>117</v>
      </c>
    </row>
    <row r="152" spans="12:16" x14ac:dyDescent="0.25">
      <c r="L152" t="s">
        <v>16</v>
      </c>
      <c r="M152" t="s">
        <v>20</v>
      </c>
      <c r="N152" t="s">
        <v>40</v>
      </c>
      <c r="O152" s="6">
        <v>7322</v>
      </c>
      <c r="P152">
        <v>36</v>
      </c>
    </row>
    <row r="153" spans="12:16" x14ac:dyDescent="0.25">
      <c r="L153" t="s">
        <v>8</v>
      </c>
      <c r="M153" t="s">
        <v>9</v>
      </c>
      <c r="N153" t="s">
        <v>19</v>
      </c>
      <c r="O153" s="6">
        <v>357</v>
      </c>
      <c r="P153">
        <v>126</v>
      </c>
    </row>
    <row r="154" spans="12:16" x14ac:dyDescent="0.25">
      <c r="L154" t="s">
        <v>11</v>
      </c>
      <c r="M154" t="s">
        <v>17</v>
      </c>
      <c r="N154" t="s">
        <v>18</v>
      </c>
      <c r="O154" s="6">
        <v>3192</v>
      </c>
      <c r="P154">
        <v>72</v>
      </c>
    </row>
    <row r="155" spans="12:16" x14ac:dyDescent="0.25">
      <c r="L155" t="s">
        <v>23</v>
      </c>
      <c r="M155" t="s">
        <v>14</v>
      </c>
      <c r="N155" t="s">
        <v>22</v>
      </c>
      <c r="O155" s="6">
        <v>8435</v>
      </c>
      <c r="P155">
        <v>42</v>
      </c>
    </row>
    <row r="156" spans="12:16" x14ac:dyDescent="0.25">
      <c r="L156" t="s">
        <v>5</v>
      </c>
      <c r="M156" t="s">
        <v>17</v>
      </c>
      <c r="N156" t="s">
        <v>31</v>
      </c>
      <c r="O156" s="6">
        <v>0</v>
      </c>
      <c r="P156">
        <v>135</v>
      </c>
    </row>
    <row r="157" spans="12:16" x14ac:dyDescent="0.25">
      <c r="L157" t="s">
        <v>23</v>
      </c>
      <c r="M157" t="s">
        <v>29</v>
      </c>
      <c r="N157" t="s">
        <v>37</v>
      </c>
      <c r="O157" s="6">
        <v>8862</v>
      </c>
      <c r="P157">
        <v>189</v>
      </c>
    </row>
    <row r="158" spans="12:16" x14ac:dyDescent="0.25">
      <c r="L158" t="s">
        <v>16</v>
      </c>
      <c r="M158" t="s">
        <v>6</v>
      </c>
      <c r="N158" t="s">
        <v>39</v>
      </c>
      <c r="O158" s="6">
        <v>3556</v>
      </c>
      <c r="P158">
        <v>459</v>
      </c>
    </row>
    <row r="159" spans="12:16" x14ac:dyDescent="0.25">
      <c r="L159" t="s">
        <v>32</v>
      </c>
      <c r="M159" t="s">
        <v>29</v>
      </c>
      <c r="N159" t="s">
        <v>36</v>
      </c>
      <c r="O159" s="6">
        <v>7280</v>
      </c>
      <c r="P159">
        <v>201</v>
      </c>
    </row>
    <row r="160" spans="12:16" x14ac:dyDescent="0.25">
      <c r="L160" t="s">
        <v>16</v>
      </c>
      <c r="M160" t="s">
        <v>29</v>
      </c>
      <c r="N160" t="s">
        <v>7</v>
      </c>
      <c r="O160" s="6">
        <v>3402</v>
      </c>
      <c r="P160">
        <v>366</v>
      </c>
    </row>
    <row r="161" spans="12:16" x14ac:dyDescent="0.25">
      <c r="L161" t="s">
        <v>25</v>
      </c>
      <c r="M161" t="s">
        <v>6</v>
      </c>
      <c r="N161" t="s">
        <v>31</v>
      </c>
      <c r="O161" s="6">
        <v>4592</v>
      </c>
      <c r="P161">
        <v>324</v>
      </c>
    </row>
    <row r="162" spans="12:16" x14ac:dyDescent="0.25">
      <c r="L162" t="s">
        <v>11</v>
      </c>
      <c r="M162" t="s">
        <v>9</v>
      </c>
      <c r="N162" t="s">
        <v>36</v>
      </c>
      <c r="O162" s="6">
        <v>7833</v>
      </c>
      <c r="P162">
        <v>243</v>
      </c>
    </row>
    <row r="163" spans="12:16" x14ac:dyDescent="0.25">
      <c r="L163" t="s">
        <v>28</v>
      </c>
      <c r="M163" t="s">
        <v>17</v>
      </c>
      <c r="N163" t="s">
        <v>40</v>
      </c>
      <c r="O163" s="6">
        <v>7651</v>
      </c>
      <c r="P163">
        <v>213</v>
      </c>
    </row>
    <row r="164" spans="12:16" x14ac:dyDescent="0.25">
      <c r="L164" t="s">
        <v>5</v>
      </c>
      <c r="M164" t="s">
        <v>9</v>
      </c>
      <c r="N164" t="s">
        <v>7</v>
      </c>
      <c r="O164" s="6">
        <v>2275</v>
      </c>
      <c r="P164">
        <v>447</v>
      </c>
    </row>
    <row r="165" spans="12:16" x14ac:dyDescent="0.25">
      <c r="L165" t="s">
        <v>5</v>
      </c>
      <c r="M165" t="s">
        <v>20</v>
      </c>
      <c r="N165" t="s">
        <v>30</v>
      </c>
      <c r="O165" s="6">
        <v>5670</v>
      </c>
      <c r="P165">
        <v>297</v>
      </c>
    </row>
    <row r="166" spans="12:16" x14ac:dyDescent="0.25">
      <c r="L166" t="s">
        <v>23</v>
      </c>
      <c r="M166" t="s">
        <v>9</v>
      </c>
      <c r="N166" t="s">
        <v>27</v>
      </c>
      <c r="O166" s="6">
        <v>2135</v>
      </c>
      <c r="P166">
        <v>27</v>
      </c>
    </row>
    <row r="167" spans="12:16" x14ac:dyDescent="0.25">
      <c r="L167" t="s">
        <v>5</v>
      </c>
      <c r="M167" t="s">
        <v>29</v>
      </c>
      <c r="N167" t="s">
        <v>34</v>
      </c>
      <c r="O167" s="6">
        <v>2779</v>
      </c>
      <c r="P167">
        <v>75</v>
      </c>
    </row>
    <row r="168" spans="12:16" x14ac:dyDescent="0.25">
      <c r="L168" t="s">
        <v>42</v>
      </c>
      <c r="M168" t="s">
        <v>17</v>
      </c>
      <c r="N168" t="s">
        <v>19</v>
      </c>
      <c r="O168" s="6">
        <v>12950</v>
      </c>
      <c r="P168">
        <v>30</v>
      </c>
    </row>
    <row r="169" spans="12:16" x14ac:dyDescent="0.25">
      <c r="L169" t="s">
        <v>23</v>
      </c>
      <c r="M169" t="s">
        <v>14</v>
      </c>
      <c r="N169" t="s">
        <v>15</v>
      </c>
      <c r="O169" s="6">
        <v>2646</v>
      </c>
      <c r="P169">
        <v>177</v>
      </c>
    </row>
    <row r="170" spans="12:16" x14ac:dyDescent="0.25">
      <c r="L170" t="s">
        <v>5</v>
      </c>
      <c r="M170" t="s">
        <v>29</v>
      </c>
      <c r="N170" t="s">
        <v>19</v>
      </c>
      <c r="O170" s="6">
        <v>3794</v>
      </c>
      <c r="P170">
        <v>159</v>
      </c>
    </row>
    <row r="171" spans="12:16" x14ac:dyDescent="0.25">
      <c r="L171" t="s">
        <v>25</v>
      </c>
      <c r="M171" t="s">
        <v>9</v>
      </c>
      <c r="N171" t="s">
        <v>19</v>
      </c>
      <c r="O171" s="6">
        <v>819</v>
      </c>
      <c r="P171">
        <v>306</v>
      </c>
    </row>
    <row r="172" spans="12:16" x14ac:dyDescent="0.25">
      <c r="L172" t="s">
        <v>25</v>
      </c>
      <c r="M172" t="s">
        <v>29</v>
      </c>
      <c r="N172" t="s">
        <v>33</v>
      </c>
      <c r="O172" s="6">
        <v>2583</v>
      </c>
      <c r="P172">
        <v>18</v>
      </c>
    </row>
    <row r="173" spans="12:16" x14ac:dyDescent="0.25">
      <c r="L173" t="s">
        <v>23</v>
      </c>
      <c r="M173" t="s">
        <v>9</v>
      </c>
      <c r="N173" t="s">
        <v>35</v>
      </c>
      <c r="O173" s="6">
        <v>4585</v>
      </c>
      <c r="P173">
        <v>240</v>
      </c>
    </row>
    <row r="174" spans="12:16" x14ac:dyDescent="0.25">
      <c r="L174" t="s">
        <v>32</v>
      </c>
      <c r="M174" t="s">
        <v>29</v>
      </c>
      <c r="N174" t="s">
        <v>19</v>
      </c>
      <c r="O174" s="6">
        <v>1652</v>
      </c>
      <c r="P174">
        <v>93</v>
      </c>
    </row>
    <row r="175" spans="12:16" x14ac:dyDescent="0.25">
      <c r="L175" t="s">
        <v>42</v>
      </c>
      <c r="M175" t="s">
        <v>29</v>
      </c>
      <c r="N175" t="s">
        <v>41</v>
      </c>
      <c r="O175" s="6">
        <v>4991</v>
      </c>
      <c r="P175">
        <v>9</v>
      </c>
    </row>
    <row r="176" spans="12:16" x14ac:dyDescent="0.25">
      <c r="L176" t="s">
        <v>8</v>
      </c>
      <c r="M176" t="s">
        <v>29</v>
      </c>
      <c r="N176" t="s">
        <v>27</v>
      </c>
      <c r="O176" s="6">
        <v>2009</v>
      </c>
      <c r="P176">
        <v>219</v>
      </c>
    </row>
    <row r="177" spans="12:16" x14ac:dyDescent="0.25">
      <c r="L177" t="s">
        <v>28</v>
      </c>
      <c r="M177" t="s">
        <v>17</v>
      </c>
      <c r="N177" t="s">
        <v>22</v>
      </c>
      <c r="O177" s="6">
        <v>1568</v>
      </c>
      <c r="P177">
        <v>141</v>
      </c>
    </row>
    <row r="178" spans="12:16" x14ac:dyDescent="0.25">
      <c r="L178" t="s">
        <v>13</v>
      </c>
      <c r="M178" t="s">
        <v>6</v>
      </c>
      <c r="N178" t="s">
        <v>33</v>
      </c>
      <c r="O178" s="6">
        <v>3388</v>
      </c>
      <c r="P178">
        <v>123</v>
      </c>
    </row>
    <row r="179" spans="12:16" x14ac:dyDescent="0.25">
      <c r="L179" t="s">
        <v>5</v>
      </c>
      <c r="M179" t="s">
        <v>20</v>
      </c>
      <c r="N179" t="s">
        <v>37</v>
      </c>
      <c r="O179" s="6">
        <v>623</v>
      </c>
      <c r="P179">
        <v>51</v>
      </c>
    </row>
    <row r="180" spans="12:16" x14ac:dyDescent="0.25">
      <c r="L180" t="s">
        <v>16</v>
      </c>
      <c r="M180" t="s">
        <v>14</v>
      </c>
      <c r="N180" t="s">
        <v>12</v>
      </c>
      <c r="O180" s="6">
        <v>10073</v>
      </c>
      <c r="P180">
        <v>120</v>
      </c>
    </row>
    <row r="181" spans="12:16" x14ac:dyDescent="0.25">
      <c r="L181" t="s">
        <v>8</v>
      </c>
      <c r="M181" t="s">
        <v>17</v>
      </c>
      <c r="N181" t="s">
        <v>41</v>
      </c>
      <c r="O181" s="6">
        <v>1561</v>
      </c>
      <c r="P181">
        <v>27</v>
      </c>
    </row>
    <row r="182" spans="12:16" x14ac:dyDescent="0.25">
      <c r="L182" t="s">
        <v>11</v>
      </c>
      <c r="M182" t="s">
        <v>14</v>
      </c>
      <c r="N182" t="s">
        <v>38</v>
      </c>
      <c r="O182" s="6">
        <v>11522</v>
      </c>
      <c r="P182">
        <v>204</v>
      </c>
    </row>
    <row r="183" spans="12:16" x14ac:dyDescent="0.25">
      <c r="L183" t="s">
        <v>16</v>
      </c>
      <c r="M183" t="s">
        <v>20</v>
      </c>
      <c r="N183" t="s">
        <v>30</v>
      </c>
      <c r="O183" s="6">
        <v>2317</v>
      </c>
      <c r="P183">
        <v>123</v>
      </c>
    </row>
    <row r="184" spans="12:16" x14ac:dyDescent="0.25">
      <c r="L184" t="s">
        <v>42</v>
      </c>
      <c r="M184" t="s">
        <v>6</v>
      </c>
      <c r="N184" t="s">
        <v>39</v>
      </c>
      <c r="O184" s="6">
        <v>3059</v>
      </c>
      <c r="P184">
        <v>27</v>
      </c>
    </row>
    <row r="185" spans="12:16" x14ac:dyDescent="0.25">
      <c r="L185" t="s">
        <v>13</v>
      </c>
      <c r="M185" t="s">
        <v>6</v>
      </c>
      <c r="N185" t="s">
        <v>41</v>
      </c>
      <c r="O185" s="6">
        <v>2324</v>
      </c>
      <c r="P185">
        <v>177</v>
      </c>
    </row>
    <row r="186" spans="12:16" x14ac:dyDescent="0.25">
      <c r="L186" t="s">
        <v>25</v>
      </c>
      <c r="M186" t="s">
        <v>17</v>
      </c>
      <c r="N186" t="s">
        <v>41</v>
      </c>
      <c r="O186" s="6">
        <v>4956</v>
      </c>
      <c r="P186">
        <v>171</v>
      </c>
    </row>
    <row r="187" spans="12:16" x14ac:dyDescent="0.25">
      <c r="L187" t="s">
        <v>42</v>
      </c>
      <c r="M187" t="s">
        <v>29</v>
      </c>
      <c r="N187" t="s">
        <v>35</v>
      </c>
      <c r="O187" s="6">
        <v>5355</v>
      </c>
      <c r="P187">
        <v>204</v>
      </c>
    </row>
    <row r="188" spans="12:16" x14ac:dyDescent="0.25">
      <c r="L188" t="s">
        <v>25</v>
      </c>
      <c r="M188" t="s">
        <v>29</v>
      </c>
      <c r="N188" t="s">
        <v>24</v>
      </c>
      <c r="O188" s="6">
        <v>7259</v>
      </c>
      <c r="P188">
        <v>276</v>
      </c>
    </row>
    <row r="189" spans="12:16" x14ac:dyDescent="0.25">
      <c r="L189" t="s">
        <v>8</v>
      </c>
      <c r="M189" t="s">
        <v>6</v>
      </c>
      <c r="N189" t="s">
        <v>41</v>
      </c>
      <c r="O189" s="6">
        <v>6279</v>
      </c>
      <c r="P189">
        <v>45</v>
      </c>
    </row>
    <row r="190" spans="12:16" x14ac:dyDescent="0.25">
      <c r="L190" t="s">
        <v>5</v>
      </c>
      <c r="M190" t="s">
        <v>20</v>
      </c>
      <c r="N190" t="s">
        <v>31</v>
      </c>
      <c r="O190" s="6">
        <v>2541</v>
      </c>
      <c r="P190">
        <v>45</v>
      </c>
    </row>
    <row r="191" spans="12:16" x14ac:dyDescent="0.25">
      <c r="L191" t="s">
        <v>16</v>
      </c>
      <c r="M191" t="s">
        <v>9</v>
      </c>
      <c r="N191" t="s">
        <v>38</v>
      </c>
      <c r="O191" s="6">
        <v>3864</v>
      </c>
      <c r="P191">
        <v>177</v>
      </c>
    </row>
    <row r="192" spans="12:16" x14ac:dyDescent="0.25">
      <c r="L192" t="s">
        <v>32</v>
      </c>
      <c r="M192" t="s">
        <v>14</v>
      </c>
      <c r="N192" t="s">
        <v>30</v>
      </c>
      <c r="O192" s="6">
        <v>6146</v>
      </c>
      <c r="P192">
        <v>63</v>
      </c>
    </row>
    <row r="193" spans="12:16" x14ac:dyDescent="0.25">
      <c r="L193" t="s">
        <v>11</v>
      </c>
      <c r="M193" t="s">
        <v>17</v>
      </c>
      <c r="N193" t="s">
        <v>15</v>
      </c>
      <c r="O193" s="6">
        <v>2639</v>
      </c>
      <c r="P193">
        <v>204</v>
      </c>
    </row>
    <row r="194" spans="12:16" x14ac:dyDescent="0.25">
      <c r="L194" t="s">
        <v>8</v>
      </c>
      <c r="M194" t="s">
        <v>6</v>
      </c>
      <c r="N194" t="s">
        <v>22</v>
      </c>
      <c r="O194" s="6">
        <v>1890</v>
      </c>
      <c r="P194">
        <v>195</v>
      </c>
    </row>
    <row r="195" spans="12:16" x14ac:dyDescent="0.25">
      <c r="L195" t="s">
        <v>23</v>
      </c>
      <c r="M195" t="s">
        <v>29</v>
      </c>
      <c r="N195" t="s">
        <v>24</v>
      </c>
      <c r="O195" s="6">
        <v>1932</v>
      </c>
      <c r="P195">
        <v>369</v>
      </c>
    </row>
    <row r="196" spans="12:16" x14ac:dyDescent="0.25">
      <c r="L196" t="s">
        <v>25</v>
      </c>
      <c r="M196" t="s">
        <v>29</v>
      </c>
      <c r="N196" t="s">
        <v>18</v>
      </c>
      <c r="O196" s="6">
        <v>6300</v>
      </c>
      <c r="P196">
        <v>42</v>
      </c>
    </row>
    <row r="197" spans="12:16" x14ac:dyDescent="0.25">
      <c r="L197" t="s">
        <v>16</v>
      </c>
      <c r="M197" t="s">
        <v>6</v>
      </c>
      <c r="N197" t="s">
        <v>7</v>
      </c>
      <c r="O197" s="6">
        <v>560</v>
      </c>
      <c r="P197">
        <v>81</v>
      </c>
    </row>
    <row r="198" spans="12:16" x14ac:dyDescent="0.25">
      <c r="L198" t="s">
        <v>11</v>
      </c>
      <c r="M198" t="s">
        <v>6</v>
      </c>
      <c r="N198" t="s">
        <v>41</v>
      </c>
      <c r="O198" s="6">
        <v>2856</v>
      </c>
      <c r="P198">
        <v>246</v>
      </c>
    </row>
    <row r="199" spans="12:16" x14ac:dyDescent="0.25">
      <c r="L199" t="s">
        <v>11</v>
      </c>
      <c r="M199" t="s">
        <v>29</v>
      </c>
      <c r="N199" t="s">
        <v>26</v>
      </c>
      <c r="O199" s="6">
        <v>707</v>
      </c>
      <c r="P199">
        <v>174</v>
      </c>
    </row>
    <row r="200" spans="12:16" x14ac:dyDescent="0.25">
      <c r="L200" t="s">
        <v>8</v>
      </c>
      <c r="M200" t="s">
        <v>9</v>
      </c>
      <c r="N200" t="s">
        <v>7</v>
      </c>
      <c r="O200" s="6">
        <v>3598</v>
      </c>
      <c r="P200">
        <v>81</v>
      </c>
    </row>
    <row r="201" spans="12:16" x14ac:dyDescent="0.25">
      <c r="L201" t="s">
        <v>5</v>
      </c>
      <c r="M201" t="s">
        <v>9</v>
      </c>
      <c r="N201" t="s">
        <v>22</v>
      </c>
      <c r="O201" s="6">
        <v>6853</v>
      </c>
      <c r="P201">
        <v>372</v>
      </c>
    </row>
    <row r="202" spans="12:16" x14ac:dyDescent="0.25">
      <c r="L202" t="s">
        <v>5</v>
      </c>
      <c r="M202" t="s">
        <v>9</v>
      </c>
      <c r="N202" t="s">
        <v>27</v>
      </c>
      <c r="O202" s="6">
        <v>4725</v>
      </c>
      <c r="P202">
        <v>174</v>
      </c>
    </row>
    <row r="203" spans="12:16" x14ac:dyDescent="0.25">
      <c r="L203" t="s">
        <v>13</v>
      </c>
      <c r="M203" t="s">
        <v>14</v>
      </c>
      <c r="N203" t="s">
        <v>10</v>
      </c>
      <c r="O203" s="6">
        <v>10304</v>
      </c>
      <c r="P203">
        <v>84</v>
      </c>
    </row>
    <row r="204" spans="12:16" x14ac:dyDescent="0.25">
      <c r="L204" t="s">
        <v>13</v>
      </c>
      <c r="M204" t="s">
        <v>29</v>
      </c>
      <c r="N204" t="s">
        <v>27</v>
      </c>
      <c r="O204" s="6">
        <v>1274</v>
      </c>
      <c r="P204">
        <v>225</v>
      </c>
    </row>
    <row r="205" spans="12:16" x14ac:dyDescent="0.25">
      <c r="L205" t="s">
        <v>32</v>
      </c>
      <c r="M205" t="s">
        <v>14</v>
      </c>
      <c r="N205" t="s">
        <v>7</v>
      </c>
      <c r="O205" s="6">
        <v>1526</v>
      </c>
      <c r="P205">
        <v>105</v>
      </c>
    </row>
    <row r="206" spans="12:16" x14ac:dyDescent="0.25">
      <c r="L206" t="s">
        <v>5</v>
      </c>
      <c r="M206" t="s">
        <v>17</v>
      </c>
      <c r="N206" t="s">
        <v>39</v>
      </c>
      <c r="O206" s="6">
        <v>3101</v>
      </c>
      <c r="P206">
        <v>225</v>
      </c>
    </row>
    <row r="207" spans="12:16" x14ac:dyDescent="0.25">
      <c r="L207" t="s">
        <v>28</v>
      </c>
      <c r="M207" t="s">
        <v>6</v>
      </c>
      <c r="N207" t="s">
        <v>24</v>
      </c>
      <c r="O207" s="6">
        <v>1057</v>
      </c>
      <c r="P207">
        <v>54</v>
      </c>
    </row>
    <row r="208" spans="12:16" x14ac:dyDescent="0.25">
      <c r="L208" t="s">
        <v>23</v>
      </c>
      <c r="M208" t="s">
        <v>6</v>
      </c>
      <c r="N208" t="s">
        <v>41</v>
      </c>
      <c r="O208" s="6">
        <v>5306</v>
      </c>
      <c r="P208">
        <v>0</v>
      </c>
    </row>
    <row r="209" spans="12:16" x14ac:dyDescent="0.25">
      <c r="L209" t="s">
        <v>32</v>
      </c>
      <c r="M209" t="s">
        <v>17</v>
      </c>
      <c r="N209" t="s">
        <v>37</v>
      </c>
      <c r="O209" s="6">
        <v>4018</v>
      </c>
      <c r="P209">
        <v>171</v>
      </c>
    </row>
    <row r="210" spans="12:16" x14ac:dyDescent="0.25">
      <c r="L210" t="s">
        <v>11</v>
      </c>
      <c r="M210" t="s">
        <v>29</v>
      </c>
      <c r="N210" t="s">
        <v>27</v>
      </c>
      <c r="O210" s="6">
        <v>938</v>
      </c>
      <c r="P210">
        <v>189</v>
      </c>
    </row>
    <row r="211" spans="12:16" x14ac:dyDescent="0.25">
      <c r="L211" t="s">
        <v>23</v>
      </c>
      <c r="M211" t="s">
        <v>20</v>
      </c>
      <c r="N211" t="s">
        <v>15</v>
      </c>
      <c r="O211" s="6">
        <v>1778</v>
      </c>
      <c r="P211">
        <v>270</v>
      </c>
    </row>
    <row r="212" spans="12:16" x14ac:dyDescent="0.25">
      <c r="L212" t="s">
        <v>16</v>
      </c>
      <c r="M212" t="s">
        <v>17</v>
      </c>
      <c r="N212" t="s">
        <v>7</v>
      </c>
      <c r="O212" s="6">
        <v>1638</v>
      </c>
      <c r="P212">
        <v>63</v>
      </c>
    </row>
    <row r="213" spans="12:16" x14ac:dyDescent="0.25">
      <c r="L213" t="s">
        <v>13</v>
      </c>
      <c r="M213" t="s">
        <v>20</v>
      </c>
      <c r="N213" t="s">
        <v>18</v>
      </c>
      <c r="O213" s="6">
        <v>154</v>
      </c>
      <c r="P213">
        <v>21</v>
      </c>
    </row>
    <row r="214" spans="12:16" x14ac:dyDescent="0.25">
      <c r="L214" t="s">
        <v>23</v>
      </c>
      <c r="M214" t="s">
        <v>6</v>
      </c>
      <c r="N214" t="s">
        <v>22</v>
      </c>
      <c r="O214" s="6">
        <v>9835</v>
      </c>
      <c r="P214">
        <v>207</v>
      </c>
    </row>
    <row r="215" spans="12:16" x14ac:dyDescent="0.25">
      <c r="L215" t="s">
        <v>11</v>
      </c>
      <c r="M215" t="s">
        <v>6</v>
      </c>
      <c r="N215" t="s">
        <v>33</v>
      </c>
      <c r="O215" s="6">
        <v>7273</v>
      </c>
      <c r="P215">
        <v>96</v>
      </c>
    </row>
    <row r="216" spans="12:16" x14ac:dyDescent="0.25">
      <c r="L216" t="s">
        <v>32</v>
      </c>
      <c r="M216" t="s">
        <v>17</v>
      </c>
      <c r="N216" t="s">
        <v>22</v>
      </c>
      <c r="O216" s="6">
        <v>6909</v>
      </c>
      <c r="P216">
        <v>81</v>
      </c>
    </row>
    <row r="217" spans="12:16" x14ac:dyDescent="0.25">
      <c r="L217" t="s">
        <v>11</v>
      </c>
      <c r="M217" t="s">
        <v>17</v>
      </c>
      <c r="N217" t="s">
        <v>37</v>
      </c>
      <c r="O217" s="6">
        <v>3920</v>
      </c>
      <c r="P217">
        <v>306</v>
      </c>
    </row>
    <row r="218" spans="12:16" x14ac:dyDescent="0.25">
      <c r="L218" t="s">
        <v>42</v>
      </c>
      <c r="M218" t="s">
        <v>17</v>
      </c>
      <c r="N218" t="s">
        <v>40</v>
      </c>
      <c r="O218" s="6">
        <v>4858</v>
      </c>
      <c r="P218">
        <v>279</v>
      </c>
    </row>
    <row r="219" spans="12:16" x14ac:dyDescent="0.25">
      <c r="L219" t="s">
        <v>28</v>
      </c>
      <c r="M219" t="s">
        <v>20</v>
      </c>
      <c r="N219" t="s">
        <v>12</v>
      </c>
      <c r="O219" s="6">
        <v>3549</v>
      </c>
      <c r="P219">
        <v>3</v>
      </c>
    </row>
    <row r="220" spans="12:16" x14ac:dyDescent="0.25">
      <c r="L220" t="s">
        <v>23</v>
      </c>
      <c r="M220" t="s">
        <v>17</v>
      </c>
      <c r="N220" t="s">
        <v>38</v>
      </c>
      <c r="O220" s="6">
        <v>966</v>
      </c>
      <c r="P220">
        <v>198</v>
      </c>
    </row>
    <row r="221" spans="12:16" x14ac:dyDescent="0.25">
      <c r="L221" t="s">
        <v>32</v>
      </c>
      <c r="M221" t="s">
        <v>17</v>
      </c>
      <c r="N221" t="s">
        <v>15</v>
      </c>
      <c r="O221" s="6">
        <v>385</v>
      </c>
      <c r="P221">
        <v>249</v>
      </c>
    </row>
    <row r="222" spans="12:16" x14ac:dyDescent="0.25">
      <c r="L222" t="s">
        <v>16</v>
      </c>
      <c r="M222" t="s">
        <v>29</v>
      </c>
      <c r="N222" t="s">
        <v>27</v>
      </c>
      <c r="O222" s="6">
        <v>2219</v>
      </c>
      <c r="P222">
        <v>75</v>
      </c>
    </row>
    <row r="223" spans="12:16" x14ac:dyDescent="0.25">
      <c r="L223" t="s">
        <v>11</v>
      </c>
      <c r="M223" t="s">
        <v>14</v>
      </c>
      <c r="N223" t="s">
        <v>10</v>
      </c>
      <c r="O223" s="6">
        <v>2954</v>
      </c>
      <c r="P223">
        <v>189</v>
      </c>
    </row>
    <row r="224" spans="12:16" x14ac:dyDescent="0.25">
      <c r="L224" t="s">
        <v>23</v>
      </c>
      <c r="M224" t="s">
        <v>14</v>
      </c>
      <c r="N224" t="s">
        <v>10</v>
      </c>
      <c r="O224" s="6">
        <v>280</v>
      </c>
      <c r="P224">
        <v>87</v>
      </c>
    </row>
    <row r="225" spans="12:16" x14ac:dyDescent="0.25">
      <c r="L225" t="s">
        <v>13</v>
      </c>
      <c r="M225" t="s">
        <v>14</v>
      </c>
      <c r="N225" t="s">
        <v>7</v>
      </c>
      <c r="O225" s="6">
        <v>6118</v>
      </c>
      <c r="P225">
        <v>174</v>
      </c>
    </row>
    <row r="226" spans="12:16" x14ac:dyDescent="0.25">
      <c r="L226" t="s">
        <v>28</v>
      </c>
      <c r="M226" t="s">
        <v>17</v>
      </c>
      <c r="N226" t="s">
        <v>36</v>
      </c>
      <c r="O226" s="6">
        <v>4802</v>
      </c>
      <c r="P226">
        <v>36</v>
      </c>
    </row>
    <row r="227" spans="12:16" x14ac:dyDescent="0.25">
      <c r="L227" t="s">
        <v>11</v>
      </c>
      <c r="M227" t="s">
        <v>20</v>
      </c>
      <c r="N227" t="s">
        <v>37</v>
      </c>
      <c r="O227" s="6">
        <v>4137</v>
      </c>
      <c r="P227">
        <v>60</v>
      </c>
    </row>
    <row r="228" spans="12:16" x14ac:dyDescent="0.25">
      <c r="L228" t="s">
        <v>25</v>
      </c>
      <c r="M228" t="s">
        <v>9</v>
      </c>
      <c r="N228" t="s">
        <v>34</v>
      </c>
      <c r="O228" s="6">
        <v>2023</v>
      </c>
      <c r="P228">
        <v>78</v>
      </c>
    </row>
    <row r="229" spans="12:16" x14ac:dyDescent="0.25">
      <c r="L229" t="s">
        <v>11</v>
      </c>
      <c r="M229" t="s">
        <v>14</v>
      </c>
      <c r="N229" t="s">
        <v>7</v>
      </c>
      <c r="O229" s="6">
        <v>9051</v>
      </c>
      <c r="P229">
        <v>57</v>
      </c>
    </row>
    <row r="230" spans="12:16" x14ac:dyDescent="0.25">
      <c r="L230" t="s">
        <v>11</v>
      </c>
      <c r="M230" t="s">
        <v>6</v>
      </c>
      <c r="N230" t="s">
        <v>39</v>
      </c>
      <c r="O230" s="6">
        <v>2919</v>
      </c>
      <c r="P230">
        <v>45</v>
      </c>
    </row>
    <row r="231" spans="12:16" x14ac:dyDescent="0.25">
      <c r="L231" t="s">
        <v>13</v>
      </c>
      <c r="M231" t="s">
        <v>20</v>
      </c>
      <c r="N231" t="s">
        <v>22</v>
      </c>
      <c r="O231" s="6">
        <v>5915</v>
      </c>
      <c r="P231">
        <v>3</v>
      </c>
    </row>
    <row r="232" spans="12:16" x14ac:dyDescent="0.25">
      <c r="L232" t="s">
        <v>42</v>
      </c>
      <c r="M232" t="s">
        <v>9</v>
      </c>
      <c r="N232" t="s">
        <v>36</v>
      </c>
      <c r="O232" s="6">
        <v>2562</v>
      </c>
      <c r="P232">
        <v>6</v>
      </c>
    </row>
    <row r="233" spans="12:16" x14ac:dyDescent="0.25">
      <c r="L233" t="s">
        <v>32</v>
      </c>
      <c r="M233" t="s">
        <v>6</v>
      </c>
      <c r="N233" t="s">
        <v>18</v>
      </c>
      <c r="O233" s="6">
        <v>8813</v>
      </c>
      <c r="P233">
        <v>21</v>
      </c>
    </row>
    <row r="234" spans="12:16" x14ac:dyDescent="0.25">
      <c r="L234" t="s">
        <v>32</v>
      </c>
      <c r="M234" t="s">
        <v>14</v>
      </c>
      <c r="N234" t="s">
        <v>15</v>
      </c>
      <c r="O234" s="6">
        <v>6111</v>
      </c>
      <c r="P234">
        <v>3</v>
      </c>
    </row>
    <row r="235" spans="12:16" x14ac:dyDescent="0.25">
      <c r="L235" t="s">
        <v>8</v>
      </c>
      <c r="M235" t="s">
        <v>29</v>
      </c>
      <c r="N235" t="s">
        <v>21</v>
      </c>
      <c r="O235" s="6">
        <v>3507</v>
      </c>
      <c r="P235">
        <v>288</v>
      </c>
    </row>
    <row r="236" spans="12:16" x14ac:dyDescent="0.25">
      <c r="L236" t="s">
        <v>16</v>
      </c>
      <c r="M236" t="s">
        <v>14</v>
      </c>
      <c r="N236" t="s">
        <v>30</v>
      </c>
      <c r="O236" s="6">
        <v>4319</v>
      </c>
      <c r="P236">
        <v>30</v>
      </c>
    </row>
    <row r="237" spans="12:16" x14ac:dyDescent="0.25">
      <c r="L237" t="s">
        <v>5</v>
      </c>
      <c r="M237" t="s">
        <v>20</v>
      </c>
      <c r="N237" t="s">
        <v>41</v>
      </c>
      <c r="O237" s="6">
        <v>609</v>
      </c>
      <c r="P237">
        <v>87</v>
      </c>
    </row>
    <row r="238" spans="12:16" x14ac:dyDescent="0.25">
      <c r="L238" t="s">
        <v>5</v>
      </c>
      <c r="M238" t="s">
        <v>17</v>
      </c>
      <c r="N238" t="s">
        <v>38</v>
      </c>
      <c r="O238" s="6">
        <v>6370</v>
      </c>
      <c r="P238">
        <v>30</v>
      </c>
    </row>
    <row r="239" spans="12:16" x14ac:dyDescent="0.25">
      <c r="L239" t="s">
        <v>32</v>
      </c>
      <c r="M239" t="s">
        <v>20</v>
      </c>
      <c r="N239" t="s">
        <v>35</v>
      </c>
      <c r="O239" s="6">
        <v>5474</v>
      </c>
      <c r="P239">
        <v>168</v>
      </c>
    </row>
    <row r="240" spans="12:16" x14ac:dyDescent="0.25">
      <c r="L240" t="s">
        <v>5</v>
      </c>
      <c r="M240" t="s">
        <v>14</v>
      </c>
      <c r="N240" t="s">
        <v>38</v>
      </c>
      <c r="O240" s="6">
        <v>3164</v>
      </c>
      <c r="P240">
        <v>306</v>
      </c>
    </row>
    <row r="241" spans="12:16" x14ac:dyDescent="0.25">
      <c r="L241" t="s">
        <v>16</v>
      </c>
      <c r="M241" t="s">
        <v>9</v>
      </c>
      <c r="N241" t="s">
        <v>12</v>
      </c>
      <c r="O241" s="6">
        <v>1302</v>
      </c>
      <c r="P241">
        <v>402</v>
      </c>
    </row>
    <row r="242" spans="12:16" x14ac:dyDescent="0.25">
      <c r="L242" t="s">
        <v>25</v>
      </c>
      <c r="M242" t="s">
        <v>6</v>
      </c>
      <c r="N242" t="s">
        <v>39</v>
      </c>
      <c r="O242" s="6">
        <v>7308</v>
      </c>
      <c r="P242">
        <v>327</v>
      </c>
    </row>
    <row r="243" spans="12:16" x14ac:dyDescent="0.25">
      <c r="L243" t="s">
        <v>5</v>
      </c>
      <c r="M243" t="s">
        <v>6</v>
      </c>
      <c r="N243" t="s">
        <v>38</v>
      </c>
      <c r="O243" s="6">
        <v>6132</v>
      </c>
      <c r="P243">
        <v>93</v>
      </c>
    </row>
    <row r="244" spans="12:16" x14ac:dyDescent="0.25">
      <c r="L244" t="s">
        <v>42</v>
      </c>
      <c r="M244" t="s">
        <v>9</v>
      </c>
      <c r="N244" t="s">
        <v>24</v>
      </c>
      <c r="O244" s="6">
        <v>3472</v>
      </c>
      <c r="P244">
        <v>96</v>
      </c>
    </row>
    <row r="245" spans="12:16" x14ac:dyDescent="0.25">
      <c r="L245" t="s">
        <v>8</v>
      </c>
      <c r="M245" t="s">
        <v>17</v>
      </c>
      <c r="N245" t="s">
        <v>15</v>
      </c>
      <c r="O245" s="6">
        <v>9660</v>
      </c>
      <c r="P245">
        <v>27</v>
      </c>
    </row>
    <row r="246" spans="12:16" x14ac:dyDescent="0.25">
      <c r="L246" t="s">
        <v>11</v>
      </c>
      <c r="M246" t="s">
        <v>20</v>
      </c>
      <c r="N246" t="s">
        <v>41</v>
      </c>
      <c r="O246" s="6">
        <v>2436</v>
      </c>
      <c r="P246">
        <v>99</v>
      </c>
    </row>
    <row r="247" spans="12:16" x14ac:dyDescent="0.25">
      <c r="L247" t="s">
        <v>11</v>
      </c>
      <c r="M247" t="s">
        <v>20</v>
      </c>
      <c r="N247" t="s">
        <v>19</v>
      </c>
      <c r="O247" s="6">
        <v>9506</v>
      </c>
      <c r="P247">
        <v>87</v>
      </c>
    </row>
    <row r="248" spans="12:16" x14ac:dyDescent="0.25">
      <c r="L248" t="s">
        <v>42</v>
      </c>
      <c r="M248" t="s">
        <v>6</v>
      </c>
      <c r="N248" t="s">
        <v>40</v>
      </c>
      <c r="O248" s="6">
        <v>245</v>
      </c>
      <c r="P248">
        <v>288</v>
      </c>
    </row>
    <row r="249" spans="12:16" x14ac:dyDescent="0.25">
      <c r="L249" t="s">
        <v>8</v>
      </c>
      <c r="M249" t="s">
        <v>9</v>
      </c>
      <c r="N249" t="s">
        <v>33</v>
      </c>
      <c r="O249" s="6">
        <v>2702</v>
      </c>
      <c r="P249">
        <v>363</v>
      </c>
    </row>
    <row r="250" spans="12:16" x14ac:dyDescent="0.25">
      <c r="L250" t="s">
        <v>42</v>
      </c>
      <c r="M250" t="s">
        <v>29</v>
      </c>
      <c r="N250" t="s">
        <v>26</v>
      </c>
      <c r="O250" s="6">
        <v>700</v>
      </c>
      <c r="P250">
        <v>87</v>
      </c>
    </row>
    <row r="251" spans="12:16" x14ac:dyDescent="0.25">
      <c r="L251" t="s">
        <v>16</v>
      </c>
      <c r="M251" t="s">
        <v>29</v>
      </c>
      <c r="N251" t="s">
        <v>26</v>
      </c>
      <c r="O251" s="6">
        <v>3759</v>
      </c>
      <c r="P251">
        <v>150</v>
      </c>
    </row>
    <row r="252" spans="12:16" x14ac:dyDescent="0.25">
      <c r="L252" t="s">
        <v>28</v>
      </c>
      <c r="M252" t="s">
        <v>9</v>
      </c>
      <c r="N252" t="s">
        <v>26</v>
      </c>
      <c r="O252" s="6">
        <v>1589</v>
      </c>
      <c r="P252">
        <v>303</v>
      </c>
    </row>
    <row r="253" spans="12:16" x14ac:dyDescent="0.25">
      <c r="L253" t="s">
        <v>23</v>
      </c>
      <c r="M253" t="s">
        <v>9</v>
      </c>
      <c r="N253" t="s">
        <v>39</v>
      </c>
      <c r="O253" s="6">
        <v>5194</v>
      </c>
      <c r="P253">
        <v>288</v>
      </c>
    </row>
    <row r="254" spans="12:16" x14ac:dyDescent="0.25">
      <c r="L254" t="s">
        <v>42</v>
      </c>
      <c r="M254" t="s">
        <v>14</v>
      </c>
      <c r="N254" t="s">
        <v>30</v>
      </c>
      <c r="O254" s="6">
        <v>945</v>
      </c>
      <c r="P254">
        <v>75</v>
      </c>
    </row>
    <row r="255" spans="12:16" x14ac:dyDescent="0.25">
      <c r="L255" t="s">
        <v>5</v>
      </c>
      <c r="M255" t="s">
        <v>20</v>
      </c>
      <c r="N255" t="s">
        <v>21</v>
      </c>
      <c r="O255" s="6">
        <v>1988</v>
      </c>
      <c r="P255">
        <v>39</v>
      </c>
    </row>
    <row r="256" spans="12:16" x14ac:dyDescent="0.25">
      <c r="L256" t="s">
        <v>16</v>
      </c>
      <c r="M256" t="s">
        <v>29</v>
      </c>
      <c r="N256" t="s">
        <v>10</v>
      </c>
      <c r="O256" s="6">
        <v>6734</v>
      </c>
      <c r="P256">
        <v>123</v>
      </c>
    </row>
    <row r="257" spans="12:16" x14ac:dyDescent="0.25">
      <c r="L257" t="s">
        <v>5</v>
      </c>
      <c r="M257" t="s">
        <v>14</v>
      </c>
      <c r="N257" t="s">
        <v>12</v>
      </c>
      <c r="O257" s="6">
        <v>217</v>
      </c>
      <c r="P257">
        <v>36</v>
      </c>
    </row>
    <row r="258" spans="12:16" x14ac:dyDescent="0.25">
      <c r="L258" t="s">
        <v>32</v>
      </c>
      <c r="M258" t="s">
        <v>29</v>
      </c>
      <c r="N258" t="s">
        <v>22</v>
      </c>
      <c r="O258" s="6">
        <v>6279</v>
      </c>
      <c r="P258">
        <v>237</v>
      </c>
    </row>
    <row r="259" spans="12:16" x14ac:dyDescent="0.25">
      <c r="L259" t="s">
        <v>5</v>
      </c>
      <c r="M259" t="s">
        <v>14</v>
      </c>
      <c r="N259" t="s">
        <v>30</v>
      </c>
      <c r="O259" s="6">
        <v>4424</v>
      </c>
      <c r="P259">
        <v>201</v>
      </c>
    </row>
    <row r="260" spans="12:16" x14ac:dyDescent="0.25">
      <c r="L260" t="s">
        <v>28</v>
      </c>
      <c r="M260" t="s">
        <v>14</v>
      </c>
      <c r="N260" t="s">
        <v>26</v>
      </c>
      <c r="O260" s="6">
        <v>189</v>
      </c>
      <c r="P260">
        <v>48</v>
      </c>
    </row>
    <row r="261" spans="12:16" x14ac:dyDescent="0.25">
      <c r="L261" t="s">
        <v>32</v>
      </c>
      <c r="M261" t="s">
        <v>9</v>
      </c>
      <c r="N261" t="s">
        <v>22</v>
      </c>
      <c r="O261" s="6">
        <v>490</v>
      </c>
      <c r="P261">
        <v>84</v>
      </c>
    </row>
    <row r="262" spans="12:16" x14ac:dyDescent="0.25">
      <c r="L262" t="s">
        <v>8</v>
      </c>
      <c r="M262" t="s">
        <v>6</v>
      </c>
      <c r="N262" t="s">
        <v>40</v>
      </c>
      <c r="O262" s="6">
        <v>434</v>
      </c>
      <c r="P262">
        <v>87</v>
      </c>
    </row>
    <row r="263" spans="12:16" x14ac:dyDescent="0.25">
      <c r="L263" t="s">
        <v>23</v>
      </c>
      <c r="M263" t="s">
        <v>20</v>
      </c>
      <c r="N263" t="s">
        <v>7</v>
      </c>
      <c r="O263" s="6">
        <v>10129</v>
      </c>
      <c r="P263">
        <v>312</v>
      </c>
    </row>
    <row r="264" spans="12:16" x14ac:dyDescent="0.25">
      <c r="L264" t="s">
        <v>25</v>
      </c>
      <c r="M264" t="s">
        <v>17</v>
      </c>
      <c r="N264" t="s">
        <v>39</v>
      </c>
      <c r="O264" s="6">
        <v>1652</v>
      </c>
      <c r="P264">
        <v>102</v>
      </c>
    </row>
    <row r="265" spans="12:16" x14ac:dyDescent="0.25">
      <c r="L265" t="s">
        <v>8</v>
      </c>
      <c r="M265" t="s">
        <v>20</v>
      </c>
      <c r="N265" t="s">
        <v>40</v>
      </c>
      <c r="O265" s="6">
        <v>6433</v>
      </c>
      <c r="P265">
        <v>78</v>
      </c>
    </row>
    <row r="266" spans="12:16" x14ac:dyDescent="0.25">
      <c r="L266" t="s">
        <v>25</v>
      </c>
      <c r="M266" t="s">
        <v>29</v>
      </c>
      <c r="N266" t="s">
        <v>34</v>
      </c>
      <c r="O266" s="6">
        <v>2212</v>
      </c>
      <c r="P266">
        <v>117</v>
      </c>
    </row>
    <row r="267" spans="12:16" x14ac:dyDescent="0.25">
      <c r="L267" t="s">
        <v>13</v>
      </c>
      <c r="M267" t="s">
        <v>9</v>
      </c>
      <c r="N267" t="s">
        <v>35</v>
      </c>
      <c r="O267" s="6">
        <v>609</v>
      </c>
      <c r="P267">
        <v>99</v>
      </c>
    </row>
    <row r="268" spans="12:16" x14ac:dyDescent="0.25">
      <c r="L268" t="s">
        <v>5</v>
      </c>
      <c r="M268" t="s">
        <v>9</v>
      </c>
      <c r="N268" t="s">
        <v>37</v>
      </c>
      <c r="O268" s="6">
        <v>1638</v>
      </c>
      <c r="P268">
        <v>48</v>
      </c>
    </row>
    <row r="269" spans="12:16" x14ac:dyDescent="0.25">
      <c r="L269" t="s">
        <v>23</v>
      </c>
      <c r="M269" t="s">
        <v>29</v>
      </c>
      <c r="N269" t="s">
        <v>36</v>
      </c>
      <c r="O269" s="6">
        <v>3829</v>
      </c>
      <c r="P269">
        <v>24</v>
      </c>
    </row>
    <row r="270" spans="12:16" x14ac:dyDescent="0.25">
      <c r="L270" t="s">
        <v>5</v>
      </c>
      <c r="M270" t="s">
        <v>17</v>
      </c>
      <c r="N270" t="s">
        <v>36</v>
      </c>
      <c r="O270" s="6">
        <v>5775</v>
      </c>
      <c r="P270">
        <v>42</v>
      </c>
    </row>
    <row r="271" spans="12:16" x14ac:dyDescent="0.25">
      <c r="L271" t="s">
        <v>16</v>
      </c>
      <c r="M271" t="s">
        <v>9</v>
      </c>
      <c r="N271" t="s">
        <v>33</v>
      </c>
      <c r="O271" s="6">
        <v>1071</v>
      </c>
      <c r="P271">
        <v>270</v>
      </c>
    </row>
    <row r="272" spans="12:16" x14ac:dyDescent="0.25">
      <c r="L272" t="s">
        <v>8</v>
      </c>
      <c r="M272" t="s">
        <v>14</v>
      </c>
      <c r="N272" t="s">
        <v>34</v>
      </c>
      <c r="O272" s="6">
        <v>5019</v>
      </c>
      <c r="P272">
        <v>150</v>
      </c>
    </row>
    <row r="273" spans="12:16" x14ac:dyDescent="0.25">
      <c r="L273" t="s">
        <v>28</v>
      </c>
      <c r="M273" t="s">
        <v>6</v>
      </c>
      <c r="N273" t="s">
        <v>36</v>
      </c>
      <c r="O273" s="6">
        <v>2863</v>
      </c>
      <c r="P273">
        <v>42</v>
      </c>
    </row>
    <row r="274" spans="12:16" x14ac:dyDescent="0.25">
      <c r="L274" t="s">
        <v>5</v>
      </c>
      <c r="M274" t="s">
        <v>9</v>
      </c>
      <c r="N274" t="s">
        <v>31</v>
      </c>
      <c r="O274" s="6">
        <v>1617</v>
      </c>
      <c r="P274">
        <v>126</v>
      </c>
    </row>
    <row r="275" spans="12:16" x14ac:dyDescent="0.25">
      <c r="L275" t="s">
        <v>16</v>
      </c>
      <c r="M275" t="s">
        <v>6</v>
      </c>
      <c r="N275" t="s">
        <v>41</v>
      </c>
      <c r="O275" s="6">
        <v>6818</v>
      </c>
      <c r="P275">
        <v>6</v>
      </c>
    </row>
    <row r="276" spans="12:16" x14ac:dyDescent="0.25">
      <c r="L276" t="s">
        <v>25</v>
      </c>
      <c r="M276" t="s">
        <v>9</v>
      </c>
      <c r="N276" t="s">
        <v>36</v>
      </c>
      <c r="O276" s="6">
        <v>6657</v>
      </c>
      <c r="P276">
        <v>276</v>
      </c>
    </row>
    <row r="277" spans="12:16" x14ac:dyDescent="0.25">
      <c r="L277" t="s">
        <v>25</v>
      </c>
      <c r="M277" t="s">
        <v>29</v>
      </c>
      <c r="N277" t="s">
        <v>26</v>
      </c>
      <c r="O277" s="6">
        <v>2919</v>
      </c>
      <c r="P277">
        <v>93</v>
      </c>
    </row>
    <row r="278" spans="12:16" x14ac:dyDescent="0.25">
      <c r="L278" t="s">
        <v>28</v>
      </c>
      <c r="M278" t="s">
        <v>14</v>
      </c>
      <c r="N278" t="s">
        <v>21</v>
      </c>
      <c r="O278" s="6">
        <v>3094</v>
      </c>
      <c r="P278">
        <v>246</v>
      </c>
    </row>
    <row r="279" spans="12:16" x14ac:dyDescent="0.25">
      <c r="L279" t="s">
        <v>16</v>
      </c>
      <c r="M279" t="s">
        <v>17</v>
      </c>
      <c r="N279" t="s">
        <v>37</v>
      </c>
      <c r="O279" s="6">
        <v>2989</v>
      </c>
      <c r="P279">
        <v>3</v>
      </c>
    </row>
    <row r="280" spans="12:16" x14ac:dyDescent="0.25">
      <c r="L280" t="s">
        <v>8</v>
      </c>
      <c r="M280" t="s">
        <v>20</v>
      </c>
      <c r="N280" t="s">
        <v>38</v>
      </c>
      <c r="O280" s="6">
        <v>2268</v>
      </c>
      <c r="P280">
        <v>63</v>
      </c>
    </row>
    <row r="281" spans="12:16" x14ac:dyDescent="0.25">
      <c r="L281" t="s">
        <v>32</v>
      </c>
      <c r="M281" t="s">
        <v>9</v>
      </c>
      <c r="N281" t="s">
        <v>21</v>
      </c>
      <c r="O281" s="6">
        <v>4753</v>
      </c>
      <c r="P281">
        <v>246</v>
      </c>
    </row>
    <row r="282" spans="12:16" x14ac:dyDescent="0.25">
      <c r="L282" t="s">
        <v>28</v>
      </c>
      <c r="M282" t="s">
        <v>29</v>
      </c>
      <c r="N282" t="s">
        <v>35</v>
      </c>
      <c r="O282" s="6">
        <v>7511</v>
      </c>
      <c r="P282">
        <v>120</v>
      </c>
    </row>
    <row r="283" spans="12:16" x14ac:dyDescent="0.25">
      <c r="L283" t="s">
        <v>28</v>
      </c>
      <c r="M283" t="s">
        <v>20</v>
      </c>
      <c r="N283" t="s">
        <v>21</v>
      </c>
      <c r="O283" s="6">
        <v>4326</v>
      </c>
      <c r="P283">
        <v>348</v>
      </c>
    </row>
    <row r="284" spans="12:16" x14ac:dyDescent="0.25">
      <c r="L284" t="s">
        <v>13</v>
      </c>
      <c r="M284" t="s">
        <v>29</v>
      </c>
      <c r="N284" t="s">
        <v>34</v>
      </c>
      <c r="O284" s="6">
        <v>4935</v>
      </c>
      <c r="P284">
        <v>126</v>
      </c>
    </row>
    <row r="285" spans="12:16" x14ac:dyDescent="0.25">
      <c r="L285" t="s">
        <v>16</v>
      </c>
      <c r="M285" t="s">
        <v>9</v>
      </c>
      <c r="N285" t="s">
        <v>7</v>
      </c>
      <c r="O285" s="6">
        <v>4781</v>
      </c>
      <c r="P285">
        <v>123</v>
      </c>
    </row>
    <row r="286" spans="12:16" x14ac:dyDescent="0.25">
      <c r="L286" t="s">
        <v>32</v>
      </c>
      <c r="M286" t="s">
        <v>20</v>
      </c>
      <c r="N286" t="s">
        <v>18</v>
      </c>
      <c r="O286" s="6">
        <v>7483</v>
      </c>
      <c r="P286">
        <v>45</v>
      </c>
    </row>
    <row r="287" spans="12:16" x14ac:dyDescent="0.25">
      <c r="L287" t="s">
        <v>42</v>
      </c>
      <c r="M287" t="s">
        <v>20</v>
      </c>
      <c r="N287" t="s">
        <v>12</v>
      </c>
      <c r="O287" s="6">
        <v>6860</v>
      </c>
      <c r="P287">
        <v>126</v>
      </c>
    </row>
    <row r="288" spans="12:16" x14ac:dyDescent="0.25">
      <c r="L288" t="s">
        <v>5</v>
      </c>
      <c r="M288" t="s">
        <v>6</v>
      </c>
      <c r="N288" t="s">
        <v>31</v>
      </c>
      <c r="O288" s="6">
        <v>9002</v>
      </c>
      <c r="P288">
        <v>72</v>
      </c>
    </row>
    <row r="289" spans="12:16" x14ac:dyDescent="0.25">
      <c r="L289" t="s">
        <v>16</v>
      </c>
      <c r="M289" t="s">
        <v>14</v>
      </c>
      <c r="N289" t="s">
        <v>31</v>
      </c>
      <c r="O289" s="6">
        <v>1400</v>
      </c>
      <c r="P289">
        <v>135</v>
      </c>
    </row>
    <row r="290" spans="12:16" x14ac:dyDescent="0.25">
      <c r="L290" t="s">
        <v>42</v>
      </c>
      <c r="M290" t="s">
        <v>29</v>
      </c>
      <c r="N290" t="s">
        <v>22</v>
      </c>
      <c r="O290" s="6">
        <v>4053</v>
      </c>
      <c r="P290">
        <v>24</v>
      </c>
    </row>
    <row r="291" spans="12:16" x14ac:dyDescent="0.25">
      <c r="L291" t="s">
        <v>23</v>
      </c>
      <c r="M291" t="s">
        <v>14</v>
      </c>
      <c r="N291" t="s">
        <v>21</v>
      </c>
      <c r="O291" s="6">
        <v>2149</v>
      </c>
      <c r="P291">
        <v>117</v>
      </c>
    </row>
    <row r="292" spans="12:16" x14ac:dyDescent="0.25">
      <c r="L292" t="s">
        <v>25</v>
      </c>
      <c r="M292" t="s">
        <v>17</v>
      </c>
      <c r="N292" t="s">
        <v>31</v>
      </c>
      <c r="O292" s="6">
        <v>3640</v>
      </c>
      <c r="P292">
        <v>51</v>
      </c>
    </row>
    <row r="293" spans="12:16" x14ac:dyDescent="0.25">
      <c r="L293" t="s">
        <v>28</v>
      </c>
      <c r="M293" t="s">
        <v>17</v>
      </c>
      <c r="N293" t="s">
        <v>34</v>
      </c>
      <c r="O293" s="6">
        <v>630</v>
      </c>
      <c r="P293">
        <v>36</v>
      </c>
    </row>
    <row r="294" spans="12:16" x14ac:dyDescent="0.25">
      <c r="L294" t="s">
        <v>11</v>
      </c>
      <c r="M294" t="s">
        <v>9</v>
      </c>
      <c r="N294" t="s">
        <v>38</v>
      </c>
      <c r="O294" s="6">
        <v>2429</v>
      </c>
      <c r="P294">
        <v>144</v>
      </c>
    </row>
    <row r="295" spans="12:16" x14ac:dyDescent="0.25">
      <c r="L295" t="s">
        <v>11</v>
      </c>
      <c r="M295" t="s">
        <v>14</v>
      </c>
      <c r="N295" t="s">
        <v>18</v>
      </c>
      <c r="O295" s="6">
        <v>2142</v>
      </c>
      <c r="P295">
        <v>114</v>
      </c>
    </row>
    <row r="296" spans="12:16" x14ac:dyDescent="0.25">
      <c r="L296" t="s">
        <v>23</v>
      </c>
      <c r="M296" t="s">
        <v>6</v>
      </c>
      <c r="N296" t="s">
        <v>7</v>
      </c>
      <c r="O296" s="6">
        <v>6454</v>
      </c>
      <c r="P296">
        <v>54</v>
      </c>
    </row>
    <row r="297" spans="12:16" x14ac:dyDescent="0.25">
      <c r="L297" t="s">
        <v>23</v>
      </c>
      <c r="M297" t="s">
        <v>6</v>
      </c>
      <c r="N297" t="s">
        <v>27</v>
      </c>
      <c r="O297" s="6">
        <v>4487</v>
      </c>
      <c r="P297">
        <v>333</v>
      </c>
    </row>
    <row r="298" spans="12:16" x14ac:dyDescent="0.25">
      <c r="L298" t="s">
        <v>25</v>
      </c>
      <c r="M298" t="s">
        <v>6</v>
      </c>
      <c r="N298" t="s">
        <v>12</v>
      </c>
      <c r="O298" s="6">
        <v>938</v>
      </c>
      <c r="P298">
        <v>366</v>
      </c>
    </row>
    <row r="299" spans="12:16" x14ac:dyDescent="0.25">
      <c r="L299" t="s">
        <v>25</v>
      </c>
      <c r="M299" t="s">
        <v>20</v>
      </c>
      <c r="N299" t="s">
        <v>41</v>
      </c>
      <c r="O299" s="6">
        <v>8841</v>
      </c>
      <c r="P299">
        <v>303</v>
      </c>
    </row>
    <row r="300" spans="12:16" x14ac:dyDescent="0.25">
      <c r="L300" t="s">
        <v>28</v>
      </c>
      <c r="M300" t="s">
        <v>17</v>
      </c>
      <c r="N300" t="s">
        <v>19</v>
      </c>
      <c r="O300" s="6">
        <v>4018</v>
      </c>
      <c r="P300">
        <v>126</v>
      </c>
    </row>
    <row r="301" spans="12:16" x14ac:dyDescent="0.25">
      <c r="L301" t="s">
        <v>13</v>
      </c>
      <c r="M301" t="s">
        <v>6</v>
      </c>
      <c r="N301" t="s">
        <v>36</v>
      </c>
      <c r="O301" s="6">
        <v>714</v>
      </c>
      <c r="P301">
        <v>231</v>
      </c>
    </row>
    <row r="302" spans="12:16" x14ac:dyDescent="0.25">
      <c r="L302" t="s">
        <v>11</v>
      </c>
      <c r="M302" t="s">
        <v>20</v>
      </c>
      <c r="N302" t="s">
        <v>18</v>
      </c>
      <c r="O302" s="6">
        <v>3850</v>
      </c>
      <c r="P302">
        <v>102</v>
      </c>
    </row>
    <row r="306" spans="1:4" x14ac:dyDescent="0.25">
      <c r="A306" s="5"/>
      <c r="C306" s="4"/>
      <c r="D306" s="4"/>
    </row>
    <row r="307" spans="1:4" x14ac:dyDescent="0.25">
      <c r="A307" s="5"/>
      <c r="C307" s="4"/>
      <c r="D307" s="4"/>
    </row>
    <row r="308" spans="1:4" x14ac:dyDescent="0.25">
      <c r="A308" s="5"/>
      <c r="C308" s="4"/>
      <c r="D308" s="4"/>
    </row>
    <row r="309" spans="1:4" x14ac:dyDescent="0.25">
      <c r="A309" s="5"/>
      <c r="C309" s="9"/>
      <c r="D309" s="4"/>
    </row>
    <row r="310" spans="1:4" x14ac:dyDescent="0.25">
      <c r="A310" s="5"/>
      <c r="C310" s="4"/>
      <c r="D310" s="4"/>
    </row>
    <row r="311" spans="1:4" x14ac:dyDescent="0.25">
      <c r="A311" s="5"/>
      <c r="C311" s="4"/>
      <c r="D311" s="4"/>
    </row>
    <row r="312" spans="1:4" x14ac:dyDescent="0.25">
      <c r="A312" s="5"/>
      <c r="C312" s="4"/>
      <c r="D312" s="10"/>
    </row>
    <row r="313" spans="1:4" x14ac:dyDescent="0.25">
      <c r="A313" s="5"/>
      <c r="C313" s="4"/>
      <c r="D313" s="4"/>
    </row>
    <row r="314" spans="1:4" x14ac:dyDescent="0.25">
      <c r="A314" s="5"/>
      <c r="C314" s="4"/>
      <c r="D314" s="4"/>
    </row>
    <row r="315" spans="1:4" x14ac:dyDescent="0.25">
      <c r="A315" s="5"/>
      <c r="C315" s="11"/>
      <c r="D315" s="4"/>
    </row>
    <row r="316" spans="1:4" x14ac:dyDescent="0.25">
      <c r="A316" s="5"/>
      <c r="C316" s="4"/>
      <c r="D316" s="4"/>
    </row>
    <row r="317" spans="1:4" x14ac:dyDescent="0.25">
      <c r="A317" s="5"/>
      <c r="C317" s="4"/>
      <c r="D317" s="4"/>
    </row>
    <row r="318" spans="1:4" x14ac:dyDescent="0.25">
      <c r="A318" s="5"/>
      <c r="C318" s="4"/>
      <c r="D318" s="4"/>
    </row>
    <row r="319" spans="1:4" x14ac:dyDescent="0.25">
      <c r="A319" s="5"/>
      <c r="C319" s="4"/>
      <c r="D319" s="4"/>
    </row>
    <row r="320" spans="1:4" x14ac:dyDescent="0.25">
      <c r="A320" s="5"/>
      <c r="C320" s="4"/>
      <c r="D320" s="4"/>
    </row>
    <row r="321" spans="1:4" x14ac:dyDescent="0.25">
      <c r="A321" s="5"/>
      <c r="C321" s="4"/>
      <c r="D321" s="4"/>
    </row>
    <row r="322" spans="1:4" x14ac:dyDescent="0.25">
      <c r="A322" s="5"/>
      <c r="C322" s="4"/>
      <c r="D322" s="4"/>
    </row>
    <row r="323" spans="1:4" x14ac:dyDescent="0.25">
      <c r="A323" s="5"/>
      <c r="C323" s="4"/>
      <c r="D323" s="4"/>
    </row>
    <row r="324" spans="1:4" x14ac:dyDescent="0.25">
      <c r="A324" s="5"/>
      <c r="C324" s="4"/>
      <c r="D324" s="4"/>
    </row>
    <row r="325" spans="1:4" x14ac:dyDescent="0.25">
      <c r="A325" s="5"/>
      <c r="B325" s="17"/>
      <c r="C325" s="4"/>
      <c r="D325" s="4"/>
    </row>
    <row r="326" spans="1:4" x14ac:dyDescent="0.25">
      <c r="A326" s="5"/>
      <c r="C326" s="4"/>
      <c r="D326" s="4"/>
    </row>
    <row r="327" spans="1:4" x14ac:dyDescent="0.25">
      <c r="C327" s="4"/>
      <c r="D327" s="4"/>
    </row>
    <row r="328" spans="1:4" x14ac:dyDescent="0.25">
      <c r="C328" s="4"/>
      <c r="D328" s="4"/>
    </row>
    <row r="329" spans="1:4" x14ac:dyDescent="0.25">
      <c r="C329" s="4"/>
      <c r="D329" s="4"/>
    </row>
    <row r="330" spans="1:4" x14ac:dyDescent="0.25">
      <c r="C330" s="4"/>
      <c r="D330" s="4"/>
    </row>
    <row r="331" spans="1:4" x14ac:dyDescent="0.25">
      <c r="C331" s="4"/>
      <c r="D331" s="4"/>
    </row>
    <row r="332" spans="1:4" x14ac:dyDescent="0.25">
      <c r="C332" s="4"/>
      <c r="D332" s="4"/>
    </row>
    <row r="333" spans="1:4" x14ac:dyDescent="0.25">
      <c r="C333" s="4"/>
      <c r="D333" s="4"/>
    </row>
    <row r="334" spans="1:4" x14ac:dyDescent="0.25">
      <c r="C334" s="4"/>
      <c r="D334" s="4"/>
    </row>
    <row r="335" spans="1:4" x14ac:dyDescent="0.25">
      <c r="C335" s="4"/>
      <c r="D335" s="4"/>
    </row>
    <row r="336" spans="1:4" x14ac:dyDescent="0.25">
      <c r="C336" s="4"/>
      <c r="D336" s="4"/>
    </row>
  </sheetData>
  <autoFilter ref="A2:D32" xr:uid="{13A7A6FE-6DBF-4D58-8991-5012FAAEEF00}"/>
  <conditionalFormatting sqref="N2">
    <cfRule type="colorScale" priority="3">
      <colorScale>
        <cfvo type="min"/>
        <cfvo type="percentile" val="50"/>
        <cfvo type="max"/>
        <color rgb="FF63BE7B"/>
        <color rgb="FFFFEB84"/>
        <color rgb="FFF8696B"/>
      </colorScale>
    </cfRule>
  </conditionalFormatting>
  <conditionalFormatting sqref="D8">
    <cfRule type="dataBar" priority="2">
      <dataBar>
        <cfvo type="min"/>
        <cfvo type="max"/>
        <color rgb="FF638EC6"/>
      </dataBar>
      <extLst>
        <ext xmlns:x14="http://schemas.microsoft.com/office/spreadsheetml/2009/9/main" uri="{B025F937-C7B1-47D3-B67F-A62EFF666E3E}">
          <x14:id>{1C48DBB9-7C2D-4737-9679-87CB185D4AEF}</x14:id>
        </ext>
      </extLst>
    </cfRule>
  </conditionalFormatting>
  <conditionalFormatting sqref="D312">
    <cfRule type="dataBar" priority="1">
      <dataBar>
        <cfvo type="min"/>
        <cfvo type="max"/>
        <color rgb="FF638EC6"/>
      </dataBar>
      <extLst>
        <ext xmlns:x14="http://schemas.microsoft.com/office/spreadsheetml/2009/9/main" uri="{B025F937-C7B1-47D3-B67F-A62EFF666E3E}">
          <x14:id>{D2BB5CB1-C80A-4ACE-8CDA-759FA65065FB}</x14:id>
        </ext>
      </extLst>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1C48DBB9-7C2D-4737-9679-87CB185D4AEF}">
            <x14:dataBar minLength="0" maxLength="100" gradient="0">
              <x14:cfvo type="autoMin"/>
              <x14:cfvo type="autoMax"/>
              <x14:negativeFillColor rgb="FFFF0000"/>
              <x14:axisColor rgb="FF000000"/>
            </x14:dataBar>
          </x14:cfRule>
          <xm:sqref>D8</xm:sqref>
        </x14:conditionalFormatting>
        <x14:conditionalFormatting xmlns:xm="http://schemas.microsoft.com/office/excel/2006/main">
          <x14:cfRule type="dataBar" id="{D2BB5CB1-C80A-4ACE-8CDA-759FA65065FB}">
            <x14:dataBar minLength="0" maxLength="100" gradient="0">
              <x14:cfvo type="autoMin"/>
              <x14:cfvo type="autoMax"/>
              <x14:negativeFillColor rgb="FFFF0000"/>
              <x14:axisColor rgb="FF000000"/>
            </x14:dataBar>
          </x14:cfRule>
          <xm:sqref>D312</xm:sqref>
        </x14:conditionalFormatting>
      </x14:conditionalFormattings>
    </ext>
    <ext xmlns:x14="http://schemas.microsoft.com/office/spreadsheetml/2009/9/main" uri="{05C60535-1F16-4fd2-B633-F4F36F0B64E0}">
      <x14:sparklineGroups xmlns:xm="http://schemas.microsoft.com/office/excel/2006/main">
        <x14:sparklineGroup displayEmptyCellsAs="gap" high="1" low="1" first="1" last="1" xr2:uid="{B0A78CD8-5710-4065-9889-20A2463BB017}">
          <x14:colorSeries rgb="FFFF0000"/>
          <x14:colorNegative rgb="FF0070C0"/>
          <x14:colorAxis rgb="FF000000"/>
          <x14:colorMarkers rgb="FF0070C0"/>
          <x14:colorFirst rgb="FF0070C0"/>
          <x14:colorLast rgb="FF0070C0"/>
          <x14:colorHigh rgb="FF0070C0"/>
          <x14:colorLow rgb="FF0070C0"/>
          <x14:sparklines>
            <x14:sparkline>
              <xm:f>Sheet1!P3:P14</xm:f>
              <xm:sqref>C19</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7B9BB-E279-4ED0-BEB5-6E19409903DA}">
  <dimension ref="A1:R37"/>
  <sheetViews>
    <sheetView topLeftCell="A19" zoomScaleNormal="100" workbookViewId="0">
      <selection activeCell="C33" sqref="C33"/>
    </sheetView>
  </sheetViews>
  <sheetFormatPr defaultRowHeight="15" x14ac:dyDescent="0.25"/>
  <cols>
    <col min="1" max="1" width="9.140625" customWidth="1"/>
    <col min="2" max="2" width="16" bestFit="1" customWidth="1"/>
    <col min="3" max="3" width="14.85546875" bestFit="1" customWidth="1"/>
    <col min="12" max="12" width="10" customWidth="1"/>
    <col min="13" max="13" width="10.85546875" customWidth="1"/>
    <col min="15" max="15" width="8.7109375" customWidth="1"/>
    <col min="17" max="17" width="12.140625" customWidth="1"/>
    <col min="18" max="18" width="8.140625" customWidth="1"/>
  </cols>
  <sheetData>
    <row r="1" spans="1:18" ht="18.75" x14ac:dyDescent="0.3">
      <c r="A1" s="22" t="s">
        <v>47</v>
      </c>
      <c r="B1" s="22"/>
      <c r="C1" s="22"/>
      <c r="D1" s="14"/>
      <c r="E1" s="21" t="s">
        <v>48</v>
      </c>
      <c r="F1" s="21"/>
      <c r="G1" s="21"/>
      <c r="H1" s="21"/>
      <c r="I1" s="21"/>
      <c r="P1" s="21" t="s">
        <v>49</v>
      </c>
      <c r="Q1" s="21"/>
      <c r="R1" s="21"/>
    </row>
    <row r="2" spans="1:18" x14ac:dyDescent="0.25">
      <c r="B2" s="12" t="s">
        <v>53</v>
      </c>
      <c r="C2" t="s">
        <v>55</v>
      </c>
    </row>
    <row r="3" spans="1:18" x14ac:dyDescent="0.25">
      <c r="B3" s="13" t="s">
        <v>28</v>
      </c>
      <c r="C3" s="15">
        <v>25655</v>
      </c>
    </row>
    <row r="4" spans="1:18" x14ac:dyDescent="0.25">
      <c r="B4" s="13" t="s">
        <v>8</v>
      </c>
      <c r="C4" s="15">
        <v>20125</v>
      </c>
    </row>
    <row r="5" spans="1:18" x14ac:dyDescent="0.25">
      <c r="B5" s="13" t="s">
        <v>13</v>
      </c>
      <c r="C5" s="15">
        <v>17283</v>
      </c>
    </row>
    <row r="6" spans="1:18" x14ac:dyDescent="0.25">
      <c r="B6" s="13" t="s">
        <v>23</v>
      </c>
      <c r="C6" s="15">
        <v>43568</v>
      </c>
    </row>
    <row r="7" spans="1:18" x14ac:dyDescent="0.25">
      <c r="B7" s="13" t="s">
        <v>16</v>
      </c>
      <c r="C7" s="15">
        <v>26985</v>
      </c>
    </row>
    <row r="8" spans="1:18" x14ac:dyDescent="0.25">
      <c r="B8" s="13" t="s">
        <v>32</v>
      </c>
      <c r="C8" s="15">
        <v>14504</v>
      </c>
    </row>
    <row r="9" spans="1:18" x14ac:dyDescent="0.25">
      <c r="B9" s="13" t="s">
        <v>25</v>
      </c>
      <c r="C9" s="15">
        <v>16821</v>
      </c>
    </row>
    <row r="10" spans="1:18" x14ac:dyDescent="0.25">
      <c r="B10" s="13" t="s">
        <v>11</v>
      </c>
      <c r="C10" s="15">
        <v>21434</v>
      </c>
    </row>
    <row r="11" spans="1:18" x14ac:dyDescent="0.25">
      <c r="B11" s="13" t="s">
        <v>42</v>
      </c>
      <c r="C11" s="15">
        <v>7987</v>
      </c>
    </row>
    <row r="12" spans="1:18" x14ac:dyDescent="0.25">
      <c r="B12" s="13" t="s">
        <v>5</v>
      </c>
      <c r="C12" s="15">
        <v>24451</v>
      </c>
    </row>
    <row r="13" spans="1:18" x14ac:dyDescent="0.25">
      <c r="B13" s="13" t="s">
        <v>54</v>
      </c>
      <c r="C13" s="15">
        <v>218813</v>
      </c>
    </row>
    <row r="14" spans="1:18" ht="15.75" x14ac:dyDescent="0.25">
      <c r="L14" s="28" t="s">
        <v>88</v>
      </c>
    </row>
    <row r="15" spans="1:18" ht="18.75" x14ac:dyDescent="0.3">
      <c r="E15" s="21" t="s">
        <v>52</v>
      </c>
      <c r="F15" s="21"/>
      <c r="G15" s="21"/>
      <c r="H15" s="21"/>
    </row>
    <row r="16" spans="1:18" ht="18.75" x14ac:dyDescent="0.3">
      <c r="B16" s="16" t="s">
        <v>2</v>
      </c>
      <c r="C16" s="16" t="s">
        <v>3</v>
      </c>
      <c r="L16" s="21" t="s">
        <v>56</v>
      </c>
      <c r="M16" s="21"/>
      <c r="N16" s="21"/>
      <c r="P16" s="21" t="s">
        <v>80</v>
      </c>
      <c r="Q16" s="21"/>
      <c r="R16" s="21"/>
    </row>
    <row r="17" spans="1:18" x14ac:dyDescent="0.25">
      <c r="B17" s="2" t="s">
        <v>7</v>
      </c>
      <c r="C17" s="7">
        <v>1624</v>
      </c>
    </row>
    <row r="18" spans="1:18" x14ac:dyDescent="0.25">
      <c r="B18" s="3" t="s">
        <v>10</v>
      </c>
      <c r="C18" s="8">
        <v>6706</v>
      </c>
      <c r="P18" t="s">
        <v>2</v>
      </c>
      <c r="Q18" t="s">
        <v>3</v>
      </c>
      <c r="R18" t="s">
        <v>67</v>
      </c>
    </row>
    <row r="19" spans="1:18" x14ac:dyDescent="0.25">
      <c r="B19" s="2" t="s">
        <v>12</v>
      </c>
      <c r="C19" s="7">
        <v>959</v>
      </c>
      <c r="P19" t="s">
        <v>7</v>
      </c>
      <c r="Q19" s="18">
        <v>1624</v>
      </c>
      <c r="R19" t="s">
        <v>68</v>
      </c>
    </row>
    <row r="20" spans="1:18" ht="15.75" x14ac:dyDescent="0.25">
      <c r="B20" s="3" t="s">
        <v>15</v>
      </c>
      <c r="C20" s="8">
        <v>9632</v>
      </c>
      <c r="L20" s="20" t="s">
        <v>50</v>
      </c>
      <c r="M20" s="20"/>
      <c r="N20" s="20"/>
      <c r="P20" t="s">
        <v>10</v>
      </c>
      <c r="Q20" s="18">
        <v>6706</v>
      </c>
      <c r="R20" t="s">
        <v>69</v>
      </c>
    </row>
    <row r="21" spans="1:18" x14ac:dyDescent="0.25">
      <c r="B21" s="2" t="s">
        <v>18</v>
      </c>
      <c r="C21" s="7">
        <v>2100</v>
      </c>
      <c r="L21" t="s">
        <v>2</v>
      </c>
      <c r="M21" t="s">
        <v>3</v>
      </c>
      <c r="N21" t="s">
        <v>67</v>
      </c>
      <c r="P21" t="s">
        <v>12</v>
      </c>
      <c r="Q21" s="18">
        <v>959</v>
      </c>
      <c r="R21" t="s">
        <v>70</v>
      </c>
    </row>
    <row r="22" spans="1:18" x14ac:dyDescent="0.25">
      <c r="B22" s="3" t="s">
        <v>19</v>
      </c>
      <c r="C22" s="8">
        <v>8869</v>
      </c>
      <c r="L22" t="s">
        <v>7</v>
      </c>
      <c r="M22" s="18">
        <v>1624</v>
      </c>
      <c r="N22" t="s">
        <v>68</v>
      </c>
      <c r="P22" t="s">
        <v>15</v>
      </c>
      <c r="Q22" s="18">
        <v>9632</v>
      </c>
      <c r="R22" t="s">
        <v>71</v>
      </c>
    </row>
    <row r="23" spans="1:18" x14ac:dyDescent="0.25">
      <c r="B23" s="2" t="s">
        <v>21</v>
      </c>
      <c r="C23" s="7">
        <v>2681</v>
      </c>
      <c r="L23" t="s">
        <v>10</v>
      </c>
      <c r="M23" s="18">
        <v>6706</v>
      </c>
      <c r="N23" t="s">
        <v>69</v>
      </c>
      <c r="P23" t="s">
        <v>18</v>
      </c>
      <c r="Q23" s="18">
        <v>2100</v>
      </c>
      <c r="R23" t="s">
        <v>72</v>
      </c>
    </row>
    <row r="24" spans="1:18" x14ac:dyDescent="0.25">
      <c r="B24" s="3" t="s">
        <v>22</v>
      </c>
      <c r="C24" s="8">
        <v>5012</v>
      </c>
      <c r="L24" t="s">
        <v>12</v>
      </c>
      <c r="M24" s="18">
        <v>959</v>
      </c>
      <c r="N24" t="s">
        <v>70</v>
      </c>
      <c r="P24" t="s">
        <v>19</v>
      </c>
      <c r="Q24" s="18">
        <v>8869</v>
      </c>
      <c r="R24" t="s">
        <v>73</v>
      </c>
    </row>
    <row r="25" spans="1:18" x14ac:dyDescent="0.25">
      <c r="B25" s="2" t="s">
        <v>24</v>
      </c>
      <c r="C25" s="7">
        <v>1281</v>
      </c>
      <c r="L25" t="s">
        <v>15</v>
      </c>
      <c r="M25" s="18">
        <v>9632</v>
      </c>
      <c r="N25" t="s">
        <v>71</v>
      </c>
      <c r="P25" t="s">
        <v>21</v>
      </c>
      <c r="Q25" s="18">
        <v>2681</v>
      </c>
      <c r="R25" t="s">
        <v>74</v>
      </c>
    </row>
    <row r="26" spans="1:18" x14ac:dyDescent="0.25">
      <c r="B26" s="3" t="s">
        <v>26</v>
      </c>
      <c r="C26" s="8">
        <v>3983</v>
      </c>
      <c r="L26" t="s">
        <v>18</v>
      </c>
      <c r="M26" s="18">
        <v>2100</v>
      </c>
      <c r="N26" t="s">
        <v>72</v>
      </c>
    </row>
    <row r="27" spans="1:18" x14ac:dyDescent="0.25">
      <c r="B27" s="2" t="s">
        <v>27</v>
      </c>
      <c r="C27" s="7">
        <v>2646</v>
      </c>
      <c r="L27" t="s">
        <v>19</v>
      </c>
      <c r="M27" s="18">
        <v>8869</v>
      </c>
      <c r="N27" t="s">
        <v>73</v>
      </c>
    </row>
    <row r="28" spans="1:18" x14ac:dyDescent="0.25">
      <c r="L28" t="s">
        <v>21</v>
      </c>
      <c r="M28" s="18">
        <v>2681</v>
      </c>
      <c r="N28" t="s">
        <v>74</v>
      </c>
    </row>
    <row r="30" spans="1:18" x14ac:dyDescent="0.25">
      <c r="A30" s="26" t="s">
        <v>90</v>
      </c>
      <c r="B30" s="26"/>
      <c r="C30" s="26"/>
    </row>
    <row r="31" spans="1:18" x14ac:dyDescent="0.25">
      <c r="B31" s="29" t="str">
        <f>REPT("|",M22/100)</f>
        <v>||||||||||||||||</v>
      </c>
    </row>
    <row r="32" spans="1:18" x14ac:dyDescent="0.25">
      <c r="B32" s="29" t="str">
        <f>REPT("|",M23/100)</f>
        <v>|||||||||||||||||||||||||||||||||||||||||||||||||||||||||||||||||||</v>
      </c>
    </row>
    <row r="33" spans="2:2" x14ac:dyDescent="0.25">
      <c r="B33" s="29" t="str">
        <f>REPT("|",M24/100)</f>
        <v>|||||||||</v>
      </c>
    </row>
    <row r="34" spans="2:2" x14ac:dyDescent="0.25">
      <c r="B34" s="29" t="str">
        <f>REPT("|",M25/100)</f>
        <v>||||||||||||||||||||||||||||||||||||||||||||||||||||||||||||||||||||||||||||||||||||||||||||||||</v>
      </c>
    </row>
    <row r="35" spans="2:2" x14ac:dyDescent="0.25">
      <c r="B35" s="29" t="str">
        <f>REPT("|",M26/100)</f>
        <v>|||||||||||||||||||||</v>
      </c>
    </row>
    <row r="36" spans="2:2" x14ac:dyDescent="0.25">
      <c r="B36" s="29" t="str">
        <f>REPT("|",M27/100)</f>
        <v>||||||||||||||||||||||||||||||||||||||||||||||||||||||||||||||||||||||||||||||||||||||||</v>
      </c>
    </row>
    <row r="37" spans="2:2" x14ac:dyDescent="0.25">
      <c r="B37" s="29" t="str">
        <f>REPT("|",M28/100)</f>
        <v>||||||||||||||||||||||||||</v>
      </c>
    </row>
  </sheetData>
  <mergeCells count="8">
    <mergeCell ref="A30:C30"/>
    <mergeCell ref="L20:N20"/>
    <mergeCell ref="E15:H15"/>
    <mergeCell ref="L16:N16"/>
    <mergeCell ref="P1:R1"/>
    <mergeCell ref="A1:C1"/>
    <mergeCell ref="E1:I1"/>
    <mergeCell ref="P16:R16"/>
  </mergeCells>
  <conditionalFormatting sqref="B16">
    <cfRule type="colorScale" priority="5">
      <colorScale>
        <cfvo type="min"/>
        <cfvo type="percentile" val="50"/>
        <cfvo type="max"/>
        <color rgb="FF63BE7B"/>
        <color rgb="FFFFEB84"/>
        <color rgb="FFF8696B"/>
      </colorScale>
    </cfRule>
  </conditionalFormatting>
  <conditionalFormatting sqref="Q19:Q25">
    <cfRule type="dataBar" priority="3">
      <dataBar>
        <cfvo type="num" val="0"/>
        <cfvo type="num" val="15000"/>
        <color rgb="FF638EC6"/>
      </dataBar>
      <extLst>
        <ext xmlns:x14="http://schemas.microsoft.com/office/spreadsheetml/2009/9/main" uri="{B025F937-C7B1-47D3-B67F-A62EFF666E3E}">
          <x14:id>{1C75DFC5-D8AD-4B38-A55B-BB1F49FF2E2D}</x14:id>
        </ext>
      </extLst>
    </cfRule>
  </conditionalFormatting>
  <conditionalFormatting pivot="1" sqref="C3">
    <cfRule type="colorScale" priority="1">
      <colorScale>
        <cfvo type="min"/>
        <cfvo type="max"/>
        <color rgb="FF63BE7B"/>
        <color rgb="FFFCFCFF"/>
      </colorScale>
    </cfRule>
  </conditionalFormatting>
  <pageMargins left="0.7" right="0.7" top="0.75" bottom="0.75" header="0.3" footer="0.3"/>
  <drawing r:id="rId2"/>
  <tableParts count="3">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1C75DFC5-D8AD-4B38-A55B-BB1F49FF2E2D}">
            <x14:dataBar minLength="0" maxLength="100" gradient="0">
              <x14:cfvo type="num">
                <xm:f>0</xm:f>
              </x14:cfvo>
              <x14:cfvo type="num">
                <xm:f>15000</xm:f>
              </x14:cfvo>
              <x14:negativeFillColor rgb="FFFF0000"/>
              <x14:axisColor rgb="FF000000"/>
            </x14:dataBar>
          </x14:cfRule>
          <xm:sqref>Q19:Q25</xm:sqref>
        </x14:conditionalFormatting>
      </x14:conditionalFormattings>
    </ext>
    <ext xmlns:x14="http://schemas.microsoft.com/office/spreadsheetml/2009/9/main" uri="{05C60535-1F16-4fd2-B633-F4F36F0B64E0}">
      <x14:sparklineGroups xmlns:xm="http://schemas.microsoft.com/office/excel/2006/main">
        <x14:sparklineGroup lineWeight="1.5" displayEmptyCellsAs="gap" high="1" low="1" first="1" last="1" xr2:uid="{1F53A5E2-B38B-47F4-8702-BA43ECA275C9}">
          <x14:colorSeries theme="1"/>
          <x14:colorNegative rgb="FFD00000"/>
          <x14:colorAxis rgb="FF000000"/>
          <x14:colorMarkers rgb="FFD00000"/>
          <x14:colorFirst rgb="FFD00000"/>
          <x14:colorLast rgb="FFD00000"/>
          <x14:colorHigh rgb="FFD00000"/>
          <x14:colorLow rgb="FFD00000"/>
          <x14:sparklines>
            <x14:sparkline>
              <xm:f>Sheet2!C17:C27</xm:f>
              <xm:sqref>M17</xm:sqref>
            </x14:sparkline>
          </x14:sparklines>
        </x14:sparklineGroup>
      </x14:sparklineGroups>
    </ex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w X V c V c w 2 G n W o A A A A + Q A A A B I A H A B D b 2 5 m a W c v U G F j a 2 F n Z S 5 4 b W w g o h g A K K A U A A A A A A A A A A A A A A A A A A A A A A A A A A A A h Y / R C o I w G I V f R X b v N l d E y u + 8 6 C r I C I L o d s y l I 5 3 h Z v P d u u i R e o W E s r r r 8 h y + D 8 5 5 3 O 6 Q D U 0 d X F V n d W t S F G G K A m V k W 2 h T p q h 3 p 3 C J M g 4 7 I c + i V M E I G 5 s M V q e o c u 6 S E O K 9 x 3 6 G 2 6 4 k j N K I H P P N X l a q E a E 2 1 g k j F f p Y x X 8 L c T i 8 x n C G 4 z l e M B Z j O i J A p h 5 y b b 4 M G y d j C u S n h F V f u 7 5 T X J l w v Q U y R S D v G / w J U E s D B B Q A A g A I A M F 1 X 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B d V x V K I p H u A 4 A A A A R A A A A E w A c A E Z v c m 1 1 b G F z L 1 N l Y 3 R p b 2 4 x L m 0 g o h g A K K A U A A A A A A A A A A A A A A A A A A A A A A A A A A A A K 0 5 N L s n M z 1 M I h t C G 1 g B Q S w E C L Q A U A A I A C A D B d V x V z D Y a d a g A A A D 5 A A A A E g A A A A A A A A A A A A A A A A A A A A A A Q 2 9 u Z m l n L 1 B h Y 2 t h Z 2 U u e G 1 s U E s B A i 0 A F A A C A A g A w X V c V Q / K 6 a u k A A A A 6 Q A A A B M A A A A A A A A A A A A A A A A A 9 A A A A F t D b 2 5 0 Z W 5 0 X 1 R 5 c G V z X S 5 4 b W x Q S w E C L Q A U A A I A C A D B d V x V 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2 7 S N A f O i p E C w X J 5 v w U u H Z g A A A A A C A A A A A A A Q Z g A A A A E A A C A A A A B E H C h G w A 7 o Y v b y H 3 m o e G e f Q 6 0 8 E J i G k x 4 S f z Q q 5 W W S A g A A A A A O g A A A A A I A A C A A A A C J Q U y R y S H v S M q z 4 K 4 o L L J V a 5 A Y Y / u B T N z e k v / F I Q W 3 X 1 A A A A D 0 h C C G F g T R Q m s s P J E T + d W k N j 1 H / h 4 f q f U C C y v K w C b 3 y w j P 2 f t Z m 1 u c G H s 8 w 9 + G C 7 b j q Y k U w z 3 M 7 w L A 4 d 4 5 0 A I A 0 7 H j u g f F M o l 1 5 e c m + L 2 u R E A A A A D r 3 x 4 k 3 Q y V D o 9 1 N L h 1 N c e w b 0 d 5 8 S j c I E G O f Y h R g + C v U i Q 2 o / H g x d + Y b m 8 R h D a T f e J E + 5 S E F 7 L G t u b h I q / L 3 m r 7 < / D a t a M a s h u p > 
</file>

<file path=customXml/itemProps1.xml><?xml version="1.0" encoding="utf-8"?>
<ds:datastoreItem xmlns:ds="http://schemas.openxmlformats.org/officeDocument/2006/customXml" ds:itemID="{B54D0F31-F6A5-44B8-8F49-3B70EE4A1C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2022-10-29T07:42:39Z</dcterms:modified>
</cp:coreProperties>
</file>