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\OneDrive\Desktop\stati\"/>
    </mc:Choice>
  </mc:AlternateContent>
  <xr:revisionPtr revIDLastSave="0" documentId="8_{75952BC4-2AD8-4846-8021-8CDBA9229747}" xr6:coauthVersionLast="47" xr6:coauthVersionMax="47" xr10:uidLastSave="{00000000-0000-0000-0000-000000000000}"/>
  <bookViews>
    <workbookView xWindow="-120" yWindow="-120" windowWidth="20730" windowHeight="11040" xr2:uid="{21F0B4F3-22AB-4CDB-8617-6E4103A27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8" i="1" l="1"/>
  <c r="I117" i="1"/>
  <c r="L120" i="1"/>
  <c r="I116" i="1"/>
  <c r="L119" i="1"/>
  <c r="I115" i="1"/>
  <c r="L118" i="1"/>
  <c r="I114" i="1"/>
  <c r="L117" i="1"/>
  <c r="I113" i="1"/>
  <c r="L116" i="1"/>
  <c r="I112" i="1"/>
  <c r="L115" i="1"/>
  <c r="H117" i="1"/>
  <c r="H116" i="1"/>
  <c r="H115" i="1"/>
  <c r="H114" i="1"/>
  <c r="H113" i="1"/>
  <c r="H112" i="1"/>
  <c r="L113" i="1"/>
  <c r="L112" i="1"/>
  <c r="G118" i="1"/>
  <c r="F118" i="1"/>
  <c r="G113" i="1"/>
  <c r="G114" i="1"/>
  <c r="G115" i="1"/>
  <c r="G116" i="1"/>
  <c r="G117" i="1"/>
  <c r="F113" i="1"/>
  <c r="F114" i="1"/>
  <c r="F115" i="1"/>
  <c r="F116" i="1"/>
  <c r="F117" i="1"/>
  <c r="G112" i="1"/>
  <c r="F112" i="1"/>
  <c r="E117" i="1"/>
  <c r="E116" i="1"/>
  <c r="E115" i="1"/>
  <c r="E114" i="1"/>
  <c r="E113" i="1"/>
  <c r="E112" i="1"/>
  <c r="D117" i="1"/>
  <c r="D116" i="1"/>
  <c r="D115" i="1"/>
  <c r="D114" i="1"/>
  <c r="D113" i="1"/>
  <c r="D112" i="1"/>
  <c r="C119" i="1"/>
  <c r="B119" i="1"/>
  <c r="C118" i="1"/>
  <c r="B118" i="1"/>
  <c r="I103" i="1"/>
  <c r="I102" i="1"/>
  <c r="L105" i="1"/>
  <c r="I101" i="1"/>
  <c r="L104" i="1"/>
  <c r="I100" i="1"/>
  <c r="L103" i="1"/>
  <c r="I99" i="1"/>
  <c r="L102" i="1"/>
  <c r="I98" i="1"/>
  <c r="L101" i="1"/>
  <c r="I97" i="1"/>
  <c r="L100" i="1"/>
  <c r="H102" i="1"/>
  <c r="H101" i="1"/>
  <c r="H100" i="1"/>
  <c r="H99" i="1"/>
  <c r="H98" i="1"/>
  <c r="H97" i="1"/>
  <c r="L98" i="1"/>
  <c r="C104" i="1"/>
  <c r="E102" i="1" s="1"/>
  <c r="G102" i="1" s="1"/>
  <c r="F103" i="1"/>
  <c r="F98" i="1"/>
  <c r="F99" i="1"/>
  <c r="F100" i="1"/>
  <c r="F101" i="1"/>
  <c r="F102" i="1"/>
  <c r="F97" i="1"/>
  <c r="E97" i="1"/>
  <c r="G97" i="1" s="1"/>
  <c r="D102" i="1"/>
  <c r="D101" i="1"/>
  <c r="D100" i="1"/>
  <c r="D99" i="1"/>
  <c r="D98" i="1"/>
  <c r="D97" i="1"/>
  <c r="B104" i="1"/>
  <c r="C103" i="1"/>
  <c r="B103" i="1"/>
  <c r="E98" i="1" l="1"/>
  <c r="G98" i="1" s="1"/>
  <c r="E99" i="1"/>
  <c r="G99" i="1" s="1"/>
  <c r="E100" i="1"/>
  <c r="G100" i="1" s="1"/>
  <c r="E101" i="1"/>
  <c r="G101" i="1" s="1"/>
  <c r="G103" i="1"/>
  <c r="L97" i="1" s="1"/>
  <c r="I73" i="1"/>
  <c r="L75" i="1"/>
  <c r="I72" i="1"/>
  <c r="I71" i="1"/>
  <c r="L74" i="1"/>
  <c r="I70" i="1"/>
  <c r="L73" i="1"/>
  <c r="I69" i="1"/>
  <c r="L72" i="1"/>
  <c r="L70" i="1"/>
  <c r="I67" i="1"/>
  <c r="I68" i="1"/>
  <c r="L71" i="1"/>
  <c r="H72" i="1"/>
  <c r="H71" i="1"/>
  <c r="H70" i="1"/>
  <c r="H69" i="1"/>
  <c r="H68" i="1"/>
  <c r="H67" i="1"/>
  <c r="H52" i="1"/>
  <c r="L68" i="1"/>
  <c r="L67" i="1"/>
  <c r="F73" i="1"/>
  <c r="G73" i="1"/>
  <c r="G68" i="1"/>
  <c r="G69" i="1"/>
  <c r="G70" i="1"/>
  <c r="G71" i="1"/>
  <c r="G72" i="1"/>
  <c r="G67" i="1"/>
  <c r="F68" i="1"/>
  <c r="F69" i="1"/>
  <c r="F70" i="1"/>
  <c r="F71" i="1"/>
  <c r="F72" i="1"/>
  <c r="F67" i="1"/>
  <c r="E72" i="1"/>
  <c r="E71" i="1"/>
  <c r="E70" i="1"/>
  <c r="E69" i="1"/>
  <c r="E68" i="1"/>
  <c r="E67" i="1"/>
  <c r="D72" i="1"/>
  <c r="D71" i="1"/>
  <c r="D70" i="1"/>
  <c r="D69" i="1"/>
  <c r="D68" i="1"/>
  <c r="D67" i="1"/>
  <c r="C74" i="1"/>
  <c r="B74" i="1"/>
  <c r="C73" i="1"/>
  <c r="B73" i="1"/>
  <c r="I89" i="1"/>
  <c r="I88" i="1"/>
  <c r="L91" i="1"/>
  <c r="I87" i="1"/>
  <c r="L90" i="1"/>
  <c r="I86" i="1"/>
  <c r="L89" i="1"/>
  <c r="F89" i="1"/>
  <c r="F83" i="1"/>
  <c r="F84" i="1"/>
  <c r="F85" i="1"/>
  <c r="F86" i="1"/>
  <c r="F87" i="1"/>
  <c r="F88" i="1"/>
  <c r="F82" i="1"/>
  <c r="D88" i="1"/>
  <c r="D87" i="1"/>
  <c r="D86" i="1"/>
  <c r="D85" i="1"/>
  <c r="D84" i="1"/>
  <c r="D83" i="1"/>
  <c r="D82" i="1"/>
  <c r="B90" i="1"/>
  <c r="B89" i="1"/>
  <c r="I59" i="1"/>
  <c r="I58" i="1"/>
  <c r="L62" i="1"/>
  <c r="I57" i="1"/>
  <c r="L61" i="1"/>
  <c r="I56" i="1"/>
  <c r="L60" i="1"/>
  <c r="I55" i="1"/>
  <c r="L59" i="1"/>
  <c r="I54" i="1"/>
  <c r="L58" i="1"/>
  <c r="I53" i="1"/>
  <c r="L57" i="1"/>
  <c r="I52" i="1"/>
  <c r="L56" i="1"/>
  <c r="H58" i="1"/>
  <c r="H57" i="1"/>
  <c r="H56" i="1"/>
  <c r="H55" i="1"/>
  <c r="H54" i="1"/>
  <c r="H53" i="1"/>
  <c r="L53" i="1"/>
  <c r="L52" i="1"/>
  <c r="G59" i="1"/>
  <c r="F59" i="1"/>
  <c r="G53" i="1"/>
  <c r="G54" i="1"/>
  <c r="G55" i="1"/>
  <c r="G56" i="1"/>
  <c r="G57" i="1"/>
  <c r="G58" i="1"/>
  <c r="G52" i="1"/>
  <c r="F53" i="1"/>
  <c r="F54" i="1"/>
  <c r="F55" i="1"/>
  <c r="F56" i="1"/>
  <c r="F57" i="1"/>
  <c r="F58" i="1"/>
  <c r="F52" i="1"/>
  <c r="E58" i="1"/>
  <c r="E57" i="1"/>
  <c r="E56" i="1"/>
  <c r="E55" i="1"/>
  <c r="E54" i="1"/>
  <c r="E53" i="1"/>
  <c r="E52" i="1"/>
  <c r="D58" i="1"/>
  <c r="D57" i="1"/>
  <c r="D56" i="1"/>
  <c r="D55" i="1"/>
  <c r="D54" i="1"/>
  <c r="D53" i="1"/>
  <c r="D52" i="1"/>
  <c r="C60" i="1"/>
  <c r="B60" i="1"/>
  <c r="C59" i="1"/>
  <c r="B59" i="1"/>
  <c r="I44" i="1"/>
  <c r="I43" i="1"/>
  <c r="L46" i="1"/>
  <c r="I42" i="1"/>
  <c r="L45" i="1"/>
  <c r="I41" i="1"/>
  <c r="L44" i="1"/>
  <c r="I40" i="1"/>
  <c r="L43" i="1"/>
  <c r="I39" i="1"/>
  <c r="L42" i="1"/>
  <c r="I38" i="1"/>
  <c r="L41" i="1"/>
  <c r="H43" i="1"/>
  <c r="H42" i="1"/>
  <c r="H41" i="1"/>
  <c r="H40" i="1"/>
  <c r="H39" i="1"/>
  <c r="H38" i="1"/>
  <c r="L39" i="1"/>
  <c r="L38" i="1"/>
  <c r="G44" i="1"/>
  <c r="G39" i="1"/>
  <c r="G40" i="1"/>
  <c r="G41" i="1"/>
  <c r="G42" i="1"/>
  <c r="G43" i="1"/>
  <c r="G38" i="1"/>
  <c r="F44" i="1"/>
  <c r="F39" i="1"/>
  <c r="F40" i="1"/>
  <c r="F41" i="1"/>
  <c r="F42" i="1"/>
  <c r="F43" i="1"/>
  <c r="F38" i="1"/>
  <c r="E43" i="1"/>
  <c r="E42" i="1"/>
  <c r="E41" i="1"/>
  <c r="E40" i="1"/>
  <c r="E39" i="1"/>
  <c r="E38" i="1"/>
  <c r="D43" i="1"/>
  <c r="D42" i="1"/>
  <c r="D41" i="1"/>
  <c r="D40" i="1"/>
  <c r="D39" i="1"/>
  <c r="D38" i="1"/>
  <c r="C45" i="1"/>
  <c r="B45" i="1"/>
  <c r="C44" i="1"/>
  <c r="B44" i="1"/>
  <c r="I30" i="1"/>
  <c r="I29" i="1"/>
  <c r="L33" i="1"/>
  <c r="I28" i="1"/>
  <c r="L32" i="1"/>
  <c r="I27" i="1"/>
  <c r="L31" i="1"/>
  <c r="L30" i="1"/>
  <c r="L29" i="1"/>
  <c r="I26" i="1"/>
  <c r="I25" i="1"/>
  <c r="I24" i="1"/>
  <c r="L28" i="1"/>
  <c r="I23" i="1"/>
  <c r="L27" i="1"/>
  <c r="I22" i="1"/>
  <c r="L26" i="1"/>
  <c r="I21" i="1"/>
  <c r="L25" i="1"/>
  <c r="I20" i="1"/>
  <c r="L24" i="1"/>
  <c r="H29" i="1"/>
  <c r="H28" i="1"/>
  <c r="H27" i="1"/>
  <c r="H26" i="1"/>
  <c r="H25" i="1"/>
  <c r="H24" i="1"/>
  <c r="H23" i="1"/>
  <c r="H22" i="1"/>
  <c r="H21" i="1"/>
  <c r="H20" i="1"/>
  <c r="L22" i="1"/>
  <c r="L6" i="1"/>
  <c r="L21" i="1"/>
  <c r="L5" i="1"/>
  <c r="G30" i="1"/>
  <c r="F30" i="1"/>
  <c r="G21" i="1"/>
  <c r="G22" i="1"/>
  <c r="G23" i="1"/>
  <c r="G24" i="1"/>
  <c r="G25" i="1"/>
  <c r="G26" i="1"/>
  <c r="G27" i="1"/>
  <c r="G28" i="1"/>
  <c r="G29" i="1"/>
  <c r="G20" i="1"/>
  <c r="F21" i="1"/>
  <c r="F22" i="1"/>
  <c r="F23" i="1"/>
  <c r="F24" i="1"/>
  <c r="F25" i="1"/>
  <c r="F26" i="1"/>
  <c r="F27" i="1"/>
  <c r="F28" i="1"/>
  <c r="F29" i="1"/>
  <c r="F20" i="1"/>
  <c r="E29" i="1"/>
  <c r="E28" i="1"/>
  <c r="E27" i="1"/>
  <c r="E26" i="1"/>
  <c r="E25" i="1"/>
  <c r="E24" i="1"/>
  <c r="E23" i="1"/>
  <c r="E22" i="1"/>
  <c r="E21" i="1"/>
  <c r="E20" i="1"/>
  <c r="D29" i="1"/>
  <c r="D28" i="1"/>
  <c r="D27" i="1"/>
  <c r="D26" i="1"/>
  <c r="D25" i="1"/>
  <c r="D24" i="1"/>
  <c r="D23" i="1"/>
  <c r="D22" i="1"/>
  <c r="D21" i="1"/>
  <c r="D20" i="1"/>
  <c r="D4" i="1"/>
  <c r="C31" i="1"/>
  <c r="B31" i="1"/>
  <c r="C11" i="1"/>
  <c r="B11" i="1"/>
  <c r="C30" i="1"/>
  <c r="B30" i="1"/>
  <c r="G14" i="1"/>
  <c r="I10" i="1"/>
  <c r="I9" i="1"/>
  <c r="L13" i="1"/>
  <c r="I8" i="1"/>
  <c r="L12" i="1"/>
  <c r="I7" i="1"/>
  <c r="L11" i="1"/>
  <c r="I6" i="1"/>
  <c r="L10" i="1"/>
  <c r="I5" i="1"/>
  <c r="L9" i="1"/>
  <c r="I4" i="1"/>
  <c r="L8" i="1"/>
  <c r="F4" i="1"/>
  <c r="H9" i="1"/>
  <c r="H8" i="1"/>
  <c r="H7" i="1"/>
  <c r="H6" i="1"/>
  <c r="E9" i="1"/>
  <c r="E8" i="1"/>
  <c r="E7" i="1"/>
  <c r="E6" i="1"/>
  <c r="E5" i="1"/>
  <c r="E4" i="1"/>
  <c r="C10" i="1" l="1"/>
  <c r="B10" i="1"/>
  <c r="D9" i="1" l="1"/>
  <c r="D8" i="1"/>
  <c r="D7" i="1"/>
  <c r="D6" i="1"/>
  <c r="D5" i="1"/>
  <c r="G7" i="1" l="1"/>
  <c r="F7" i="1"/>
  <c r="F9" i="1"/>
  <c r="G9" i="1"/>
  <c r="F6" i="1"/>
  <c r="G6" i="1"/>
  <c r="G8" i="1"/>
  <c r="F8" i="1"/>
  <c r="G4" i="1"/>
  <c r="F5" i="1"/>
  <c r="G5" i="1"/>
  <c r="G10" i="1" l="1"/>
  <c r="F10" i="1"/>
  <c r="H5" i="1" l="1"/>
  <c r="H4" i="1"/>
  <c r="C89" i="1"/>
  <c r="C90" i="1"/>
  <c r="E86" i="1" s="1"/>
  <c r="G86" i="1" s="1"/>
  <c r="E84" i="1" l="1"/>
  <c r="G84" i="1" s="1"/>
  <c r="E85" i="1"/>
  <c r="G85" i="1" s="1"/>
  <c r="E88" i="1"/>
  <c r="G88" i="1" s="1"/>
  <c r="E83" i="1"/>
  <c r="G83" i="1" s="1"/>
  <c r="E87" i="1"/>
  <c r="G87" i="1" s="1"/>
  <c r="E82" i="1"/>
  <c r="G82" i="1" s="1"/>
  <c r="G89" i="1" s="1"/>
  <c r="L82" i="1" s="1"/>
  <c r="L83" i="1" s="1"/>
  <c r="H84" i="1" l="1"/>
  <c r="L87" i="1" s="1"/>
  <c r="I84" i="1" s="1"/>
  <c r="H85" i="1"/>
  <c r="L88" i="1" s="1"/>
  <c r="I85" i="1" s="1"/>
  <c r="H88" i="1"/>
  <c r="H83" i="1"/>
  <c r="L86" i="1" s="1"/>
  <c r="I83" i="1" s="1"/>
  <c r="H87" i="1"/>
  <c r="H82" i="1"/>
  <c r="L85" i="1" s="1"/>
  <c r="I82" i="1" s="1"/>
  <c r="H86" i="1"/>
</calcChain>
</file>

<file path=xl/sharedStrings.xml><?xml version="1.0" encoding="utf-8"?>
<sst xmlns="http://schemas.openxmlformats.org/spreadsheetml/2006/main" count="112" uniqueCount="34">
  <si>
    <t>Question1</t>
  </si>
  <si>
    <t>Meal</t>
  </si>
  <si>
    <t>Observed total bill(Xi)</t>
  </si>
  <si>
    <t>Observed tip amount(Yi)</t>
  </si>
  <si>
    <t>(Xi-X)</t>
  </si>
  <si>
    <t>(Yi-Y)</t>
  </si>
  <si>
    <t>(Xi-X)^2</t>
  </si>
  <si>
    <t>(Xi-X)(Yi-Y)</t>
  </si>
  <si>
    <t>Y predict</t>
  </si>
  <si>
    <t>(Yi-Ypredict^2</t>
  </si>
  <si>
    <t>sum</t>
  </si>
  <si>
    <t>mean</t>
  </si>
  <si>
    <t>b1=</t>
  </si>
  <si>
    <t>b0=y-b1*x</t>
  </si>
  <si>
    <t>Question 2</t>
  </si>
  <si>
    <t>numbers</t>
  </si>
  <si>
    <t>square feet(Xi)</t>
  </si>
  <si>
    <t>House price(Yi)</t>
  </si>
  <si>
    <t>Question 3</t>
  </si>
  <si>
    <t>count of likes(Xi)</t>
  </si>
  <si>
    <t>no of times shared(Yi)</t>
  </si>
  <si>
    <t xml:space="preserve">Question 4 </t>
  </si>
  <si>
    <t>weight(Xi)</t>
  </si>
  <si>
    <t>height(Yi)</t>
  </si>
  <si>
    <t>Question 5</t>
  </si>
  <si>
    <t>advertisement(Xi)</t>
  </si>
  <si>
    <t>sales(Yi)</t>
  </si>
  <si>
    <t>Question 6</t>
  </si>
  <si>
    <t>unit price(Xi)</t>
  </si>
  <si>
    <t>total quantity(Yi)</t>
  </si>
  <si>
    <t>Question 7</t>
  </si>
  <si>
    <t>(Xi)</t>
  </si>
  <si>
    <t>(Yi)</t>
  </si>
  <si>
    <t>Question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</si>
</sst>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BF687-A873-4F57-906C-FF0738F7181B}">
  <dimension ref="A1:L120"/>
  <sheetViews>
    <sheetView tabSelected="1" topLeftCell="A106" workbookViewId="0">
      <selection activeCell="A111" sqref="A111:I120"/>
    </sheetView>
  </sheetViews>
  <sheetFormatPr defaultRowHeight="15" x14ac:dyDescent="0.25"/>
  <cols>
    <col min="1" max="1" width="10.42578125" customWidth="1"/>
    <col min="2" max="2" width="20" customWidth="1"/>
    <col min="3" max="3" width="22.28515625" customWidth="1"/>
    <col min="7" max="7" width="10.140625" customWidth="1"/>
    <col min="9" max="9" width="13.140625" customWidth="1"/>
    <col min="10" max="10" width="11" customWidth="1"/>
    <col min="11" max="11" width="9.7109375" customWidth="1"/>
  </cols>
  <sheetData>
    <row r="1" spans="1:12" x14ac:dyDescent="0.25">
      <c r="A1" t="s">
        <v>0</v>
      </c>
    </row>
    <row r="3" spans="1:12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12" x14ac:dyDescent="0.25">
      <c r="A4" s="2">
        <v>1</v>
      </c>
      <c r="B4" s="2">
        <v>34</v>
      </c>
      <c r="C4" s="2">
        <v>5</v>
      </c>
      <c r="D4" s="2">
        <f>B4-B11</f>
        <v>-40</v>
      </c>
      <c r="E4" s="2">
        <f>C4-C11</f>
        <v>-5</v>
      </c>
      <c r="F4" s="2">
        <f>D4*D4</f>
        <v>1600</v>
      </c>
      <c r="G4" s="2">
        <f>D4*E4</f>
        <v>200</v>
      </c>
      <c r="H4" s="2">
        <f>L6+L5*B4</f>
        <v>4.1512125534950073</v>
      </c>
      <c r="I4" s="2">
        <f t="shared" ref="I4:I9" si="0">L8*L8</f>
        <v>0.72044012934446588</v>
      </c>
    </row>
    <row r="5" spans="1:12" x14ac:dyDescent="0.25">
      <c r="A5" s="2">
        <v>2</v>
      </c>
      <c r="B5" s="2">
        <v>108</v>
      </c>
      <c r="C5" s="2">
        <v>17</v>
      </c>
      <c r="D5" s="2">
        <f>B5-B11</f>
        <v>34</v>
      </c>
      <c r="E5" s="2">
        <f>C5-C11</f>
        <v>7</v>
      </c>
      <c r="F5" s="2">
        <f t="shared" ref="F5:F9" si="1">D5*D5</f>
        <v>1156</v>
      </c>
      <c r="G5" s="2">
        <f t="shared" ref="G5:G9" si="2">D5*E5</f>
        <v>238</v>
      </c>
      <c r="H5" s="2">
        <f>L6+L5*B5</f>
        <v>14.971469329529244</v>
      </c>
      <c r="I5" s="2">
        <f t="shared" si="0"/>
        <v>4.1149366810405352</v>
      </c>
      <c r="K5" t="s">
        <v>12</v>
      </c>
      <c r="L5">
        <f>G10/F10</f>
        <v>0.14621968616262482</v>
      </c>
    </row>
    <row r="6" spans="1:12" x14ac:dyDescent="0.25">
      <c r="A6" s="2">
        <v>3</v>
      </c>
      <c r="B6" s="2">
        <v>64</v>
      </c>
      <c r="C6" s="2">
        <v>11</v>
      </c>
      <c r="D6" s="2">
        <f>B6-B11</f>
        <v>-10</v>
      </c>
      <c r="E6" s="2">
        <f>C6-C11</f>
        <v>1</v>
      </c>
      <c r="F6" s="2">
        <f t="shared" si="1"/>
        <v>100</v>
      </c>
      <c r="G6" s="2">
        <f t="shared" si="2"/>
        <v>-10</v>
      </c>
      <c r="H6" s="2">
        <f>L6+L5*B6</f>
        <v>8.5378031383737518</v>
      </c>
      <c r="I6" s="2">
        <f t="shared" si="0"/>
        <v>6.062413385402146</v>
      </c>
      <c r="K6" t="s">
        <v>13</v>
      </c>
      <c r="L6">
        <f>C11-L5*B11</f>
        <v>-0.82025677603423652</v>
      </c>
    </row>
    <row r="7" spans="1:12" x14ac:dyDescent="0.25">
      <c r="A7" s="2">
        <v>4</v>
      </c>
      <c r="B7" s="2">
        <v>88</v>
      </c>
      <c r="C7" s="2">
        <v>8</v>
      </c>
      <c r="D7" s="2">
        <f>B7-B11</f>
        <v>14</v>
      </c>
      <c r="E7" s="2">
        <f>C7-C11</f>
        <v>-2</v>
      </c>
      <c r="F7" s="2">
        <f t="shared" si="1"/>
        <v>196</v>
      </c>
      <c r="G7" s="2">
        <f t="shared" si="2"/>
        <v>-28</v>
      </c>
      <c r="H7" s="2">
        <f>L6+L5*B7</f>
        <v>12.047075606276747</v>
      </c>
      <c r="I7" s="2">
        <f t="shared" si="0"/>
        <v>16.378820962920305</v>
      </c>
    </row>
    <row r="8" spans="1:12" x14ac:dyDescent="0.25">
      <c r="A8" s="2">
        <v>5</v>
      </c>
      <c r="B8" s="2">
        <v>99</v>
      </c>
      <c r="C8" s="2">
        <v>14</v>
      </c>
      <c r="D8" s="2">
        <f>B8-B11</f>
        <v>25</v>
      </c>
      <c r="E8" s="2">
        <f>C8-C11</f>
        <v>4</v>
      </c>
      <c r="F8" s="2">
        <f t="shared" si="1"/>
        <v>625</v>
      </c>
      <c r="G8" s="2">
        <f t="shared" si="2"/>
        <v>100</v>
      </c>
      <c r="H8" s="2">
        <f>L6+L5*B8</f>
        <v>13.655492154065621</v>
      </c>
      <c r="I8" s="2">
        <f t="shared" si="0"/>
        <v>0.11868565591034559</v>
      </c>
      <c r="L8">
        <f t="shared" ref="L8:L13" si="3">C4-H4</f>
        <v>0.84878744650499272</v>
      </c>
    </row>
    <row r="9" spans="1:12" x14ac:dyDescent="0.25">
      <c r="A9" s="2">
        <v>6</v>
      </c>
      <c r="B9" s="2">
        <v>51</v>
      </c>
      <c r="C9" s="2">
        <v>5</v>
      </c>
      <c r="D9" s="2">
        <f>B9-B11</f>
        <v>-23</v>
      </c>
      <c r="E9" s="2">
        <f>C9-C11</f>
        <v>-5</v>
      </c>
      <c r="F9" s="2">
        <f t="shared" si="1"/>
        <v>529</v>
      </c>
      <c r="G9" s="2">
        <f t="shared" si="2"/>
        <v>115</v>
      </c>
      <c r="H9" s="2">
        <f>L6+L5*B9</f>
        <v>6.6369472182596292</v>
      </c>
      <c r="I9" s="2">
        <f t="shared" si="0"/>
        <v>2.6795961953679379</v>
      </c>
      <c r="L9">
        <f t="shared" si="3"/>
        <v>2.0285306704707562</v>
      </c>
    </row>
    <row r="10" spans="1:12" x14ac:dyDescent="0.25">
      <c r="A10" s="3" t="s">
        <v>10</v>
      </c>
      <c r="B10" s="3">
        <f>SUM(B4:B9)</f>
        <v>444</v>
      </c>
      <c r="C10" s="3">
        <f>SUM(C4:C9)</f>
        <v>60</v>
      </c>
      <c r="D10" s="3"/>
      <c r="E10" s="3"/>
      <c r="F10" s="3">
        <f>SUM(F4:F9)</f>
        <v>4206</v>
      </c>
      <c r="G10" s="3">
        <f>SUM(G4:G9)</f>
        <v>615</v>
      </c>
      <c r="H10" s="3"/>
      <c r="I10" s="3">
        <f>SUM(I4:I9)</f>
        <v>30.074893009985736</v>
      </c>
      <c r="L10">
        <f t="shared" si="3"/>
        <v>2.4621968616262482</v>
      </c>
    </row>
    <row r="11" spans="1:12" x14ac:dyDescent="0.25">
      <c r="A11" s="2" t="s">
        <v>11</v>
      </c>
      <c r="B11" s="2">
        <f>B10/6</f>
        <v>74</v>
      </c>
      <c r="C11" s="2">
        <f>C10/6</f>
        <v>10</v>
      </c>
      <c r="D11" s="2"/>
      <c r="E11" s="2"/>
      <c r="F11" s="2"/>
      <c r="G11" s="2"/>
      <c r="H11" s="2"/>
      <c r="I11" s="2"/>
      <c r="L11">
        <f t="shared" si="3"/>
        <v>-4.0470756062767475</v>
      </c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L12">
        <f t="shared" si="3"/>
        <v>0.34450784593437866</v>
      </c>
    </row>
    <row r="13" spans="1:12" x14ac:dyDescent="0.25">
      <c r="L13">
        <f t="shared" si="3"/>
        <v>-1.6369472182596292</v>
      </c>
    </row>
    <row r="14" spans="1:12" x14ac:dyDescent="0.25">
      <c r="G14">
        <f>L6+L5*43</f>
        <v>5.4671897289586306</v>
      </c>
    </row>
    <row r="17" spans="1:12" x14ac:dyDescent="0.25">
      <c r="A17" t="s">
        <v>14</v>
      </c>
    </row>
    <row r="19" spans="1:12" x14ac:dyDescent="0.25">
      <c r="A19" s="1" t="s">
        <v>15</v>
      </c>
      <c r="B19" s="1" t="s">
        <v>16</v>
      </c>
      <c r="C19" s="1" t="s">
        <v>17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8</v>
      </c>
      <c r="I19" s="1" t="s">
        <v>9</v>
      </c>
    </row>
    <row r="20" spans="1:12" x14ac:dyDescent="0.25">
      <c r="A20" s="2">
        <v>1</v>
      </c>
      <c r="B20" s="2">
        <v>245</v>
      </c>
      <c r="C20" s="2">
        <v>1400</v>
      </c>
      <c r="D20" s="2">
        <f>B20-B31</f>
        <v>-41.5</v>
      </c>
      <c r="E20" s="2">
        <f>C20-C31</f>
        <v>-315</v>
      </c>
      <c r="F20" s="2">
        <f>D20*D20</f>
        <v>1722.25</v>
      </c>
      <c r="G20" s="2">
        <f>D20*E20</f>
        <v>13072.5</v>
      </c>
      <c r="H20" s="2">
        <f>L22+L21*B20</f>
        <v>1495.4098096654959</v>
      </c>
      <c r="I20" s="2">
        <f t="shared" ref="I20:I29" si="4">L24*L24</f>
        <v>9103.0317804061578</v>
      </c>
    </row>
    <row r="21" spans="1:12" x14ac:dyDescent="0.25">
      <c r="A21" s="2">
        <v>2</v>
      </c>
      <c r="B21" s="2">
        <v>312</v>
      </c>
      <c r="C21" s="2">
        <v>1600</v>
      </c>
      <c r="D21" s="2">
        <f>B21-B31</f>
        <v>25.5</v>
      </c>
      <c r="E21" s="2">
        <f>C21-C31</f>
        <v>-115</v>
      </c>
      <c r="F21" s="2">
        <f t="shared" ref="F21:F29" si="5">D21*D21</f>
        <v>650.25</v>
      </c>
      <c r="G21" s="2">
        <f t="shared" ref="G21:G29" si="6">D21*E21</f>
        <v>-2932.5</v>
      </c>
      <c r="H21" s="2">
        <f>L22+L21*B21</f>
        <v>1849.9289121332495</v>
      </c>
      <c r="I21" s="2">
        <f t="shared" si="4"/>
        <v>62464.461120109532</v>
      </c>
      <c r="K21" t="s">
        <v>12</v>
      </c>
      <c r="L21">
        <f>G30/F30</f>
        <v>5.2913298875784109</v>
      </c>
    </row>
    <row r="22" spans="1:12" x14ac:dyDescent="0.25">
      <c r="A22" s="2">
        <v>3</v>
      </c>
      <c r="B22" s="2">
        <v>279</v>
      </c>
      <c r="C22" s="2">
        <v>1700</v>
      </c>
      <c r="D22" s="2">
        <f>B22-B31</f>
        <v>-7.5</v>
      </c>
      <c r="E22" s="2">
        <f>C22-C31</f>
        <v>-15</v>
      </c>
      <c r="F22" s="2">
        <f t="shared" si="5"/>
        <v>56.25</v>
      </c>
      <c r="G22" s="2">
        <f t="shared" si="6"/>
        <v>112.5</v>
      </c>
      <c r="H22" s="2">
        <f>L22+L21*B22</f>
        <v>1675.3150258431619</v>
      </c>
      <c r="I22" s="2">
        <f t="shared" si="4"/>
        <v>609.34794912376253</v>
      </c>
      <c r="K22" t="s">
        <v>13</v>
      </c>
      <c r="L22">
        <f>C31-L21*B31</f>
        <v>199.03398720878522</v>
      </c>
    </row>
    <row r="23" spans="1:12" x14ac:dyDescent="0.25">
      <c r="A23" s="2">
        <v>4</v>
      </c>
      <c r="B23" s="2">
        <v>308</v>
      </c>
      <c r="C23" s="2">
        <v>1875</v>
      </c>
      <c r="D23" s="2">
        <f>B23-B31</f>
        <v>21.5</v>
      </c>
      <c r="E23" s="2">
        <f>C23-C31</f>
        <v>160</v>
      </c>
      <c r="F23" s="2">
        <f t="shared" si="5"/>
        <v>462.25</v>
      </c>
      <c r="G23" s="2">
        <f t="shared" si="6"/>
        <v>3440</v>
      </c>
      <c r="H23" s="2">
        <f>L22+L21*B23</f>
        <v>1828.7635925829359</v>
      </c>
      <c r="I23" s="2">
        <f t="shared" si="4"/>
        <v>2137.8053708367429</v>
      </c>
    </row>
    <row r="24" spans="1:12" x14ac:dyDescent="0.25">
      <c r="A24" s="2">
        <v>5</v>
      </c>
      <c r="B24" s="2">
        <v>199</v>
      </c>
      <c r="C24" s="2">
        <v>1100</v>
      </c>
      <c r="D24" s="2">
        <f>B24-B31</f>
        <v>-87.5</v>
      </c>
      <c r="E24" s="2">
        <f>C24-C31</f>
        <v>-615</v>
      </c>
      <c r="F24" s="2">
        <f t="shared" si="5"/>
        <v>7656.25</v>
      </c>
      <c r="G24" s="2">
        <f t="shared" si="6"/>
        <v>53812.5</v>
      </c>
      <c r="H24" s="2">
        <f>L22+L21*B24</f>
        <v>1252.0086348368891</v>
      </c>
      <c r="I24" s="2">
        <f t="shared" si="4"/>
        <v>23106.625064974691</v>
      </c>
      <c r="L24">
        <f t="shared" ref="L24:L32" si="7">C20-H20</f>
        <v>-95.409809665495914</v>
      </c>
    </row>
    <row r="25" spans="1:12" x14ac:dyDescent="0.25">
      <c r="A25" s="2">
        <v>6</v>
      </c>
      <c r="B25" s="2">
        <v>219</v>
      </c>
      <c r="C25" s="2">
        <v>1550</v>
      </c>
      <c r="D25" s="2">
        <f>B25-B31</f>
        <v>-67.5</v>
      </c>
      <c r="E25" s="2">
        <f>C25-C31</f>
        <v>-165</v>
      </c>
      <c r="F25" s="2">
        <f t="shared" si="5"/>
        <v>4556.25</v>
      </c>
      <c r="G25" s="2">
        <f t="shared" si="6"/>
        <v>11137.5</v>
      </c>
      <c r="H25" s="2">
        <f>L22+L21*B25</f>
        <v>1357.8352325884573</v>
      </c>
      <c r="I25" s="2">
        <f t="shared" si="4"/>
        <v>36927.297834332305</v>
      </c>
      <c r="L25">
        <f t="shared" si="7"/>
        <v>-249.92891213324947</v>
      </c>
    </row>
    <row r="26" spans="1:12" x14ac:dyDescent="0.25">
      <c r="A26" s="2">
        <v>7</v>
      </c>
      <c r="B26" s="2">
        <v>405</v>
      </c>
      <c r="C26" s="2">
        <v>2350</v>
      </c>
      <c r="D26" s="2">
        <f>B26-B31</f>
        <v>118.5</v>
      </c>
      <c r="E26" s="2">
        <f>C26-C31</f>
        <v>635</v>
      </c>
      <c r="F26" s="2">
        <f t="shared" si="5"/>
        <v>14042.25</v>
      </c>
      <c r="G26" s="2">
        <f t="shared" si="6"/>
        <v>75247.5</v>
      </c>
      <c r="H26" s="2">
        <f>L22+L21*B26</f>
        <v>2342.0225916780419</v>
      </c>
      <c r="I26" s="2">
        <f t="shared" si="4"/>
        <v>63.639043535246941</v>
      </c>
      <c r="L26">
        <f t="shared" si="7"/>
        <v>24.684974156838052</v>
      </c>
    </row>
    <row r="27" spans="1:12" x14ac:dyDescent="0.25">
      <c r="A27" s="2">
        <v>8</v>
      </c>
      <c r="B27" s="2">
        <v>324</v>
      </c>
      <c r="C27" s="2">
        <v>2450</v>
      </c>
      <c r="D27" s="2">
        <f>B27-B31</f>
        <v>37.5</v>
      </c>
      <c r="E27" s="2">
        <f>C27-C31</f>
        <v>735</v>
      </c>
      <c r="F27" s="2">
        <f t="shared" si="5"/>
        <v>1406.25</v>
      </c>
      <c r="G27" s="2">
        <f t="shared" si="6"/>
        <v>27562.5</v>
      </c>
      <c r="H27" s="2">
        <f>L22+L21*B27</f>
        <v>1913.4248707841903</v>
      </c>
      <c r="I27" s="2">
        <f t="shared" si="4"/>
        <v>287912.86929296289</v>
      </c>
      <c r="L27">
        <f t="shared" si="7"/>
        <v>46.236407417064129</v>
      </c>
    </row>
    <row r="28" spans="1:12" x14ac:dyDescent="0.25">
      <c r="A28" s="2">
        <v>9</v>
      </c>
      <c r="B28" s="2">
        <v>319</v>
      </c>
      <c r="C28" s="2">
        <v>1425</v>
      </c>
      <c r="D28" s="2">
        <f>B28-B31</f>
        <v>32.5</v>
      </c>
      <c r="E28" s="2">
        <f>C28-C31</f>
        <v>-290</v>
      </c>
      <c r="F28" s="2">
        <f t="shared" si="5"/>
        <v>1056.25</v>
      </c>
      <c r="G28" s="2">
        <f t="shared" si="6"/>
        <v>-9425</v>
      </c>
      <c r="H28" s="2">
        <f>L22+L21*B28</f>
        <v>1886.9682213462984</v>
      </c>
      <c r="I28" s="2">
        <f t="shared" si="4"/>
        <v>213414.63753386252</v>
      </c>
      <c r="L28">
        <f t="shared" si="7"/>
        <v>-152.00863483688909</v>
      </c>
    </row>
    <row r="29" spans="1:12" x14ac:dyDescent="0.25">
      <c r="A29" s="2">
        <v>10</v>
      </c>
      <c r="B29" s="2">
        <v>255</v>
      </c>
      <c r="C29" s="2">
        <v>1700</v>
      </c>
      <c r="D29" s="2">
        <f>B29-B31</f>
        <v>-31.5</v>
      </c>
      <c r="E29" s="2">
        <f>C29-C31</f>
        <v>-15</v>
      </c>
      <c r="F29" s="2">
        <f t="shared" si="5"/>
        <v>992.25</v>
      </c>
      <c r="G29" s="2">
        <f t="shared" si="6"/>
        <v>472.5</v>
      </c>
      <c r="H29" s="2">
        <f>L22+L21*B29</f>
        <v>1548.3231085412799</v>
      </c>
      <c r="I29" s="2">
        <f t="shared" si="4"/>
        <v>1506756.25</v>
      </c>
      <c r="L29">
        <f t="shared" si="7"/>
        <v>192.1647674115427</v>
      </c>
    </row>
    <row r="30" spans="1:12" x14ac:dyDescent="0.25">
      <c r="A30" s="3" t="s">
        <v>10</v>
      </c>
      <c r="B30" s="3">
        <f>SUM(B20:B29)</f>
        <v>2865</v>
      </c>
      <c r="C30" s="3">
        <f>SUM(C20:C29)</f>
        <v>17150</v>
      </c>
      <c r="D30" s="3"/>
      <c r="E30" s="3"/>
      <c r="F30" s="3">
        <f>SUM(F20:F29)</f>
        <v>32600.5</v>
      </c>
      <c r="G30" s="3">
        <f>SUM(G20:G29)</f>
        <v>172500</v>
      </c>
      <c r="H30" s="3"/>
      <c r="I30" s="3">
        <f>SUM(I20:I29)</f>
        <v>2142495.9649901437</v>
      </c>
      <c r="L30">
        <f t="shared" si="7"/>
        <v>7.9774083219581371</v>
      </c>
    </row>
    <row r="31" spans="1:12" x14ac:dyDescent="0.25">
      <c r="A31" s="2" t="s">
        <v>11</v>
      </c>
      <c r="B31" s="2">
        <f>B30/10</f>
        <v>286.5</v>
      </c>
      <c r="C31" s="2">
        <f>C30/10</f>
        <v>1715</v>
      </c>
      <c r="D31" s="2"/>
      <c r="E31" s="2"/>
      <c r="F31" s="2"/>
      <c r="G31" s="2"/>
      <c r="H31" s="2"/>
      <c r="I31" s="2"/>
      <c r="L31">
        <f t="shared" si="7"/>
        <v>536.57512921580974</v>
      </c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L32">
        <f t="shared" si="7"/>
        <v>-461.96822134629838</v>
      </c>
    </row>
    <row r="33" spans="1:12" x14ac:dyDescent="0.25">
      <c r="L33">
        <f>C29-G29</f>
        <v>1227.5</v>
      </c>
    </row>
    <row r="35" spans="1:12" x14ac:dyDescent="0.25">
      <c r="A35" t="s">
        <v>18</v>
      </c>
    </row>
    <row r="37" spans="1:12" x14ac:dyDescent="0.25">
      <c r="A37" s="1" t="s">
        <v>15</v>
      </c>
      <c r="B37" s="1" t="s">
        <v>19</v>
      </c>
      <c r="C37" s="1" t="s">
        <v>20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8</v>
      </c>
      <c r="I37" s="1" t="s">
        <v>9</v>
      </c>
    </row>
    <row r="38" spans="1:12" x14ac:dyDescent="0.25">
      <c r="A38" s="2">
        <v>1</v>
      </c>
      <c r="B38" s="2">
        <v>100</v>
      </c>
      <c r="C38" s="2">
        <v>10</v>
      </c>
      <c r="D38" s="2">
        <f>B38-B45</f>
        <v>-250</v>
      </c>
      <c r="E38" s="2">
        <f>C38-C45</f>
        <v>-25</v>
      </c>
      <c r="F38" s="2">
        <f>D38*D38</f>
        <v>62500</v>
      </c>
      <c r="G38" s="2">
        <f>D38*E38</f>
        <v>6250</v>
      </c>
      <c r="H38" s="2">
        <f>L39+L38*B38</f>
        <v>26.071428571428569</v>
      </c>
      <c r="I38" s="2">
        <f t="shared" ref="I38:I43" si="8">L41*L41</f>
        <v>258.29081632653055</v>
      </c>
      <c r="K38" t="s">
        <v>12</v>
      </c>
      <c r="L38">
        <f>G38/F44</f>
        <v>3.5714285714285712E-2</v>
      </c>
    </row>
    <row r="39" spans="1:12" x14ac:dyDescent="0.25">
      <c r="A39" s="2">
        <v>2</v>
      </c>
      <c r="B39" s="2">
        <v>200</v>
      </c>
      <c r="C39" s="2">
        <v>20</v>
      </c>
      <c r="D39" s="2">
        <f>B39-B45</f>
        <v>-150</v>
      </c>
      <c r="E39" s="2">
        <f>C39-C45</f>
        <v>-15</v>
      </c>
      <c r="F39" s="2">
        <f t="shared" ref="F39:F43" si="9">D39*D39</f>
        <v>22500</v>
      </c>
      <c r="G39" s="2">
        <f t="shared" ref="G39:G43" si="10">D39*E39</f>
        <v>2250</v>
      </c>
      <c r="H39" s="2">
        <f>L39+L38*B39</f>
        <v>29.642857142857142</v>
      </c>
      <c r="I39" s="2">
        <f t="shared" si="8"/>
        <v>92.98469387755101</v>
      </c>
      <c r="K39" t="s">
        <v>13</v>
      </c>
      <c r="L39">
        <f>C45-L38*B45</f>
        <v>22.5</v>
      </c>
    </row>
    <row r="40" spans="1:12" x14ac:dyDescent="0.25">
      <c r="A40" s="2">
        <v>3</v>
      </c>
      <c r="B40" s="2">
        <v>300</v>
      </c>
      <c r="C40" s="2">
        <v>30</v>
      </c>
      <c r="D40" s="2">
        <f>B40-B45</f>
        <v>-50</v>
      </c>
      <c r="E40" s="2">
        <f>C40-C45</f>
        <v>-5</v>
      </c>
      <c r="F40" s="2">
        <f t="shared" si="9"/>
        <v>2500</v>
      </c>
      <c r="G40" s="2">
        <f t="shared" si="10"/>
        <v>250</v>
      </c>
      <c r="H40" s="2">
        <f>L39+L38*B40</f>
        <v>33.214285714285715</v>
      </c>
      <c r="I40" s="2">
        <f t="shared" si="8"/>
        <v>10.331632653061231</v>
      </c>
    </row>
    <row r="41" spans="1:12" x14ac:dyDescent="0.25">
      <c r="A41" s="2">
        <v>4</v>
      </c>
      <c r="B41" s="2">
        <v>400</v>
      </c>
      <c r="C41" s="2">
        <v>40</v>
      </c>
      <c r="D41" s="2">
        <f>B41-B45</f>
        <v>50</v>
      </c>
      <c r="E41" s="2">
        <f>C41-C45</f>
        <v>5</v>
      </c>
      <c r="F41" s="2">
        <f t="shared" si="9"/>
        <v>2500</v>
      </c>
      <c r="G41" s="2">
        <f t="shared" si="10"/>
        <v>250</v>
      </c>
      <c r="H41" s="2">
        <f>L39+L38*B41</f>
        <v>36.785714285714285</v>
      </c>
      <c r="I41" s="2">
        <f t="shared" si="8"/>
        <v>10.331632653061231</v>
      </c>
      <c r="L41">
        <f t="shared" ref="L41:L46" si="11">C38-H38</f>
        <v>-16.071428571428569</v>
      </c>
    </row>
    <row r="42" spans="1:12" x14ac:dyDescent="0.25">
      <c r="A42" s="2">
        <v>5</v>
      </c>
      <c r="B42" s="2">
        <v>500</v>
      </c>
      <c r="C42" s="2">
        <v>50</v>
      </c>
      <c r="D42" s="2">
        <f>B42-B45</f>
        <v>150</v>
      </c>
      <c r="E42" s="2">
        <f>C42-C45</f>
        <v>15</v>
      </c>
      <c r="F42" s="2">
        <f t="shared" si="9"/>
        <v>22500</v>
      </c>
      <c r="G42" s="2">
        <f t="shared" si="10"/>
        <v>2250</v>
      </c>
      <c r="H42" s="2">
        <f>L39+L38*B42</f>
        <v>40.357142857142861</v>
      </c>
      <c r="I42" s="2">
        <f t="shared" si="8"/>
        <v>92.984693877550939</v>
      </c>
      <c r="L42">
        <f t="shared" si="11"/>
        <v>-9.6428571428571423</v>
      </c>
    </row>
    <row r="43" spans="1:12" x14ac:dyDescent="0.25">
      <c r="A43" s="2">
        <v>6</v>
      </c>
      <c r="B43" s="2">
        <v>600</v>
      </c>
      <c r="C43" s="2">
        <v>60</v>
      </c>
      <c r="D43" s="2">
        <f>B43-B45</f>
        <v>250</v>
      </c>
      <c r="E43" s="2">
        <f>C43-C45</f>
        <v>25</v>
      </c>
      <c r="F43" s="2">
        <f t="shared" si="9"/>
        <v>62500</v>
      </c>
      <c r="G43" s="2">
        <f t="shared" si="10"/>
        <v>6250</v>
      </c>
      <c r="H43" s="2">
        <f>L39+L38*B43</f>
        <v>43.928571428571431</v>
      </c>
      <c r="I43" s="2">
        <f t="shared" si="8"/>
        <v>258.29081632653055</v>
      </c>
      <c r="L43">
        <f t="shared" si="11"/>
        <v>-3.2142857142857153</v>
      </c>
    </row>
    <row r="44" spans="1:12" x14ac:dyDescent="0.25">
      <c r="A44" s="3" t="s">
        <v>10</v>
      </c>
      <c r="B44" s="3">
        <f>SUM(B38:B43)</f>
        <v>2100</v>
      </c>
      <c r="C44" s="3">
        <f>SUM(C38:C43)</f>
        <v>210</v>
      </c>
      <c r="D44" s="3"/>
      <c r="E44" s="3"/>
      <c r="F44" s="3">
        <f>SUM(F38:F43)</f>
        <v>175000</v>
      </c>
      <c r="G44" s="3">
        <f>SUM(G38:G43)</f>
        <v>17500</v>
      </c>
      <c r="H44" s="3"/>
      <c r="I44" s="3">
        <f>SUM(I38:I43)</f>
        <v>723.21428571428555</v>
      </c>
      <c r="L44">
        <f t="shared" si="11"/>
        <v>3.2142857142857153</v>
      </c>
    </row>
    <row r="45" spans="1:12" x14ac:dyDescent="0.25">
      <c r="A45" s="2" t="s">
        <v>11</v>
      </c>
      <c r="B45" s="2">
        <f>B44/6</f>
        <v>350</v>
      </c>
      <c r="C45" s="2">
        <f>C44/6</f>
        <v>35</v>
      </c>
      <c r="D45" s="2"/>
      <c r="E45" s="2"/>
      <c r="F45" s="2"/>
      <c r="G45" s="2"/>
      <c r="H45" s="2"/>
      <c r="I45" s="2"/>
      <c r="L45">
        <f t="shared" si="11"/>
        <v>9.6428571428571388</v>
      </c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L46">
        <f t="shared" si="11"/>
        <v>16.071428571428569</v>
      </c>
    </row>
    <row r="49" spans="1:12" x14ac:dyDescent="0.25">
      <c r="A49" t="s">
        <v>21</v>
      </c>
    </row>
    <row r="51" spans="1:12" x14ac:dyDescent="0.25">
      <c r="A51" s="1" t="s">
        <v>15</v>
      </c>
      <c r="B51" s="1" t="s">
        <v>22</v>
      </c>
      <c r="C51" s="1" t="s">
        <v>23</v>
      </c>
      <c r="D51" s="1" t="s">
        <v>4</v>
      </c>
      <c r="E51" s="1" t="s">
        <v>5</v>
      </c>
      <c r="F51" s="1" t="s">
        <v>6</v>
      </c>
      <c r="G51" s="1" t="s">
        <v>7</v>
      </c>
      <c r="H51" s="1" t="s">
        <v>8</v>
      </c>
      <c r="I51" s="1" t="s">
        <v>9</v>
      </c>
    </row>
    <row r="52" spans="1:12" x14ac:dyDescent="0.25">
      <c r="A52" s="2">
        <v>1</v>
      </c>
      <c r="B52" s="2">
        <v>140</v>
      </c>
      <c r="C52" s="2">
        <v>60</v>
      </c>
      <c r="D52" s="2">
        <f>B52-B60</f>
        <v>-36.714285714285722</v>
      </c>
      <c r="E52" s="2">
        <f>C52-C60</f>
        <v>-8.1428571428571388</v>
      </c>
      <c r="F52" s="2">
        <f>D52*D52</f>
        <v>1347.9387755102048</v>
      </c>
      <c r="G52" s="2">
        <f>D52*E52</f>
        <v>298.95918367346928</v>
      </c>
      <c r="H52" s="2">
        <f>L53+L52*B52</f>
        <v>60.796469295232853</v>
      </c>
      <c r="I52" s="2">
        <f t="shared" ref="I52:I58" si="12">L56*L56</f>
        <v>0.63436333824871816</v>
      </c>
      <c r="K52" t="s">
        <v>12</v>
      </c>
      <c r="L52">
        <f>G59/F59</f>
        <v>0.20009616705591424</v>
      </c>
    </row>
    <row r="53" spans="1:12" x14ac:dyDescent="0.25">
      <c r="A53" s="2">
        <v>2</v>
      </c>
      <c r="B53" s="2">
        <v>155</v>
      </c>
      <c r="C53" s="2">
        <v>62</v>
      </c>
      <c r="D53" s="2">
        <f>B53-B60</f>
        <v>-21.714285714285722</v>
      </c>
      <c r="E53" s="2">
        <f>C53-C60</f>
        <v>-6.1428571428571388</v>
      </c>
      <c r="F53" s="2">
        <f t="shared" ref="F53:F58" si="13">D53*D53</f>
        <v>471.51020408163299</v>
      </c>
      <c r="G53" s="2">
        <f t="shared" ref="G53:G58" si="14">D53*E53</f>
        <v>133.38775510204079</v>
      </c>
      <c r="H53" s="2">
        <f>L53+L52*B53</f>
        <v>63.797911801071571</v>
      </c>
      <c r="I53" s="2">
        <f t="shared" si="12"/>
        <v>3.2324868444324197</v>
      </c>
      <c r="K53" t="s">
        <v>13</v>
      </c>
      <c r="L53">
        <f>C60-L52*B60</f>
        <v>32.783005907404863</v>
      </c>
    </row>
    <row r="54" spans="1:12" x14ac:dyDescent="0.25">
      <c r="A54" s="2">
        <v>3</v>
      </c>
      <c r="B54" s="2">
        <v>159</v>
      </c>
      <c r="C54" s="2">
        <v>67</v>
      </c>
      <c r="D54" s="2">
        <f>B54-B60</f>
        <v>-17.714285714285722</v>
      </c>
      <c r="E54" s="2">
        <f>C54-C60</f>
        <v>-1.1428571428571388</v>
      </c>
      <c r="F54" s="2">
        <f t="shared" si="13"/>
        <v>313.79591836734721</v>
      </c>
      <c r="G54" s="2">
        <f t="shared" si="14"/>
        <v>20.244897959183611</v>
      </c>
      <c r="H54" s="2">
        <f>L53+L52*B54</f>
        <v>64.598296469295235</v>
      </c>
      <c r="I54" s="2">
        <f t="shared" si="12"/>
        <v>5.7681798493997336</v>
      </c>
    </row>
    <row r="55" spans="1:12" x14ac:dyDescent="0.25">
      <c r="A55" s="2">
        <v>4</v>
      </c>
      <c r="B55" s="2">
        <v>179</v>
      </c>
      <c r="C55" s="2">
        <v>70</v>
      </c>
      <c r="D55" s="2">
        <f>B55-B60</f>
        <v>2.2857142857142776</v>
      </c>
      <c r="E55" s="2">
        <f>C55-C60</f>
        <v>1.8571428571428612</v>
      </c>
      <c r="F55" s="2">
        <f t="shared" si="13"/>
        <v>5.2244897959183305</v>
      </c>
      <c r="G55" s="2">
        <f t="shared" si="14"/>
        <v>4.2448979591836675</v>
      </c>
      <c r="H55" s="2">
        <f>L53+L52*B55</f>
        <v>68.600219810413506</v>
      </c>
      <c r="I55" s="2">
        <f t="shared" si="12"/>
        <v>1.9593845791588007</v>
      </c>
    </row>
    <row r="56" spans="1:12" x14ac:dyDescent="0.25">
      <c r="A56" s="2">
        <v>5</v>
      </c>
      <c r="B56" s="2">
        <v>192</v>
      </c>
      <c r="C56" s="2">
        <v>71</v>
      </c>
      <c r="D56" s="2">
        <f>B56-B60</f>
        <v>15.285714285714278</v>
      </c>
      <c r="E56" s="2">
        <f>C56-C60</f>
        <v>2.8571428571428612</v>
      </c>
      <c r="F56" s="2">
        <f t="shared" si="13"/>
        <v>233.65306122448953</v>
      </c>
      <c r="G56" s="2">
        <f t="shared" si="14"/>
        <v>43.673469387755141</v>
      </c>
      <c r="H56" s="2">
        <f>L53+L52*B56</f>
        <v>71.201469982140395</v>
      </c>
      <c r="I56" s="2">
        <f t="shared" si="12"/>
        <v>4.0590153703651134E-2</v>
      </c>
      <c r="L56">
        <f t="shared" ref="L56:L62" si="15">C52-H52</f>
        <v>-0.79646929523285337</v>
      </c>
    </row>
    <row r="57" spans="1:12" x14ac:dyDescent="0.25">
      <c r="A57" s="2">
        <v>6</v>
      </c>
      <c r="B57" s="2">
        <v>200</v>
      </c>
      <c r="C57" s="2">
        <v>72</v>
      </c>
      <c r="D57" s="2">
        <f>B57-B60</f>
        <v>23.285714285714278</v>
      </c>
      <c r="E57" s="2">
        <f>C57-C60</f>
        <v>3.8571428571428612</v>
      </c>
      <c r="F57" s="2">
        <f t="shared" si="13"/>
        <v>542.22448979591798</v>
      </c>
      <c r="G57" s="2">
        <f t="shared" si="14"/>
        <v>89.816326530612315</v>
      </c>
      <c r="H57" s="2">
        <f>L53+L52*B57</f>
        <v>72.802239318587709</v>
      </c>
      <c r="I57" s="2">
        <f t="shared" si="12"/>
        <v>0.6435879242880721</v>
      </c>
      <c r="L57">
        <f t="shared" si="15"/>
        <v>-1.7979118010715709</v>
      </c>
    </row>
    <row r="58" spans="1:12" x14ac:dyDescent="0.25">
      <c r="A58" s="2">
        <v>7</v>
      </c>
      <c r="B58" s="2">
        <v>212</v>
      </c>
      <c r="C58" s="2">
        <v>75</v>
      </c>
      <c r="D58" s="2">
        <f>B58-B60</f>
        <v>35.285714285714278</v>
      </c>
      <c r="E58" s="2">
        <f>C58-C60</f>
        <v>6.8571428571428612</v>
      </c>
      <c r="F58" s="2">
        <f t="shared" si="13"/>
        <v>1245.0816326530608</v>
      </c>
      <c r="G58" s="2">
        <f t="shared" si="14"/>
        <v>241.95918367346948</v>
      </c>
      <c r="H58" s="2">
        <f>L53+L52*B58</f>
        <v>75.20339332325868</v>
      </c>
      <c r="I58" s="2">
        <f t="shared" si="12"/>
        <v>4.1368843946210071E-2</v>
      </c>
      <c r="L58">
        <f t="shared" si="15"/>
        <v>2.4017035307047649</v>
      </c>
    </row>
    <row r="59" spans="1:12" x14ac:dyDescent="0.25">
      <c r="A59" s="3" t="s">
        <v>10</v>
      </c>
      <c r="B59" s="3">
        <f>SUM(B52:B58)</f>
        <v>1237</v>
      </c>
      <c r="C59" s="3">
        <f>SUM(C52:C58)</f>
        <v>477</v>
      </c>
      <c r="D59" s="3"/>
      <c r="E59" s="3"/>
      <c r="F59" s="3">
        <f>SUM(F52:F58)</f>
        <v>4159.4285714285725</v>
      </c>
      <c r="G59" s="3">
        <f>SUM(G52:G58)</f>
        <v>832.28571428571433</v>
      </c>
      <c r="H59" s="3"/>
      <c r="I59" s="3">
        <f>SUM(I52:I58)</f>
        <v>12.319961533177604</v>
      </c>
      <c r="L59">
        <f t="shared" si="15"/>
        <v>1.3997801895864939</v>
      </c>
    </row>
    <row r="60" spans="1:12" x14ac:dyDescent="0.25">
      <c r="A60" s="2" t="s">
        <v>11</v>
      </c>
      <c r="B60" s="2">
        <f>B59/7</f>
        <v>176.71428571428572</v>
      </c>
      <c r="C60" s="2">
        <f>C59/7</f>
        <v>68.142857142857139</v>
      </c>
      <c r="D60" s="2"/>
      <c r="E60" s="2"/>
      <c r="F60" s="2"/>
      <c r="G60" s="2"/>
      <c r="H60" s="2"/>
      <c r="I60" s="2"/>
      <c r="L60">
        <f t="shared" si="15"/>
        <v>-0.20146998214039513</v>
      </c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L61">
        <f t="shared" si="15"/>
        <v>-0.80223931858770925</v>
      </c>
    </row>
    <row r="62" spans="1:12" x14ac:dyDescent="0.25">
      <c r="L62">
        <f t="shared" si="15"/>
        <v>-0.20339332325868043</v>
      </c>
    </row>
    <row r="64" spans="1:12" x14ac:dyDescent="0.25">
      <c r="A64" t="s">
        <v>24</v>
      </c>
    </row>
    <row r="66" spans="1:12" x14ac:dyDescent="0.25">
      <c r="A66" s="1" t="s">
        <v>15</v>
      </c>
      <c r="B66" s="1" t="s">
        <v>25</v>
      </c>
      <c r="C66" s="1" t="s">
        <v>26</v>
      </c>
      <c r="D66" s="1" t="s">
        <v>4</v>
      </c>
      <c r="E66" s="1" t="s">
        <v>5</v>
      </c>
      <c r="F66" s="1" t="s">
        <v>6</v>
      </c>
      <c r="G66" s="1" t="s">
        <v>7</v>
      </c>
      <c r="H66" s="1" t="s">
        <v>8</v>
      </c>
      <c r="I66" s="1" t="s">
        <v>9</v>
      </c>
    </row>
    <row r="67" spans="1:12" x14ac:dyDescent="0.25">
      <c r="A67" s="2">
        <v>1</v>
      </c>
      <c r="B67" s="2">
        <v>90</v>
      </c>
      <c r="C67" s="2">
        <v>1000</v>
      </c>
      <c r="D67" s="2">
        <f>B67-B74</f>
        <v>-41.666666666666657</v>
      </c>
      <c r="E67" s="2">
        <f>C67-C74</f>
        <v>-350.5</v>
      </c>
      <c r="F67" s="2">
        <f>D67*D67</f>
        <v>1736.1111111111104</v>
      </c>
      <c r="G67" s="2">
        <f>D67*E67</f>
        <v>14604.166666666664</v>
      </c>
      <c r="H67" s="2">
        <f>L68+L67*B67</f>
        <v>1175.5264270613109</v>
      </c>
      <c r="I67" s="2">
        <f t="shared" ref="I67:I72" si="16">L70*L70</f>
        <v>30809.526596909684</v>
      </c>
      <c r="K67" t="s">
        <v>12</v>
      </c>
      <c r="L67">
        <f>G73/F73</f>
        <v>4.1993657505285409</v>
      </c>
    </row>
    <row r="68" spans="1:12" x14ac:dyDescent="0.25">
      <c r="A68" s="2">
        <v>2</v>
      </c>
      <c r="B68" s="2">
        <v>120</v>
      </c>
      <c r="C68" s="2">
        <v>1300</v>
      </c>
      <c r="D68" s="2">
        <f>B68-B74</f>
        <v>-11.666666666666657</v>
      </c>
      <c r="E68" s="2">
        <f>C68-C74</f>
        <v>-50.5</v>
      </c>
      <c r="F68" s="2">
        <f t="shared" ref="F68:F72" si="17">D68*D68</f>
        <v>136.11111111111089</v>
      </c>
      <c r="G68" s="2">
        <f t="shared" ref="G68:G72" si="18">D68*E68</f>
        <v>589.16666666666617</v>
      </c>
      <c r="H68" s="2">
        <f>L68+L67*B68</f>
        <v>1301.507399577167</v>
      </c>
      <c r="I68" s="2">
        <f t="shared" si="16"/>
        <v>2.2722534852432714</v>
      </c>
      <c r="K68" t="s">
        <v>13</v>
      </c>
      <c r="L68">
        <f>C74-L67*B74</f>
        <v>797.58350951374211</v>
      </c>
    </row>
    <row r="69" spans="1:12" x14ac:dyDescent="0.25">
      <c r="A69" s="2">
        <v>3</v>
      </c>
      <c r="B69" s="2">
        <v>150</v>
      </c>
      <c r="C69" s="2">
        <v>1800</v>
      </c>
      <c r="D69" s="2">
        <f>B69-B74</f>
        <v>18.333333333333343</v>
      </c>
      <c r="E69" s="2">
        <f>C69-C74</f>
        <v>449.5</v>
      </c>
      <c r="F69" s="2">
        <f t="shared" si="17"/>
        <v>336.11111111111148</v>
      </c>
      <c r="G69" s="2">
        <f t="shared" si="18"/>
        <v>8240.8333333333376</v>
      </c>
      <c r="H69" s="2">
        <f>L68+L67*B69</f>
        <v>1427.4883720930234</v>
      </c>
      <c r="I69" s="2">
        <f t="shared" si="16"/>
        <v>138764.91292590581</v>
      </c>
    </row>
    <row r="70" spans="1:12" x14ac:dyDescent="0.25">
      <c r="A70" s="2">
        <v>4</v>
      </c>
      <c r="B70" s="2">
        <v>100</v>
      </c>
      <c r="C70" s="2">
        <v>1200</v>
      </c>
      <c r="D70" s="2">
        <f>B70-B74</f>
        <v>-31.666666666666657</v>
      </c>
      <c r="E70" s="2">
        <f>C70-C74</f>
        <v>-150.5</v>
      </c>
      <c r="F70" s="2">
        <f t="shared" si="17"/>
        <v>1002.7777777777771</v>
      </c>
      <c r="G70" s="2">
        <f t="shared" si="18"/>
        <v>4765.8333333333321</v>
      </c>
      <c r="H70" s="2">
        <f>L68+L67*B70</f>
        <v>1217.5200845665963</v>
      </c>
      <c r="I70" s="2">
        <f t="shared" si="16"/>
        <v>306.9533632206867</v>
      </c>
      <c r="L70">
        <f t="shared" ref="L70:L75" si="19">C67-H67</f>
        <v>-175.52642706131087</v>
      </c>
    </row>
    <row r="71" spans="1:12" x14ac:dyDescent="0.25">
      <c r="A71" s="2">
        <v>5</v>
      </c>
      <c r="B71" s="2">
        <v>130</v>
      </c>
      <c r="C71" s="2">
        <v>1380</v>
      </c>
      <c r="D71" s="2">
        <f>B71-B74</f>
        <v>-1.6666666666666572</v>
      </c>
      <c r="E71" s="2">
        <f>C71-C74</f>
        <v>29.5</v>
      </c>
      <c r="F71" s="2">
        <f t="shared" si="17"/>
        <v>2.7777777777777461</v>
      </c>
      <c r="G71" s="2">
        <f t="shared" si="18"/>
        <v>-49.166666666666387</v>
      </c>
      <c r="H71" s="2">
        <f>L68+L67*B71</f>
        <v>1343.5010570824525</v>
      </c>
      <c r="I71" s="2">
        <f t="shared" si="16"/>
        <v>1332.1728340983937</v>
      </c>
      <c r="L71">
        <f t="shared" si="19"/>
        <v>-1.507399577167007</v>
      </c>
    </row>
    <row r="72" spans="1:12" x14ac:dyDescent="0.25">
      <c r="A72" s="2">
        <v>6</v>
      </c>
      <c r="B72" s="2">
        <v>200</v>
      </c>
      <c r="C72" s="2">
        <v>1423</v>
      </c>
      <c r="D72" s="2">
        <f>B72-B74</f>
        <v>68.333333333333343</v>
      </c>
      <c r="E72" s="2">
        <f>C72-C74</f>
        <v>72.5</v>
      </c>
      <c r="F72" s="2">
        <f t="shared" si="17"/>
        <v>4669.4444444444462</v>
      </c>
      <c r="G72" s="2">
        <f t="shared" si="18"/>
        <v>4954.166666666667</v>
      </c>
      <c r="H72" s="2">
        <f>L68+L67*B72</f>
        <v>1637.4566596194504</v>
      </c>
      <c r="I72" s="2">
        <f t="shared" si="16"/>
        <v>45991.658855132817</v>
      </c>
      <c r="L72">
        <f t="shared" si="19"/>
        <v>372.51162790697663</v>
      </c>
    </row>
    <row r="73" spans="1:12" x14ac:dyDescent="0.25">
      <c r="A73" s="4" t="s">
        <v>10</v>
      </c>
      <c r="B73" s="4">
        <f>SUM(B67:B72)</f>
        <v>790</v>
      </c>
      <c r="C73" s="4">
        <f>SUM(C67:C72)</f>
        <v>8103</v>
      </c>
      <c r="D73" s="4"/>
      <c r="E73" s="4"/>
      <c r="F73" s="4">
        <f>SUM(F67:F72)</f>
        <v>7883.3333333333339</v>
      </c>
      <c r="G73" s="4">
        <f>SUM(G67:G72)</f>
        <v>33105</v>
      </c>
      <c r="H73" s="4"/>
      <c r="I73" s="4">
        <f>SUM(I67:I72)</f>
        <v>217207.49682875263</v>
      </c>
      <c r="L73">
        <f t="shared" si="19"/>
        <v>-17.520084566596324</v>
      </c>
    </row>
    <row r="74" spans="1:12" x14ac:dyDescent="0.25">
      <c r="A74" s="2" t="s">
        <v>11</v>
      </c>
      <c r="B74" s="2">
        <f>B73/6</f>
        <v>131.66666666666666</v>
      </c>
      <c r="C74" s="2">
        <f>C73/6</f>
        <v>1350.5</v>
      </c>
      <c r="D74" s="2"/>
      <c r="E74" s="2"/>
      <c r="F74" s="2"/>
      <c r="G74" s="2"/>
      <c r="H74" s="2"/>
      <c r="I74" s="2"/>
      <c r="L74">
        <f t="shared" si="19"/>
        <v>36.498942917547538</v>
      </c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L75">
        <f t="shared" si="19"/>
        <v>-214.45665961945042</v>
      </c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</row>
    <row r="79" spans="1:12" x14ac:dyDescent="0.25">
      <c r="A79" t="s">
        <v>27</v>
      </c>
    </row>
    <row r="81" spans="1:12" x14ac:dyDescent="0.25">
      <c r="A81" s="1" t="s">
        <v>15</v>
      </c>
      <c r="B81" s="1" t="s">
        <v>28</v>
      </c>
      <c r="C81" s="1" t="s">
        <v>29</v>
      </c>
      <c r="D81" s="1" t="s">
        <v>4</v>
      </c>
      <c r="E81" s="1" t="s">
        <v>5</v>
      </c>
      <c r="F81" s="1" t="s">
        <v>6</v>
      </c>
      <c r="G81" s="1" t="s">
        <v>7</v>
      </c>
      <c r="H81" s="1" t="s">
        <v>8</v>
      </c>
      <c r="I81" s="1" t="s">
        <v>9</v>
      </c>
    </row>
    <row r="82" spans="1:12" x14ac:dyDescent="0.25">
      <c r="A82" s="2">
        <v>1</v>
      </c>
      <c r="B82" s="2">
        <v>130</v>
      </c>
      <c r="C82" s="2">
        <v>10</v>
      </c>
      <c r="D82" s="2">
        <f>B82-B90</f>
        <v>13.571428571428569</v>
      </c>
      <c r="E82" s="2">
        <f>C82-C90</f>
        <v>-22.571428571428569</v>
      </c>
      <c r="F82" s="2">
        <f>D82*D82</f>
        <v>184.18367346938771</v>
      </c>
      <c r="G82" s="2">
        <f>D82*E82</f>
        <v>-306.32653061224482</v>
      </c>
      <c r="H82" s="2">
        <f>L83+L82*B82</f>
        <v>11.809107358262963</v>
      </c>
      <c r="I82" s="2">
        <f t="shared" ref="I82:I88" si="20">L85*L85</f>
        <v>3.2728694337211981</v>
      </c>
      <c r="K82" t="s">
        <v>12</v>
      </c>
      <c r="L82">
        <f>G89/F89</f>
        <v>-1.5298552472858866</v>
      </c>
    </row>
    <row r="83" spans="1:12" x14ac:dyDescent="0.25">
      <c r="A83" s="2">
        <v>2</v>
      </c>
      <c r="B83" s="2">
        <v>125</v>
      </c>
      <c r="C83" s="2">
        <v>20</v>
      </c>
      <c r="D83" s="2">
        <f>B83-B90</f>
        <v>8.5714285714285694</v>
      </c>
      <c r="E83" s="2">
        <f>C83-C90</f>
        <v>-12.571428571428569</v>
      </c>
      <c r="F83" s="2">
        <f t="shared" ref="F83:F88" si="21">D83*D83</f>
        <v>73.469387755102005</v>
      </c>
      <c r="G83" s="2">
        <f t="shared" ref="G83:G88" si="22">D83*E83</f>
        <v>-107.75510204081628</v>
      </c>
      <c r="H83" s="2">
        <f>L83+L82*B83</f>
        <v>19.458383594692378</v>
      </c>
      <c r="I83" s="2">
        <f t="shared" si="20"/>
        <v>0.2933483304983498</v>
      </c>
      <c r="K83" t="s">
        <v>13</v>
      </c>
      <c r="L83">
        <f>C90-L82*B90</f>
        <v>210.69028950542821</v>
      </c>
    </row>
    <row r="84" spans="1:12" x14ac:dyDescent="0.25">
      <c r="A84" s="2">
        <v>3</v>
      </c>
      <c r="B84" s="2">
        <v>120</v>
      </c>
      <c r="C84" s="2">
        <v>30</v>
      </c>
      <c r="D84" s="2">
        <f>B84-B90</f>
        <v>3.5714285714285694</v>
      </c>
      <c r="E84" s="2">
        <f>C84-C90</f>
        <v>-2.5714285714285694</v>
      </c>
      <c r="F84" s="2">
        <f t="shared" si="21"/>
        <v>12.755102040816311</v>
      </c>
      <c r="G84" s="2">
        <f t="shared" si="22"/>
        <v>-9.1836734693877418</v>
      </c>
      <c r="H84" s="2">
        <f>L83+L82*B84</f>
        <v>27.107659831121822</v>
      </c>
      <c r="I84" s="2">
        <f t="shared" si="20"/>
        <v>8.3656316525062469</v>
      </c>
    </row>
    <row r="85" spans="1:12" x14ac:dyDescent="0.25">
      <c r="A85" s="2">
        <v>4</v>
      </c>
      <c r="B85" s="2">
        <v>115</v>
      </c>
      <c r="C85" s="2">
        <v>35</v>
      </c>
      <c r="D85" s="2">
        <f>B85-B90</f>
        <v>-1.4285714285714306</v>
      </c>
      <c r="E85" s="2">
        <f>C85-C90</f>
        <v>2.4285714285714306</v>
      </c>
      <c r="F85" s="2">
        <f t="shared" si="21"/>
        <v>2.0408163265306181</v>
      </c>
      <c r="G85" s="2">
        <f t="shared" si="22"/>
        <v>-3.4693877551020487</v>
      </c>
      <c r="H85" s="2">
        <f>L83+L82*B85</f>
        <v>34.756936067551237</v>
      </c>
      <c r="I85" s="2">
        <f t="shared" si="20"/>
        <v>5.9080075257456774E-2</v>
      </c>
      <c r="L85">
        <f t="shared" ref="L85:L91" si="23">C82-H82</f>
        <v>-1.8091073582629633</v>
      </c>
    </row>
    <row r="86" spans="1:12" x14ac:dyDescent="0.25">
      <c r="A86" s="2">
        <v>5</v>
      </c>
      <c r="B86" s="2">
        <v>110</v>
      </c>
      <c r="C86" s="2">
        <v>40</v>
      </c>
      <c r="D86" s="2">
        <f>B86-B90</f>
        <v>-6.4285714285714306</v>
      </c>
      <c r="E86" s="2">
        <f>C86-C90</f>
        <v>7.4285714285714306</v>
      </c>
      <c r="F86" s="2">
        <f t="shared" si="21"/>
        <v>41.326530612244923</v>
      </c>
      <c r="G86" s="2">
        <f t="shared" si="22"/>
        <v>-47.755102040816354</v>
      </c>
      <c r="H86" s="2">
        <f>L83+L82*B86</f>
        <v>42.406212303980681</v>
      </c>
      <c r="I86" s="2">
        <f t="shared" si="20"/>
        <v>5.7898576518280152</v>
      </c>
      <c r="L86">
        <f t="shared" si="23"/>
        <v>0.54161640530762156</v>
      </c>
    </row>
    <row r="87" spans="1:12" x14ac:dyDescent="0.25">
      <c r="A87" s="2">
        <v>6</v>
      </c>
      <c r="B87" s="2">
        <v>108</v>
      </c>
      <c r="C87" s="2">
        <v>45</v>
      </c>
      <c r="D87" s="2">
        <f>B87-B90</f>
        <v>-8.4285714285714306</v>
      </c>
      <c r="E87" s="2">
        <f>C87-C90</f>
        <v>12.428571428571431</v>
      </c>
      <c r="F87" s="2">
        <f t="shared" si="21"/>
        <v>71.040816326530646</v>
      </c>
      <c r="G87" s="2">
        <f t="shared" si="22"/>
        <v>-104.75510204081637</v>
      </c>
      <c r="H87" s="2">
        <f>L83+L82*B87</f>
        <v>45.465922798552469</v>
      </c>
      <c r="I87" s="2">
        <f t="shared" si="20"/>
        <v>0.21708405421096502</v>
      </c>
      <c r="L87">
        <f t="shared" si="23"/>
        <v>2.892340168878178</v>
      </c>
    </row>
    <row r="88" spans="1:12" x14ac:dyDescent="0.25">
      <c r="A88" s="2">
        <v>7</v>
      </c>
      <c r="B88" s="2">
        <v>107</v>
      </c>
      <c r="C88" s="2">
        <v>48</v>
      </c>
      <c r="D88" s="2">
        <f>B88-B90</f>
        <v>-9.4285714285714306</v>
      </c>
      <c r="E88" s="2">
        <f>C88-C90</f>
        <v>15.428571428571431</v>
      </c>
      <c r="F88" s="2">
        <f t="shared" si="21"/>
        <v>88.897959183673507</v>
      </c>
      <c r="G88" s="2">
        <f t="shared" si="22"/>
        <v>-145.4693877551021</v>
      </c>
      <c r="H88" s="2">
        <f>L83+L82*B88</f>
        <v>46.995778045838335</v>
      </c>
      <c r="I88" s="2">
        <f t="shared" si="20"/>
        <v>1.0084617332202723</v>
      </c>
      <c r="L88">
        <f t="shared" si="23"/>
        <v>0.2430639324487629</v>
      </c>
    </row>
    <row r="89" spans="1:12" x14ac:dyDescent="0.25">
      <c r="A89" s="3" t="s">
        <v>10</v>
      </c>
      <c r="B89" s="3">
        <f>SUM(B82:B88)</f>
        <v>815</v>
      </c>
      <c r="C89" s="3">
        <f>SUM(C82:C88)</f>
        <v>228</v>
      </c>
      <c r="D89" s="3"/>
      <c r="E89" s="3"/>
      <c r="F89" s="3">
        <f>SUM(F82:F88)</f>
        <v>473.71428571428572</v>
      </c>
      <c r="G89" s="3">
        <f>SUM(G82:G88)</f>
        <v>-724.71428571428578</v>
      </c>
      <c r="H89" s="3"/>
      <c r="I89" s="3">
        <f>SUM(I82:I88)</f>
        <v>19.006332931242504</v>
      </c>
      <c r="L89">
        <f t="shared" si="23"/>
        <v>-2.4062123039806806</v>
      </c>
    </row>
    <row r="90" spans="1:12" x14ac:dyDescent="0.25">
      <c r="A90" s="2" t="s">
        <v>11</v>
      </c>
      <c r="B90" s="2">
        <f>B89/A88</f>
        <v>116.42857142857143</v>
      </c>
      <c r="C90" s="2">
        <f>C89/7</f>
        <v>32.571428571428569</v>
      </c>
      <c r="D90" s="2"/>
      <c r="E90" s="2"/>
      <c r="F90" s="2"/>
      <c r="G90" s="2"/>
      <c r="H90" s="2"/>
      <c r="I90" s="2"/>
      <c r="L90">
        <f t="shared" si="23"/>
        <v>-0.46592279855246943</v>
      </c>
    </row>
    <row r="91" spans="1:12" x14ac:dyDescent="0.25">
      <c r="A91" s="2"/>
      <c r="B91" s="2"/>
      <c r="C91" s="2"/>
      <c r="D91" s="2"/>
      <c r="E91" s="2"/>
      <c r="F91" s="2"/>
      <c r="G91" s="2"/>
      <c r="H91" s="2"/>
      <c r="I91" s="2"/>
      <c r="L91">
        <f t="shared" si="23"/>
        <v>1.0042219541616646</v>
      </c>
    </row>
    <row r="92" spans="1:12" x14ac:dyDescent="0.25">
      <c r="A92" s="2"/>
      <c r="B92" s="2"/>
      <c r="C92" s="2"/>
      <c r="D92" s="2"/>
      <c r="E92" s="2"/>
      <c r="F92" s="2"/>
      <c r="G92" s="2"/>
      <c r="H92" s="2"/>
      <c r="I92" s="2"/>
    </row>
    <row r="94" spans="1:12" x14ac:dyDescent="0.25">
      <c r="A94" t="s">
        <v>30</v>
      </c>
    </row>
    <row r="96" spans="1:12" x14ac:dyDescent="0.25">
      <c r="A96" s="1" t="s">
        <v>15</v>
      </c>
      <c r="B96" s="1" t="s">
        <v>31</v>
      </c>
      <c r="C96" s="1" t="s">
        <v>32</v>
      </c>
      <c r="D96" s="1" t="s">
        <v>4</v>
      </c>
      <c r="E96" s="1" t="s">
        <v>5</v>
      </c>
      <c r="F96" s="1" t="s">
        <v>6</v>
      </c>
      <c r="G96" s="1" t="s">
        <v>7</v>
      </c>
      <c r="H96" s="1" t="s">
        <v>8</v>
      </c>
      <c r="I96" s="1" t="s">
        <v>9</v>
      </c>
    </row>
    <row r="97" spans="1:12" x14ac:dyDescent="0.25">
      <c r="A97" s="2">
        <v>1</v>
      </c>
      <c r="B97" s="2">
        <v>52</v>
      </c>
      <c r="C97" s="2">
        <v>5</v>
      </c>
      <c r="D97" s="2">
        <f>B97-B104</f>
        <v>26.166666666666668</v>
      </c>
      <c r="E97" s="2">
        <f>C97-C104</f>
        <v>-5.1666666666666661</v>
      </c>
      <c r="F97" s="2">
        <f>D97*D97</f>
        <v>684.69444444444446</v>
      </c>
      <c r="G97" s="2">
        <f>D97*E97</f>
        <v>-135.19444444444443</v>
      </c>
      <c r="H97" s="2">
        <f>L98+L97*B97</f>
        <v>5.1849077697037433</v>
      </c>
      <c r="I97" s="2">
        <f t="shared" ref="I97:I102" si="24">L100*L100</f>
        <v>3.4190883296812587E-2</v>
      </c>
      <c r="K97" t="s">
        <v>12</v>
      </c>
      <c r="L97">
        <f>G103/F103</f>
        <v>-0.19038569032979319</v>
      </c>
    </row>
    <row r="98" spans="1:12" x14ac:dyDescent="0.25">
      <c r="A98" s="2">
        <v>2</v>
      </c>
      <c r="B98" s="2">
        <v>30</v>
      </c>
      <c r="C98" s="2">
        <v>18</v>
      </c>
      <c r="D98" s="2">
        <f>B98-B104</f>
        <v>4.1666666666666679</v>
      </c>
      <c r="E98" s="2">
        <f>C98-C104</f>
        <v>7.8333333333333339</v>
      </c>
      <c r="F98" s="2">
        <f t="shared" ref="F98:F102" si="25">D98*D98</f>
        <v>17.361111111111121</v>
      </c>
      <c r="G98" s="2">
        <f t="shared" ref="G98:G102" si="26">D98*E98</f>
        <v>32.6388888888889</v>
      </c>
      <c r="H98" s="2">
        <f>L98+L97*B98</f>
        <v>9.3733929569591936</v>
      </c>
      <c r="I98" s="2">
        <f t="shared" si="24"/>
        <v>74.418349075041249</v>
      </c>
      <c r="K98" t="s">
        <v>13</v>
      </c>
      <c r="L98">
        <f>C104-L97*B104</f>
        <v>15.084963666852989</v>
      </c>
    </row>
    <row r="99" spans="1:12" x14ac:dyDescent="0.25">
      <c r="A99" s="2">
        <v>3</v>
      </c>
      <c r="B99" s="2">
        <v>36</v>
      </c>
      <c r="C99" s="2">
        <v>6</v>
      </c>
      <c r="D99" s="2">
        <f>B99-B104</f>
        <v>10.166666666666668</v>
      </c>
      <c r="E99" s="2">
        <f>C99-C104</f>
        <v>-4.1666666666666661</v>
      </c>
      <c r="F99" s="2">
        <f t="shared" si="25"/>
        <v>103.36111111111113</v>
      </c>
      <c r="G99" s="2">
        <f t="shared" si="26"/>
        <v>-42.361111111111107</v>
      </c>
      <c r="H99" s="2">
        <f>L98+L97*B99</f>
        <v>8.2310788149804353</v>
      </c>
      <c r="I99" s="2">
        <f t="shared" si="24"/>
        <v>4.9777126786545036</v>
      </c>
    </row>
    <row r="100" spans="1:12" x14ac:dyDescent="0.25">
      <c r="A100" s="2">
        <v>4</v>
      </c>
      <c r="B100" s="2">
        <v>15</v>
      </c>
      <c r="C100" s="2">
        <v>3</v>
      </c>
      <c r="D100" s="2">
        <f>B100-B104</f>
        <v>-10.833333333333332</v>
      </c>
      <c r="E100" s="2">
        <f>C100-C104</f>
        <v>-7.1666666666666661</v>
      </c>
      <c r="F100" s="2">
        <f t="shared" si="25"/>
        <v>117.36111111111109</v>
      </c>
      <c r="G100" s="2">
        <f t="shared" si="26"/>
        <v>77.638888888888872</v>
      </c>
      <c r="H100" s="2">
        <f>L98+L97*B100</f>
        <v>12.229178311906091</v>
      </c>
      <c r="I100" s="2">
        <f t="shared" si="24"/>
        <v>85.177732312957772</v>
      </c>
      <c r="L100">
        <f t="shared" ref="L100:L105" si="27">C97-H97</f>
        <v>-0.18490776970374334</v>
      </c>
    </row>
    <row r="101" spans="1:12" x14ac:dyDescent="0.25">
      <c r="A101" s="2">
        <v>5</v>
      </c>
      <c r="B101" s="2">
        <v>19</v>
      </c>
      <c r="C101" s="2">
        <v>9</v>
      </c>
      <c r="D101" s="2">
        <f>B101-B104</f>
        <v>-6.8333333333333321</v>
      </c>
      <c r="E101" s="2">
        <f>C101-C104</f>
        <v>-1.1666666666666661</v>
      </c>
      <c r="F101" s="2">
        <f t="shared" si="25"/>
        <v>46.694444444444429</v>
      </c>
      <c r="G101" s="2">
        <f t="shared" si="26"/>
        <v>7.972222222222217</v>
      </c>
      <c r="H101" s="2">
        <f>L98+L97*B101</f>
        <v>11.467635550586918</v>
      </c>
      <c r="I101" s="2">
        <f t="shared" si="24"/>
        <v>6.089225210520401</v>
      </c>
      <c r="L101">
        <f t="shared" si="27"/>
        <v>8.6266070430408064</v>
      </c>
    </row>
    <row r="102" spans="1:12" x14ac:dyDescent="0.25">
      <c r="A102" s="2">
        <v>6</v>
      </c>
      <c r="B102" s="2">
        <v>3</v>
      </c>
      <c r="C102" s="2">
        <v>20</v>
      </c>
      <c r="D102" s="2">
        <f>B102-B104</f>
        <v>-22.833333333333332</v>
      </c>
      <c r="E102" s="2">
        <f>C102-C104</f>
        <v>9.8333333333333339</v>
      </c>
      <c r="F102" s="2">
        <f t="shared" si="25"/>
        <v>521.36111111111109</v>
      </c>
      <c r="G102" s="2">
        <f t="shared" si="26"/>
        <v>-224.52777777777777</v>
      </c>
      <c r="H102" s="2">
        <f>L98+L97*B102</f>
        <v>14.51380659586361</v>
      </c>
      <c r="I102" s="2">
        <f t="shared" si="24"/>
        <v>30.098318067589634</v>
      </c>
      <c r="L102">
        <f t="shared" si="27"/>
        <v>-2.2310788149804353</v>
      </c>
    </row>
    <row r="103" spans="1:12" x14ac:dyDescent="0.25">
      <c r="A103" s="4" t="s">
        <v>10</v>
      </c>
      <c r="B103" s="4">
        <f>SUM(B97:B102)</f>
        <v>155</v>
      </c>
      <c r="C103" s="4">
        <f>SUM(C97:C102)</f>
        <v>61</v>
      </c>
      <c r="D103" s="4"/>
      <c r="E103" s="4"/>
      <c r="F103" s="4">
        <f>SUM(F97:F102)</f>
        <v>1490.8333333333333</v>
      </c>
      <c r="G103" s="4">
        <f>SUM(G97:G102)</f>
        <v>-283.83333333333331</v>
      </c>
      <c r="H103" s="4"/>
      <c r="I103" s="4">
        <f>SUM(I97:I102)</f>
        <v>200.79552822806036</v>
      </c>
      <c r="L103">
        <f t="shared" si="27"/>
        <v>-9.2291783119060913</v>
      </c>
    </row>
    <row r="104" spans="1:12" x14ac:dyDescent="0.25">
      <c r="A104" s="2" t="s">
        <v>11</v>
      </c>
      <c r="B104" s="2">
        <f>B103/6</f>
        <v>25.833333333333332</v>
      </c>
      <c r="C104" s="2">
        <f>C103/6</f>
        <v>10.166666666666666</v>
      </c>
      <c r="D104" s="2"/>
      <c r="E104" s="2"/>
      <c r="F104" s="2"/>
      <c r="G104" s="2"/>
      <c r="H104" s="2"/>
      <c r="I104" s="2"/>
      <c r="L104">
        <f t="shared" si="27"/>
        <v>-2.4676355505869179</v>
      </c>
    </row>
    <row r="105" spans="1:12" x14ac:dyDescent="0.25">
      <c r="A105" s="2"/>
      <c r="B105" s="2"/>
      <c r="C105" s="2"/>
      <c r="D105" s="2"/>
      <c r="E105" s="2"/>
      <c r="F105" s="2"/>
      <c r="G105" s="2"/>
      <c r="H105" s="2"/>
      <c r="I105" s="2"/>
      <c r="L105">
        <f t="shared" si="27"/>
        <v>5.4861934041363902</v>
      </c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</row>
    <row r="109" spans="1:12" x14ac:dyDescent="0.25">
      <c r="A109" t="s">
        <v>33</v>
      </c>
    </row>
    <row r="111" spans="1:12" x14ac:dyDescent="0.25">
      <c r="A111" s="1" t="s">
        <v>15</v>
      </c>
      <c r="B111" s="1" t="s">
        <v>31</v>
      </c>
      <c r="C111" s="1" t="s">
        <v>32</v>
      </c>
      <c r="D111" s="1" t="s">
        <v>4</v>
      </c>
      <c r="E111" s="1" t="s">
        <v>5</v>
      </c>
      <c r="F111" s="1" t="s">
        <v>6</v>
      </c>
      <c r="G111" s="1" t="s">
        <v>7</v>
      </c>
      <c r="H111" s="1" t="s">
        <v>8</v>
      </c>
      <c r="I111" s="1" t="s">
        <v>9</v>
      </c>
    </row>
    <row r="112" spans="1:12" x14ac:dyDescent="0.25">
      <c r="A112" s="2">
        <v>1</v>
      </c>
      <c r="B112" s="2">
        <v>120</v>
      </c>
      <c r="C112" s="2">
        <v>50</v>
      </c>
      <c r="D112" s="2">
        <f>B112-B119</f>
        <v>-21.5</v>
      </c>
      <c r="E112" s="2">
        <f>C112-C119</f>
        <v>-2.3333333333333357</v>
      </c>
      <c r="F112" s="2">
        <f>D112*D112</f>
        <v>462.25</v>
      </c>
      <c r="G112" s="2">
        <f>D112*E112</f>
        <v>50.166666666666714</v>
      </c>
      <c r="H112" s="2">
        <f>L113+L112*B112</f>
        <v>67.058620147729059</v>
      </c>
      <c r="I112" s="2">
        <f t="shared" ref="I112:I117" si="28">L115*L115</f>
        <v>290.99652134450776</v>
      </c>
      <c r="K112" t="s">
        <v>12</v>
      </c>
      <c r="L112">
        <f>G118/F118</f>
        <v>-0.68489706113468485</v>
      </c>
    </row>
    <row r="113" spans="1:12" x14ac:dyDescent="0.25">
      <c r="A113" s="2">
        <v>2</v>
      </c>
      <c r="B113" s="2">
        <v>111</v>
      </c>
      <c r="C113" s="2">
        <v>69</v>
      </c>
      <c r="D113" s="2">
        <f>B113-B119</f>
        <v>-30.5</v>
      </c>
      <c r="E113" s="2">
        <f>C113-C119</f>
        <v>16.666666666666664</v>
      </c>
      <c r="F113" s="2">
        <f t="shared" ref="F113:F117" si="29">D113*D113</f>
        <v>930.25</v>
      </c>
      <c r="G113" s="2">
        <f t="shared" ref="G113:G117" si="30">D113*E113</f>
        <v>-508.33333333333326</v>
      </c>
      <c r="H113" s="2">
        <f>L113+L112*B113</f>
        <v>73.222693697941224</v>
      </c>
      <c r="I113" s="2">
        <f t="shared" si="28"/>
        <v>17.831142066632534</v>
      </c>
      <c r="K113" t="s">
        <v>13</v>
      </c>
      <c r="L113">
        <f>C119-L112*B119</f>
        <v>149.24626748389124</v>
      </c>
    </row>
    <row r="114" spans="1:12" x14ac:dyDescent="0.25">
      <c r="A114" s="2">
        <v>3</v>
      </c>
      <c r="B114" s="2">
        <v>132</v>
      </c>
      <c r="C114" s="2">
        <v>87</v>
      </c>
      <c r="D114" s="2">
        <f>B114-B119</f>
        <v>-9.5</v>
      </c>
      <c r="E114" s="2">
        <f>C114-C119</f>
        <v>34.666666666666664</v>
      </c>
      <c r="F114" s="2">
        <f t="shared" si="29"/>
        <v>90.25</v>
      </c>
      <c r="G114" s="2">
        <f t="shared" si="30"/>
        <v>-329.33333333333331</v>
      </c>
      <c r="H114" s="2">
        <f>L113+L112*B114</f>
        <v>58.839855414112847</v>
      </c>
      <c r="I114" s="2">
        <f t="shared" si="28"/>
        <v>792.99374309806956</v>
      </c>
    </row>
    <row r="115" spans="1:12" x14ac:dyDescent="0.25">
      <c r="A115" s="2">
        <v>4</v>
      </c>
      <c r="B115" s="2">
        <v>145</v>
      </c>
      <c r="C115" s="2">
        <v>53</v>
      </c>
      <c r="D115" s="2">
        <f>B115-B119</f>
        <v>3.5</v>
      </c>
      <c r="E115" s="2">
        <f>C115-C119</f>
        <v>0.6666666666666643</v>
      </c>
      <c r="F115" s="2">
        <f t="shared" si="29"/>
        <v>12.25</v>
      </c>
      <c r="G115" s="2">
        <f t="shared" si="30"/>
        <v>2.333333333333325</v>
      </c>
      <c r="H115" s="2">
        <f>L113+L112*B115</f>
        <v>49.936193619361944</v>
      </c>
      <c r="I115" s="2">
        <f t="shared" si="28"/>
        <v>9.3869095380384628</v>
      </c>
      <c r="L115">
        <f t="shared" ref="L115:L120" si="31">C112-H112</f>
        <v>-17.058620147729059</v>
      </c>
    </row>
    <row r="116" spans="1:12" x14ac:dyDescent="0.25">
      <c r="A116" s="2">
        <v>5</v>
      </c>
      <c r="B116" s="2">
        <v>172</v>
      </c>
      <c r="C116" s="2">
        <v>43</v>
      </c>
      <c r="D116" s="2">
        <f>B116-B119</f>
        <v>30.5</v>
      </c>
      <c r="E116" s="2">
        <f>C116-C119</f>
        <v>-9.3333333333333357</v>
      </c>
      <c r="F116" s="2">
        <f t="shared" si="29"/>
        <v>930.25</v>
      </c>
      <c r="G116" s="2">
        <f t="shared" si="30"/>
        <v>-284.66666666666674</v>
      </c>
      <c r="H116" s="2">
        <f>L113+L112*B116</f>
        <v>31.443972968725447</v>
      </c>
      <c r="I116" s="2">
        <f t="shared" si="28"/>
        <v>133.54176074754815</v>
      </c>
      <c r="L116">
        <f t="shared" si="31"/>
        <v>-4.2226936979412244</v>
      </c>
    </row>
    <row r="117" spans="1:12" x14ac:dyDescent="0.25">
      <c r="A117" s="2">
        <v>6</v>
      </c>
      <c r="B117" s="2">
        <v>169</v>
      </c>
      <c r="C117" s="2">
        <v>12</v>
      </c>
      <c r="D117" s="2">
        <f>B117-B119</f>
        <v>27.5</v>
      </c>
      <c r="E117" s="2">
        <f>C117-C119</f>
        <v>-40.333333333333336</v>
      </c>
      <c r="F117" s="2">
        <f t="shared" si="29"/>
        <v>756.25</v>
      </c>
      <c r="G117" s="2">
        <f t="shared" si="30"/>
        <v>-1109.1666666666667</v>
      </c>
      <c r="H117" s="2">
        <f>L113+L112*B117</f>
        <v>33.498664152129507</v>
      </c>
      <c r="I117" s="2">
        <f t="shared" si="28"/>
        <v>462.19256032605836</v>
      </c>
      <c r="L117">
        <f t="shared" si="31"/>
        <v>28.160144585887153</v>
      </c>
    </row>
    <row r="118" spans="1:12" x14ac:dyDescent="0.25">
      <c r="A118" s="4" t="s">
        <v>10</v>
      </c>
      <c r="B118" s="4">
        <f>SUM(B112:B117)</f>
        <v>849</v>
      </c>
      <c r="C118" s="4">
        <f>SUM(C112:C117)</f>
        <v>314</v>
      </c>
      <c r="D118" s="4"/>
      <c r="E118" s="4"/>
      <c r="F118" s="4">
        <f>SUM(F112:F117)</f>
        <v>3181.5</v>
      </c>
      <c r="G118" s="4">
        <f>SUM(G112:G117)</f>
        <v>-2179</v>
      </c>
      <c r="H118" s="4"/>
      <c r="I118" s="4">
        <f>SUM(I112:I117)</f>
        <v>1706.9426371208547</v>
      </c>
      <c r="L118">
        <f t="shared" si="31"/>
        <v>3.0638063806380558</v>
      </c>
    </row>
    <row r="119" spans="1:12" x14ac:dyDescent="0.25">
      <c r="A119" s="2" t="s">
        <v>11</v>
      </c>
      <c r="B119" s="2">
        <f>B118/6</f>
        <v>141.5</v>
      </c>
      <c r="C119" s="2">
        <f>C118/6</f>
        <v>52.333333333333336</v>
      </c>
      <c r="D119" s="2"/>
      <c r="E119" s="2"/>
      <c r="F119" s="2"/>
      <c r="G119" s="2"/>
      <c r="H119" s="2"/>
      <c r="I119" s="2"/>
      <c r="L119">
        <f t="shared" si="31"/>
        <v>11.556027031274553</v>
      </c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L120">
        <f t="shared" si="31"/>
        <v>-21.498664152129507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D</dc:creator>
  <cp:lastModifiedBy>ADARSH D</cp:lastModifiedBy>
  <dcterms:created xsi:type="dcterms:W3CDTF">2022-04-27T09:51:58Z</dcterms:created>
  <dcterms:modified xsi:type="dcterms:W3CDTF">2022-05-12T10:09:36Z</dcterms:modified>
</cp:coreProperties>
</file>